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olymet-my.sharepoint.com/personal/oscar_devia_molymet_cl/Documents/Desktop/"/>
    </mc:Choice>
  </mc:AlternateContent>
  <xr:revisionPtr revIDLastSave="1285" documentId="11_9D361F52C4094EDA3445A004A3FFEE8000190C73" xr6:coauthVersionLast="47" xr6:coauthVersionMax="47" xr10:uidLastSave="{F530A40D-6247-4DE1-8ED5-A9DAD6C74C86}"/>
  <bookViews>
    <workbookView xWindow="-120" yWindow="-120" windowWidth="29040" windowHeight="15720" xr2:uid="{00000000-000D-0000-FFFF-FFFF00000000}"/>
  </bookViews>
  <sheets>
    <sheet name="PRIMER SEMESTRE 2025 CMF " sheetId="10" r:id="rId1"/>
    <sheet name="Ventas Formato CMF" sheetId="11" state="hidden" r:id="rId2"/>
    <sheet name="Compras Formato CMF" sheetId="12" state="hidden" r:id="rId3"/>
    <sheet name="Operaciones Financieras" sheetId="13" state="hidden" r:id="rId4"/>
    <sheet name="Scotiabank" sheetId="15" state="hidden" r:id="rId5"/>
    <sheet name="Resumen transacciones" sheetId="7" state="hidden" r:id="rId6"/>
    <sheet name="Saldos" sheetId="8" state="hidden" r:id="rId7"/>
    <sheet name="CXC" sheetId="2" state="hidden" r:id="rId8"/>
    <sheet name="CXP" sheetId="1" state="hidden" r:id="rId9"/>
    <sheet name="Ventas" sheetId="3" state="hidden" r:id="rId10"/>
    <sheet name="Compras Mos2" sheetId="4" state="hidden" r:id="rId11"/>
    <sheet name="Compras OXT" sheetId="5" state="hidden" r:id="rId12"/>
    <sheet name="Compras FEMO" sheetId="6" state="hidden" r:id="rId13"/>
  </sheets>
  <externalReferences>
    <externalReference r:id="rId14"/>
  </externalReferences>
  <definedNames>
    <definedName name="_xlnm._FilterDatabase" localSheetId="7" hidden="1">CXC!$A$1:$AB$414</definedName>
    <definedName name="_xlnm._FilterDatabase" localSheetId="8" hidden="1">CXP!$A$1:$AA$886</definedName>
  </definedNames>
  <calcPr calcId="191029"/>
  <pivotCaches>
    <pivotCache cacheId="0" r:id="rId15"/>
    <pivotCache cacheId="1" r:id="rId16"/>
    <pivotCache cacheId="2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" i="10" l="1"/>
  <c r="K40" i="10"/>
  <c r="K41" i="10"/>
  <c r="K38" i="10"/>
  <c r="K42" i="10"/>
  <c r="H42" i="10"/>
  <c r="G42" i="10"/>
  <c r="G39" i="10" l="1"/>
  <c r="G40" i="10"/>
  <c r="G41" i="10"/>
  <c r="G38" i="10"/>
  <c r="G37" i="10"/>
  <c r="G36" i="10"/>
  <c r="G35" i="10"/>
  <c r="G34" i="10"/>
  <c r="G33" i="10"/>
  <c r="K25" i="10"/>
  <c r="K26" i="10"/>
  <c r="K27" i="10"/>
  <c r="K28" i="10"/>
  <c r="K29" i="10"/>
  <c r="K30" i="10"/>
  <c r="K31" i="10"/>
  <c r="K32" i="10"/>
  <c r="K33" i="10"/>
  <c r="K24" i="10"/>
  <c r="G25" i="10"/>
  <c r="G26" i="10"/>
  <c r="G27" i="10"/>
  <c r="G28" i="10"/>
  <c r="G29" i="10"/>
  <c r="G30" i="10"/>
  <c r="G31" i="10"/>
  <c r="G32" i="10"/>
  <c r="G24" i="10"/>
  <c r="K11" i="10"/>
  <c r="G11" i="10"/>
  <c r="K23" i="10"/>
  <c r="G23" i="10"/>
  <c r="K22" i="10"/>
  <c r="G22" i="10"/>
  <c r="K21" i="10"/>
  <c r="G21" i="10"/>
  <c r="K20" i="10"/>
  <c r="G20" i="10"/>
  <c r="K19" i="10"/>
  <c r="G19" i="10"/>
  <c r="K18" i="10"/>
  <c r="G18" i="10"/>
  <c r="K17" i="10"/>
  <c r="G17" i="10"/>
  <c r="K16" i="10"/>
  <c r="G16" i="10"/>
  <c r="K15" i="10"/>
  <c r="G15" i="10"/>
  <c r="K14" i="10"/>
  <c r="G14" i="10"/>
  <c r="K13" i="10"/>
  <c r="G13" i="10"/>
  <c r="K12" i="10"/>
  <c r="G12" i="10"/>
  <c r="K10" i="10"/>
  <c r="G10" i="10"/>
  <c r="K9" i="10"/>
  <c r="G9" i="10"/>
  <c r="C29" i="13"/>
  <c r="G8" i="10"/>
  <c r="F8" i="13" l="1"/>
  <c r="G8" i="13"/>
  <c r="H9" i="13" l="1"/>
  <c r="H8" i="13"/>
  <c r="H7" i="13"/>
  <c r="H4" i="13"/>
  <c r="H6" i="13"/>
  <c r="H5" i="13"/>
  <c r="C49" i="7"/>
  <c r="D34" i="7"/>
  <c r="E34" i="7"/>
  <c r="F34" i="7"/>
  <c r="G34" i="7"/>
  <c r="H34" i="7"/>
  <c r="I34" i="7"/>
  <c r="J34" i="7"/>
  <c r="K34" i="7"/>
  <c r="L34" i="7"/>
  <c r="D35" i="7"/>
  <c r="E35" i="7"/>
  <c r="F35" i="7"/>
  <c r="G35" i="7"/>
  <c r="H35" i="7"/>
  <c r="I35" i="7"/>
  <c r="J35" i="7"/>
  <c r="K35" i="7"/>
  <c r="L35" i="7"/>
  <c r="D36" i="7"/>
  <c r="E36" i="7"/>
  <c r="F36" i="7"/>
  <c r="G36" i="7"/>
  <c r="H36" i="7"/>
  <c r="I36" i="7"/>
  <c r="J36" i="7"/>
  <c r="K36" i="7"/>
  <c r="L36" i="7"/>
  <c r="D38" i="7"/>
  <c r="E38" i="7"/>
  <c r="F38" i="7"/>
  <c r="G38" i="7"/>
  <c r="H38" i="7"/>
  <c r="I38" i="7"/>
  <c r="J38" i="7"/>
  <c r="K38" i="7"/>
  <c r="L38" i="7"/>
  <c r="D39" i="7"/>
  <c r="E39" i="7"/>
  <c r="F39" i="7"/>
  <c r="G39" i="7"/>
  <c r="H39" i="7"/>
  <c r="I39" i="7"/>
  <c r="J39" i="7"/>
  <c r="K39" i="7"/>
  <c r="L39" i="7"/>
  <c r="D40" i="7"/>
  <c r="E40" i="7"/>
  <c r="F40" i="7"/>
  <c r="G40" i="7"/>
  <c r="H40" i="7"/>
  <c r="I40" i="7"/>
  <c r="J40" i="7"/>
  <c r="K40" i="7"/>
  <c r="L40" i="7"/>
  <c r="D41" i="7"/>
  <c r="E41" i="7"/>
  <c r="F41" i="7"/>
  <c r="G41" i="7"/>
  <c r="H41" i="7"/>
  <c r="I41" i="7"/>
  <c r="J41" i="7"/>
  <c r="K41" i="7"/>
  <c r="L41" i="7"/>
  <c r="D42" i="7"/>
  <c r="E42" i="7"/>
  <c r="F42" i="7"/>
  <c r="G42" i="7"/>
  <c r="H42" i="7"/>
  <c r="I42" i="7"/>
  <c r="J42" i="7"/>
  <c r="K42" i="7"/>
  <c r="L42" i="7"/>
  <c r="D43" i="7"/>
  <c r="E43" i="7"/>
  <c r="F43" i="7"/>
  <c r="G43" i="7"/>
  <c r="H43" i="7"/>
  <c r="I43" i="7"/>
  <c r="J43" i="7"/>
  <c r="K43" i="7"/>
  <c r="L43" i="7"/>
  <c r="D44" i="7"/>
  <c r="E44" i="7"/>
  <c r="F44" i="7"/>
  <c r="G44" i="7"/>
  <c r="H44" i="7"/>
  <c r="I44" i="7"/>
  <c r="J44" i="7"/>
  <c r="K44" i="7"/>
  <c r="L44" i="7"/>
  <c r="D45" i="7"/>
  <c r="E45" i="7"/>
  <c r="F45" i="7"/>
  <c r="G45" i="7"/>
  <c r="H45" i="7"/>
  <c r="I45" i="7"/>
  <c r="J45" i="7"/>
  <c r="K45" i="7"/>
  <c r="L45" i="7"/>
  <c r="C44" i="7"/>
  <c r="C36" i="7"/>
  <c r="C45" i="7"/>
  <c r="C42" i="7"/>
  <c r="C43" i="7"/>
  <c r="C41" i="7"/>
  <c r="C40" i="7"/>
  <c r="C39" i="7"/>
  <c r="C38" i="7"/>
  <c r="C35" i="7"/>
  <c r="C34" i="7"/>
  <c r="D48" i="7"/>
  <c r="E48" i="7"/>
  <c r="F48" i="7"/>
  <c r="G48" i="7"/>
  <c r="H48" i="7"/>
  <c r="I48" i="7"/>
  <c r="J48" i="7"/>
  <c r="K48" i="7"/>
  <c r="L48" i="7"/>
  <c r="C48" i="7"/>
  <c r="D33" i="7"/>
  <c r="E33" i="7"/>
  <c r="F33" i="7"/>
  <c r="G33" i="7"/>
  <c r="H33" i="7"/>
  <c r="I33" i="7"/>
  <c r="J33" i="7"/>
  <c r="K33" i="7"/>
  <c r="L33" i="7"/>
  <c r="C33" i="7"/>
  <c r="D47" i="7" l="1"/>
  <c r="D49" i="7" s="1"/>
  <c r="F47" i="7"/>
  <c r="F49" i="7" s="1"/>
  <c r="H47" i="7"/>
  <c r="H49" i="7" s="1"/>
  <c r="K47" i="7"/>
  <c r="K49" i="7" s="1"/>
  <c r="L47" i="7"/>
  <c r="L49" i="7" s="1"/>
  <c r="I47" i="7"/>
  <c r="I49" i="7" s="1"/>
  <c r="C47" i="7"/>
  <c r="J47" i="7"/>
  <c r="J49" i="7" s="1"/>
  <c r="G47" i="7"/>
  <c r="G49" i="7" s="1"/>
  <c r="E47" i="7"/>
  <c r="E49" i="7" s="1"/>
  <c r="O886" i="1" l="1"/>
  <c r="O885" i="1"/>
  <c r="O884" i="1"/>
  <c r="O883" i="1"/>
  <c r="AH778" i="1"/>
  <c r="AB778" i="1"/>
  <c r="AF778" i="1"/>
  <c r="AD778" i="1"/>
  <c r="Q890" i="1"/>
  <c r="J51" i="8" l="1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A46" i="8"/>
  <c r="A45" i="8"/>
  <c r="A44" i="8"/>
  <c r="A43" i="8"/>
  <c r="A42" i="8"/>
  <c r="A41" i="8"/>
  <c r="A40" i="8"/>
  <c r="A39" i="8"/>
  <c r="A38" i="8"/>
  <c r="A37" i="8"/>
  <c r="I8" i="10"/>
  <c r="E42" i="10"/>
  <c r="D42" i="10"/>
  <c r="C42" i="10"/>
  <c r="B42" i="10"/>
  <c r="H41" i="10"/>
  <c r="E41" i="10"/>
  <c r="D41" i="10"/>
  <c r="C41" i="10"/>
  <c r="B41" i="10"/>
  <c r="H40" i="10"/>
  <c r="C40" i="10"/>
  <c r="B40" i="10"/>
  <c r="H39" i="10"/>
  <c r="E39" i="10"/>
  <c r="D39" i="10"/>
  <c r="C39" i="10"/>
  <c r="B39" i="10"/>
  <c r="H38" i="10"/>
  <c r="E38" i="10"/>
  <c r="D38" i="10"/>
  <c r="C38" i="10"/>
  <c r="B38" i="10"/>
  <c r="E37" i="10"/>
  <c r="D37" i="10"/>
  <c r="C37" i="10"/>
  <c r="B37" i="10"/>
  <c r="E36" i="10"/>
  <c r="D36" i="10"/>
  <c r="C36" i="10"/>
  <c r="B36" i="10"/>
  <c r="H35" i="10"/>
  <c r="E35" i="10"/>
  <c r="D35" i="10"/>
  <c r="C35" i="10"/>
  <c r="B35" i="10"/>
  <c r="H34" i="10"/>
  <c r="E34" i="10"/>
  <c r="D34" i="10"/>
  <c r="C34" i="10"/>
  <c r="B34" i="10"/>
  <c r="E33" i="10"/>
  <c r="D33" i="10"/>
  <c r="C33" i="10"/>
  <c r="B33" i="10"/>
  <c r="E32" i="10"/>
  <c r="D32" i="10"/>
  <c r="C32" i="10"/>
  <c r="B32" i="10"/>
  <c r="E31" i="10"/>
  <c r="D31" i="10"/>
  <c r="C31" i="10"/>
  <c r="B31" i="10"/>
  <c r="E30" i="10"/>
  <c r="D30" i="10"/>
  <c r="C30" i="10"/>
  <c r="B30" i="10"/>
  <c r="E29" i="10"/>
  <c r="D29" i="10"/>
  <c r="C29" i="10"/>
  <c r="B29" i="10"/>
  <c r="E28" i="10"/>
  <c r="D28" i="10"/>
  <c r="C28" i="10"/>
  <c r="B28" i="10"/>
  <c r="E27" i="10"/>
  <c r="D27" i="10"/>
  <c r="C27" i="10"/>
  <c r="B27" i="10"/>
  <c r="E26" i="10"/>
  <c r="D26" i="10"/>
  <c r="C26" i="10"/>
  <c r="B26" i="10"/>
  <c r="E25" i="10"/>
  <c r="D25" i="10"/>
  <c r="C25" i="10"/>
  <c r="B25" i="10"/>
  <c r="E24" i="10"/>
  <c r="D24" i="10"/>
  <c r="C24" i="10"/>
  <c r="B24" i="10"/>
  <c r="E23" i="10"/>
  <c r="D23" i="10"/>
  <c r="C23" i="10"/>
  <c r="B23" i="10"/>
  <c r="E22" i="10"/>
  <c r="D22" i="10"/>
  <c r="C22" i="10"/>
  <c r="B22" i="10"/>
  <c r="E21" i="10"/>
  <c r="D21" i="10"/>
  <c r="C21" i="10"/>
  <c r="B21" i="10"/>
  <c r="E20" i="10"/>
  <c r="D20" i="10"/>
  <c r="C20" i="10"/>
  <c r="B20" i="10"/>
  <c r="E19" i="10"/>
  <c r="D19" i="10"/>
  <c r="C19" i="10"/>
  <c r="B19" i="10"/>
  <c r="E18" i="10"/>
  <c r="D18" i="10"/>
  <c r="C18" i="10"/>
  <c r="B18" i="10"/>
  <c r="E17" i="10"/>
  <c r="D17" i="10"/>
  <c r="C17" i="10"/>
  <c r="B17" i="10"/>
  <c r="E16" i="10"/>
  <c r="D16" i="10"/>
  <c r="C16" i="10"/>
  <c r="B16" i="10"/>
  <c r="E15" i="10"/>
  <c r="D15" i="10"/>
  <c r="C15" i="10"/>
  <c r="B15" i="10"/>
  <c r="E14" i="10"/>
  <c r="D14" i="10"/>
  <c r="C14" i="10"/>
  <c r="B14" i="10"/>
  <c r="E13" i="10"/>
  <c r="D13" i="10"/>
  <c r="C13" i="10"/>
  <c r="B13" i="10"/>
  <c r="E12" i="10"/>
  <c r="D12" i="10"/>
  <c r="C12" i="10"/>
  <c r="B12" i="10"/>
  <c r="E11" i="10"/>
  <c r="D11" i="10"/>
  <c r="C11" i="10"/>
  <c r="B11" i="10"/>
  <c r="E10" i="10"/>
  <c r="D10" i="10"/>
  <c r="C10" i="10"/>
  <c r="E9" i="10"/>
  <c r="D9" i="10"/>
  <c r="C9" i="10"/>
  <c r="E8" i="10"/>
  <c r="D8" i="10"/>
  <c r="C8" i="10"/>
  <c r="B8" i="10"/>
  <c r="D8" i="7"/>
  <c r="E8" i="7"/>
  <c r="F8" i="7"/>
  <c r="G8" i="7"/>
  <c r="H8" i="7"/>
  <c r="I8" i="7"/>
  <c r="J8" i="7"/>
  <c r="K8" i="7"/>
  <c r="L8" i="7"/>
  <c r="M8" i="7"/>
  <c r="N8" i="7"/>
  <c r="O8" i="7"/>
  <c r="P8" i="7"/>
  <c r="Q8" i="7"/>
  <c r="D9" i="7"/>
  <c r="E9" i="7"/>
  <c r="F9" i="7"/>
  <c r="G9" i="7"/>
  <c r="H9" i="7"/>
  <c r="I9" i="7"/>
  <c r="J9" i="7"/>
  <c r="K9" i="7"/>
  <c r="L9" i="7"/>
  <c r="M9" i="7"/>
  <c r="N9" i="7"/>
  <c r="O9" i="7"/>
  <c r="P9" i="7"/>
  <c r="Q9" i="7"/>
  <c r="D10" i="7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D11" i="7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D12" i="7"/>
  <c r="E12" i="7"/>
  <c r="F12" i="7"/>
  <c r="G12" i="7"/>
  <c r="H12" i="7"/>
  <c r="I12" i="7"/>
  <c r="J12" i="7"/>
  <c r="K12" i="7"/>
  <c r="L12" i="7"/>
  <c r="M12" i="7"/>
  <c r="N12" i="7"/>
  <c r="O12" i="7"/>
  <c r="P12" i="7"/>
  <c r="Q12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D15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D17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D18" i="7"/>
  <c r="E18" i="7"/>
  <c r="F18" i="7"/>
  <c r="G18" i="7"/>
  <c r="H18" i="7"/>
  <c r="I18" i="7"/>
  <c r="J18" i="7"/>
  <c r="K18" i="7"/>
  <c r="L18" i="7"/>
  <c r="M18" i="7"/>
  <c r="N18" i="7"/>
  <c r="O18" i="7"/>
  <c r="P18" i="7"/>
  <c r="Q18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C20" i="7"/>
  <c r="C19" i="7"/>
  <c r="C18" i="7"/>
  <c r="C17" i="7"/>
  <c r="C15" i="7"/>
  <c r="C13" i="7"/>
  <c r="C10" i="7"/>
  <c r="C9" i="7"/>
  <c r="C8" i="7"/>
  <c r="C11" i="7"/>
  <c r="C24" i="7"/>
  <c r="C12" i="7"/>
  <c r="E26" i="7"/>
  <c r="F26" i="7"/>
  <c r="G26" i="7"/>
  <c r="H26" i="7"/>
  <c r="I26" i="7"/>
  <c r="J26" i="7"/>
  <c r="K26" i="7"/>
  <c r="L26" i="7"/>
  <c r="M26" i="7"/>
  <c r="N26" i="7"/>
  <c r="O26" i="7"/>
  <c r="P26" i="7"/>
  <c r="Q26" i="7"/>
  <c r="C26" i="7"/>
  <c r="E6" i="7"/>
  <c r="F6" i="7"/>
  <c r="G6" i="7"/>
  <c r="H6" i="7"/>
  <c r="I6" i="7"/>
  <c r="J6" i="7"/>
  <c r="K6" i="7"/>
  <c r="L6" i="7"/>
  <c r="M6" i="7"/>
  <c r="N6" i="7"/>
  <c r="O6" i="7"/>
  <c r="P6" i="7"/>
  <c r="Q6" i="7"/>
  <c r="C6" i="7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D32" i="8"/>
  <c r="E32" i="8"/>
  <c r="F32" i="8"/>
  <c r="G32" i="8"/>
  <c r="H32" i="8"/>
  <c r="I32" i="8"/>
  <c r="C32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32" i="8" s="1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" i="8"/>
  <c r="AB414" i="2"/>
  <c r="AB413" i="2"/>
  <c r="AB412" i="2"/>
  <c r="AB411" i="2"/>
  <c r="AB410" i="2"/>
  <c r="AB409" i="2"/>
  <c r="AB408" i="2"/>
  <c r="AB407" i="2"/>
  <c r="AB406" i="2"/>
  <c r="AB405" i="2"/>
  <c r="AB404" i="2"/>
  <c r="AB403" i="2"/>
  <c r="AB402" i="2"/>
  <c r="AB401" i="2"/>
  <c r="AB400" i="2"/>
  <c r="AB399" i="2"/>
  <c r="K416" i="2"/>
  <c r="AB34" i="2"/>
  <c r="AB3" i="2"/>
  <c r="AB4" i="2"/>
  <c r="AB5" i="2"/>
  <c r="AB6" i="2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152" i="2"/>
  <c r="AB153" i="2"/>
  <c r="AB154" i="2"/>
  <c r="AB155" i="2"/>
  <c r="AB156" i="2"/>
  <c r="AB157" i="2"/>
  <c r="AB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72" i="2"/>
  <c r="X172" i="2" s="1"/>
  <c r="AB173" i="2"/>
  <c r="X173" i="2" s="1"/>
  <c r="AB174" i="2"/>
  <c r="X174" i="2" s="1"/>
  <c r="AB175" i="2"/>
  <c r="X175" i="2" s="1"/>
  <c r="AB176" i="2"/>
  <c r="X176" i="2" s="1"/>
  <c r="AB177" i="2"/>
  <c r="X177" i="2" s="1"/>
  <c r="AB178" i="2"/>
  <c r="X178" i="2" s="1"/>
  <c r="AB179" i="2"/>
  <c r="X179" i="2" s="1"/>
  <c r="AB180" i="2"/>
  <c r="X180" i="2" s="1"/>
  <c r="AB181" i="2"/>
  <c r="X181" i="2" s="1"/>
  <c r="AB182" i="2"/>
  <c r="X182" i="2" s="1"/>
  <c r="AB183" i="2"/>
  <c r="AB184" i="2"/>
  <c r="X184" i="2" s="1"/>
  <c r="AB185" i="2"/>
  <c r="X185" i="2" s="1"/>
  <c r="AB186" i="2"/>
  <c r="X186" i="2" s="1"/>
  <c r="AB187" i="2"/>
  <c r="X187" i="2" s="1"/>
  <c r="AB188" i="2"/>
  <c r="X188" i="2" s="1"/>
  <c r="AB189" i="2"/>
  <c r="X189" i="2" s="1"/>
  <c r="AB190" i="2"/>
  <c r="X190" i="2" s="1"/>
  <c r="AB191" i="2"/>
  <c r="X191" i="2" s="1"/>
  <c r="AB192" i="2"/>
  <c r="X192" i="2" s="1"/>
  <c r="AB193" i="2"/>
  <c r="X193" i="2" s="1"/>
  <c r="AB194" i="2"/>
  <c r="X194" i="2" s="1"/>
  <c r="AB195" i="2"/>
  <c r="X195" i="2" s="1"/>
  <c r="AB196" i="2"/>
  <c r="X196" i="2" s="1"/>
  <c r="AB197" i="2"/>
  <c r="X197" i="2" s="1"/>
  <c r="AB198" i="2"/>
  <c r="X198" i="2" s="1"/>
  <c r="AB199" i="2"/>
  <c r="X199" i="2" s="1"/>
  <c r="AB200" i="2"/>
  <c r="X200" i="2" s="1"/>
  <c r="AB201" i="2"/>
  <c r="X201" i="2" s="1"/>
  <c r="AB202" i="2"/>
  <c r="AB203" i="2"/>
  <c r="X203" i="2" s="1"/>
  <c r="AB204" i="2"/>
  <c r="X204" i="2" s="1"/>
  <c r="AB205" i="2"/>
  <c r="X205" i="2" s="1"/>
  <c r="AB206" i="2"/>
  <c r="X206" i="2" s="1"/>
  <c r="AB207" i="2"/>
  <c r="X207" i="2" s="1"/>
  <c r="AB208" i="2"/>
  <c r="X208" i="2" s="1"/>
  <c r="AB209" i="2"/>
  <c r="X209" i="2" s="1"/>
  <c r="AB210" i="2"/>
  <c r="X210" i="2" s="1"/>
  <c r="AB211" i="2"/>
  <c r="X211" i="2" s="1"/>
  <c r="AB212" i="2"/>
  <c r="X212" i="2" s="1"/>
  <c r="AB213" i="2"/>
  <c r="X213" i="2" s="1"/>
  <c r="AB214" i="2"/>
  <c r="X214" i="2" s="1"/>
  <c r="AB215" i="2"/>
  <c r="X215" i="2" s="1"/>
  <c r="AB216" i="2"/>
  <c r="X216" i="2" s="1"/>
  <c r="AB217" i="2"/>
  <c r="X217" i="2" s="1"/>
  <c r="AB218" i="2"/>
  <c r="X218" i="2" s="1"/>
  <c r="AB219" i="2"/>
  <c r="X219" i="2" s="1"/>
  <c r="AB220" i="2"/>
  <c r="X220" i="2" s="1"/>
  <c r="AB221" i="2"/>
  <c r="X221" i="2" s="1"/>
  <c r="AB222" i="2"/>
  <c r="X222" i="2" s="1"/>
  <c r="AB223" i="2"/>
  <c r="X223" i="2" s="1"/>
  <c r="AB224" i="2"/>
  <c r="X224" i="2" s="1"/>
  <c r="AB225" i="2"/>
  <c r="X225" i="2" s="1"/>
  <c r="AB226" i="2"/>
  <c r="AB227" i="2"/>
  <c r="X227" i="2" s="1"/>
  <c r="AB228" i="2"/>
  <c r="X228" i="2" s="1"/>
  <c r="AB229" i="2"/>
  <c r="X229" i="2" s="1"/>
  <c r="AB230" i="2"/>
  <c r="X230" i="2" s="1"/>
  <c r="AB231" i="2"/>
  <c r="X231" i="2" s="1"/>
  <c r="AB232" i="2"/>
  <c r="X232" i="2" s="1"/>
  <c r="AB233" i="2"/>
  <c r="X233" i="2" s="1"/>
  <c r="AB234" i="2"/>
  <c r="X234" i="2" s="1"/>
  <c r="AB235" i="2"/>
  <c r="X235" i="2" s="1"/>
  <c r="AB236" i="2"/>
  <c r="X236" i="2" s="1"/>
  <c r="AB237" i="2"/>
  <c r="X237" i="2" s="1"/>
  <c r="AB238" i="2"/>
  <c r="X238" i="2" s="1"/>
  <c r="AB239" i="2"/>
  <c r="X239" i="2" s="1"/>
  <c r="AB240" i="2"/>
  <c r="X240" i="2" s="1"/>
  <c r="AB241" i="2"/>
  <c r="X241" i="2" s="1"/>
  <c r="AB242" i="2"/>
  <c r="X242" i="2" s="1"/>
  <c r="AB243" i="2"/>
  <c r="X243" i="2" s="1"/>
  <c r="AB244" i="2"/>
  <c r="X244" i="2" s="1"/>
  <c r="AB245" i="2"/>
  <c r="X245" i="2" s="1"/>
  <c r="AB246" i="2"/>
  <c r="X246" i="2" s="1"/>
  <c r="AB247" i="2"/>
  <c r="AB248" i="2"/>
  <c r="X248" i="2" s="1"/>
  <c r="AB249" i="2"/>
  <c r="X249" i="2" s="1"/>
  <c r="AB250" i="2"/>
  <c r="X250" i="2" s="1"/>
  <c r="AB251" i="2"/>
  <c r="X251" i="2" s="1"/>
  <c r="AB252" i="2"/>
  <c r="X252" i="2" s="1"/>
  <c r="AB253" i="2"/>
  <c r="X253" i="2" s="1"/>
  <c r="AB254" i="2"/>
  <c r="X254" i="2" s="1"/>
  <c r="AB255" i="2"/>
  <c r="X255" i="2" s="1"/>
  <c r="AB256" i="2"/>
  <c r="X256" i="2" s="1"/>
  <c r="AB257" i="2"/>
  <c r="X257" i="2" s="1"/>
  <c r="AB258" i="2"/>
  <c r="X258" i="2" s="1"/>
  <c r="AB259" i="2"/>
  <c r="X259" i="2" s="1"/>
  <c r="AB260" i="2"/>
  <c r="X260" i="2" s="1"/>
  <c r="AB261" i="2"/>
  <c r="X261" i="2" s="1"/>
  <c r="AB262" i="2"/>
  <c r="X262" i="2" s="1"/>
  <c r="AB263" i="2"/>
  <c r="AB264" i="2"/>
  <c r="X264" i="2" s="1"/>
  <c r="AB265" i="2"/>
  <c r="X265" i="2" s="1"/>
  <c r="AB266" i="2"/>
  <c r="X266" i="2" s="1"/>
  <c r="AB267" i="2"/>
  <c r="X267" i="2" s="1"/>
  <c r="AB268" i="2"/>
  <c r="X268" i="2" s="1"/>
  <c r="AB269" i="2"/>
  <c r="X269" i="2" s="1"/>
  <c r="AB270" i="2"/>
  <c r="X270" i="2" s="1"/>
  <c r="AB271" i="2"/>
  <c r="X271" i="2" s="1"/>
  <c r="AB272" i="2"/>
  <c r="X272" i="2" s="1"/>
  <c r="AB273" i="2"/>
  <c r="AB274" i="2"/>
  <c r="X274" i="2" s="1"/>
  <c r="AB275" i="2"/>
  <c r="X275" i="2" s="1"/>
  <c r="AB276" i="2"/>
  <c r="X276" i="2" s="1"/>
  <c r="AB277" i="2"/>
  <c r="X277" i="2" s="1"/>
  <c r="AB278" i="2"/>
  <c r="X278" i="2" s="1"/>
  <c r="AB279" i="2"/>
  <c r="X279" i="2" s="1"/>
  <c r="AB280" i="2"/>
  <c r="AB281" i="2"/>
  <c r="AB282" i="2"/>
  <c r="AB283" i="2"/>
  <c r="AB284" i="2"/>
  <c r="AB285" i="2"/>
  <c r="AB286" i="2"/>
  <c r="AB287" i="2"/>
  <c r="AB288" i="2"/>
  <c r="AB289" i="2"/>
  <c r="AB290" i="2"/>
  <c r="AB291" i="2"/>
  <c r="AB292" i="2"/>
  <c r="AB293" i="2"/>
  <c r="AB294" i="2"/>
  <c r="AB295" i="2"/>
  <c r="AB296" i="2"/>
  <c r="AB297" i="2"/>
  <c r="AB298" i="2"/>
  <c r="AB299" i="2"/>
  <c r="AB300" i="2"/>
  <c r="AB301" i="2"/>
  <c r="AB302" i="2"/>
  <c r="AB303" i="2"/>
  <c r="AB304" i="2"/>
  <c r="AB305" i="2"/>
  <c r="AB306" i="2"/>
  <c r="AB307" i="2"/>
  <c r="AB308" i="2"/>
  <c r="AB309" i="2"/>
  <c r="AB310" i="2"/>
  <c r="AB311" i="2"/>
  <c r="AB312" i="2"/>
  <c r="AB313" i="2"/>
  <c r="AB314" i="2"/>
  <c r="AB315" i="2"/>
  <c r="AB316" i="2"/>
  <c r="AB317" i="2"/>
  <c r="AB318" i="2"/>
  <c r="AB319" i="2"/>
  <c r="AB320" i="2"/>
  <c r="AB321" i="2"/>
  <c r="AB322" i="2"/>
  <c r="AB323" i="2"/>
  <c r="AB324" i="2"/>
  <c r="AB325" i="2"/>
  <c r="AB326" i="2"/>
  <c r="AB327" i="2"/>
  <c r="AB328" i="2"/>
  <c r="AB329" i="2"/>
  <c r="AB330" i="2"/>
  <c r="AB331" i="2"/>
  <c r="AB332" i="2"/>
  <c r="AB333" i="2"/>
  <c r="AB334" i="2"/>
  <c r="AB335" i="2"/>
  <c r="AB336" i="2"/>
  <c r="AB337" i="2"/>
  <c r="AB338" i="2"/>
  <c r="AB339" i="2"/>
  <c r="AB340" i="2"/>
  <c r="AB341" i="2"/>
  <c r="AB342" i="2"/>
  <c r="AB343" i="2"/>
  <c r="AB344" i="2"/>
  <c r="AB345" i="2"/>
  <c r="AB346" i="2"/>
  <c r="AB347" i="2"/>
  <c r="AB348" i="2"/>
  <c r="AB349" i="2"/>
  <c r="AB350" i="2"/>
  <c r="AB351" i="2"/>
  <c r="AB352" i="2"/>
  <c r="AB353" i="2"/>
  <c r="AB354" i="2"/>
  <c r="AB355" i="2"/>
  <c r="AB356" i="2"/>
  <c r="AB357" i="2"/>
  <c r="AB358" i="2"/>
  <c r="AB359" i="2"/>
  <c r="AB360" i="2"/>
  <c r="AB361" i="2"/>
  <c r="AB362" i="2"/>
  <c r="AB363" i="2"/>
  <c r="AB364" i="2"/>
  <c r="AB365" i="2"/>
  <c r="AB366" i="2"/>
  <c r="AB367" i="2"/>
  <c r="AB368" i="2"/>
  <c r="AB369" i="2"/>
  <c r="AB370" i="2"/>
  <c r="AB371" i="2"/>
  <c r="AB372" i="2"/>
  <c r="AB373" i="2"/>
  <c r="AB374" i="2"/>
  <c r="AB375" i="2"/>
  <c r="AB376" i="2"/>
  <c r="AB377" i="2"/>
  <c r="AB378" i="2"/>
  <c r="AB379" i="2"/>
  <c r="AB380" i="2"/>
  <c r="AB381" i="2"/>
  <c r="AB382" i="2"/>
  <c r="AB383" i="2"/>
  <c r="AB384" i="2"/>
  <c r="AB385" i="2"/>
  <c r="AB386" i="2"/>
  <c r="AB387" i="2"/>
  <c r="AB388" i="2"/>
  <c r="AB389" i="2"/>
  <c r="AB390" i="2"/>
  <c r="AB391" i="2"/>
  <c r="AB392" i="2"/>
  <c r="AB393" i="2"/>
  <c r="AB394" i="2"/>
  <c r="AB395" i="2"/>
  <c r="AB396" i="2"/>
  <c r="AB397" i="2"/>
  <c r="AB398" i="2"/>
  <c r="AB2" i="2"/>
  <c r="X4" i="6"/>
  <c r="X3" i="6"/>
  <c r="X2" i="6"/>
  <c r="Z1480" i="4"/>
  <c r="Z1487" i="4" s="1"/>
  <c r="S1480" i="4"/>
  <c r="S1487" i="4" s="1"/>
  <c r="AC1478" i="4"/>
  <c r="AC1480" i="4" s="1"/>
  <c r="AC1487" i="4" s="1"/>
  <c r="Z1478" i="4"/>
  <c r="V1478" i="4"/>
  <c r="S1478" i="4"/>
  <c r="Q1478" i="4"/>
  <c r="P1478" i="4"/>
  <c r="L1478" i="4"/>
  <c r="AC1476" i="4"/>
  <c r="Z1476" i="4"/>
  <c r="V1476" i="4"/>
  <c r="S1476" i="4"/>
  <c r="R1476" i="4"/>
  <c r="Q1476" i="4"/>
  <c r="P1476" i="4"/>
  <c r="L1476" i="4"/>
  <c r="AC1377" i="4"/>
  <c r="Z1377" i="4"/>
  <c r="V1377" i="4"/>
  <c r="S1377" i="4"/>
  <c r="R1377" i="4"/>
  <c r="Q1377" i="4"/>
  <c r="P1377" i="4"/>
  <c r="L1377" i="4"/>
  <c r="AC670" i="4"/>
  <c r="Z670" i="4"/>
  <c r="V670" i="4"/>
  <c r="S670" i="4"/>
  <c r="R670" i="4"/>
  <c r="Q670" i="4"/>
  <c r="P670" i="4"/>
  <c r="L670" i="4"/>
  <c r="G25" i="7" l="1"/>
  <c r="G27" i="7" s="1"/>
  <c r="I25" i="7"/>
  <c r="I27" i="7" s="1"/>
  <c r="H25" i="7"/>
  <c r="H27" i="7" s="1"/>
  <c r="J25" i="7"/>
  <c r="J27" i="7" s="1"/>
  <c r="K25" i="7"/>
  <c r="K27" i="7" s="1"/>
  <c r="P25" i="7"/>
  <c r="P27" i="7" s="1"/>
  <c r="L25" i="7"/>
  <c r="L27" i="7" s="1"/>
  <c r="M25" i="7"/>
  <c r="M27" i="7" s="1"/>
  <c r="N25" i="7"/>
  <c r="N27" i="7" s="1"/>
  <c r="O25" i="7"/>
  <c r="O27" i="7" s="1"/>
  <c r="E25" i="7"/>
  <c r="E27" i="7" s="1"/>
  <c r="Q25" i="7"/>
  <c r="Q27" i="7" s="1"/>
  <c r="C25" i="7"/>
  <c r="C27" i="7" s="1"/>
  <c r="D25" i="7"/>
  <c r="D27" i="7" s="1"/>
  <c r="F25" i="7"/>
  <c r="F27" i="7" s="1"/>
</calcChain>
</file>

<file path=xl/sharedStrings.xml><?xml version="1.0" encoding="utf-8"?>
<sst xmlns="http://schemas.openxmlformats.org/spreadsheetml/2006/main" count="103482" uniqueCount="20515">
  <si>
    <t>2021230012</t>
  </si>
  <si>
    <t>CXP CARBOMET INDUSTRIAL</t>
  </si>
  <si>
    <t>3000</t>
  </si>
  <si>
    <t>CARBOMET INDUSTRIAL S.A.</t>
  </si>
  <si>
    <t>424</t>
  </si>
  <si>
    <t>2025000694</t>
  </si>
  <si>
    <t>KH</t>
  </si>
  <si>
    <t>/982,94728</t>
  </si>
  <si>
    <t>CLP</t>
  </si>
  <si>
    <t>USD</t>
  </si>
  <si>
    <t/>
  </si>
  <si>
    <t>4500011659</t>
  </si>
  <si>
    <t>BCONTRERAS</t>
  </si>
  <si>
    <t>2025/01</t>
  </si>
  <si>
    <t>430</t>
  </si>
  <si>
    <t>2025001754</t>
  </si>
  <si>
    <t>/946,95800</t>
  </si>
  <si>
    <t>2025/02</t>
  </si>
  <si>
    <t>436</t>
  </si>
  <si>
    <t>2025002632</t>
  </si>
  <si>
    <t>/919,91886</t>
  </si>
  <si>
    <t>2025/03</t>
  </si>
  <si>
    <t>442</t>
  </si>
  <si>
    <t>2025003968</t>
  </si>
  <si>
    <t>/936,74075</t>
  </si>
  <si>
    <t>2025/04</t>
  </si>
  <si>
    <t>448</t>
  </si>
  <si>
    <t>2025004967</t>
  </si>
  <si>
    <t>/940,81008</t>
  </si>
  <si>
    <t>2025/05</t>
  </si>
  <si>
    <t>F454</t>
  </si>
  <si>
    <t>2025006054</t>
  </si>
  <si>
    <t>/936,29181</t>
  </si>
  <si>
    <t>NMARDONES</t>
  </si>
  <si>
    <t>2025/06</t>
  </si>
  <si>
    <t>F.454</t>
  </si>
  <si>
    <t>2025006067</t>
  </si>
  <si>
    <t>454</t>
  </si>
  <si>
    <t>2025006068</t>
  </si>
  <si>
    <t>/937,89232</t>
  </si>
  <si>
    <t>CISA</t>
  </si>
  <si>
    <t>2025502659</t>
  </si>
  <si>
    <t>KZ</t>
  </si>
  <si>
    <t>1,00000</t>
  </si>
  <si>
    <t>DRIOSA</t>
  </si>
  <si>
    <t>2025505566</t>
  </si>
  <si>
    <t>ZP</t>
  </si>
  <si>
    <t>20250205-05FEB</t>
  </si>
  <si>
    <t>2025513124</t>
  </si>
  <si>
    <t>20250312-12MAR</t>
  </si>
  <si>
    <t>2025523675</t>
  </si>
  <si>
    <t>2025531829</t>
  </si>
  <si>
    <t>2025537777</t>
  </si>
  <si>
    <t>COMPENSACION</t>
  </si>
  <si>
    <t>2025539090</t>
  </si>
  <si>
    <t>PO</t>
  </si>
  <si>
    <t>2021230015</t>
  </si>
  <si>
    <t>CXP INMOB. SAN BERNARDO</t>
  </si>
  <si>
    <t>96953640</t>
  </si>
  <si>
    <t>INMOBILIARIA SAN BERNARDO S.A.</t>
  </si>
  <si>
    <t>663</t>
  </si>
  <si>
    <t>2025002573</t>
  </si>
  <si>
    <t>KV</t>
  </si>
  <si>
    <t>/917,75331</t>
  </si>
  <si>
    <t>4200159903 Ladrillos para Paisajismo</t>
  </si>
  <si>
    <t>Ladrillos para Paisajismo</t>
  </si>
  <si>
    <t>4200159903</t>
  </si>
  <si>
    <t>675</t>
  </si>
  <si>
    <t>2025005689</t>
  </si>
  <si>
    <t>KX</t>
  </si>
  <si>
    <t>/940,80847</t>
  </si>
  <si>
    <t>4900091054 CASCARA DE NUEZ PARA JARDIN DE LLUVIA</t>
  </si>
  <si>
    <t>CÁSCARA DE NUEZ PARA JARD</t>
  </si>
  <si>
    <t>4900091054</t>
  </si>
  <si>
    <t>1310</t>
  </si>
  <si>
    <t>2025250064</t>
  </si>
  <si>
    <t>DC</t>
  </si>
  <si>
    <t>/989,85165</t>
  </si>
  <si>
    <t>4500011655-4500011656-4500011658</t>
  </si>
  <si>
    <t>4500011655</t>
  </si>
  <si>
    <t>1319</t>
  </si>
  <si>
    <t>2025250284</t>
  </si>
  <si>
    <t>/951,80346</t>
  </si>
  <si>
    <t>1328</t>
  </si>
  <si>
    <t>2025250501</t>
  </si>
  <si>
    <t>/932,11460</t>
  </si>
  <si>
    <t>1337</t>
  </si>
  <si>
    <t>2025250710</t>
  </si>
  <si>
    <t>/967,13765</t>
  </si>
  <si>
    <t>1346</t>
  </si>
  <si>
    <t>2025250902</t>
  </si>
  <si>
    <t>/944,45933</t>
  </si>
  <si>
    <t>1356</t>
  </si>
  <si>
    <t>2025251131</t>
  </si>
  <si>
    <t>/935,20644</t>
  </si>
  <si>
    <t>4500011655-4500011656-4500011656</t>
  </si>
  <si>
    <t>PAGO NCOBRO</t>
  </si>
  <si>
    <t>2025504999</t>
  </si>
  <si>
    <t>PAGO NCOBRO 1310</t>
  </si>
  <si>
    <t>JCARRASCO</t>
  </si>
  <si>
    <t>NC 1319</t>
  </si>
  <si>
    <t>2025511130</t>
  </si>
  <si>
    <t>Pago NC 1319 ISBSA</t>
  </si>
  <si>
    <t>VMIRANDAM</t>
  </si>
  <si>
    <t>NC 1328 Y F.663</t>
  </si>
  <si>
    <t>2025518229</t>
  </si>
  <si>
    <t>/926,09297</t>
  </si>
  <si>
    <t>Pago NC 1328 y F 663 ISBSA</t>
  </si>
  <si>
    <t>Pago NC 1328 y F 663</t>
  </si>
  <si>
    <t>PAGO NC</t>
  </si>
  <si>
    <t>2025524738</t>
  </si>
  <si>
    <t>Pago NC 1337 ISB</t>
  </si>
  <si>
    <t>2025525934</t>
  </si>
  <si>
    <t>AU</t>
  </si>
  <si>
    <t>PAGO NC 1337</t>
  </si>
  <si>
    <t>2025525935</t>
  </si>
  <si>
    <t>2025532815</t>
  </si>
  <si>
    <t>Pago NC 1346 ISB</t>
  </si>
  <si>
    <t>PAGO ISB</t>
  </si>
  <si>
    <t>2025539107</t>
  </si>
  <si>
    <t>/939,40461</t>
  </si>
  <si>
    <t>Pago ISB F 675 Y NC 1356</t>
  </si>
  <si>
    <t>2021230018</t>
  </si>
  <si>
    <t>CXP COMPLEJO IND MOLYNOR</t>
  </si>
  <si>
    <t>1036</t>
  </si>
  <si>
    <t>COMPLEJO INDUSTRIAL MOLYNOR S.</t>
  </si>
  <si>
    <t>502296</t>
  </si>
  <si>
    <t>2025000022</t>
  </si>
  <si>
    <t>ZG</t>
  </si>
  <si>
    <t>/992,12005</t>
  </si>
  <si>
    <t>Fin Sep-24 Fact 503320 Cto 4600000803</t>
  </si>
  <si>
    <t>LFLORES</t>
  </si>
  <si>
    <t>4500011234</t>
  </si>
  <si>
    <t>502298</t>
  </si>
  <si>
    <t>2025000937</t>
  </si>
  <si>
    <t>KC</t>
  </si>
  <si>
    <t>/992,11997</t>
  </si>
  <si>
    <t>FACTURA N°503370</t>
  </si>
  <si>
    <t>502300</t>
  </si>
  <si>
    <t>2025001015</t>
  </si>
  <si>
    <t>/988,09999</t>
  </si>
  <si>
    <t>Fin Oct-24 Fact 503337Cto 4600000803</t>
  </si>
  <si>
    <t>4500011306</t>
  </si>
  <si>
    <t>503380</t>
  </si>
  <si>
    <t>2025001067</t>
  </si>
  <si>
    <t>ZK</t>
  </si>
  <si>
    <t>/988,10001</t>
  </si>
  <si>
    <t>Fact ene-25 Cto 4600000817 MOS2</t>
  </si>
  <si>
    <t>AJARAA</t>
  </si>
  <si>
    <t>4500011948</t>
  </si>
  <si>
    <t>503381</t>
  </si>
  <si>
    <t>2025001068</t>
  </si>
  <si>
    <t>/988,10000</t>
  </si>
  <si>
    <t>Fact ene-25 Cto 4600000817 OTAS</t>
  </si>
  <si>
    <t>4500011949</t>
  </si>
  <si>
    <t>503388</t>
  </si>
  <si>
    <t>2025001069</t>
  </si>
  <si>
    <t>Fact ene-25 Cto 4600000817 OXT</t>
  </si>
  <si>
    <t>4500011950</t>
  </si>
  <si>
    <t>2025001098</t>
  </si>
  <si>
    <t>KA</t>
  </si>
  <si>
    <t>2025001099</t>
  </si>
  <si>
    <t>2025001100</t>
  </si>
  <si>
    <t>2025001101</t>
  </si>
  <si>
    <t>2025001102</t>
  </si>
  <si>
    <t>2025001103</t>
  </si>
  <si>
    <t>76016222</t>
  </si>
  <si>
    <t>F503383</t>
  </si>
  <si>
    <t>2025001104</t>
  </si>
  <si>
    <t>/988,10003</t>
  </si>
  <si>
    <t>TARIFA DE CONSOLIDACION</t>
  </si>
  <si>
    <t>SEGUN DETALLE</t>
  </si>
  <si>
    <t>F.503383</t>
  </si>
  <si>
    <t>2025001105</t>
  </si>
  <si>
    <t>503383</t>
  </si>
  <si>
    <t>2025001106</t>
  </si>
  <si>
    <t>503384</t>
  </si>
  <si>
    <t>2025001107</t>
  </si>
  <si>
    <t>/988,10281</t>
  </si>
  <si>
    <t>503389</t>
  </si>
  <si>
    <t>2025001108</t>
  </si>
  <si>
    <t>/988,09996</t>
  </si>
  <si>
    <t>502304</t>
  </si>
  <si>
    <t>2025001965</t>
  </si>
  <si>
    <t>/951,21000</t>
  </si>
  <si>
    <t>Fin Oct-24 Fact 503338 Cto 4600000792</t>
  </si>
  <si>
    <t>4500011313</t>
  </si>
  <si>
    <t>503395</t>
  </si>
  <si>
    <t>2025002135</t>
  </si>
  <si>
    <t>Fact feb-25 Cto 4600000817 MOS2</t>
  </si>
  <si>
    <t>4500012089</t>
  </si>
  <si>
    <t>503396</t>
  </si>
  <si>
    <t>2025002136</t>
  </si>
  <si>
    <t>Fact feb-25 Cto 4600000817 OXT</t>
  </si>
  <si>
    <t>4500012090</t>
  </si>
  <si>
    <t>503397</t>
  </si>
  <si>
    <t>2025002137</t>
  </si>
  <si>
    <t>/951,21002</t>
  </si>
  <si>
    <t>Fact feb-25 Cto 4600000817 OTAS</t>
  </si>
  <si>
    <t>4500012091</t>
  </si>
  <si>
    <t>503402</t>
  </si>
  <si>
    <t>2025002150</t>
  </si>
  <si>
    <t>503403</t>
  </si>
  <si>
    <t>2025002151</t>
  </si>
  <si>
    <t>/951,20998</t>
  </si>
  <si>
    <t>503404</t>
  </si>
  <si>
    <t>2025002152</t>
  </si>
  <si>
    <t>/951,21283</t>
  </si>
  <si>
    <t>502305</t>
  </si>
  <si>
    <t>2025003019</t>
  </si>
  <si>
    <t>/992,11990</t>
  </si>
  <si>
    <t>Factura Ref.00503363</t>
  </si>
  <si>
    <t>F502306</t>
  </si>
  <si>
    <t>2025003020</t>
  </si>
  <si>
    <t>/992,12211</t>
  </si>
  <si>
    <t>Factura Ref.00503365</t>
  </si>
  <si>
    <t>F502307</t>
  </si>
  <si>
    <t>2025003021</t>
  </si>
  <si>
    <t>/988,09960</t>
  </si>
  <si>
    <t>Factura Ref.00503389</t>
  </si>
  <si>
    <t>F502308</t>
  </si>
  <si>
    <t>2025003022</t>
  </si>
  <si>
    <t>Factura Ref.00503383</t>
  </si>
  <si>
    <t>F502309</t>
  </si>
  <si>
    <t>2025003023</t>
  </si>
  <si>
    <t>Factura Ref.00503384</t>
  </si>
  <si>
    <t>503423</t>
  </si>
  <si>
    <t>2025003332</t>
  </si>
  <si>
    <t>/946,10000</t>
  </si>
  <si>
    <t>Fact mar-24 Cto 4600000817 OXT</t>
  </si>
  <si>
    <t>4500012231</t>
  </si>
  <si>
    <t>503426</t>
  </si>
  <si>
    <t>2025003335</t>
  </si>
  <si>
    <t>/946,10006</t>
  </si>
  <si>
    <t>Fact mar-24 Cto 4600000817 MOS2</t>
  </si>
  <si>
    <t>4500012232</t>
  </si>
  <si>
    <t>503424</t>
  </si>
  <si>
    <t>2025003336</t>
  </si>
  <si>
    <t>/946,09999</t>
  </si>
  <si>
    <t>502306</t>
  </si>
  <si>
    <t>2025003338</t>
  </si>
  <si>
    <t>2025003339</t>
  </si>
  <si>
    <t>502308</t>
  </si>
  <si>
    <t>2025003340</t>
  </si>
  <si>
    <t>502309</t>
  </si>
  <si>
    <t>2025003341</t>
  </si>
  <si>
    <t>502307</t>
  </si>
  <si>
    <t>2025003350</t>
  </si>
  <si>
    <t>/951,21018</t>
  </si>
  <si>
    <t>503434</t>
  </si>
  <si>
    <t>2025004304</t>
  </si>
  <si>
    <t>/945,42000</t>
  </si>
  <si>
    <t>Fact abr-24 Cto 4600000817 OXT</t>
  </si>
  <si>
    <t>4500012344</t>
  </si>
  <si>
    <t>503435</t>
  </si>
  <si>
    <t>2025004305</t>
  </si>
  <si>
    <t>/945,41997</t>
  </si>
  <si>
    <t>Fact abr-24 Cto 4600000817 OTAS</t>
  </si>
  <si>
    <t>4500012345</t>
  </si>
  <si>
    <t>503436</t>
  </si>
  <si>
    <t>2025004306</t>
  </si>
  <si>
    <t>/945,41998</t>
  </si>
  <si>
    <t>Fact abr-24 Cto 4600000817 MOS2</t>
  </si>
  <si>
    <t>4500012346</t>
  </si>
  <si>
    <t>503437</t>
  </si>
  <si>
    <t>2025004316</t>
  </si>
  <si>
    <t>/945,42056</t>
  </si>
  <si>
    <t>503438</t>
  </si>
  <si>
    <t>2025004317</t>
  </si>
  <si>
    <t>/945,41995</t>
  </si>
  <si>
    <t>503439</t>
  </si>
  <si>
    <t>2025004318</t>
  </si>
  <si>
    <t>/945,42002</t>
  </si>
  <si>
    <t>503431</t>
  </si>
  <si>
    <t>2025005270</t>
  </si>
  <si>
    <t>SIN OV</t>
  </si>
  <si>
    <t>503458</t>
  </si>
  <si>
    <t>2025005398</t>
  </si>
  <si>
    <t>/937,37000</t>
  </si>
  <si>
    <t>Fact may-25 Cto 4600000817</t>
  </si>
  <si>
    <t>4500012530</t>
  </si>
  <si>
    <t>503459</t>
  </si>
  <si>
    <t>2025005399</t>
  </si>
  <si>
    <t>/937,37002</t>
  </si>
  <si>
    <t>Fact may-25 Cto 4600000817 MOS2</t>
  </si>
  <si>
    <t>4500012531</t>
  </si>
  <si>
    <t>503462</t>
  </si>
  <si>
    <t>2025005401</t>
  </si>
  <si>
    <t>Fact Prov May-25 Cto 4600000858</t>
  </si>
  <si>
    <t>4500012525</t>
  </si>
  <si>
    <t>503460</t>
  </si>
  <si>
    <t>2025005402</t>
  </si>
  <si>
    <t>/937,36994</t>
  </si>
  <si>
    <t>503461</t>
  </si>
  <si>
    <t>2025005403</t>
  </si>
  <si>
    <t>/937,37001</t>
  </si>
  <si>
    <t>503454</t>
  </si>
  <si>
    <t>2025005796</t>
  </si>
  <si>
    <t>NOTA CREDITO</t>
  </si>
  <si>
    <t>F502318</t>
  </si>
  <si>
    <t>2025005797</t>
  </si>
  <si>
    <t>Factura Ref.00503454</t>
  </si>
  <si>
    <t>502318</t>
  </si>
  <si>
    <t>2025005798</t>
  </si>
  <si>
    <t>503478</t>
  </si>
  <si>
    <t>2025006537</t>
  </si>
  <si>
    <t>/935,74000</t>
  </si>
  <si>
    <t>Fact jun-25 Cto 4600000817 OXT</t>
  </si>
  <si>
    <t>4500012693</t>
  </si>
  <si>
    <t>503479</t>
  </si>
  <si>
    <t>2025006538</t>
  </si>
  <si>
    <t>/935,73998</t>
  </si>
  <si>
    <t>Fact jun-25 Cto 4600000817 OTAS</t>
  </si>
  <si>
    <t>4500012694</t>
  </si>
  <si>
    <t>503480</t>
  </si>
  <si>
    <t>2025006539</t>
  </si>
  <si>
    <t>/935,74010</t>
  </si>
  <si>
    <t>Fact jun-25 Cto 4600000817 OTAS II</t>
  </si>
  <si>
    <t>4500012695</t>
  </si>
  <si>
    <t>503481</t>
  </si>
  <si>
    <t>2025006540</t>
  </si>
  <si>
    <t>/935,73999</t>
  </si>
  <si>
    <t>Fact jun-25 Cto 4600000817 MOS2</t>
  </si>
  <si>
    <t>4500012696</t>
  </si>
  <si>
    <t>503482</t>
  </si>
  <si>
    <t>2025006550</t>
  </si>
  <si>
    <t>503483</t>
  </si>
  <si>
    <t>2025006551</t>
  </si>
  <si>
    <t>/935,73978</t>
  </si>
  <si>
    <t>503484</t>
  </si>
  <si>
    <t>2025006552</t>
  </si>
  <si>
    <t>/935,74259</t>
  </si>
  <si>
    <t>503485</t>
  </si>
  <si>
    <t>2025006553</t>
  </si>
  <si>
    <t>/935,74022</t>
  </si>
  <si>
    <t>NOTA COBRO 370</t>
  </si>
  <si>
    <t>2025250091</t>
  </si>
  <si>
    <t>HBRAVO</t>
  </si>
  <si>
    <t>MOLYNOR</t>
  </si>
  <si>
    <t>2025500502</t>
  </si>
  <si>
    <t>2025505561</t>
  </si>
  <si>
    <t>2025505718</t>
  </si>
  <si>
    <t>PROV NC00502296</t>
  </si>
  <si>
    <t>2025505853</t>
  </si>
  <si>
    <t>AB</t>
  </si>
  <si>
    <t>MPARRA</t>
  </si>
  <si>
    <t>PROV. NC00502298</t>
  </si>
  <si>
    <t>2025505854</t>
  </si>
  <si>
    <t>PROV NC502298</t>
  </si>
  <si>
    <t>PROV NC00502300</t>
  </si>
  <si>
    <t>2025505856</t>
  </si>
  <si>
    <t>SA</t>
  </si>
  <si>
    <t>2025506264</t>
  </si>
  <si>
    <t>2025512108</t>
  </si>
  <si>
    <t>PROV NC00502304</t>
  </si>
  <si>
    <t>2025512172</t>
  </si>
  <si>
    <t>PROV NC00502305</t>
  </si>
  <si>
    <t>2025512173</t>
  </si>
  <si>
    <t>PROV NC00502306</t>
  </si>
  <si>
    <t>2025512174</t>
  </si>
  <si>
    <t>/951,20751</t>
  </si>
  <si>
    <t>2025512221</t>
  </si>
  <si>
    <t>2025512222</t>
  </si>
  <si>
    <t>PROV NC00502307</t>
  </si>
  <si>
    <t>2025512223</t>
  </si>
  <si>
    <t>2025512540</t>
  </si>
  <si>
    <t>2025512740</t>
  </si>
  <si>
    <t>2025512741</t>
  </si>
  <si>
    <t>PROV NC00502308</t>
  </si>
  <si>
    <t>2025512742</t>
  </si>
  <si>
    <t>PROV NC00502309</t>
  </si>
  <si>
    <t>2025512743</t>
  </si>
  <si>
    <t>/951,20859</t>
  </si>
  <si>
    <t>2025512744</t>
  </si>
  <si>
    <t>2025512745</t>
  </si>
  <si>
    <t>2025512747</t>
  </si>
  <si>
    <t>2025512748</t>
  </si>
  <si>
    <t>2025512749</t>
  </si>
  <si>
    <t>2025512750</t>
  </si>
  <si>
    <t>2025512751</t>
  </si>
  <si>
    <t>2025512753</t>
  </si>
  <si>
    <t>F.502306</t>
  </si>
  <si>
    <t>2025519110</t>
  </si>
  <si>
    <t>F.502307</t>
  </si>
  <si>
    <t>2025519111</t>
  </si>
  <si>
    <t>F.502308</t>
  </si>
  <si>
    <t>2025519112</t>
  </si>
  <si>
    <t>F.502309</t>
  </si>
  <si>
    <t>2025519113</t>
  </si>
  <si>
    <t>2025519155</t>
  </si>
  <si>
    <t>2025519156</t>
  </si>
  <si>
    <t>2025519157</t>
  </si>
  <si>
    <t>2025519158</t>
  </si>
  <si>
    <t>2025519159</t>
  </si>
  <si>
    <t>2025519160</t>
  </si>
  <si>
    <t>2025519169</t>
  </si>
  <si>
    <t>2025523672</t>
  </si>
  <si>
    <t>PROV.FEL00503431</t>
  </si>
  <si>
    <t>2025526170</t>
  </si>
  <si>
    <t>2025530307</t>
  </si>
  <si>
    <t>2025531084</t>
  </si>
  <si>
    <t>2025533628</t>
  </si>
  <si>
    <t>PROV FEL00503454</t>
  </si>
  <si>
    <t>2025533631</t>
  </si>
  <si>
    <t>PROV. FEL00503454</t>
  </si>
  <si>
    <t>PROV FEL00503462</t>
  </si>
  <si>
    <t>2025533632</t>
  </si>
  <si>
    <t>PROV. FEL00503462</t>
  </si>
  <si>
    <t>PROV NC00502318</t>
  </si>
  <si>
    <t>2025533633</t>
  </si>
  <si>
    <t>PROV. NC00502318</t>
  </si>
  <si>
    <t>F.502318</t>
  </si>
  <si>
    <t>2025537709</t>
  </si>
  <si>
    <t>2025537710</t>
  </si>
  <si>
    <t>2025537923</t>
  </si>
  <si>
    <t>2025540355</t>
  </si>
  <si>
    <t>2025540356</t>
  </si>
  <si>
    <t>2025540357</t>
  </si>
  <si>
    <t>PROV FEL00503467</t>
  </si>
  <si>
    <t>2025540362</t>
  </si>
  <si>
    <t>PROV. FEL00503467</t>
  </si>
  <si>
    <t>2021230218</t>
  </si>
  <si>
    <t>CXP MOLYMEX S.A. DE C.V.</t>
  </si>
  <si>
    <t>3003</t>
  </si>
  <si>
    <t>MOLYMEX S.A. DE C.V.</t>
  </si>
  <si>
    <t>C 00001026</t>
  </si>
  <si>
    <t>2025000999</t>
  </si>
  <si>
    <t>Fin Oct-24 Fact I 11454 Cto 4600000804</t>
  </si>
  <si>
    <t>4500011391</t>
  </si>
  <si>
    <t>C 00001027</t>
  </si>
  <si>
    <t>2025001000</t>
  </si>
  <si>
    <t>Fin Oct-24 Fact I 114546Cto 4600000804</t>
  </si>
  <si>
    <t>4500011392</t>
  </si>
  <si>
    <t>C 00001043</t>
  </si>
  <si>
    <t>2025002072</t>
  </si>
  <si>
    <t>Fin Nov-25 Fact I11522 Cto 4600000804</t>
  </si>
  <si>
    <t>4500011474</t>
  </si>
  <si>
    <t>C 00001040</t>
  </si>
  <si>
    <t>2025002073</t>
  </si>
  <si>
    <t>Fin Nov-25 Fact I11526 Cto 4600000804</t>
  </si>
  <si>
    <t>4500011496</t>
  </si>
  <si>
    <t>C 00001041</t>
  </si>
  <si>
    <t>2025002075</t>
  </si>
  <si>
    <t>Fin Nov-25 Fact I11535 Cto 4600000804</t>
  </si>
  <si>
    <t>4500011497</t>
  </si>
  <si>
    <t>C 00001044</t>
  </si>
  <si>
    <t>2025002076</t>
  </si>
  <si>
    <t>Fin Nov-25 Fact I11536 Cto 4600000804</t>
  </si>
  <si>
    <t>4500011498</t>
  </si>
  <si>
    <t>C 00001042</t>
  </si>
  <si>
    <t>2025002077</t>
  </si>
  <si>
    <t>Fin Nov-25 Fact I11537 Cto 4600000804</t>
  </si>
  <si>
    <t>4500011499</t>
  </si>
  <si>
    <t>C 00001045</t>
  </si>
  <si>
    <t>2025002078</t>
  </si>
  <si>
    <t>Fin Nov-25 Fact I11540 Cto 4600000804</t>
  </si>
  <si>
    <t>4500011514</t>
  </si>
  <si>
    <t>C 00001046</t>
  </si>
  <si>
    <t>2025002079</t>
  </si>
  <si>
    <t>Fin Nov-25 Fact I11541 Cto 4600000804</t>
  </si>
  <si>
    <t>4500011515</t>
  </si>
  <si>
    <t>MOLYMEX</t>
  </si>
  <si>
    <t>2025006556</t>
  </si>
  <si>
    <t>KI</t>
  </si>
  <si>
    <t>REEMBOLSO HOSPEDAJE TI</t>
  </si>
  <si>
    <t>MOLYMEX MOL790530AH0</t>
  </si>
  <si>
    <t>2025517742</t>
  </si>
  <si>
    <t>COMP. PA</t>
  </si>
  <si>
    <t>2025540265</t>
  </si>
  <si>
    <t>2021230219</t>
  </si>
  <si>
    <t>CXP MOLYMET CORPORATION</t>
  </si>
  <si>
    <t>7055</t>
  </si>
  <si>
    <t>MOLYMET CORPORATION</t>
  </si>
  <si>
    <t>SC06562</t>
  </si>
  <si>
    <t>2025000735</t>
  </si>
  <si>
    <t>ZF</t>
  </si>
  <si>
    <t>SCORTES</t>
  </si>
  <si>
    <t>SC06563</t>
  </si>
  <si>
    <t>2025000736</t>
  </si>
  <si>
    <t>SC06564</t>
  </si>
  <si>
    <t>2025000737</t>
  </si>
  <si>
    <t>SC06565</t>
  </si>
  <si>
    <t>2025000738</t>
  </si>
  <si>
    <t>SC06566</t>
  </si>
  <si>
    <t>2025000739</t>
  </si>
  <si>
    <t>SC06567</t>
  </si>
  <si>
    <t>2025000740</t>
  </si>
  <si>
    <t>SC06568</t>
  </si>
  <si>
    <t>2025000741</t>
  </si>
  <si>
    <t>SC06569</t>
  </si>
  <si>
    <t>2025000742</t>
  </si>
  <si>
    <t>SC06570</t>
  </si>
  <si>
    <t>2025000743</t>
  </si>
  <si>
    <t>SC06571</t>
  </si>
  <si>
    <t>2025000744</t>
  </si>
  <si>
    <t>SC06572</t>
  </si>
  <si>
    <t>2025000745</t>
  </si>
  <si>
    <t>SC06573</t>
  </si>
  <si>
    <t>2025000746</t>
  </si>
  <si>
    <t>SC06574</t>
  </si>
  <si>
    <t>2025000747</t>
  </si>
  <si>
    <t>SC06575</t>
  </si>
  <si>
    <t>2025000748</t>
  </si>
  <si>
    <t>SC06576</t>
  </si>
  <si>
    <t>2025000749</t>
  </si>
  <si>
    <t>SC06577</t>
  </si>
  <si>
    <t>2025000750</t>
  </si>
  <si>
    <t>SC06578</t>
  </si>
  <si>
    <t>2025000751</t>
  </si>
  <si>
    <t>SC06579</t>
  </si>
  <si>
    <t>2025000752</t>
  </si>
  <si>
    <t>SC06580</t>
  </si>
  <si>
    <t>2025000753</t>
  </si>
  <si>
    <t>SC06581</t>
  </si>
  <si>
    <t>2025000754</t>
  </si>
  <si>
    <t>SC06582</t>
  </si>
  <si>
    <t>2025000755</t>
  </si>
  <si>
    <t>SC06583</t>
  </si>
  <si>
    <t>2025000756</t>
  </si>
  <si>
    <t>SC06584</t>
  </si>
  <si>
    <t>2025000757</t>
  </si>
  <si>
    <t>SC06585</t>
  </si>
  <si>
    <t>2025000758</t>
  </si>
  <si>
    <t>SC06586</t>
  </si>
  <si>
    <t>2025000759</t>
  </si>
  <si>
    <t>SC06587</t>
  </si>
  <si>
    <t>2025000760</t>
  </si>
  <si>
    <t>SC06588</t>
  </si>
  <si>
    <t>2025000761</t>
  </si>
  <si>
    <t>SC06589</t>
  </si>
  <si>
    <t>2025000762</t>
  </si>
  <si>
    <t>SC06590</t>
  </si>
  <si>
    <t>2025000763</t>
  </si>
  <si>
    <t>SC06591</t>
  </si>
  <si>
    <t>2025000764</t>
  </si>
  <si>
    <t>SC06599</t>
  </si>
  <si>
    <t>2025001944</t>
  </si>
  <si>
    <t>CFERNANDEZ</t>
  </si>
  <si>
    <t>SC06600</t>
  </si>
  <si>
    <t>2025001945</t>
  </si>
  <si>
    <t>SC06601</t>
  </si>
  <si>
    <t>2025001946</t>
  </si>
  <si>
    <t>SC06602</t>
  </si>
  <si>
    <t>2025001947</t>
  </si>
  <si>
    <t>SC06603</t>
  </si>
  <si>
    <t>2025001948</t>
  </si>
  <si>
    <t>SC06604</t>
  </si>
  <si>
    <t>2025001949</t>
  </si>
  <si>
    <t>SC06605</t>
  </si>
  <si>
    <t>2025001950</t>
  </si>
  <si>
    <t>SC06606</t>
  </si>
  <si>
    <t>2025001951</t>
  </si>
  <si>
    <t>SC06607</t>
  </si>
  <si>
    <t>2025001952</t>
  </si>
  <si>
    <t>SC06608</t>
  </si>
  <si>
    <t>2025001953</t>
  </si>
  <si>
    <t>SC06609</t>
  </si>
  <si>
    <t>2025001954</t>
  </si>
  <si>
    <t>SC06610</t>
  </si>
  <si>
    <t>2025001955</t>
  </si>
  <si>
    <t>SC06611</t>
  </si>
  <si>
    <t>2025001957</t>
  </si>
  <si>
    <t>SC06612</t>
  </si>
  <si>
    <t>2025001959</t>
  </si>
  <si>
    <t>SC06613</t>
  </si>
  <si>
    <t>2025001961</t>
  </si>
  <si>
    <t>SC06614</t>
  </si>
  <si>
    <t>2025001963</t>
  </si>
  <si>
    <t>SC06615</t>
  </si>
  <si>
    <t>2025001964</t>
  </si>
  <si>
    <t>SC06616</t>
  </si>
  <si>
    <t>2025001966</t>
  </si>
  <si>
    <t>SC06617</t>
  </si>
  <si>
    <t>2025001968</t>
  </si>
  <si>
    <t>SC06618</t>
  </si>
  <si>
    <t>2025001970</t>
  </si>
  <si>
    <t>SC06619</t>
  </si>
  <si>
    <t>2025001971</t>
  </si>
  <si>
    <t>SC06620</t>
  </si>
  <si>
    <t>2025001974</t>
  </si>
  <si>
    <t>SC06621</t>
  </si>
  <si>
    <t>2025001975</t>
  </si>
  <si>
    <t>SC06622</t>
  </si>
  <si>
    <t>2025001977</t>
  </si>
  <si>
    <t>SC06623</t>
  </si>
  <si>
    <t>2025001978</t>
  </si>
  <si>
    <t>SC06624</t>
  </si>
  <si>
    <t>2025001979</t>
  </si>
  <si>
    <t>SC06625</t>
  </si>
  <si>
    <t>2025001980</t>
  </si>
  <si>
    <t>SC06626</t>
  </si>
  <si>
    <t>2025001981</t>
  </si>
  <si>
    <t>SC06627</t>
  </si>
  <si>
    <t>2025001982</t>
  </si>
  <si>
    <t>SC06628</t>
  </si>
  <si>
    <t>2025001983</t>
  </si>
  <si>
    <t>SC06629</t>
  </si>
  <si>
    <t>2025001984</t>
  </si>
  <si>
    <t>SC06630</t>
  </si>
  <si>
    <t>2025001986</t>
  </si>
  <si>
    <t>SC06631</t>
  </si>
  <si>
    <t>2025001987</t>
  </si>
  <si>
    <t>SC06632</t>
  </si>
  <si>
    <t>2025001988</t>
  </si>
  <si>
    <t>SC06633</t>
  </si>
  <si>
    <t>2025001989</t>
  </si>
  <si>
    <t>SC06634</t>
  </si>
  <si>
    <t>2025001994</t>
  </si>
  <si>
    <t>SC06635</t>
  </si>
  <si>
    <t>2025001995</t>
  </si>
  <si>
    <t>SC06636</t>
  </si>
  <si>
    <t>2025001996</t>
  </si>
  <si>
    <t>SC06637</t>
  </si>
  <si>
    <t>2025001997</t>
  </si>
  <si>
    <t>SC06638</t>
  </si>
  <si>
    <t>2025001998</t>
  </si>
  <si>
    <t>SC06639</t>
  </si>
  <si>
    <t>2025001999</t>
  </si>
  <si>
    <t>SC06640</t>
  </si>
  <si>
    <t>2025002000</t>
  </si>
  <si>
    <t>SC06641</t>
  </si>
  <si>
    <t>2025002001</t>
  </si>
  <si>
    <t>SC06652</t>
  </si>
  <si>
    <t>2025003258</t>
  </si>
  <si>
    <t>DMORALES</t>
  </si>
  <si>
    <t>SC06653</t>
  </si>
  <si>
    <t>2025003259</t>
  </si>
  <si>
    <t>SC06654</t>
  </si>
  <si>
    <t>2025003260</t>
  </si>
  <si>
    <t>SC06655</t>
  </si>
  <si>
    <t>2025003261</t>
  </si>
  <si>
    <t>SC06656</t>
  </si>
  <si>
    <t>2025003262</t>
  </si>
  <si>
    <t>SC06657</t>
  </si>
  <si>
    <t>2025003263</t>
  </si>
  <si>
    <t>SC06658</t>
  </si>
  <si>
    <t>2025003264</t>
  </si>
  <si>
    <t>SC06659</t>
  </si>
  <si>
    <t>2025003265</t>
  </si>
  <si>
    <t>SC06660</t>
  </si>
  <si>
    <t>2025003266</t>
  </si>
  <si>
    <t>SC06661</t>
  </si>
  <si>
    <t>2025003267</t>
  </si>
  <si>
    <t>SC06662</t>
  </si>
  <si>
    <t>2025003268</t>
  </si>
  <si>
    <t>SC06663</t>
  </si>
  <si>
    <t>2025003269</t>
  </si>
  <si>
    <t>SC06664</t>
  </si>
  <si>
    <t>2025003270</t>
  </si>
  <si>
    <t>SC06665</t>
  </si>
  <si>
    <t>2025003271</t>
  </si>
  <si>
    <t>SC06666</t>
  </si>
  <si>
    <t>2025003272</t>
  </si>
  <si>
    <t>SC06667</t>
  </si>
  <si>
    <t>2025003273</t>
  </si>
  <si>
    <t>SC06668</t>
  </si>
  <si>
    <t>2025003274</t>
  </si>
  <si>
    <t>SC06669</t>
  </si>
  <si>
    <t>2025003275</t>
  </si>
  <si>
    <t>SC06670</t>
  </si>
  <si>
    <t>2025003276</t>
  </si>
  <si>
    <t>SC06671</t>
  </si>
  <si>
    <t>2025003277</t>
  </si>
  <si>
    <t>SC06672</t>
  </si>
  <si>
    <t>2025003278</t>
  </si>
  <si>
    <t>SC06673</t>
  </si>
  <si>
    <t>2025003279</t>
  </si>
  <si>
    <t>SC06674</t>
  </si>
  <si>
    <t>2025003280</t>
  </si>
  <si>
    <t>SC06675</t>
  </si>
  <si>
    <t>2025003281</t>
  </si>
  <si>
    <t>SC06676</t>
  </si>
  <si>
    <t>2025003282</t>
  </si>
  <si>
    <t>SC06677</t>
  </si>
  <si>
    <t>2025003283</t>
  </si>
  <si>
    <t>SC06678</t>
  </si>
  <si>
    <t>2025003284</t>
  </si>
  <si>
    <t>SC06679</t>
  </si>
  <si>
    <t>2025003285</t>
  </si>
  <si>
    <t>SC06680</t>
  </si>
  <si>
    <t>2025003286</t>
  </si>
  <si>
    <t>SC06681</t>
  </si>
  <si>
    <t>2025003287</t>
  </si>
  <si>
    <t>SC06682</t>
  </si>
  <si>
    <t>2025003288</t>
  </si>
  <si>
    <t>SC06683</t>
  </si>
  <si>
    <t>2025003289</t>
  </si>
  <si>
    <t>SC06684</t>
  </si>
  <si>
    <t>2025003290</t>
  </si>
  <si>
    <t>SC06685</t>
  </si>
  <si>
    <t>2025003291</t>
  </si>
  <si>
    <t>SC06686</t>
  </si>
  <si>
    <t>2025003292</t>
  </si>
  <si>
    <t>SC06698</t>
  </si>
  <si>
    <t>2025004234</t>
  </si>
  <si>
    <t>SC06699</t>
  </si>
  <si>
    <t>2025004235</t>
  </si>
  <si>
    <t>SC06700</t>
  </si>
  <si>
    <t>2025004236</t>
  </si>
  <si>
    <t>SC06701</t>
  </si>
  <si>
    <t>2025004237</t>
  </si>
  <si>
    <t>SC06702</t>
  </si>
  <si>
    <t>2025004238</t>
  </si>
  <si>
    <t>SC06703</t>
  </si>
  <si>
    <t>2025004239</t>
  </si>
  <si>
    <t>SC06704</t>
  </si>
  <si>
    <t>2025004240</t>
  </si>
  <si>
    <t>SC06705</t>
  </si>
  <si>
    <t>2025004241</t>
  </si>
  <si>
    <t>SC06706</t>
  </si>
  <si>
    <t>2025004242</t>
  </si>
  <si>
    <t>SC06707</t>
  </si>
  <si>
    <t>2025004243</t>
  </si>
  <si>
    <t>SC06708</t>
  </si>
  <si>
    <t>2025004244</t>
  </si>
  <si>
    <t>SC06709</t>
  </si>
  <si>
    <t>2025004245</t>
  </si>
  <si>
    <t>SC06710</t>
  </si>
  <si>
    <t>2025004246</t>
  </si>
  <si>
    <t>SC06711</t>
  </si>
  <si>
    <t>2025004247</t>
  </si>
  <si>
    <t>SC06712</t>
  </si>
  <si>
    <t>2025004248</t>
  </si>
  <si>
    <t>SC06713</t>
  </si>
  <si>
    <t>2025004249</t>
  </si>
  <si>
    <t>SC06714</t>
  </si>
  <si>
    <t>2025004250</t>
  </si>
  <si>
    <t>SC06715</t>
  </si>
  <si>
    <t>2025004251</t>
  </si>
  <si>
    <t>SC06716</t>
  </si>
  <si>
    <t>2025004252</t>
  </si>
  <si>
    <t>SC06717</t>
  </si>
  <si>
    <t>2025004253</t>
  </si>
  <si>
    <t>SC06718</t>
  </si>
  <si>
    <t>2025004254</t>
  </si>
  <si>
    <t>SC06719</t>
  </si>
  <si>
    <t>2025004255</t>
  </si>
  <si>
    <t>SC06720</t>
  </si>
  <si>
    <t>2025004256</t>
  </si>
  <si>
    <t>SC06721</t>
  </si>
  <si>
    <t>2025004257</t>
  </si>
  <si>
    <t>SC06722</t>
  </si>
  <si>
    <t>2025004258</t>
  </si>
  <si>
    <t>SC06723</t>
  </si>
  <si>
    <t>2025004259</t>
  </si>
  <si>
    <t>SC06724</t>
  </si>
  <si>
    <t>2025004260</t>
  </si>
  <si>
    <t>SC06725</t>
  </si>
  <si>
    <t>2025004261</t>
  </si>
  <si>
    <t>SC06726</t>
  </si>
  <si>
    <t>2025004262</t>
  </si>
  <si>
    <t>SC06727</t>
  </si>
  <si>
    <t>2025004263</t>
  </si>
  <si>
    <t>SC06728</t>
  </si>
  <si>
    <t>2025004264</t>
  </si>
  <si>
    <t>SC06729</t>
  </si>
  <si>
    <t>2025004265</t>
  </si>
  <si>
    <t>SC06730</t>
  </si>
  <si>
    <t>2025004266</t>
  </si>
  <si>
    <t>SC06731</t>
  </si>
  <si>
    <t>2025004267</t>
  </si>
  <si>
    <t>SC06732</t>
  </si>
  <si>
    <t>2025004268</t>
  </si>
  <si>
    <t>SC06733</t>
  </si>
  <si>
    <t>2025004269</t>
  </si>
  <si>
    <t>SC06734</t>
  </si>
  <si>
    <t>2025004270</t>
  </si>
  <si>
    <t>SC06735</t>
  </si>
  <si>
    <t>2025004271</t>
  </si>
  <si>
    <t>SC06736</t>
  </si>
  <si>
    <t>2025004272</t>
  </si>
  <si>
    <t>SC06742</t>
  </si>
  <si>
    <t>2025005273</t>
  </si>
  <si>
    <t>FESPINOZA</t>
  </si>
  <si>
    <t>SC06743NULO</t>
  </si>
  <si>
    <t>2025005284</t>
  </si>
  <si>
    <t>SC06743SC06743NULO</t>
  </si>
  <si>
    <t>SC06744</t>
  </si>
  <si>
    <t>2025005285</t>
  </si>
  <si>
    <t>SC06745</t>
  </si>
  <si>
    <t>2025005286</t>
  </si>
  <si>
    <t>SC06746</t>
  </si>
  <si>
    <t>2025005287</t>
  </si>
  <si>
    <t>SC06747</t>
  </si>
  <si>
    <t>2025005288</t>
  </si>
  <si>
    <t>SC06748</t>
  </si>
  <si>
    <t>2025005289</t>
  </si>
  <si>
    <t>SC06749</t>
  </si>
  <si>
    <t>2025005290</t>
  </si>
  <si>
    <t>SC06750</t>
  </si>
  <si>
    <t>2025005291</t>
  </si>
  <si>
    <t>SC06751</t>
  </si>
  <si>
    <t>2025005292</t>
  </si>
  <si>
    <t>SC06752</t>
  </si>
  <si>
    <t>2025005293</t>
  </si>
  <si>
    <t>SC06753</t>
  </si>
  <si>
    <t>2025005294</t>
  </si>
  <si>
    <t>SC06754</t>
  </si>
  <si>
    <t>2025005295</t>
  </si>
  <si>
    <t>SC06755</t>
  </si>
  <si>
    <t>2025005296</t>
  </si>
  <si>
    <t>SC06756</t>
  </si>
  <si>
    <t>2025005297</t>
  </si>
  <si>
    <t>SC06757</t>
  </si>
  <si>
    <t>2025005298</t>
  </si>
  <si>
    <t>SC06758</t>
  </si>
  <si>
    <t>2025005299</t>
  </si>
  <si>
    <t>SC06759</t>
  </si>
  <si>
    <t>2025005300</t>
  </si>
  <si>
    <t>SC06760</t>
  </si>
  <si>
    <t>2025005301</t>
  </si>
  <si>
    <t>SC06761</t>
  </si>
  <si>
    <t>2025005302</t>
  </si>
  <si>
    <t>SC06762</t>
  </si>
  <si>
    <t>2025005304</t>
  </si>
  <si>
    <t>SC06763</t>
  </si>
  <si>
    <t>2025005305</t>
  </si>
  <si>
    <t>SC06764</t>
  </si>
  <si>
    <t>2025005306</t>
  </si>
  <si>
    <t>SC06765</t>
  </si>
  <si>
    <t>2025005307</t>
  </si>
  <si>
    <t>SC06766</t>
  </si>
  <si>
    <t>2025005308</t>
  </si>
  <si>
    <t>2025005605</t>
  </si>
  <si>
    <t>MR8M</t>
  </si>
  <si>
    <t>SC06743</t>
  </si>
  <si>
    <t>2025005613</t>
  </si>
  <si>
    <t>SC06771</t>
  </si>
  <si>
    <t>2025006260</t>
  </si>
  <si>
    <t>SC06772</t>
  </si>
  <si>
    <t>2025006261</t>
  </si>
  <si>
    <t>SC06773</t>
  </si>
  <si>
    <t>2025006262</t>
  </si>
  <si>
    <t>SC06774</t>
  </si>
  <si>
    <t>2025006263</t>
  </si>
  <si>
    <t>SC06775</t>
  </si>
  <si>
    <t>2025006264</t>
  </si>
  <si>
    <t>SC06776</t>
  </si>
  <si>
    <t>2025006265</t>
  </si>
  <si>
    <t>SC06777</t>
  </si>
  <si>
    <t>2025006266</t>
  </si>
  <si>
    <t>SC06778</t>
  </si>
  <si>
    <t>2025006267</t>
  </si>
  <si>
    <t>SC06779</t>
  </si>
  <si>
    <t>2025006268</t>
  </si>
  <si>
    <t>SC06780</t>
  </si>
  <si>
    <t>2025006269</t>
  </si>
  <si>
    <t>SC06781</t>
  </si>
  <si>
    <t>2025006270</t>
  </si>
  <si>
    <t>SC06782</t>
  </si>
  <si>
    <t>2025006271</t>
  </si>
  <si>
    <t>SC06783</t>
  </si>
  <si>
    <t>2025006272</t>
  </si>
  <si>
    <t>SC06784</t>
  </si>
  <si>
    <t>2025006273</t>
  </si>
  <si>
    <t>SC06785</t>
  </si>
  <si>
    <t>2025006274</t>
  </si>
  <si>
    <t>SC06786</t>
  </si>
  <si>
    <t>2025006275</t>
  </si>
  <si>
    <t>SC06787</t>
  </si>
  <si>
    <t>2025006276</t>
  </si>
  <si>
    <t>SC06788</t>
  </si>
  <si>
    <t>2025006277</t>
  </si>
  <si>
    <t>SC06789</t>
  </si>
  <si>
    <t>2025006278</t>
  </si>
  <si>
    <t>SC06790</t>
  </si>
  <si>
    <t>2025006279</t>
  </si>
  <si>
    <t>SC06791</t>
  </si>
  <si>
    <t>2025006280</t>
  </si>
  <si>
    <t>SC06792</t>
  </si>
  <si>
    <t>2025006281</t>
  </si>
  <si>
    <t>SC06793</t>
  </si>
  <si>
    <t>2025006282</t>
  </si>
  <si>
    <t>SC06794</t>
  </si>
  <si>
    <t>2025006283</t>
  </si>
  <si>
    <t>SC06795</t>
  </si>
  <si>
    <t>2025006284</t>
  </si>
  <si>
    <t>SC06796</t>
  </si>
  <si>
    <t>2025006285</t>
  </si>
  <si>
    <t>SC06797</t>
  </si>
  <si>
    <t>2025006286</t>
  </si>
  <si>
    <t>SC06798</t>
  </si>
  <si>
    <t>2025006287</t>
  </si>
  <si>
    <t>SC06799</t>
  </si>
  <si>
    <t>2025006288</t>
  </si>
  <si>
    <t>SC06800</t>
  </si>
  <si>
    <t>2025006289</t>
  </si>
  <si>
    <t>SC06801</t>
  </si>
  <si>
    <t>2025006290</t>
  </si>
  <si>
    <t>SC06802</t>
  </si>
  <si>
    <t>2025006291</t>
  </si>
  <si>
    <t>SC06803</t>
  </si>
  <si>
    <t>2025006292</t>
  </si>
  <si>
    <t>SC06804</t>
  </si>
  <si>
    <t>2025006293</t>
  </si>
  <si>
    <t>SC06805</t>
  </si>
  <si>
    <t>2025006294</t>
  </si>
  <si>
    <t>SC06806</t>
  </si>
  <si>
    <t>2025006295</t>
  </si>
  <si>
    <t>SC06807</t>
  </si>
  <si>
    <t>2025006296</t>
  </si>
  <si>
    <t>SC06808</t>
  </si>
  <si>
    <t>2025006297</t>
  </si>
  <si>
    <t>SC06809</t>
  </si>
  <si>
    <t>2025006298</t>
  </si>
  <si>
    <t>SC06810</t>
  </si>
  <si>
    <t>2025006299</t>
  </si>
  <si>
    <t>SC06811</t>
  </si>
  <si>
    <t>2025006300</t>
  </si>
  <si>
    <t>SC06812</t>
  </si>
  <si>
    <t>2025006301</t>
  </si>
  <si>
    <t>SC06813</t>
  </si>
  <si>
    <t>2025006302</t>
  </si>
  <si>
    <t>SC06814</t>
  </si>
  <si>
    <t>2025006303</t>
  </si>
  <si>
    <t>2025500742</t>
  </si>
  <si>
    <t>20250109-09ENE</t>
  </si>
  <si>
    <t>2025505900</t>
  </si>
  <si>
    <t>20250207-07FEB</t>
  </si>
  <si>
    <t>2025513863</t>
  </si>
  <si>
    <t>20250313-13MAR</t>
  </si>
  <si>
    <t>2025522276</t>
  </si>
  <si>
    <t>20250410-10ABR</t>
  </si>
  <si>
    <t>2025526576</t>
  </si>
  <si>
    <t>20250509-09MAY</t>
  </si>
  <si>
    <t>2025537439</t>
  </si>
  <si>
    <t>20250613-13JUN</t>
  </si>
  <si>
    <t>2021230221</t>
  </si>
  <si>
    <t>CXP MOLYMET BELGIUM N.V.</t>
  </si>
  <si>
    <t>1023</t>
  </si>
  <si>
    <t>MOLYMET BELGIUM NV.</t>
  </si>
  <si>
    <t>1830140154</t>
  </si>
  <si>
    <t>2025000830</t>
  </si>
  <si>
    <t>PI</t>
  </si>
  <si>
    <t>/990,95000</t>
  </si>
  <si>
    <t>DECLARACION DE INGRESO</t>
  </si>
  <si>
    <t>1838016685</t>
  </si>
  <si>
    <t>2025000831</t>
  </si>
  <si>
    <t>/945,88004</t>
  </si>
  <si>
    <t>1838016686</t>
  </si>
  <si>
    <t>2025000832</t>
  </si>
  <si>
    <t>/945,87989</t>
  </si>
  <si>
    <t>90110692</t>
  </si>
  <si>
    <t>2025001583</t>
  </si>
  <si>
    <t>Fact Prov Feb-25 Cto 4600000835</t>
  </si>
  <si>
    <t>4500012013</t>
  </si>
  <si>
    <t>25002007</t>
  </si>
  <si>
    <t>2025001842</t>
  </si>
  <si>
    <t>K-REACH SERVICES</t>
  </si>
  <si>
    <t>90111050</t>
  </si>
  <si>
    <t>2025002028</t>
  </si>
  <si>
    <t>Fin Feb-25 Fact 90110692 Cto 4600000835</t>
  </si>
  <si>
    <t>4261280643</t>
  </si>
  <si>
    <t>2025002040</t>
  </si>
  <si>
    <t>/990,94000</t>
  </si>
  <si>
    <t>90111245</t>
  </si>
  <si>
    <t>2025002323</t>
  </si>
  <si>
    <t>Fact Prov Mar-25 Cto 4600000935</t>
  </si>
  <si>
    <t>4500012133</t>
  </si>
  <si>
    <t>90111357</t>
  </si>
  <si>
    <t>2025002522</t>
  </si>
  <si>
    <t>Fact Prov Mar Cto 4600000835</t>
  </si>
  <si>
    <t>4500012156</t>
  </si>
  <si>
    <t>90111821</t>
  </si>
  <si>
    <t>2025003316</t>
  </si>
  <si>
    <t>Fin Mar-25 Fact 90111245 Cto 4600000835</t>
  </si>
  <si>
    <t>90111824</t>
  </si>
  <si>
    <t>2025003317</t>
  </si>
  <si>
    <t>Fin Mar-25 Fact 90111357 Cto 4600000835</t>
  </si>
  <si>
    <t>90112040</t>
  </si>
  <si>
    <t>2025003710</t>
  </si>
  <si>
    <t>Fact Prov Abr-25 Cto 4600000835</t>
  </si>
  <si>
    <t>4500012252</t>
  </si>
  <si>
    <t>90112160</t>
  </si>
  <si>
    <t>2025003778</t>
  </si>
  <si>
    <t>4500012263</t>
  </si>
  <si>
    <t>1830140910</t>
  </si>
  <si>
    <t>2025003880</t>
  </si>
  <si>
    <t>/931,75000</t>
  </si>
  <si>
    <t>1830141008</t>
  </si>
  <si>
    <t>2025004214</t>
  </si>
  <si>
    <t>25004007</t>
  </si>
  <si>
    <t>2025004315</t>
  </si>
  <si>
    <t>90112647</t>
  </si>
  <si>
    <t>2025004321</t>
  </si>
  <si>
    <t>Fin Abr-25 Fact 90112040 Cto 4600000835</t>
  </si>
  <si>
    <t>90112648</t>
  </si>
  <si>
    <t>2025004322</t>
  </si>
  <si>
    <t>Fin Abr-25 Fact 90112160 Cto 4600000835</t>
  </si>
  <si>
    <t>1830141190</t>
  </si>
  <si>
    <t>2025005144</t>
  </si>
  <si>
    <t>/937,54000</t>
  </si>
  <si>
    <t>1830141223</t>
  </si>
  <si>
    <t>2025005145</t>
  </si>
  <si>
    <t>90112861</t>
  </si>
  <si>
    <t>2025005408</t>
  </si>
  <si>
    <t>Fact Prov May-25 Cto 4600000783</t>
  </si>
  <si>
    <t>4500012532</t>
  </si>
  <si>
    <t>90113648</t>
  </si>
  <si>
    <t>2025005659</t>
  </si>
  <si>
    <t>ZE</t>
  </si>
  <si>
    <t>Fact Prov May-25 Cto 4600000783 Ajuste Precio</t>
  </si>
  <si>
    <t>1830141422</t>
  </si>
  <si>
    <t>2025006089</t>
  </si>
  <si>
    <t>/940,21000</t>
  </si>
  <si>
    <t>1830141423</t>
  </si>
  <si>
    <t>2025006094</t>
  </si>
  <si>
    <t>90113796</t>
  </si>
  <si>
    <t>2025006108</t>
  </si>
  <si>
    <t>Fact Prov Jun-25 Cto 4600000835</t>
  </si>
  <si>
    <t>4500012683</t>
  </si>
  <si>
    <t>1008</t>
  </si>
  <si>
    <t>2025006490</t>
  </si>
  <si>
    <t>/927,62993</t>
  </si>
  <si>
    <t>4261317235</t>
  </si>
  <si>
    <t>2025006495</t>
  </si>
  <si>
    <t>2025500007</t>
  </si>
  <si>
    <t>20250102-ENE02</t>
  </si>
  <si>
    <t>NARACENA</t>
  </si>
  <si>
    <t>MOLYMET BELGIUM</t>
  </si>
  <si>
    <t>2025503702</t>
  </si>
  <si>
    <t>COMPENSACION PI</t>
  </si>
  <si>
    <t>2025506221</t>
  </si>
  <si>
    <t>/989,11639</t>
  </si>
  <si>
    <t>LGONZALEZ</t>
  </si>
  <si>
    <t>2025511872</t>
  </si>
  <si>
    <t>2025524223</t>
  </si>
  <si>
    <t>COMPENSACION DI</t>
  </si>
  <si>
    <t>2025526168</t>
  </si>
  <si>
    <t>2025529991</t>
  </si>
  <si>
    <t>2025530040</t>
  </si>
  <si>
    <t>2025530322</t>
  </si>
  <si>
    <t>2025531111</t>
  </si>
  <si>
    <t>2025533431</t>
  </si>
  <si>
    <t>2025537253</t>
  </si>
  <si>
    <t>20250612-12JUN</t>
  </si>
  <si>
    <t>2025540132</t>
  </si>
  <si>
    <t>/940,19088</t>
  </si>
  <si>
    <t>2021230222</t>
  </si>
  <si>
    <t>CXP MOLYMET SERVICES LTD.</t>
  </si>
  <si>
    <t>1043</t>
  </si>
  <si>
    <t>Molymet Services</t>
  </si>
  <si>
    <t>2918223</t>
  </si>
  <si>
    <t>2025001087</t>
  </si>
  <si>
    <t>2918224</t>
  </si>
  <si>
    <t>2025001088</t>
  </si>
  <si>
    <t>2918225</t>
  </si>
  <si>
    <t>2025001089</t>
  </si>
  <si>
    <t>2918226</t>
  </si>
  <si>
    <t>2025001090</t>
  </si>
  <si>
    <t>2918227</t>
  </si>
  <si>
    <t>2025001091</t>
  </si>
  <si>
    <t>2918228</t>
  </si>
  <si>
    <t>2025001092</t>
  </si>
  <si>
    <t>2918229</t>
  </si>
  <si>
    <t>2025001093</t>
  </si>
  <si>
    <t>2918230</t>
  </si>
  <si>
    <t>2025001094</t>
  </si>
  <si>
    <t>2918231</t>
  </si>
  <si>
    <t>2025001095</t>
  </si>
  <si>
    <t>2918232</t>
  </si>
  <si>
    <t>2025001096</t>
  </si>
  <si>
    <t>2918234</t>
  </si>
  <si>
    <t>2025001097</t>
  </si>
  <si>
    <t>2918233</t>
  </si>
  <si>
    <t>2025001149</t>
  </si>
  <si>
    <t>2918254</t>
  </si>
  <si>
    <t>2025001856</t>
  </si>
  <si>
    <t>/0,78770</t>
  </si>
  <si>
    <t>GBP</t>
  </si>
  <si>
    <t>Payment to DeepL Pro Subscription</t>
  </si>
  <si>
    <t>MOLYMET SERVICES</t>
  </si>
  <si>
    <t>2918239</t>
  </si>
  <si>
    <t>2025002002</t>
  </si>
  <si>
    <t>2918240</t>
  </si>
  <si>
    <t>2025002003</t>
  </si>
  <si>
    <t>2918241</t>
  </si>
  <si>
    <t>2025002004</t>
  </si>
  <si>
    <t>2918244</t>
  </si>
  <si>
    <t>2025002005</t>
  </si>
  <si>
    <t>2918245</t>
  </si>
  <si>
    <t>2025002006</t>
  </si>
  <si>
    <t>2918248</t>
  </si>
  <si>
    <t>2025002007</t>
  </si>
  <si>
    <t>2918249</t>
  </si>
  <si>
    <t>2025002008</t>
  </si>
  <si>
    <t>2918250</t>
  </si>
  <si>
    <t>2025002009</t>
  </si>
  <si>
    <t>2918251</t>
  </si>
  <si>
    <t>2025002010</t>
  </si>
  <si>
    <t>2918253</t>
  </si>
  <si>
    <t>2025002011</t>
  </si>
  <si>
    <t>2918255</t>
  </si>
  <si>
    <t>2025002012</t>
  </si>
  <si>
    <t>2918257</t>
  </si>
  <si>
    <t>2025002013</t>
  </si>
  <si>
    <t>2918258</t>
  </si>
  <si>
    <t>2025002014</t>
  </si>
  <si>
    <t>2918259</t>
  </si>
  <si>
    <t>2025002015</t>
  </si>
  <si>
    <t>2918260</t>
  </si>
  <si>
    <t>2025002016</t>
  </si>
  <si>
    <t>2025001</t>
  </si>
  <si>
    <t>2025002019</t>
  </si>
  <si>
    <t>2918263</t>
  </si>
  <si>
    <t>2025003185</t>
  </si>
  <si>
    <t>2918264</t>
  </si>
  <si>
    <t>2025003186</t>
  </si>
  <si>
    <t>2918265</t>
  </si>
  <si>
    <t>2025003187</t>
  </si>
  <si>
    <t>2918266</t>
  </si>
  <si>
    <t>2025003188</t>
  </si>
  <si>
    <t>2918267</t>
  </si>
  <si>
    <t>2025003189</t>
  </si>
  <si>
    <t>2918268</t>
  </si>
  <si>
    <t>2025003190</t>
  </si>
  <si>
    <t>2918269</t>
  </si>
  <si>
    <t>2025003191</t>
  </si>
  <si>
    <t>2918270</t>
  </si>
  <si>
    <t>2025003192</t>
  </si>
  <si>
    <t>2918271</t>
  </si>
  <si>
    <t>2025003193</t>
  </si>
  <si>
    <t>2918272</t>
  </si>
  <si>
    <t>2025003194</t>
  </si>
  <si>
    <t>2918274</t>
  </si>
  <si>
    <t>2025003195</t>
  </si>
  <si>
    <t>2918275</t>
  </si>
  <si>
    <t>2025003196</t>
  </si>
  <si>
    <t>2918276</t>
  </si>
  <si>
    <t>2025003197</t>
  </si>
  <si>
    <t>2918277</t>
  </si>
  <si>
    <t>2025003198</t>
  </si>
  <si>
    <t>2918278</t>
  </si>
  <si>
    <t>2025003199</t>
  </si>
  <si>
    <t>2918279</t>
  </si>
  <si>
    <t>2025003200</t>
  </si>
  <si>
    <t>2918281</t>
  </si>
  <si>
    <t>2025003201</t>
  </si>
  <si>
    <t>2918282</t>
  </si>
  <si>
    <t>2025003202</t>
  </si>
  <si>
    <t>2918283</t>
  </si>
  <si>
    <t>2025003203</t>
  </si>
  <si>
    <t>2918287</t>
  </si>
  <si>
    <t>2025003204</t>
  </si>
  <si>
    <t>2918296</t>
  </si>
  <si>
    <t>2025003205</t>
  </si>
  <si>
    <t>2918297</t>
  </si>
  <si>
    <t>2025003206</t>
  </si>
  <si>
    <t>2918302</t>
  </si>
  <si>
    <t>2025003207</t>
  </si>
  <si>
    <t>2918303</t>
  </si>
  <si>
    <t>2025003208</t>
  </si>
  <si>
    <t>2918304</t>
  </si>
  <si>
    <t>2025003209</t>
  </si>
  <si>
    <t>2918305</t>
  </si>
  <si>
    <t>2025003210</t>
  </si>
  <si>
    <t>2918306</t>
  </si>
  <si>
    <t>2025003212</t>
  </si>
  <si>
    <t>2918307</t>
  </si>
  <si>
    <t>2025003214</t>
  </si>
  <si>
    <t>2918308</t>
  </si>
  <si>
    <t>2025003215</t>
  </si>
  <si>
    <t>2918315</t>
  </si>
  <si>
    <t>2025004323</t>
  </si>
  <si>
    <t>2918316</t>
  </si>
  <si>
    <t>2025004324</t>
  </si>
  <si>
    <t>2918317</t>
  </si>
  <si>
    <t>2025004325</t>
  </si>
  <si>
    <t>2918318</t>
  </si>
  <si>
    <t>2025004326</t>
  </si>
  <si>
    <t>2918319</t>
  </si>
  <si>
    <t>2025004327</t>
  </si>
  <si>
    <t>2918320</t>
  </si>
  <si>
    <t>2025004329</t>
  </si>
  <si>
    <t>2918325</t>
  </si>
  <si>
    <t>2025004330</t>
  </si>
  <si>
    <t>2918326</t>
  </si>
  <si>
    <t>2025004331</t>
  </si>
  <si>
    <t>2918327</t>
  </si>
  <si>
    <t>2025004336</t>
  </si>
  <si>
    <t>2918328</t>
  </si>
  <si>
    <t>2025004337</t>
  </si>
  <si>
    <t>2918331</t>
  </si>
  <si>
    <t>2025004338</t>
  </si>
  <si>
    <t>2918332</t>
  </si>
  <si>
    <t>2025004339</t>
  </si>
  <si>
    <t>2918333</t>
  </si>
  <si>
    <t>2025004340</t>
  </si>
  <si>
    <t>2918334</t>
  </si>
  <si>
    <t>2025004342</t>
  </si>
  <si>
    <t>2918336</t>
  </si>
  <si>
    <t>2025004343</t>
  </si>
  <si>
    <t>2918337</t>
  </si>
  <si>
    <t>2025004344</t>
  </si>
  <si>
    <t>2918338</t>
  </si>
  <si>
    <t>2025004345</t>
  </si>
  <si>
    <t>2918339</t>
  </si>
  <si>
    <t>2025004346</t>
  </si>
  <si>
    <t>2918340</t>
  </si>
  <si>
    <t>2025004347</t>
  </si>
  <si>
    <t>2918341</t>
  </si>
  <si>
    <t>2025004349</t>
  </si>
  <si>
    <t>2918342</t>
  </si>
  <si>
    <t>2025004351</t>
  </si>
  <si>
    <t>2918343</t>
  </si>
  <si>
    <t>2025005309</t>
  </si>
  <si>
    <t>2918344</t>
  </si>
  <si>
    <t>2025005310</t>
  </si>
  <si>
    <t>2918345</t>
  </si>
  <si>
    <t>2025005312</t>
  </si>
  <si>
    <t>2918346</t>
  </si>
  <si>
    <t>2025005313</t>
  </si>
  <si>
    <t>2918350</t>
  </si>
  <si>
    <t>2025005315</t>
  </si>
  <si>
    <t>2918351</t>
  </si>
  <si>
    <t>2025005316</t>
  </si>
  <si>
    <t>2918352</t>
  </si>
  <si>
    <t>2025005318</t>
  </si>
  <si>
    <t>2918353</t>
  </si>
  <si>
    <t>2025005319</t>
  </si>
  <si>
    <t>2918354</t>
  </si>
  <si>
    <t>2025005320</t>
  </si>
  <si>
    <t>2918356</t>
  </si>
  <si>
    <t>2025005321</t>
  </si>
  <si>
    <t>2918358</t>
  </si>
  <si>
    <t>2025005322</t>
  </si>
  <si>
    <t>2918359</t>
  </si>
  <si>
    <t>2025005323</t>
  </si>
  <si>
    <t>2918360</t>
  </si>
  <si>
    <t>2025005324</t>
  </si>
  <si>
    <t>2918362</t>
  </si>
  <si>
    <t>2025005325</t>
  </si>
  <si>
    <t>2918363</t>
  </si>
  <si>
    <t>2025005326</t>
  </si>
  <si>
    <t>2918364</t>
  </si>
  <si>
    <t>2025005327</t>
  </si>
  <si>
    <t>2918365</t>
  </si>
  <si>
    <t>2025005328</t>
  </si>
  <si>
    <t>2918366</t>
  </si>
  <si>
    <t>2025005329</t>
  </si>
  <si>
    <t>2918367</t>
  </si>
  <si>
    <t>2025005330</t>
  </si>
  <si>
    <t>2918368</t>
  </si>
  <si>
    <t>2025005331</t>
  </si>
  <si>
    <t>2918369</t>
  </si>
  <si>
    <t>2025005333</t>
  </si>
  <si>
    <t>2918372</t>
  </si>
  <si>
    <t>2025005334</t>
  </si>
  <si>
    <t>2918373</t>
  </si>
  <si>
    <t>2025005335</t>
  </si>
  <si>
    <t>2918374</t>
  </si>
  <si>
    <t>2025005336</t>
  </si>
  <si>
    <t>2918375</t>
  </si>
  <si>
    <t>2025005337</t>
  </si>
  <si>
    <t>2918376</t>
  </si>
  <si>
    <t>2025006449</t>
  </si>
  <si>
    <t>2918377</t>
  </si>
  <si>
    <t>2025006450</t>
  </si>
  <si>
    <t>2918378</t>
  </si>
  <si>
    <t>2025006451</t>
  </si>
  <si>
    <t>2918379</t>
  </si>
  <si>
    <t>2025006452</t>
  </si>
  <si>
    <t>2918383</t>
  </si>
  <si>
    <t>2025006453</t>
  </si>
  <si>
    <t>2918384</t>
  </si>
  <si>
    <t>2025006454</t>
  </si>
  <si>
    <t>2918385</t>
  </si>
  <si>
    <t>2025006455</t>
  </si>
  <si>
    <t>2918386</t>
  </si>
  <si>
    <t>2025006456</t>
  </si>
  <si>
    <t>2918387</t>
  </si>
  <si>
    <t>2025006457</t>
  </si>
  <si>
    <t>2918393</t>
  </si>
  <si>
    <t>2025006458</t>
  </si>
  <si>
    <t>2918394</t>
  </si>
  <si>
    <t>2025006459</t>
  </si>
  <si>
    <t>2918395</t>
  </si>
  <si>
    <t>2025006460</t>
  </si>
  <si>
    <t>2918396</t>
  </si>
  <si>
    <t>2025006461</t>
  </si>
  <si>
    <t>2918397</t>
  </si>
  <si>
    <t>2025006462</t>
  </si>
  <si>
    <t>2918398</t>
  </si>
  <si>
    <t>2025006463</t>
  </si>
  <si>
    <t>2918399</t>
  </si>
  <si>
    <t>2025006464</t>
  </si>
  <si>
    <t>2918400</t>
  </si>
  <si>
    <t>2025006465</t>
  </si>
  <si>
    <t>2918401</t>
  </si>
  <si>
    <t>2025006466</t>
  </si>
  <si>
    <t>2918402</t>
  </si>
  <si>
    <t>2025006467</t>
  </si>
  <si>
    <t>2918403</t>
  </si>
  <si>
    <t>2025006468</t>
  </si>
  <si>
    <t>2918410</t>
  </si>
  <si>
    <t>2025006469</t>
  </si>
  <si>
    <t>2918411</t>
  </si>
  <si>
    <t>2025006470</t>
  </si>
  <si>
    <t>2918412</t>
  </si>
  <si>
    <t>2025006471</t>
  </si>
  <si>
    <t>2918413</t>
  </si>
  <si>
    <t>2025006472</t>
  </si>
  <si>
    <t>2918414</t>
  </si>
  <si>
    <t>2025006473</t>
  </si>
  <si>
    <t>2918415</t>
  </si>
  <si>
    <t>2025006474</t>
  </si>
  <si>
    <t>2918416</t>
  </si>
  <si>
    <t>2025006475</t>
  </si>
  <si>
    <t>2918417</t>
  </si>
  <si>
    <t>2025006476</t>
  </si>
  <si>
    <t>2918418</t>
  </si>
  <si>
    <t>2025006477</t>
  </si>
  <si>
    <t>2025502101</t>
  </si>
  <si>
    <t>20250115-EN015</t>
  </si>
  <si>
    <t>2025509105</t>
  </si>
  <si>
    <t>20250214-FEB14</t>
  </si>
  <si>
    <t>MMT SERVICES</t>
  </si>
  <si>
    <t>2025511826</t>
  </si>
  <si>
    <t>2025513859</t>
  </si>
  <si>
    <t>2025522271</t>
  </si>
  <si>
    <t>2025530638</t>
  </si>
  <si>
    <t>20250516-16MAY</t>
  </si>
  <si>
    <t>2025537436</t>
  </si>
  <si>
    <t>2021230224</t>
  </si>
  <si>
    <t>CXP MOLYMET BEIJING TRADING</t>
  </si>
  <si>
    <t>1101</t>
  </si>
  <si>
    <t>MOLYMET BEIJING TRADING CO., L</t>
  </si>
  <si>
    <t>17123855</t>
  </si>
  <si>
    <t>2025000563</t>
  </si>
  <si>
    <t>38940144</t>
  </si>
  <si>
    <t>2025001852</t>
  </si>
  <si>
    <t>64392061</t>
  </si>
  <si>
    <t>2025003018</t>
  </si>
  <si>
    <t>2511288893646</t>
  </si>
  <si>
    <t>2025004212</t>
  </si>
  <si>
    <t>102523929</t>
  </si>
  <si>
    <t>2025004781</t>
  </si>
  <si>
    <t>135763613</t>
  </si>
  <si>
    <t>2025006571</t>
  </si>
  <si>
    <t>2025505898</t>
  </si>
  <si>
    <t>2025512288</t>
  </si>
  <si>
    <t>20250307-07MAR</t>
  </si>
  <si>
    <t>2025522273</t>
  </si>
  <si>
    <t>2025526573</t>
  </si>
  <si>
    <t>2025532692</t>
  </si>
  <si>
    <t>20250530-30MAY</t>
  </si>
  <si>
    <t>PROV. 135763613</t>
  </si>
  <si>
    <t>2025540197</t>
  </si>
  <si>
    <t>2025540641</t>
  </si>
  <si>
    <t>2025540651</t>
  </si>
  <si>
    <t>2025540653</t>
  </si>
  <si>
    <t>2021230226</t>
  </si>
  <si>
    <t>CXP MOLYMETNOS S.A.</t>
  </si>
  <si>
    <t>3005</t>
  </si>
  <si>
    <t>MolymetNos S.A.</t>
  </si>
  <si>
    <t>10967</t>
  </si>
  <si>
    <t>2025000004</t>
  </si>
  <si>
    <t>/992,12000</t>
  </si>
  <si>
    <t>Fact Prov Dic Cto 4600000692</t>
  </si>
  <si>
    <t>4500011634</t>
  </si>
  <si>
    <t>10968</t>
  </si>
  <si>
    <t>2025000006</t>
  </si>
  <si>
    <t>Fact Prov Dic Cto 4600000790</t>
  </si>
  <si>
    <t>4500011645</t>
  </si>
  <si>
    <t>10975</t>
  </si>
  <si>
    <t>2025000117</t>
  </si>
  <si>
    <t>Fact dic-24 Cto 4600000716 P.PUROS</t>
  </si>
  <si>
    <t>4500011731</t>
  </si>
  <si>
    <t>10976</t>
  </si>
  <si>
    <t>2025000118</t>
  </si>
  <si>
    <t>/992,12003</t>
  </si>
  <si>
    <t>Fact dic-24 Cto 4600000716 OXBR</t>
  </si>
  <si>
    <t>4500011735</t>
  </si>
  <si>
    <t>10977</t>
  </si>
  <si>
    <t>2025000119</t>
  </si>
  <si>
    <t>Fact dic-24 Cto 4600000716 OXT</t>
  </si>
  <si>
    <t>4500011736</t>
  </si>
  <si>
    <t>10978</t>
  </si>
  <si>
    <t>2025000120</t>
  </si>
  <si>
    <t>Fact dic-24 Cto 4600000716 FEMO</t>
  </si>
  <si>
    <t>4500011737</t>
  </si>
  <si>
    <t>10979</t>
  </si>
  <si>
    <t>2025000439</t>
  </si>
  <si>
    <t>10980</t>
  </si>
  <si>
    <t>2025000440</t>
  </si>
  <si>
    <t>/992,11985</t>
  </si>
  <si>
    <t>10981</t>
  </si>
  <si>
    <t>2025000441</t>
  </si>
  <si>
    <t>/992,11912</t>
  </si>
  <si>
    <t>10982</t>
  </si>
  <si>
    <t>2025000442</t>
  </si>
  <si>
    <t>/992,12027</t>
  </si>
  <si>
    <t>10983</t>
  </si>
  <si>
    <t>2025000443</t>
  </si>
  <si>
    <t>/992,11998</t>
  </si>
  <si>
    <t>10988</t>
  </si>
  <si>
    <t>2025001002</t>
  </si>
  <si>
    <t>Fact Prov Ene-25 Cto 4600000692</t>
  </si>
  <si>
    <t>4500011884</t>
  </si>
  <si>
    <t>10995</t>
  </si>
  <si>
    <t>2025001113</t>
  </si>
  <si>
    <t>/988,10009</t>
  </si>
  <si>
    <t>Fact ene-25 Cto 4600000716 OXBR</t>
  </si>
  <si>
    <t>4500011953</t>
  </si>
  <si>
    <t>10996</t>
  </si>
  <si>
    <t>2025001114</t>
  </si>
  <si>
    <t>Fact ene-25 Cto 4600000716 FEMO</t>
  </si>
  <si>
    <t>4500011954</t>
  </si>
  <si>
    <t>10997</t>
  </si>
  <si>
    <t>2025001115</t>
  </si>
  <si>
    <t>Fact ene-25 Cto 4600000716 P.PUROS</t>
  </si>
  <si>
    <t>4500011955</t>
  </si>
  <si>
    <t>11003</t>
  </si>
  <si>
    <t>2025001116</t>
  </si>
  <si>
    <t>Fact ene-25 Cto 4600000716 MOS2</t>
  </si>
  <si>
    <t>4500011959</t>
  </si>
  <si>
    <t>10998</t>
  </si>
  <si>
    <t>2025001641</t>
  </si>
  <si>
    <t>10999</t>
  </si>
  <si>
    <t>2025001642</t>
  </si>
  <si>
    <t>/988,09986</t>
  </si>
  <si>
    <t>11000</t>
  </si>
  <si>
    <t>2025001643</t>
  </si>
  <si>
    <t>/988,09755</t>
  </si>
  <si>
    <t>11001</t>
  </si>
  <si>
    <t>2025001644</t>
  </si>
  <si>
    <t>11002</t>
  </si>
  <si>
    <t>2025001645</t>
  </si>
  <si>
    <t>/988,09998</t>
  </si>
  <si>
    <t>11004</t>
  </si>
  <si>
    <t>2025001646</t>
  </si>
  <si>
    <t>/988,10007</t>
  </si>
  <si>
    <t>11007</t>
  </si>
  <si>
    <t>2025001990</t>
  </si>
  <si>
    <t>Fact Prov Feb-25 Cto 4600000692</t>
  </si>
  <si>
    <t>4500012072</t>
  </si>
  <si>
    <t>10991</t>
  </si>
  <si>
    <t>2025002017</t>
  </si>
  <si>
    <t>10992</t>
  </si>
  <si>
    <t>2025002018</t>
  </si>
  <si>
    <t>11012</t>
  </si>
  <si>
    <t>2025002183</t>
  </si>
  <si>
    <t>Fact feb-25 Cto 4600000716 P.PUROS</t>
  </si>
  <si>
    <t>4500012113</t>
  </si>
  <si>
    <t>11013</t>
  </si>
  <si>
    <t>2025002184</t>
  </si>
  <si>
    <t>Fact feb-25 Cto 4600000716 FEMO</t>
  </si>
  <si>
    <t>4500012117</t>
  </si>
  <si>
    <t>11014</t>
  </si>
  <si>
    <t>2025002185</t>
  </si>
  <si>
    <t>/951,20991</t>
  </si>
  <si>
    <t>Fact feb-25 Cto 4600000716 MOS2</t>
  </si>
  <si>
    <t>4500012118</t>
  </si>
  <si>
    <t>11015</t>
  </si>
  <si>
    <t>2025002231</t>
  </si>
  <si>
    <t>/951,21003</t>
  </si>
  <si>
    <t>11016</t>
  </si>
  <si>
    <t>2025002232</t>
  </si>
  <si>
    <t>/951,20994</t>
  </si>
  <si>
    <t>11017</t>
  </si>
  <si>
    <t>2025002233</t>
  </si>
  <si>
    <t>/951,20995</t>
  </si>
  <si>
    <t>11018</t>
  </si>
  <si>
    <t>2025002241</t>
  </si>
  <si>
    <t>/951,20875</t>
  </si>
  <si>
    <t>11019</t>
  </si>
  <si>
    <t>2025002242</t>
  </si>
  <si>
    <t>/951,20842</t>
  </si>
  <si>
    <t>11020</t>
  </si>
  <si>
    <t>2025002243</t>
  </si>
  <si>
    <t>11021</t>
  </si>
  <si>
    <t>2025002244</t>
  </si>
  <si>
    <t>11022</t>
  </si>
  <si>
    <t>2025002245</t>
  </si>
  <si>
    <t>/951,21022</t>
  </si>
  <si>
    <t>11023</t>
  </si>
  <si>
    <t>2025002246</t>
  </si>
  <si>
    <t>/951,21094</t>
  </si>
  <si>
    <t>11024</t>
  </si>
  <si>
    <t>2025002247</t>
  </si>
  <si>
    <t>/951,20992</t>
  </si>
  <si>
    <t>11008</t>
  </si>
  <si>
    <t>2025003013</t>
  </si>
  <si>
    <t>/951,20999</t>
  </si>
  <si>
    <t>11010</t>
  </si>
  <si>
    <t>2025003015</t>
  </si>
  <si>
    <t>11028</t>
  </si>
  <si>
    <t>2025003216</t>
  </si>
  <si>
    <t>Fact Prov Mar-25 Cto 4600000692</t>
  </si>
  <si>
    <t>4500012219</t>
  </si>
  <si>
    <t>11035</t>
  </si>
  <si>
    <t>2025003310</t>
  </si>
  <si>
    <t>Fact mar-24 Cto 4600000716 P.PUROS</t>
  </si>
  <si>
    <t>4500012222</t>
  </si>
  <si>
    <t>11036</t>
  </si>
  <si>
    <t>2025003311</t>
  </si>
  <si>
    <t>Fact mar-24 Cto 4600000716 FEMO</t>
  </si>
  <si>
    <t>4500012226</t>
  </si>
  <si>
    <t>11037</t>
  </si>
  <si>
    <t>2025003312</t>
  </si>
  <si>
    <t>/946,10004</t>
  </si>
  <si>
    <t>Fact mar-24 Cto 4600000716 OXBR</t>
  </si>
  <si>
    <t>4500012227</t>
  </si>
  <si>
    <t>11038</t>
  </si>
  <si>
    <t>2025003313</t>
  </si>
  <si>
    <t>Fact mar-24 Cto 4600000716 MOS2</t>
  </si>
  <si>
    <t>4500012228</t>
  </si>
  <si>
    <t>11032</t>
  </si>
  <si>
    <t>2025003315</t>
  </si>
  <si>
    <t>Fact mar-24 Cto 4600000716 MOLIBDATO SX</t>
  </si>
  <si>
    <t>4500012229</t>
  </si>
  <si>
    <t>11039</t>
  </si>
  <si>
    <t>2025003396</t>
  </si>
  <si>
    <t>/946,10001</t>
  </si>
  <si>
    <t>11040</t>
  </si>
  <si>
    <t>2025003397</t>
  </si>
  <si>
    <t>/946,09987</t>
  </si>
  <si>
    <t>11041</t>
  </si>
  <si>
    <t>2025003398</t>
  </si>
  <si>
    <t>/946,10017</t>
  </si>
  <si>
    <t>11042</t>
  </si>
  <si>
    <t>2025003399</t>
  </si>
  <si>
    <t>/946,10031</t>
  </si>
  <si>
    <t>11043</t>
  </si>
  <si>
    <t>2025003400</t>
  </si>
  <si>
    <t>/946,09972</t>
  </si>
  <si>
    <t>11044</t>
  </si>
  <si>
    <t>2025003401</t>
  </si>
  <si>
    <t>/946,10027</t>
  </si>
  <si>
    <t>11033</t>
  </si>
  <si>
    <t>2025003403</t>
  </si>
  <si>
    <t>TARIFA PROCESO DE TOSTACION</t>
  </si>
  <si>
    <t>11030</t>
  </si>
  <si>
    <t>2025004200</t>
  </si>
  <si>
    <t>11031</t>
  </si>
  <si>
    <t>2025004201</t>
  </si>
  <si>
    <t>11047</t>
  </si>
  <si>
    <t>2025004303</t>
  </si>
  <si>
    <t>Fact Prov Abr-25 Cto 4600000692</t>
  </si>
  <si>
    <t>4500012343</t>
  </si>
  <si>
    <t>11087</t>
  </si>
  <si>
    <t>2025004354</t>
  </si>
  <si>
    <t>Fact Prov Abr-25 Cto 4600000846</t>
  </si>
  <si>
    <t>4500012349</t>
  </si>
  <si>
    <t>2025004359</t>
  </si>
  <si>
    <t>2025004360</t>
  </si>
  <si>
    <t>11088</t>
  </si>
  <si>
    <t>2025004375</t>
  </si>
  <si>
    <t>Fact abr-24 Cto 4600000716 P.PUROS</t>
  </si>
  <si>
    <t>4500012369</t>
  </si>
  <si>
    <t>11089</t>
  </si>
  <si>
    <t>2025004376</t>
  </si>
  <si>
    <t>Fact abr-24 Cto 4600000716 FEMO</t>
  </si>
  <si>
    <t>4500012373</t>
  </si>
  <si>
    <t>11090</t>
  </si>
  <si>
    <t>2025004377</t>
  </si>
  <si>
    <t>/945,42001</t>
  </si>
  <si>
    <t>Fact abr-24 Cto 4600000716 MOS2</t>
  </si>
  <si>
    <t>4500012374</t>
  </si>
  <si>
    <t>11091</t>
  </si>
  <si>
    <t>2025004378</t>
  </si>
  <si>
    <t>Fact abr-24 Cto 4600000716 OXBR</t>
  </si>
  <si>
    <t>4500012375</t>
  </si>
  <si>
    <t>11099</t>
  </si>
  <si>
    <t>2025004379</t>
  </si>
  <si>
    <t>Fact abr-24 Cto 4600000716 MO SX</t>
  </si>
  <si>
    <t>4500012376</t>
  </si>
  <si>
    <t>11092</t>
  </si>
  <si>
    <t>2025004395</t>
  </si>
  <si>
    <t>/945,42009</t>
  </si>
  <si>
    <t>11093</t>
  </si>
  <si>
    <t>2025004396</t>
  </si>
  <si>
    <t>/945,42006</t>
  </si>
  <si>
    <t>11094</t>
  </si>
  <si>
    <t>2025004397</t>
  </si>
  <si>
    <t>/945,41975</t>
  </si>
  <si>
    <t>11095</t>
  </si>
  <si>
    <t>2025004399</t>
  </si>
  <si>
    <t>/945,41984</t>
  </si>
  <si>
    <t>11096</t>
  </si>
  <si>
    <t>2025004400</t>
  </si>
  <si>
    <t>/945,42022</t>
  </si>
  <si>
    <t>11097</t>
  </si>
  <si>
    <t>2025004401</t>
  </si>
  <si>
    <t>/945,41992</t>
  </si>
  <si>
    <t>TARIFA PROCESO TOSTACION</t>
  </si>
  <si>
    <t>11098</t>
  </si>
  <si>
    <t>2025004402</t>
  </si>
  <si>
    <t>1163</t>
  </si>
  <si>
    <t>2025005244</t>
  </si>
  <si>
    <t>/944,83999</t>
  </si>
  <si>
    <t>ANULACIÓN POR REPROCESO DE LOTE M02-08481</t>
  </si>
  <si>
    <t>11085</t>
  </si>
  <si>
    <t>2025005271</t>
  </si>
  <si>
    <t>11086</t>
  </si>
  <si>
    <t>2025005272</t>
  </si>
  <si>
    <t>1164</t>
  </si>
  <si>
    <t>2025005283</t>
  </si>
  <si>
    <t>/937,37009</t>
  </si>
  <si>
    <t>ANULACIÓN POR REPROCESO DE LOTE M02-03242</t>
  </si>
  <si>
    <t>11111</t>
  </si>
  <si>
    <t>2025005387</t>
  </si>
  <si>
    <t>Fact Prov May-25 Cto 4600000846</t>
  </si>
  <si>
    <t>4500012527</t>
  </si>
  <si>
    <t>11110</t>
  </si>
  <si>
    <t>2025005389</t>
  </si>
  <si>
    <t>Fact Prov May-25 Cto 4600000692</t>
  </si>
  <si>
    <t>4500012529</t>
  </si>
  <si>
    <t>11113</t>
  </si>
  <si>
    <t>2025005438</t>
  </si>
  <si>
    <t>Fact may-25 Cto 4600000716 P.PUROS</t>
  </si>
  <si>
    <t>4500012569</t>
  </si>
  <si>
    <t>11114</t>
  </si>
  <si>
    <t>2025005440</t>
  </si>
  <si>
    <t>Fact may-25 Cto 4600000716 FEMO</t>
  </si>
  <si>
    <t>4500012573</t>
  </si>
  <si>
    <t>11115</t>
  </si>
  <si>
    <t>2025005441</t>
  </si>
  <si>
    <t>Fact may-25 Cto 4600000716 OXBR</t>
  </si>
  <si>
    <t>4500012574</t>
  </si>
  <si>
    <t>11121</t>
  </si>
  <si>
    <t>2025005443</t>
  </si>
  <si>
    <t>Fact may-25 Cto 4600000716 MO SX</t>
  </si>
  <si>
    <t>4500012575</t>
  </si>
  <si>
    <t>11116</t>
  </si>
  <si>
    <t>2025005489</t>
  </si>
  <si>
    <t>/937,36996</t>
  </si>
  <si>
    <t>11117</t>
  </si>
  <si>
    <t>2025005491</t>
  </si>
  <si>
    <t>/937,36991</t>
  </si>
  <si>
    <t>11118</t>
  </si>
  <si>
    <t>2025005492</t>
  </si>
  <si>
    <t>/937,36883</t>
  </si>
  <si>
    <t>11119</t>
  </si>
  <si>
    <t>2025005493</t>
  </si>
  <si>
    <t>/937,36998</t>
  </si>
  <si>
    <t>11120</t>
  </si>
  <si>
    <t>2025005495</t>
  </si>
  <si>
    <t>/937,37012</t>
  </si>
  <si>
    <t>F11105</t>
  </si>
  <si>
    <t>2025006515</t>
  </si>
  <si>
    <t>11102</t>
  </si>
  <si>
    <t>2025006516</t>
  </si>
  <si>
    <t>F.11105</t>
  </si>
  <si>
    <t>2025006517</t>
  </si>
  <si>
    <t>11105</t>
  </si>
  <si>
    <t>2025006518</t>
  </si>
  <si>
    <t>NOTA COBRO 371</t>
  </si>
  <si>
    <t>2025250092</t>
  </si>
  <si>
    <t>NOTA COBRO 371 Suscripción Microsoft 2025</t>
  </si>
  <si>
    <t>2025500109</t>
  </si>
  <si>
    <t>20250103-03ENE</t>
  </si>
  <si>
    <t>MOLYMETNOS</t>
  </si>
  <si>
    <t>2025500541</t>
  </si>
  <si>
    <t>2025502752</t>
  </si>
  <si>
    <t>2025502770</t>
  </si>
  <si>
    <t>COMPENSAN</t>
  </si>
  <si>
    <t>2025502773</t>
  </si>
  <si>
    <t>2025503698</t>
  </si>
  <si>
    <t>2025504173</t>
  </si>
  <si>
    <t>2025504177</t>
  </si>
  <si>
    <t>2025505564</t>
  </si>
  <si>
    <t>PROV. VARIAS FAC</t>
  </si>
  <si>
    <t>2025505954</t>
  </si>
  <si>
    <t>PROV VARIAS FACT</t>
  </si>
  <si>
    <t>PROV. VARIAS FACT</t>
  </si>
  <si>
    <t>2025505956</t>
  </si>
  <si>
    <t>PROV FEL00010991</t>
  </si>
  <si>
    <t>2025505957</t>
  </si>
  <si>
    <t>PROV FEL00010992</t>
  </si>
  <si>
    <t>2025505960</t>
  </si>
  <si>
    <t>2025506146</t>
  </si>
  <si>
    <t>2025510816</t>
  </si>
  <si>
    <t>2025511650</t>
  </si>
  <si>
    <t>2025512225</t>
  </si>
  <si>
    <t>2025512226</t>
  </si>
  <si>
    <t>2025512227</t>
  </si>
  <si>
    <t>2025512230</t>
  </si>
  <si>
    <t>PROV FEL00011008</t>
  </si>
  <si>
    <t>2025512231</t>
  </si>
  <si>
    <t>2025512232</t>
  </si>
  <si>
    <t>PROV FEL00011010</t>
  </si>
  <si>
    <t>2025512234</t>
  </si>
  <si>
    <t>2025512235</t>
  </si>
  <si>
    <t>2025513141</t>
  </si>
  <si>
    <t>2025516275</t>
  </si>
  <si>
    <t>2025516353</t>
  </si>
  <si>
    <t>2025516665</t>
  </si>
  <si>
    <t>2025518474</t>
  </si>
  <si>
    <t>SALDO PEND.11012</t>
  </si>
  <si>
    <t>2025518536</t>
  </si>
  <si>
    <t>2025518589</t>
  </si>
  <si>
    <t>2025519143</t>
  </si>
  <si>
    <t>2025519146</t>
  </si>
  <si>
    <t>2025519147</t>
  </si>
  <si>
    <t>PROV FEL00011030</t>
  </si>
  <si>
    <t>2025519149</t>
  </si>
  <si>
    <t>PROV. FEL00011030</t>
  </si>
  <si>
    <t>PROV FEL00011031</t>
  </si>
  <si>
    <t>2025519150</t>
  </si>
  <si>
    <t>PROV. FEL00011031</t>
  </si>
  <si>
    <t>2025519154</t>
  </si>
  <si>
    <t>2025522220</t>
  </si>
  <si>
    <t>2025522575</t>
  </si>
  <si>
    <t>2025522578</t>
  </si>
  <si>
    <t>2025523110</t>
  </si>
  <si>
    <t>2025523832</t>
  </si>
  <si>
    <t>2025523996</t>
  </si>
  <si>
    <t>SALDO F.11035</t>
  </si>
  <si>
    <t>2025524789</t>
  </si>
  <si>
    <t>2025526130</t>
  </si>
  <si>
    <t>2025526131</t>
  </si>
  <si>
    <t>2025526132</t>
  </si>
  <si>
    <t>PROV.FEL00011085</t>
  </si>
  <si>
    <t>2025526136</t>
  </si>
  <si>
    <t>PROV. FEL00011085</t>
  </si>
  <si>
    <t>PROV.FEL00011086</t>
  </si>
  <si>
    <t>2025526138</t>
  </si>
  <si>
    <t>PROV. FEL00011086</t>
  </si>
  <si>
    <t>PROV.VARIAS FACT</t>
  </si>
  <si>
    <t>2025526140</t>
  </si>
  <si>
    <t>PROV. FEL 11047,11088,11089,11091,11090,11087</t>
  </si>
  <si>
    <t>2025526141</t>
  </si>
  <si>
    <t>/945,41996</t>
  </si>
  <si>
    <t>PROV. FEL11092,11093,11094,11095,11096</t>
  </si>
  <si>
    <t>2025526142</t>
  </si>
  <si>
    <t>PROV. FEL11097,11098,11099</t>
  </si>
  <si>
    <t>2025526166</t>
  </si>
  <si>
    <t>2025526311</t>
  </si>
  <si>
    <t>SALDO PEND. FACT 11087</t>
  </si>
  <si>
    <t>2025530329</t>
  </si>
  <si>
    <t>2025530331</t>
  </si>
  <si>
    <t>2025530663</t>
  </si>
  <si>
    <t>2025531078</t>
  </si>
  <si>
    <t>2025531193</t>
  </si>
  <si>
    <t>SALD PEND FACT 11047</t>
  </si>
  <si>
    <t>RIO TINTO</t>
  </si>
  <si>
    <t>2025532334</t>
  </si>
  <si>
    <t>2025532336</t>
  </si>
  <si>
    <t>SALD PEND FACT 11088</t>
  </si>
  <si>
    <t>2025532338</t>
  </si>
  <si>
    <t>2025533149</t>
  </si>
  <si>
    <t>2025533168</t>
  </si>
  <si>
    <t>2025533520</t>
  </si>
  <si>
    <t>2025533720</t>
  </si>
  <si>
    <t>2025533721</t>
  </si>
  <si>
    <t>2025533722</t>
  </si>
  <si>
    <t>2025533723</t>
  </si>
  <si>
    <t>2025533724</t>
  </si>
  <si>
    <t>2025533740</t>
  </si>
  <si>
    <t>PROV. VAR. F 11110,11111,11114,11115,11116,11117</t>
  </si>
  <si>
    <t>PROV.FEL00011102</t>
  </si>
  <si>
    <t>2025533741</t>
  </si>
  <si>
    <t>PROV. FEL00011102</t>
  </si>
  <si>
    <t>PROV.FEL00011105</t>
  </si>
  <si>
    <t>2025533742</t>
  </si>
  <si>
    <t>PROV. FEL00011105</t>
  </si>
  <si>
    <t>2025533743</t>
  </si>
  <si>
    <t>PROV. VAR. F11118,11119,11113,11120,11121</t>
  </si>
  <si>
    <t>2025536752</t>
  </si>
  <si>
    <t>SALDO PENDIENTE F. 11111</t>
  </si>
  <si>
    <t>2025536984</t>
  </si>
  <si>
    <t>2025536987</t>
  </si>
  <si>
    <t>2025537927</t>
  </si>
  <si>
    <t>2025537929</t>
  </si>
  <si>
    <t>2025538780</t>
  </si>
  <si>
    <t>SALDO PEND. FACT 11113</t>
  </si>
  <si>
    <t>2025539566</t>
  </si>
  <si>
    <t>2025539568</t>
  </si>
  <si>
    <t>2025539584</t>
  </si>
  <si>
    <t>2025539956</t>
  </si>
  <si>
    <t>2025540363</t>
  </si>
  <si>
    <t>2025540364</t>
  </si>
  <si>
    <t>2025540365</t>
  </si>
  <si>
    <t>2025540366</t>
  </si>
  <si>
    <t>2025540369</t>
  </si>
  <si>
    <t>PROV. FACT 125,132,134,135,136,137,138,139,140</t>
  </si>
  <si>
    <t>2025540370</t>
  </si>
  <si>
    <t>PROV. FACT 127,128,129,133</t>
  </si>
  <si>
    <t>2021230230</t>
  </si>
  <si>
    <t>CXP MOLYMET BRASIL</t>
  </si>
  <si>
    <t>1100</t>
  </si>
  <si>
    <t>MOLYMET DO BRASIL</t>
  </si>
  <si>
    <t>003/2025</t>
  </si>
  <si>
    <t>2025001474</t>
  </si>
  <si>
    <t>004/2025</t>
  </si>
  <si>
    <t>2025002099</t>
  </si>
  <si>
    <t>006/2025</t>
  </si>
  <si>
    <t>2025003256</t>
  </si>
  <si>
    <t>007/2025</t>
  </si>
  <si>
    <t>2025003257</t>
  </si>
  <si>
    <t>NC 006/2025 NO</t>
  </si>
  <si>
    <t>2025003449</t>
  </si>
  <si>
    <t>006/2025 R1</t>
  </si>
  <si>
    <t>2025003450</t>
  </si>
  <si>
    <t>NC 006/2025</t>
  </si>
  <si>
    <t>2025003451</t>
  </si>
  <si>
    <t>2025003452</t>
  </si>
  <si>
    <t>008/2025</t>
  </si>
  <si>
    <t>2025004296</t>
  </si>
  <si>
    <t>010/2025</t>
  </si>
  <si>
    <t>2025004301</t>
  </si>
  <si>
    <t>012/2025</t>
  </si>
  <si>
    <t>2025005345</t>
  </si>
  <si>
    <t>014/2025</t>
  </si>
  <si>
    <t>2025006308</t>
  </si>
  <si>
    <t>016/2025</t>
  </si>
  <si>
    <t>2025006309</t>
  </si>
  <si>
    <t>2025502103</t>
  </si>
  <si>
    <t>MMT BRASIL</t>
  </si>
  <si>
    <t>2025510976</t>
  </si>
  <si>
    <t>2025516277</t>
  </si>
  <si>
    <t>2025522580</t>
  </si>
  <si>
    <t>2025531335</t>
  </si>
  <si>
    <t>2025537931</t>
  </si>
  <si>
    <t>2021250502</t>
  </si>
  <si>
    <t>CASH POOLING EERR X PAGAR Molynor</t>
  </si>
  <si>
    <t>MOLYNOR-MOLYMET</t>
  </si>
  <si>
    <t>2025500260</t>
  </si>
  <si>
    <t>CB01005200</t>
  </si>
  <si>
    <t>MOLYNOR-MOLYMET CASH POOLING</t>
  </si>
  <si>
    <t>2025500332</t>
  </si>
  <si>
    <t>2025500527</t>
  </si>
  <si>
    <t>2025500531</t>
  </si>
  <si>
    <t>2025500535</t>
  </si>
  <si>
    <t>2025501199</t>
  </si>
  <si>
    <t>2025501262</t>
  </si>
  <si>
    <t>2025502740</t>
  </si>
  <si>
    <t>2025502744</t>
  </si>
  <si>
    <t>2025502746</t>
  </si>
  <si>
    <t>2025502750</t>
  </si>
  <si>
    <t>2025502754</t>
  </si>
  <si>
    <t>2025502760</t>
  </si>
  <si>
    <t>2025504015</t>
  </si>
  <si>
    <t>2025504017</t>
  </si>
  <si>
    <t>2025504135</t>
  </si>
  <si>
    <t>2025504139</t>
  </si>
  <si>
    <t>2025504141</t>
  </si>
  <si>
    <t>2021250503</t>
  </si>
  <si>
    <t>CASH POOLING EERR X PAGAR CISA</t>
  </si>
  <si>
    <t>CISA-MOLYMET</t>
  </si>
  <si>
    <t>2025504143</t>
  </si>
  <si>
    <t>CISA-MOLYMET CASH POOLING</t>
  </si>
  <si>
    <t>2025506210</t>
  </si>
  <si>
    <t>2025509787</t>
  </si>
  <si>
    <t>2025511912</t>
  </si>
  <si>
    <t>2025518591</t>
  </si>
  <si>
    <t>2025518730</t>
  </si>
  <si>
    <t>2025525556</t>
  </si>
  <si>
    <t>2025526526</t>
  </si>
  <si>
    <t>2025539840</t>
  </si>
  <si>
    <t>2025539854</t>
  </si>
  <si>
    <t>2021250505</t>
  </si>
  <si>
    <t>CASH POOLING EERR X PAGAR ISB</t>
  </si>
  <si>
    <t>ISB-MOLYMET</t>
  </si>
  <si>
    <t>2025504167</t>
  </si>
  <si>
    <t>ISB-MOLYMET CASH POOLING</t>
  </si>
  <si>
    <t>2025505816</t>
  </si>
  <si>
    <t>2025506165</t>
  </si>
  <si>
    <t>2025509378</t>
  </si>
  <si>
    <t>2025509389</t>
  </si>
  <si>
    <t>2025509777</t>
  </si>
  <si>
    <t>2025509927</t>
  </si>
  <si>
    <t>2025510984</t>
  </si>
  <si>
    <t>2025511624</t>
  </si>
  <si>
    <t>2025511914</t>
  </si>
  <si>
    <t>2025511932</t>
  </si>
  <si>
    <t>2025513133</t>
  </si>
  <si>
    <t>2025513143</t>
  </si>
  <si>
    <t>2025516656</t>
  </si>
  <si>
    <t>2025516667</t>
  </si>
  <si>
    <t>2025517586</t>
  </si>
  <si>
    <t>2025518197</t>
  </si>
  <si>
    <t>2025518732</t>
  </si>
  <si>
    <t>2025518756</t>
  </si>
  <si>
    <t>2025522195</t>
  </si>
  <si>
    <t>2025522217</t>
  </si>
  <si>
    <t>2025523333</t>
  </si>
  <si>
    <t>ISB-MOLYMET CACH POOLING</t>
  </si>
  <si>
    <t>2025523669</t>
  </si>
  <si>
    <t>2025523981</t>
  </si>
  <si>
    <t>2025523998</t>
  </si>
  <si>
    <t>2025525560</t>
  </si>
  <si>
    <t>2021250508</t>
  </si>
  <si>
    <t>CASH POOLING EERR X PAGAR Strategic Metals</t>
  </si>
  <si>
    <t>STRATEGIC-MMT</t>
  </si>
  <si>
    <t>2025504011</t>
  </si>
  <si>
    <t>STRATEGIC-MMT CASH POOLING</t>
  </si>
  <si>
    <t>2025511744</t>
  </si>
  <si>
    <t>STRATEGIC-MOLYMET CASH POOLING</t>
  </si>
  <si>
    <t>2025518593</t>
  </si>
  <si>
    <t>2025518728</t>
  </si>
  <si>
    <t>2025521732</t>
  </si>
  <si>
    <t>2025522193</t>
  </si>
  <si>
    <t>2025522215</t>
  </si>
  <si>
    <t>2025523162</t>
  </si>
  <si>
    <t>2025523170</t>
  </si>
  <si>
    <t>2025523834</t>
  </si>
  <si>
    <t>2025523846</t>
  </si>
  <si>
    <t>2025523858</t>
  </si>
  <si>
    <t>2025524759</t>
  </si>
  <si>
    <t>2025524787</t>
  </si>
  <si>
    <t>2025526078</t>
  </si>
  <si>
    <t>2025526163</t>
  </si>
  <si>
    <t>2025531812</t>
  </si>
  <si>
    <t>2025533501</t>
  </si>
  <si>
    <t>2025539960</t>
  </si>
  <si>
    <t>2021510209</t>
  </si>
  <si>
    <t>EST.PR.VTA Molymet Belgium</t>
  </si>
  <si>
    <t>PROVISION POR PR</t>
  </si>
  <si>
    <t>2025506257</t>
  </si>
  <si>
    <t>Provision por precio de Ventas a EERR del mes</t>
  </si>
  <si>
    <t>Provision por precio de V</t>
  </si>
  <si>
    <t>CPAVEZ</t>
  </si>
  <si>
    <t>2025506258</t>
  </si>
  <si>
    <t>2025512511</t>
  </si>
  <si>
    <t>2025512512</t>
  </si>
  <si>
    <t>2025521356</t>
  </si>
  <si>
    <t>2025521358</t>
  </si>
  <si>
    <t>2025526354</t>
  </si>
  <si>
    <t>PROVISIÓN DE PRE</t>
  </si>
  <si>
    <t>2025526406</t>
  </si>
  <si>
    <t>CB01005100</t>
  </si>
  <si>
    <t>Provisión de precio abril</t>
  </si>
  <si>
    <t>IALLENDE</t>
  </si>
  <si>
    <t>2025533704</t>
  </si>
  <si>
    <t>2025533705</t>
  </si>
  <si>
    <t>Provisión de precio mayo</t>
  </si>
  <si>
    <t>2025540284</t>
  </si>
  <si>
    <t>Cuenta de mayor</t>
  </si>
  <si>
    <t>Nombre cuenta mayor</t>
  </si>
  <si>
    <t>Acreedor</t>
  </si>
  <si>
    <t>Nombre Proveedor</t>
  </si>
  <si>
    <t>Referencia</t>
  </si>
  <si>
    <t>Nº documento</t>
  </si>
  <si>
    <t>Clase de documento</t>
  </si>
  <si>
    <t>Fecha de documento</t>
  </si>
  <si>
    <t>Fe.contabilización</t>
  </si>
  <si>
    <t>Tp.cambio efectivo</t>
  </si>
  <si>
    <t>Importe en moneda doc.</t>
  </si>
  <si>
    <t>Moneda del documento</t>
  </si>
  <si>
    <t>Importe en moneda local</t>
  </si>
  <si>
    <t>Moneda local</t>
  </si>
  <si>
    <t>Importe en ML3</t>
  </si>
  <si>
    <t>Centro de beneficio</t>
  </si>
  <si>
    <t>Texto</t>
  </si>
  <si>
    <t>Texto cab.documento</t>
  </si>
  <si>
    <t>Centro de coste</t>
  </si>
  <si>
    <t>Nombre del usuario</t>
  </si>
  <si>
    <t>Ejercicio / mes</t>
  </si>
  <si>
    <t>Doc. compras</t>
  </si>
  <si>
    <t>Área funcional</t>
  </si>
  <si>
    <t>1011550012</t>
  </si>
  <si>
    <t>CXC CARBOMET INDUSTRIAL</t>
  </si>
  <si>
    <t>FEL00504447</t>
  </si>
  <si>
    <t>2025250097</t>
  </si>
  <si>
    <t>RF</t>
  </si>
  <si>
    <t>/990,93996</t>
  </si>
  <si>
    <t>FEL00504472</t>
  </si>
  <si>
    <t>2025250255</t>
  </si>
  <si>
    <t>/939,53996</t>
  </si>
  <si>
    <t>FEL00504488</t>
  </si>
  <si>
    <t>2025250505</t>
  </si>
  <si>
    <t>/919,92000</t>
  </si>
  <si>
    <t>NC00502862</t>
  </si>
  <si>
    <t>2025250515</t>
  </si>
  <si>
    <t>RV</t>
  </si>
  <si>
    <t>FEL00504490</t>
  </si>
  <si>
    <t>2025250516</t>
  </si>
  <si>
    <t>/919,91997</t>
  </si>
  <si>
    <t>FEL00504542</t>
  </si>
  <si>
    <t>2025250752</t>
  </si>
  <si>
    <t>/936,74008</t>
  </si>
  <si>
    <t>NOTA COBRO 385</t>
  </si>
  <si>
    <t>2025250886</t>
  </si>
  <si>
    <t>/939,42941</t>
  </si>
  <si>
    <t>NOTA COBRO 385 Sobretasa Impuesto Territorial</t>
  </si>
  <si>
    <t>FEL00504556</t>
  </si>
  <si>
    <t>2025250946</t>
  </si>
  <si>
    <t>/937,93008</t>
  </si>
  <si>
    <t>FEL00504572</t>
  </si>
  <si>
    <t>2025251181</t>
  </si>
  <si>
    <t>/936,29001</t>
  </si>
  <si>
    <t>NOTA COBRO 392</t>
  </si>
  <si>
    <t>2025251242</t>
  </si>
  <si>
    <t>/935,73975</t>
  </si>
  <si>
    <t>NOTA COBRO 392 Sobretasa Impuesto Territorial</t>
  </si>
  <si>
    <t>PAGO FACT</t>
  </si>
  <si>
    <t>2025504963</t>
  </si>
  <si>
    <t>DZ</t>
  </si>
  <si>
    <t>/989,07004</t>
  </si>
  <si>
    <t>PAGO FACT N. 504422</t>
  </si>
  <si>
    <t>2025505187</t>
  </si>
  <si>
    <t>2025505188</t>
  </si>
  <si>
    <t>F.504447</t>
  </si>
  <si>
    <t>2025511129</t>
  </si>
  <si>
    <t>Canc CISA F.504447</t>
  </si>
  <si>
    <t>F.504472</t>
  </si>
  <si>
    <t>2025518220</t>
  </si>
  <si>
    <t>Canc CISA F.504472</t>
  </si>
  <si>
    <t>PAGO CISA</t>
  </si>
  <si>
    <t>2025524637</t>
  </si>
  <si>
    <t>Pago Cisa F.504490</t>
  </si>
  <si>
    <t>Pago Cisa</t>
  </si>
  <si>
    <t>PAGO FACT.</t>
  </si>
  <si>
    <t>2025531332</t>
  </si>
  <si>
    <t>Pago Fact. 504542 Cisa</t>
  </si>
  <si>
    <t>2025532598</t>
  </si>
  <si>
    <t>Pago Cisa NC. 385</t>
  </si>
  <si>
    <t>PAGO FACT 504556</t>
  </si>
  <si>
    <t>2025539106</t>
  </si>
  <si>
    <t>Pago Fact 504556 CISA</t>
  </si>
  <si>
    <t>1011550014</t>
  </si>
  <si>
    <t>CXC PIMASA</t>
  </si>
  <si>
    <t>FEL00504451</t>
  </si>
  <si>
    <t>2025250132</t>
  </si>
  <si>
    <t>/988,10004</t>
  </si>
  <si>
    <t>FEL00504473</t>
  </si>
  <si>
    <t>2025250355</t>
  </si>
  <si>
    <t>/946,96006</t>
  </si>
  <si>
    <t>FEL00504486</t>
  </si>
  <si>
    <t>2025250447</t>
  </si>
  <si>
    <t>/932,27995</t>
  </si>
  <si>
    <t>FEL00504491</t>
  </si>
  <si>
    <t>2025250537</t>
  </si>
  <si>
    <t>/931,74999</t>
  </si>
  <si>
    <t>FEL00504530</t>
  </si>
  <si>
    <t>2025250669</t>
  </si>
  <si>
    <t>/975,82005</t>
  </si>
  <si>
    <t>FEL00504529</t>
  </si>
  <si>
    <t>2025250670</t>
  </si>
  <si>
    <t>/975,82000</t>
  </si>
  <si>
    <t>NC00502868</t>
  </si>
  <si>
    <t>2025250810</t>
  </si>
  <si>
    <t>RG</t>
  </si>
  <si>
    <t>/945,42099</t>
  </si>
  <si>
    <t>NC00502869</t>
  </si>
  <si>
    <t>2025250811</t>
  </si>
  <si>
    <t>/945,41906</t>
  </si>
  <si>
    <t>NC00502870</t>
  </si>
  <si>
    <t>2025250812</t>
  </si>
  <si>
    <t>/945,42130</t>
  </si>
  <si>
    <t>FEL00504558</t>
  </si>
  <si>
    <t>2025251004</t>
  </si>
  <si>
    <t>/937,93011</t>
  </si>
  <si>
    <t>FEL00504570</t>
  </si>
  <si>
    <t>2025251170</t>
  </si>
  <si>
    <t>/943,36001</t>
  </si>
  <si>
    <t>FEL00504573</t>
  </si>
  <si>
    <t>2025251235</t>
  </si>
  <si>
    <t>/936,29000</t>
  </si>
  <si>
    <t>2025501973</t>
  </si>
  <si>
    <t>/990,94996</t>
  </si>
  <si>
    <t>PAGO FACT 504426</t>
  </si>
  <si>
    <t>PAGO FACT 90109567</t>
  </si>
  <si>
    <t>2025512848</t>
  </si>
  <si>
    <t>Canc. F.504451 Pimasa</t>
  </si>
  <si>
    <t>F.504473</t>
  </si>
  <si>
    <t>2025518344</t>
  </si>
  <si>
    <t>Canc. F.504473 Pimasa</t>
  </si>
  <si>
    <t>CANC. F. 504486</t>
  </si>
  <si>
    <t>2025522925</t>
  </si>
  <si>
    <t>Canc. F. 504486 Pimasa</t>
  </si>
  <si>
    <t>PAGO PIMASA</t>
  </si>
  <si>
    <t>2025524753</t>
  </si>
  <si>
    <t>Pago PIMASA F.504491</t>
  </si>
  <si>
    <t>2025526437</t>
  </si>
  <si>
    <t>/976,24217</t>
  </si>
  <si>
    <t>Canc. NC 502868-502869-502870-F.504529-504530 PIM</t>
  </si>
  <si>
    <t>Pago PIMASA</t>
  </si>
  <si>
    <t>1011550015</t>
  </si>
  <si>
    <t>CXC INMOB. SAN BERNARDO</t>
  </si>
  <si>
    <t>372</t>
  </si>
  <si>
    <t>2025250179</t>
  </si>
  <si>
    <t>/988,10044</t>
  </si>
  <si>
    <t>NOTA COBRO 372 ARRIENDO TERRENOS ENERO</t>
  </si>
  <si>
    <t>NOTA COBRO 374</t>
  </si>
  <si>
    <t>2025250340</t>
  </si>
  <si>
    <t>/954,22289</t>
  </si>
  <si>
    <t>NOTA COBRO 374 Arriendo Terreno</t>
  </si>
  <si>
    <t>ODEVIA</t>
  </si>
  <si>
    <t>NOTA COBRO 378</t>
  </si>
  <si>
    <t>2025250593</t>
  </si>
  <si>
    <t>/953,06629</t>
  </si>
  <si>
    <t>NOTA COBRO 378 Arriendo Terreno</t>
  </si>
  <si>
    <t>2025250594</t>
  </si>
  <si>
    <t>/953,07199</t>
  </si>
  <si>
    <t>NOTA COBRO 379</t>
  </si>
  <si>
    <t>2025250800</t>
  </si>
  <si>
    <t>/955,66416</t>
  </si>
  <si>
    <t>NOTA COBRO 379 Arriendo Terreno Abril</t>
  </si>
  <si>
    <t>NOTA COBRO 379 ARRIENDO</t>
  </si>
  <si>
    <t>NOTA COBRO 386</t>
  </si>
  <si>
    <t>2025251028</t>
  </si>
  <si>
    <t>/941,97571</t>
  </si>
  <si>
    <t>NOTA COBRO 386 Arriendo Terreno</t>
  </si>
  <si>
    <t>NOTA COBRO 388</t>
  </si>
  <si>
    <t>2025251217</t>
  </si>
  <si>
    <t>/933,42389</t>
  </si>
  <si>
    <t>NOTA COBRO 388 Arriendo Terreno</t>
  </si>
  <si>
    <t>2025504189</t>
  </si>
  <si>
    <t>/996,46668</t>
  </si>
  <si>
    <t>PAGO NCOBRO 366</t>
  </si>
  <si>
    <t>CANC. NC 372</t>
  </si>
  <si>
    <t>2025511128</t>
  </si>
  <si>
    <t>Canc. NC 372</t>
  </si>
  <si>
    <t>CANC. NC 374</t>
  </si>
  <si>
    <t>2025518214</t>
  </si>
  <si>
    <t>Canc. NC 374 ISBSA</t>
  </si>
  <si>
    <t>2025518495</t>
  </si>
  <si>
    <t>2025524736</t>
  </si>
  <si>
    <t>Pago NC 378 ISB</t>
  </si>
  <si>
    <t>PAGO ISB NC</t>
  </si>
  <si>
    <t>2025532593</t>
  </si>
  <si>
    <t>Pago ISB NC 379</t>
  </si>
  <si>
    <t>PAGO NC 386</t>
  </si>
  <si>
    <t>2025539105</t>
  </si>
  <si>
    <t>Pago NC 386 ISB</t>
  </si>
  <si>
    <t>1011550018</t>
  </si>
  <si>
    <t>CXC COMPLEJO IND MOLYNOR</t>
  </si>
  <si>
    <t>FEL00504448</t>
  </si>
  <si>
    <t>2025250098</t>
  </si>
  <si>
    <t>/990,94001</t>
  </si>
  <si>
    <t>370</t>
  </si>
  <si>
    <t>2025250176</t>
  </si>
  <si>
    <t>NOTA COBRO 370 Suscripción Microsoft 2025</t>
  </si>
  <si>
    <t>FEL00504466</t>
  </si>
  <si>
    <t>2025250222</t>
  </si>
  <si>
    <t>/960,81000</t>
  </si>
  <si>
    <t>FEL00504474</t>
  </si>
  <si>
    <t>2025250378</t>
  </si>
  <si>
    <t>FEL00504505</t>
  </si>
  <si>
    <t>2025250607</t>
  </si>
  <si>
    <t>FEL00504560</t>
  </si>
  <si>
    <t>2025251012</t>
  </si>
  <si>
    <t>/937,37019</t>
  </si>
  <si>
    <t>2025500686</t>
  </si>
  <si>
    <t>2025509404</t>
  </si>
  <si>
    <t>2025509406</t>
  </si>
  <si>
    <t>SOCIEDAD DE FOMENTO FABRIL</t>
  </si>
  <si>
    <t>NOTA COBRO 373</t>
  </si>
  <si>
    <t>2025509719</t>
  </si>
  <si>
    <t>/960,59244</t>
  </si>
  <si>
    <t>NOTA COBRO 373 SOFOFA</t>
  </si>
  <si>
    <t>PAGO NC 373</t>
  </si>
  <si>
    <t>2025511753</t>
  </si>
  <si>
    <t>Pago NC 373</t>
  </si>
  <si>
    <t>NOTA COBRO 375</t>
  </si>
  <si>
    <t>2025517949</t>
  </si>
  <si>
    <t>/946,31902</t>
  </si>
  <si>
    <t>NOTA COBRO 375 SOFOFA</t>
  </si>
  <si>
    <t>1011550114</t>
  </si>
  <si>
    <t>EST. DIVIDENDO X COBRAR CESA</t>
  </si>
  <si>
    <t>CIERRE_ENE.2025</t>
  </si>
  <si>
    <t>2025509297</t>
  </si>
  <si>
    <t>/984,22000</t>
  </si>
  <si>
    <t>CB01005700</t>
  </si>
  <si>
    <t>Prov.Reparto Div.Cesa</t>
  </si>
  <si>
    <t>2025509546</t>
  </si>
  <si>
    <t>2025509549</t>
  </si>
  <si>
    <t>2025513111</t>
  </si>
  <si>
    <t>2025516034</t>
  </si>
  <si>
    <t>/954,22000</t>
  </si>
  <si>
    <t>CIERRE_FEB_2025</t>
  </si>
  <si>
    <t>2025516147</t>
  </si>
  <si>
    <t>2025516151</t>
  </si>
  <si>
    <t>2025521887</t>
  </si>
  <si>
    <t>CIERRE_MARZO_202</t>
  </si>
  <si>
    <t>2025522099</t>
  </si>
  <si>
    <t>/953,07000</t>
  </si>
  <si>
    <t>CIERRE_MARZO_2025</t>
  </si>
  <si>
    <t>2025522137</t>
  </si>
  <si>
    <t>2025522139</t>
  </si>
  <si>
    <t>DIV. CESA</t>
  </si>
  <si>
    <t>2025524801</t>
  </si>
  <si>
    <t>SB</t>
  </si>
  <si>
    <t>/937,81000</t>
  </si>
  <si>
    <t>DIV. CESA recibido</t>
  </si>
  <si>
    <t>2025529813</t>
  </si>
  <si>
    <t>DIV. CESA RECIBI</t>
  </si>
  <si>
    <t>2025529823</t>
  </si>
  <si>
    <t>2025529825</t>
  </si>
  <si>
    <t>/996,46000</t>
  </si>
  <si>
    <t>CIERRE_ABRIL_202</t>
  </si>
  <si>
    <t>2025529954</t>
  </si>
  <si>
    <t>/955,67000</t>
  </si>
  <si>
    <t>CIERRE_ABRIL_2025</t>
  </si>
  <si>
    <t>2025533850</t>
  </si>
  <si>
    <t>2025537008</t>
  </si>
  <si>
    <t>/941,97000</t>
  </si>
  <si>
    <t>CIERRE_MAYO_2025</t>
  </si>
  <si>
    <t>2025537031</t>
  </si>
  <si>
    <t>2025537034</t>
  </si>
  <si>
    <t>2025540018</t>
  </si>
  <si>
    <t>CIERRE_JUNI_2025</t>
  </si>
  <si>
    <t>2025544933</t>
  </si>
  <si>
    <t>/933,42000</t>
  </si>
  <si>
    <t>CIERRE_JUNIO_2025</t>
  </si>
  <si>
    <t>1011550216</t>
  </si>
  <si>
    <t>CXC MOLYMET GERMANY USD</t>
  </si>
  <si>
    <t>FEX00013149</t>
  </si>
  <si>
    <t>2025250114</t>
  </si>
  <si>
    <t>RL</t>
  </si>
  <si>
    <t>NCX00002470</t>
  </si>
  <si>
    <t>2025250115</t>
  </si>
  <si>
    <t>RO</t>
  </si>
  <si>
    <t>FEX00013316</t>
  </si>
  <si>
    <t>2025250344</t>
  </si>
  <si>
    <t>NCX00002497</t>
  </si>
  <si>
    <t>2025250348</t>
  </si>
  <si>
    <t>FEX00013478</t>
  </si>
  <si>
    <t>2025250555</t>
  </si>
  <si>
    <t>NCX00002519</t>
  </si>
  <si>
    <t>2025250556</t>
  </si>
  <si>
    <t>FEX00013599</t>
  </si>
  <si>
    <t>2025250774</t>
  </si>
  <si>
    <t>NCX00002570</t>
  </si>
  <si>
    <t>2025250778</t>
  </si>
  <si>
    <t>FEX00013761</t>
  </si>
  <si>
    <t>2025250984</t>
  </si>
  <si>
    <t>NDX00002097</t>
  </si>
  <si>
    <t>2025250986</t>
  </si>
  <si>
    <t>RP</t>
  </si>
  <si>
    <t>NDX00002125</t>
  </si>
  <si>
    <t>2025251216</t>
  </si>
  <si>
    <t>FEX00013936</t>
  </si>
  <si>
    <t>2025251219</t>
  </si>
  <si>
    <t>MMT GERMANY</t>
  </si>
  <si>
    <t>2025500678</t>
  </si>
  <si>
    <t>MMT GERMANY-READING ALLOYS</t>
  </si>
  <si>
    <t>MMT GERMANY-READING ALLOY</t>
  </si>
  <si>
    <t>2025506023</t>
  </si>
  <si>
    <t>2025512300</t>
  </si>
  <si>
    <t>2025521290</t>
  </si>
  <si>
    <t>2025526521</t>
  </si>
  <si>
    <t>2025536770</t>
  </si>
  <si>
    <t>1011550217</t>
  </si>
  <si>
    <t>CXC STRATEGIC METALS B.V.</t>
  </si>
  <si>
    <t>FEX00013139</t>
  </si>
  <si>
    <t>2025250102</t>
  </si>
  <si>
    <t>FEX00013238</t>
  </si>
  <si>
    <t>2025250258</t>
  </si>
  <si>
    <t>FEX00013443</t>
  </si>
  <si>
    <t>2025250508</t>
  </si>
  <si>
    <t>FEX00013582</t>
  </si>
  <si>
    <t>2025250745</t>
  </si>
  <si>
    <t>FEX00013728</t>
  </si>
  <si>
    <t>2025250949</t>
  </si>
  <si>
    <t>FEX00013907</t>
  </si>
  <si>
    <t>2025251178</t>
  </si>
  <si>
    <t>STRATEGIC M</t>
  </si>
  <si>
    <t>2025500688</t>
  </si>
  <si>
    <t>STRATEGIC METALS</t>
  </si>
  <si>
    <t>2025538784</t>
  </si>
  <si>
    <t>1011550218</t>
  </si>
  <si>
    <t>CXC MOLYMEX S.A. DE C.V.</t>
  </si>
  <si>
    <t>NOTA COBRO 369</t>
  </si>
  <si>
    <t>2025250090</t>
  </si>
  <si>
    <t>NOTA COBRO 396 Suscripción Microsoft 2025</t>
  </si>
  <si>
    <t>FEX00013138</t>
  </si>
  <si>
    <t>2025250101</t>
  </si>
  <si>
    <t>369</t>
  </si>
  <si>
    <t>2025250177</t>
  </si>
  <si>
    <t>NOTA COBRO 369 Suscripción Microsoft 2025</t>
  </si>
  <si>
    <t>FEX00013236</t>
  </si>
  <si>
    <t>2025250254</t>
  </si>
  <si>
    <t>FEX00013442</t>
  </si>
  <si>
    <t>2025250507</t>
  </si>
  <si>
    <t>NOTA COBRO 376</t>
  </si>
  <si>
    <t>2025250535</t>
  </si>
  <si>
    <t>NOTA COBRO 376 pago Interés/DL</t>
  </si>
  <si>
    <t>NOTA COBRO 377</t>
  </si>
  <si>
    <t>2025250536</t>
  </si>
  <si>
    <t>NOTA COBRO 377 Pago Interés/DL</t>
  </si>
  <si>
    <t>2025250681</t>
  </si>
  <si>
    <t>NOTA COBRO 379 pago Interés/DL</t>
  </si>
  <si>
    <t>NOTA COBRO 380</t>
  </si>
  <si>
    <t>2025250682</t>
  </si>
  <si>
    <t>NOTA COBRO 380 pago Interés/DL</t>
  </si>
  <si>
    <t>FEX00013581</t>
  </si>
  <si>
    <t>2025250744</t>
  </si>
  <si>
    <t>FEX00013727</t>
  </si>
  <si>
    <t>2025250948</t>
  </si>
  <si>
    <t>FEX00013906</t>
  </si>
  <si>
    <t>2025251179</t>
  </si>
  <si>
    <t>NOTA COBRO 389</t>
  </si>
  <si>
    <t>2025251226</t>
  </si>
  <si>
    <t>NOTA COBRO 389 pago Interés/DL</t>
  </si>
  <si>
    <t>NOTA COBRO 390</t>
  </si>
  <si>
    <t>2025251231</t>
  </si>
  <si>
    <t>NOTA COBRO 390 Pago Interés/DL</t>
  </si>
  <si>
    <t>2025505104</t>
  </si>
  <si>
    <t>2025505562</t>
  </si>
  <si>
    <t>TESORERIA GENERAL DE LA REPUBL</t>
  </si>
  <si>
    <t>IMP.TIMB.ESTAM.L</t>
  </si>
  <si>
    <t>2025510702</t>
  </si>
  <si>
    <t>/1.004,66947</t>
  </si>
  <si>
    <t>IMP.TIMB.ESTAM.LC.MEXICO</t>
  </si>
  <si>
    <t>2025511720</t>
  </si>
  <si>
    <t>GOODRICH RIQUELME Y ASOCIADOS,</t>
  </si>
  <si>
    <t>F.110595</t>
  </si>
  <si>
    <t>2025517578</t>
  </si>
  <si>
    <t>2025517638</t>
  </si>
  <si>
    <t>2025517639</t>
  </si>
  <si>
    <t>2025518393</t>
  </si>
  <si>
    <t>/957,34413</t>
  </si>
  <si>
    <t>2025518514</t>
  </si>
  <si>
    <t>2025518518</t>
  </si>
  <si>
    <t>2025518553</t>
  </si>
  <si>
    <t>2025518561</t>
  </si>
  <si>
    <t>2025519181</t>
  </si>
  <si>
    <t>2025525682</t>
  </si>
  <si>
    <t>2025525685</t>
  </si>
  <si>
    <t>2025526125</t>
  </si>
  <si>
    <t>/945,42013</t>
  </si>
  <si>
    <t>PREPAGO MUTUO MX</t>
  </si>
  <si>
    <t>2025527169</t>
  </si>
  <si>
    <t>prepago mutuo</t>
  </si>
  <si>
    <t>2025532570</t>
  </si>
  <si>
    <t>/952,33077</t>
  </si>
  <si>
    <t>2025532574</t>
  </si>
  <si>
    <t>2025532576</t>
  </si>
  <si>
    <t>2025533111</t>
  </si>
  <si>
    <t>2025533113</t>
  </si>
  <si>
    <t>Metals Hub GmbH</t>
  </si>
  <si>
    <t>202514732</t>
  </si>
  <si>
    <t>2025536997</t>
  </si>
  <si>
    <t>/0,87522</t>
  </si>
  <si>
    <t>EUR</t>
  </si>
  <si>
    <t>METALSHUB</t>
  </si>
  <si>
    <t>2025537000</t>
  </si>
  <si>
    <t>2025539893</t>
  </si>
  <si>
    <t>2025539909</t>
  </si>
  <si>
    <t>2025539915</t>
  </si>
  <si>
    <t>1011550219</t>
  </si>
  <si>
    <t>CXC MOLYMET CORPORATION</t>
  </si>
  <si>
    <t>FEX00013143</t>
  </si>
  <si>
    <t>2025250106</t>
  </si>
  <si>
    <t>FEX00013242</t>
  </si>
  <si>
    <t>2025250262</t>
  </si>
  <si>
    <t>FEX00013447</t>
  </si>
  <si>
    <t>2025250513</t>
  </si>
  <si>
    <t>FEX00013586</t>
  </si>
  <si>
    <t>2025250748</t>
  </si>
  <si>
    <t>FEX00013732</t>
  </si>
  <si>
    <t>2025250953</t>
  </si>
  <si>
    <t>FEX00013911</t>
  </si>
  <si>
    <t>2025251174</t>
  </si>
  <si>
    <t>MMT CORPORATION</t>
  </si>
  <si>
    <t>2025500402</t>
  </si>
  <si>
    <t>2025506230</t>
  </si>
  <si>
    <t>2025511922</t>
  </si>
  <si>
    <t>2025522203</t>
  </si>
  <si>
    <t>2025526530</t>
  </si>
  <si>
    <t>2025533764</t>
  </si>
  <si>
    <t>1011550221</t>
  </si>
  <si>
    <t>CXC MOLYMET BELGIUM N.V.</t>
  </si>
  <si>
    <t>FEX00013116</t>
  </si>
  <si>
    <t>2025250072</t>
  </si>
  <si>
    <t>FEX00013117</t>
  </si>
  <si>
    <t>2025250073</t>
  </si>
  <si>
    <t>FEX00013118</t>
  </si>
  <si>
    <t>2025250074</t>
  </si>
  <si>
    <t>FEX00013120</t>
  </si>
  <si>
    <t>2025250076</t>
  </si>
  <si>
    <t>FEX00013121</t>
  </si>
  <si>
    <t>2025250077</t>
  </si>
  <si>
    <t>FEX00013124</t>
  </si>
  <si>
    <t>2025250080</t>
  </si>
  <si>
    <t>FEX00013125</t>
  </si>
  <si>
    <t>2025250081</t>
  </si>
  <si>
    <t>FEX00013126</t>
  </si>
  <si>
    <t>2025250082</t>
  </si>
  <si>
    <t>FEX00013134</t>
  </si>
  <si>
    <t>2025250093</t>
  </si>
  <si>
    <t>FEX00013136</t>
  </si>
  <si>
    <t>2025250095</t>
  </si>
  <si>
    <t>FEX00013137</t>
  </si>
  <si>
    <t>2025250100</t>
  </si>
  <si>
    <t>FEX00013144</t>
  </si>
  <si>
    <t>2025250107</t>
  </si>
  <si>
    <t>FEX00013150</t>
  </si>
  <si>
    <t>2025250116</t>
  </si>
  <si>
    <t>FEX00013151</t>
  </si>
  <si>
    <t>2025250119</t>
  </si>
  <si>
    <t>FEX00013153</t>
  </si>
  <si>
    <t>2025250128</t>
  </si>
  <si>
    <t>FEX00013154</t>
  </si>
  <si>
    <t>2025250129</t>
  </si>
  <si>
    <t>FEX00013156</t>
  </si>
  <si>
    <t>2025250131</t>
  </si>
  <si>
    <t>FEX00013173</t>
  </si>
  <si>
    <t>2025250154</t>
  </si>
  <si>
    <t>FEX00013174</t>
  </si>
  <si>
    <t>2025250155</t>
  </si>
  <si>
    <t>FEX00013175</t>
  </si>
  <si>
    <t>2025250158</t>
  </si>
  <si>
    <t>FEX00013176</t>
  </si>
  <si>
    <t>2025250159</t>
  </si>
  <si>
    <t>FEX00013177</t>
  </si>
  <si>
    <t>2025250160</t>
  </si>
  <si>
    <t>FEX00013178</t>
  </si>
  <si>
    <t>2025250161</t>
  </si>
  <si>
    <t>NCX00002491</t>
  </si>
  <si>
    <t>2025250167</t>
  </si>
  <si>
    <t>NCX00002490</t>
  </si>
  <si>
    <t>2025250168</t>
  </si>
  <si>
    <t>NCX00002489</t>
  </si>
  <si>
    <t>2025250169</t>
  </si>
  <si>
    <t>NCX00002488</t>
  </si>
  <si>
    <t>2025250170</t>
  </si>
  <si>
    <t>NCX00002487</t>
  </si>
  <si>
    <t>2025250171</t>
  </si>
  <si>
    <t>FEX00013222</t>
  </si>
  <si>
    <t>2025250239</t>
  </si>
  <si>
    <t>FEX00013224</t>
  </si>
  <si>
    <t>2025250241</t>
  </si>
  <si>
    <t>FEX00013243</t>
  </si>
  <si>
    <t>2025250263</t>
  </si>
  <si>
    <t>FEX00013244</t>
  </si>
  <si>
    <t>2025250265</t>
  </si>
  <si>
    <t>FEX00013248</t>
  </si>
  <si>
    <t>2025250269</t>
  </si>
  <si>
    <t>FEX00013271</t>
  </si>
  <si>
    <t>2025250293</t>
  </si>
  <si>
    <t>FEX00013281</t>
  </si>
  <si>
    <t>2025250303</t>
  </si>
  <si>
    <t>FEX00013292</t>
  </si>
  <si>
    <t>2025250314</t>
  </si>
  <si>
    <t>FEX00013293</t>
  </si>
  <si>
    <t>2025250316</t>
  </si>
  <si>
    <t>FEX00013297</t>
  </si>
  <si>
    <t>2025250320</t>
  </si>
  <si>
    <t>FEX00013298</t>
  </si>
  <si>
    <t>2025250321</t>
  </si>
  <si>
    <t>FEX00013299</t>
  </si>
  <si>
    <t>2025250322</t>
  </si>
  <si>
    <t>FEX00013310</t>
  </si>
  <si>
    <t>2025250337</t>
  </si>
  <si>
    <t>FEX00013311</t>
  </si>
  <si>
    <t>2025250338</t>
  </si>
  <si>
    <t>FEX00013312</t>
  </si>
  <si>
    <t>2025250339</t>
  </si>
  <si>
    <t>NCX00002505</t>
  </si>
  <si>
    <t>2025250363</t>
  </si>
  <si>
    <t>NCX00002506</t>
  </si>
  <si>
    <t>2025250364</t>
  </si>
  <si>
    <t>NCX00002508</t>
  </si>
  <si>
    <t>2025250366</t>
  </si>
  <si>
    <t>NCX00002507</t>
  </si>
  <si>
    <t>2025250367</t>
  </si>
  <si>
    <t>NCX00002509</t>
  </si>
  <si>
    <t>2025250368</t>
  </si>
  <si>
    <t>NCX00002511</t>
  </si>
  <si>
    <t>2025250369</t>
  </si>
  <si>
    <t>NCX00002510</t>
  </si>
  <si>
    <t>2025250370</t>
  </si>
  <si>
    <t>FEX00013330</t>
  </si>
  <si>
    <t>2025250377</t>
  </si>
  <si>
    <t>FEX00013383</t>
  </si>
  <si>
    <t>2025250442</t>
  </si>
  <si>
    <t>FEX00013386</t>
  </si>
  <si>
    <t>2025250446</t>
  </si>
  <si>
    <t>FEX00013413</t>
  </si>
  <si>
    <t>2025250474</t>
  </si>
  <si>
    <t>FEX00013448</t>
  </si>
  <si>
    <t>2025250512</t>
  </si>
  <si>
    <t>NCX00002535</t>
  </si>
  <si>
    <t>2025250568</t>
  </si>
  <si>
    <t>NCX00002536</t>
  </si>
  <si>
    <t>2025250570</t>
  </si>
  <si>
    <t>NCX00002534</t>
  </si>
  <si>
    <t>2025250571</t>
  </si>
  <si>
    <t>NCX00002538</t>
  </si>
  <si>
    <t>2025250572</t>
  </si>
  <si>
    <t>NCX00002537</t>
  </si>
  <si>
    <t>2025250574</t>
  </si>
  <si>
    <t>NCX00002540</t>
  </si>
  <si>
    <t>2025250576</t>
  </si>
  <si>
    <t>NCX00002541</t>
  </si>
  <si>
    <t>2025250578</t>
  </si>
  <si>
    <t>NCX00002539</t>
  </si>
  <si>
    <t>2025250579</t>
  </si>
  <si>
    <t>NCX00002542</t>
  </si>
  <si>
    <t>2025250580</t>
  </si>
  <si>
    <t>NCX00002543</t>
  </si>
  <si>
    <t>2025250581</t>
  </si>
  <si>
    <t>NCX00002544</t>
  </si>
  <si>
    <t>2025250582</t>
  </si>
  <si>
    <t>NCX00002545</t>
  </si>
  <si>
    <t>2025250583</t>
  </si>
  <si>
    <t>NCX00002546</t>
  </si>
  <si>
    <t>2025250584</t>
  </si>
  <si>
    <t>NCX00002547</t>
  </si>
  <si>
    <t>2025250585</t>
  </si>
  <si>
    <t>NCX00002548</t>
  </si>
  <si>
    <t>2025250586</t>
  </si>
  <si>
    <t>NCX00002549</t>
  </si>
  <si>
    <t>2025250587</t>
  </si>
  <si>
    <t>FEX00013547</t>
  </si>
  <si>
    <t>2025250702</t>
  </si>
  <si>
    <t>FEX00013548</t>
  </si>
  <si>
    <t>2025250703</t>
  </si>
  <si>
    <t>FEX00013558</t>
  </si>
  <si>
    <t>2025250720</t>
  </si>
  <si>
    <t>FEX00013562</t>
  </si>
  <si>
    <t>2025250724</t>
  </si>
  <si>
    <t>FEX00013587</t>
  </si>
  <si>
    <t>2025250750</t>
  </si>
  <si>
    <t>FEX00013592</t>
  </si>
  <si>
    <t>2025250758</t>
  </si>
  <si>
    <t>NCX00002581</t>
  </si>
  <si>
    <t>2025250802</t>
  </si>
  <si>
    <t>NCX00002582</t>
  </si>
  <si>
    <t>2025250803</t>
  </si>
  <si>
    <t>NCX00002583</t>
  </si>
  <si>
    <t>2025250804</t>
  </si>
  <si>
    <t>NCX00002584</t>
  </si>
  <si>
    <t>2025250805</t>
  </si>
  <si>
    <t>NCX00002585</t>
  </si>
  <si>
    <t>2025250806</t>
  </si>
  <si>
    <t>NCX00002586</t>
  </si>
  <si>
    <t>2025250807</t>
  </si>
  <si>
    <t>NCX00002587</t>
  </si>
  <si>
    <t>2025250808</t>
  </si>
  <si>
    <t>NCX00002588</t>
  </si>
  <si>
    <t>2025250809</t>
  </si>
  <si>
    <t>FEX00013636</t>
  </si>
  <si>
    <t>2025250850</t>
  </si>
  <si>
    <t>FEX00013637</t>
  </si>
  <si>
    <t>2025250851</t>
  </si>
  <si>
    <t>FEX00013641</t>
  </si>
  <si>
    <t>2025250855</t>
  </si>
  <si>
    <t>FEX00013664</t>
  </si>
  <si>
    <t>2025250878</t>
  </si>
  <si>
    <t>FEX00013698</t>
  </si>
  <si>
    <t>2025250916</t>
  </si>
  <si>
    <t>FEX00013726</t>
  </si>
  <si>
    <t>2025250947</t>
  </si>
  <si>
    <t>FEX00013733</t>
  </si>
  <si>
    <t>2025250954</t>
  </si>
  <si>
    <t>FEX00013736</t>
  </si>
  <si>
    <t>2025250957</t>
  </si>
  <si>
    <t>FEX00013779</t>
  </si>
  <si>
    <t>2025251027</t>
  </si>
  <si>
    <t>FEX00013780</t>
  </si>
  <si>
    <t>2025251029</t>
  </si>
  <si>
    <t>FEX00013838</t>
  </si>
  <si>
    <t>2025251101</t>
  </si>
  <si>
    <t>FEX00013856</t>
  </si>
  <si>
    <t>2025251120</t>
  </si>
  <si>
    <t>FEX00013863</t>
  </si>
  <si>
    <t>2025251128</t>
  </si>
  <si>
    <t>FEX00013864</t>
  </si>
  <si>
    <t>2025251129</t>
  </si>
  <si>
    <t>FEX00013874</t>
  </si>
  <si>
    <t>2025251140</t>
  </si>
  <si>
    <t>FEX00013897</t>
  </si>
  <si>
    <t>2025251163</t>
  </si>
  <si>
    <t>FEX00013912</t>
  </si>
  <si>
    <t>2025251173</t>
  </si>
  <si>
    <t>NDX00002126</t>
  </si>
  <si>
    <t>2025251222</t>
  </si>
  <si>
    <t>NDX00002127</t>
  </si>
  <si>
    <t>2025251225</t>
  </si>
  <si>
    <t>NDX00002128</t>
  </si>
  <si>
    <t>2025251227</t>
  </si>
  <si>
    <t>NDX00002129</t>
  </si>
  <si>
    <t>2025251228</t>
  </si>
  <si>
    <t>NDX00002130</t>
  </si>
  <si>
    <t>2025251229</t>
  </si>
  <si>
    <t>NDX00002131</t>
  </si>
  <si>
    <t>2025251230</t>
  </si>
  <si>
    <t>2025502742</t>
  </si>
  <si>
    <t>2025509373</t>
  </si>
  <si>
    <t>MMT BELGIUM</t>
  </si>
  <si>
    <t>2025509825</t>
  </si>
  <si>
    <t>2025510995</t>
  </si>
  <si>
    <t>2025516526</t>
  </si>
  <si>
    <t>2025516804</t>
  </si>
  <si>
    <t>2025517351</t>
  </si>
  <si>
    <t>2025521728</t>
  </si>
  <si>
    <t>2025522586</t>
  </si>
  <si>
    <t>2025523088</t>
  </si>
  <si>
    <t>2025523116</t>
  </si>
  <si>
    <t>2025524176</t>
  </si>
  <si>
    <t>2025524180</t>
  </si>
  <si>
    <t>2025524756</t>
  </si>
  <si>
    <t>2025525533</t>
  </si>
  <si>
    <t>2025525538</t>
  </si>
  <si>
    <t>2025525667</t>
  </si>
  <si>
    <t>SALDO.PEND FACT 13174</t>
  </si>
  <si>
    <t>2025526541</t>
  </si>
  <si>
    <t>2025530003</t>
  </si>
  <si>
    <t>SALDO PEND. FACT 13222</t>
  </si>
  <si>
    <t>2025530314</t>
  </si>
  <si>
    <t>2025531087</t>
  </si>
  <si>
    <t>SALDO PEND. FACT 13292</t>
  </si>
  <si>
    <t>2025531464</t>
  </si>
  <si>
    <t>SALD PEND FACT 13297</t>
  </si>
  <si>
    <t>2025533134</t>
  </si>
  <si>
    <t>2025536999</t>
  </si>
  <si>
    <t>2025537959</t>
  </si>
  <si>
    <t>2025537960</t>
  </si>
  <si>
    <t>1011550222</t>
  </si>
  <si>
    <t>CXC MOLYMET SERVICES LTD.</t>
  </si>
  <si>
    <t>FEX00013140</t>
  </si>
  <si>
    <t>2025250103</t>
  </si>
  <si>
    <t>FEX00013239</t>
  </si>
  <si>
    <t>2025250259</t>
  </si>
  <si>
    <t>FEX00013444</t>
  </si>
  <si>
    <t>2025250509</t>
  </si>
  <si>
    <t>FEX00013583</t>
  </si>
  <si>
    <t>2025250746</t>
  </si>
  <si>
    <t>FEX00013672</t>
  </si>
  <si>
    <t>2025250890</t>
  </si>
  <si>
    <t>FEX00013729</t>
  </si>
  <si>
    <t>2025250950</t>
  </si>
  <si>
    <t>FEX00013908</t>
  </si>
  <si>
    <t>2025251177</t>
  </si>
  <si>
    <t>2025500505</t>
  </si>
  <si>
    <t>2025509382</t>
  </si>
  <si>
    <t>2025510795</t>
  </si>
  <si>
    <t>2025519069</t>
  </si>
  <si>
    <t>2025526533</t>
  </si>
  <si>
    <t>2025533762</t>
  </si>
  <si>
    <t>2025533769</t>
  </si>
  <si>
    <t>2025539926</t>
  </si>
  <si>
    <t>1011550224</t>
  </si>
  <si>
    <t>CXC MOLYMET BEIJING TRADING</t>
  </si>
  <si>
    <t>FEX00013142</t>
  </si>
  <si>
    <t>2025250105</t>
  </si>
  <si>
    <t>FEX00013241</t>
  </si>
  <si>
    <t>2025250261</t>
  </si>
  <si>
    <t>FEX00013446</t>
  </si>
  <si>
    <t>2025250511</t>
  </si>
  <si>
    <t>FEX00013585</t>
  </si>
  <si>
    <t>2025250749</t>
  </si>
  <si>
    <t>FEX00013731</t>
  </si>
  <si>
    <t>2025250952</t>
  </si>
  <si>
    <t>FEX00013910</t>
  </si>
  <si>
    <t>2025251175</t>
  </si>
  <si>
    <t>MMT BEIJING</t>
  </si>
  <si>
    <t>2025503714</t>
  </si>
  <si>
    <t>MOLYMET BEIJING</t>
  </si>
  <si>
    <t>2025539610</t>
  </si>
  <si>
    <t>1011550226</t>
  </si>
  <si>
    <t>CXC MOLYMETNOS S.A.</t>
  </si>
  <si>
    <t>FEL00504443</t>
  </si>
  <si>
    <t>2025250045</t>
  </si>
  <si>
    <t>/1.003,92017</t>
  </si>
  <si>
    <t>FEL00504444</t>
  </si>
  <si>
    <t>2025250047</t>
  </si>
  <si>
    <t>FEL00504445</t>
  </si>
  <si>
    <t>2025250048</t>
  </si>
  <si>
    <t>FEL00504449</t>
  </si>
  <si>
    <t>2025250099</t>
  </si>
  <si>
    <t>FEL00504450</t>
  </si>
  <si>
    <t>2025250108</t>
  </si>
  <si>
    <t>/1.004,66999</t>
  </si>
  <si>
    <t>371</t>
  </si>
  <si>
    <t>2025250178</t>
  </si>
  <si>
    <t>FEL00504467</t>
  </si>
  <si>
    <t>2025250223</t>
  </si>
  <si>
    <t>FEL00504468</t>
  </si>
  <si>
    <t>2025250226</t>
  </si>
  <si>
    <t>/961,89076</t>
  </si>
  <si>
    <t>FEL00504469</t>
  </si>
  <si>
    <t>2025250231</t>
  </si>
  <si>
    <t>/961,88994</t>
  </si>
  <si>
    <t>FEL00504470</t>
  </si>
  <si>
    <t>2025250251</t>
  </si>
  <si>
    <t>/939,54014</t>
  </si>
  <si>
    <t>FEL00504492</t>
  </si>
  <si>
    <t>2025250538</t>
  </si>
  <si>
    <t>FEL00504544</t>
  </si>
  <si>
    <t>2025250813</t>
  </si>
  <si>
    <t>/937,53989</t>
  </si>
  <si>
    <t>383</t>
  </si>
  <si>
    <t>2025250884</t>
  </si>
  <si>
    <t>/939,43001</t>
  </si>
  <si>
    <t>Reembolso pago de patente</t>
  </si>
  <si>
    <t>NOTA COBRO 384</t>
  </si>
  <si>
    <t>2025250885</t>
  </si>
  <si>
    <t>/939,42998</t>
  </si>
  <si>
    <t>NOTA COBRO 384 Sobretasa Impuesto Territorial</t>
  </si>
  <si>
    <t>FEL00504559</t>
  </si>
  <si>
    <t>2025251011</t>
  </si>
  <si>
    <t>/936,69002</t>
  </si>
  <si>
    <t>NOTA COBRO 391</t>
  </si>
  <si>
    <t>2025251241</t>
  </si>
  <si>
    <t>/935,73994</t>
  </si>
  <si>
    <t>NOTA COBRO 391 Sobretasa Impuesto Territorial</t>
  </si>
  <si>
    <t>2025504165</t>
  </si>
  <si>
    <t>2025509402</t>
  </si>
  <si>
    <t>1011550227</t>
  </si>
  <si>
    <t>CXC GRUPO PLANSEE</t>
  </si>
  <si>
    <t>FEX00013067</t>
  </si>
  <si>
    <t>2025250014</t>
  </si>
  <si>
    <t>MREYES</t>
  </si>
  <si>
    <t>FEX00013123</t>
  </si>
  <si>
    <t>2025250079</t>
  </si>
  <si>
    <t>FEX00013146</t>
  </si>
  <si>
    <t>2025250110</t>
  </si>
  <si>
    <t>FEX00013286</t>
  </si>
  <si>
    <t>2025250308</t>
  </si>
  <si>
    <t>FEX00013287</t>
  </si>
  <si>
    <t>2025250309</t>
  </si>
  <si>
    <t>FEX00013438</t>
  </si>
  <si>
    <t>2025250499</t>
  </si>
  <si>
    <t>FEX00013482</t>
  </si>
  <si>
    <t>2025250591</t>
  </si>
  <si>
    <t>FEX00013588</t>
  </si>
  <si>
    <t>2025250753</t>
  </si>
  <si>
    <t>FEX00013595</t>
  </si>
  <si>
    <t>2025250761</t>
  </si>
  <si>
    <t>FEX00013605</t>
  </si>
  <si>
    <t>2025250790</t>
  </si>
  <si>
    <t>FEX00013722</t>
  </si>
  <si>
    <t>2025250941</t>
  </si>
  <si>
    <t>FEX00013762</t>
  </si>
  <si>
    <t>2025250987</t>
  </si>
  <si>
    <t>FEX00013851</t>
  </si>
  <si>
    <t>2025251114</t>
  </si>
  <si>
    <t>FEX00013922</t>
  </si>
  <si>
    <t>2025251194</t>
  </si>
  <si>
    <t>FEX00013941</t>
  </si>
  <si>
    <t>2025251240</t>
  </si>
  <si>
    <t>FEX00013942</t>
  </si>
  <si>
    <t>2025251243</t>
  </si>
  <si>
    <t>GTP EUROPE</t>
  </si>
  <si>
    <t>2025502580</t>
  </si>
  <si>
    <t>2025505867</t>
  </si>
  <si>
    <t>2025511019</t>
  </si>
  <si>
    <t>2025516345</t>
  </si>
  <si>
    <t>2025517738</t>
  </si>
  <si>
    <t>2025524474</t>
  </si>
  <si>
    <t>GTP</t>
  </si>
  <si>
    <t>2025532726</t>
  </si>
  <si>
    <t>2025539586</t>
  </si>
  <si>
    <t>1011550230</t>
  </si>
  <si>
    <t>CXC MOLYMET BRASIL</t>
  </si>
  <si>
    <t>FEX00013141</t>
  </si>
  <si>
    <t>2025250104</t>
  </si>
  <si>
    <t>FEX00013240</t>
  </si>
  <si>
    <t>2025250260</t>
  </si>
  <si>
    <t>FEX00013445</t>
  </si>
  <si>
    <t>2025250510</t>
  </si>
  <si>
    <t>FEX00013584</t>
  </si>
  <si>
    <t>2025250747</t>
  </si>
  <si>
    <t>FEX00013730</t>
  </si>
  <si>
    <t>2025250951</t>
  </si>
  <si>
    <t>FEX00013909</t>
  </si>
  <si>
    <t>2025251176</t>
  </si>
  <si>
    <t>2025511328</t>
  </si>
  <si>
    <t>2025511331</t>
  </si>
  <si>
    <t>2025518563</t>
  </si>
  <si>
    <t>2025525687</t>
  </si>
  <si>
    <t>2025533115</t>
  </si>
  <si>
    <t>2025539920</t>
  </si>
  <si>
    <t>2025539922</t>
  </si>
  <si>
    <t>2025539923</t>
  </si>
  <si>
    <t>1011560226</t>
  </si>
  <si>
    <t>ANT MOLYMETNOS S.A.</t>
  </si>
  <si>
    <t>2025518595</t>
  </si>
  <si>
    <t>ANTICIPO FACTURA</t>
  </si>
  <si>
    <t>ANT. MMNOS</t>
  </si>
  <si>
    <t>2025531803</t>
  </si>
  <si>
    <t>/936,69100</t>
  </si>
  <si>
    <t>Ant. MMNOS-PUNTA DEL COBR</t>
  </si>
  <si>
    <t>PAGO. A MMNOS</t>
  </si>
  <si>
    <t>2025531804</t>
  </si>
  <si>
    <t>PAGO. A MMNOS-PUNTA DEL COBRE</t>
  </si>
  <si>
    <t>2025531806</t>
  </si>
  <si>
    <t>2025531807</t>
  </si>
  <si>
    <t>2025531809</t>
  </si>
  <si>
    <t>/944,46049</t>
  </si>
  <si>
    <t>PAGO. A MMNOS-PUNTA DEL C</t>
  </si>
  <si>
    <t>DEV. A MMNOS</t>
  </si>
  <si>
    <t>2025531810</t>
  </si>
  <si>
    <t>DEV. A MMNOS-PUNTA DEL COBRE</t>
  </si>
  <si>
    <t>DEV. A MMNOS-PUNTA DEL C.</t>
  </si>
  <si>
    <t>Concepto</t>
  </si>
  <si>
    <t>Canal de Venta</t>
  </si>
  <si>
    <t>Material</t>
  </si>
  <si>
    <t>Descripcion Factura</t>
  </si>
  <si>
    <t>Descripcion Contrato</t>
  </si>
  <si>
    <t>Documento</t>
  </si>
  <si>
    <t>Numero Factura</t>
  </si>
  <si>
    <t>Fecha Factura</t>
  </si>
  <si>
    <t>Cliente</t>
  </si>
  <si>
    <t>Numero Contrato</t>
  </si>
  <si>
    <t>Numero Lote</t>
  </si>
  <si>
    <t>Lbmo Material</t>
  </si>
  <si>
    <t>Total Factura</t>
  </si>
  <si>
    <t>Seguro</t>
  </si>
  <si>
    <t>Flete</t>
  </si>
  <si>
    <t>Comision</t>
  </si>
  <si>
    <t>Otros Gastos</t>
  </si>
  <si>
    <t>Valor Fob</t>
  </si>
  <si>
    <t>Tipo Cambio</t>
  </si>
  <si>
    <t>Número Sap</t>
  </si>
  <si>
    <t>MES</t>
  </si>
  <si>
    <t>S1</t>
  </si>
  <si>
    <t>ZPBO</t>
  </si>
  <si>
    <t>VM</t>
  </si>
  <si>
    <t>Penalidad Impurezas Fósforo</t>
  </si>
  <si>
    <t>Anulación fact.(S1)</t>
  </si>
  <si>
    <t>Vta. Back Office</t>
  </si>
  <si>
    <t>NACIONAL</t>
  </si>
  <si>
    <t>NC00502859</t>
  </si>
  <si>
    <t>CORPORACION NACIONAL DEL</t>
  </si>
  <si>
    <t>996.46</t>
  </si>
  <si>
    <t>0090109875</t>
  </si>
  <si>
    <t>ENERO</t>
  </si>
  <si>
    <t>NC00502860</t>
  </si>
  <si>
    <t>0090109901</t>
  </si>
  <si>
    <t>ZFBN</t>
  </si>
  <si>
    <t>FACT. B.Office NAC</t>
  </si>
  <si>
    <t>FEL00504442</t>
  </si>
  <si>
    <t>0090109902</t>
  </si>
  <si>
    <t>SERV</t>
  </si>
  <si>
    <t>SERV. GER. Y ADM</t>
  </si>
  <si>
    <t>1003.92</t>
  </si>
  <si>
    <t>0090109978</t>
  </si>
  <si>
    <t>0090109980</t>
  </si>
  <si>
    <t>0090109981</t>
  </si>
  <si>
    <t>1004.67</t>
  </si>
  <si>
    <t>0090110269</t>
  </si>
  <si>
    <t>Penalidad Impurezas Plomo</t>
  </si>
  <si>
    <t>FEL00504460</t>
  </si>
  <si>
    <t>992.07</t>
  </si>
  <si>
    <t>0090110216</t>
  </si>
  <si>
    <t>Penalidad Bajo contenido de Mo</t>
  </si>
  <si>
    <t>FEL00504461</t>
  </si>
  <si>
    <t>0090110217</t>
  </si>
  <si>
    <t>FEL00504462</t>
  </si>
  <si>
    <t>0090110218</t>
  </si>
  <si>
    <t>FEL00504463</t>
  </si>
  <si>
    <t>0090110219</t>
  </si>
  <si>
    <t>Penalidad Impurezas Arsénico</t>
  </si>
  <si>
    <t>FEL00504464</t>
  </si>
  <si>
    <t>0090110220</t>
  </si>
  <si>
    <t>FEL00504465</t>
  </si>
  <si>
    <t>0090110222</t>
  </si>
  <si>
    <t>FEL00504446</t>
  </si>
  <si>
    <t>CARBOMET ENERGÍA S.A.</t>
  </si>
  <si>
    <t>990.94</t>
  </si>
  <si>
    <t>0090110251</t>
  </si>
  <si>
    <t>0090110252</t>
  </si>
  <si>
    <t>0090110253</t>
  </si>
  <si>
    <t>0090110254</t>
  </si>
  <si>
    <t>FEL00504441</t>
  </si>
  <si>
    <t>0090109876</t>
  </si>
  <si>
    <t>ZFBX</t>
  </si>
  <si>
    <t>FACT. B.Office EXP</t>
  </si>
  <si>
    <t>EXPORTACION</t>
  </si>
  <si>
    <t>1.00000</t>
  </si>
  <si>
    <t>0090110250</t>
  </si>
  <si>
    <t>STRATEGIC METALS BVBA</t>
  </si>
  <si>
    <t>0090110255</t>
  </si>
  <si>
    <t>Molymet Services Ltd.</t>
  </si>
  <si>
    <t>0090110262</t>
  </si>
  <si>
    <t>0090110263</t>
  </si>
  <si>
    <t>Molymet Beijing Trading Co</t>
  </si>
  <si>
    <t>0090110264</t>
  </si>
  <si>
    <t>Molymet Corporation</t>
  </si>
  <si>
    <t>0090110265</t>
  </si>
  <si>
    <t>0090110266</t>
  </si>
  <si>
    <t>ZFCS</t>
  </si>
  <si>
    <t>ZCMA</t>
  </si>
  <si>
    <t>OXT</t>
  </si>
  <si>
    <t>Concentrados de MO Tostado</t>
  </si>
  <si>
    <t>FACT, Consolid. NAC</t>
  </si>
  <si>
    <t>Cto Maquila</t>
  </si>
  <si>
    <t>FEL00504456</t>
  </si>
  <si>
    <t>0041009906</t>
  </si>
  <si>
    <t>M00-56019</t>
  </si>
  <si>
    <t>0090110206</t>
  </si>
  <si>
    <t>M00-56040</t>
  </si>
  <si>
    <t>M00-56041</t>
  </si>
  <si>
    <t>M00-56042</t>
  </si>
  <si>
    <t>M00-56043</t>
  </si>
  <si>
    <t>M00-56044</t>
  </si>
  <si>
    <t>M00-56045</t>
  </si>
  <si>
    <t>M00-56046</t>
  </si>
  <si>
    <t>M00-56055</t>
  </si>
  <si>
    <t>OXBR</t>
  </si>
  <si>
    <t>Oxido molibdeno briquetas</t>
  </si>
  <si>
    <t>FEL00504457</t>
  </si>
  <si>
    <t>M06-55963</t>
  </si>
  <si>
    <t>0090110207</t>
  </si>
  <si>
    <t>M06-55961</t>
  </si>
  <si>
    <t>M06-55960</t>
  </si>
  <si>
    <t>M06-55740</t>
  </si>
  <si>
    <t>M06-55967</t>
  </si>
  <si>
    <t>M06-55969</t>
  </si>
  <si>
    <t>M06-55968</t>
  </si>
  <si>
    <t>FEL00504458</t>
  </si>
  <si>
    <t>0041009962</t>
  </si>
  <si>
    <t>M00-56018</t>
  </si>
  <si>
    <t>0090110208</t>
  </si>
  <si>
    <t>M00-56034</t>
  </si>
  <si>
    <t>M00-56036</t>
  </si>
  <si>
    <t>M00-56035</t>
  </si>
  <si>
    <t>FEL00504459</t>
  </si>
  <si>
    <t>M06-55962</t>
  </si>
  <si>
    <t>0090110209</t>
  </si>
  <si>
    <t>M06-55973</t>
  </si>
  <si>
    <t>M06-55972</t>
  </si>
  <si>
    <t>M06-55971</t>
  </si>
  <si>
    <t>ZFEX</t>
  </si>
  <si>
    <t>ZCVE</t>
  </si>
  <si>
    <t>OPAS</t>
  </si>
  <si>
    <t>Oxido puro de Molibdeno grado Sandye</t>
  </si>
  <si>
    <t>FACT, Exportación</t>
  </si>
  <si>
    <t>Cto Venta</t>
  </si>
  <si>
    <t>FEX00013062</t>
  </si>
  <si>
    <t>Ketjen Limited Liability Compa</t>
  </si>
  <si>
    <t>0041010404</t>
  </si>
  <si>
    <t>M02-08155</t>
  </si>
  <si>
    <t>0090109838</t>
  </si>
  <si>
    <t>FEMO</t>
  </si>
  <si>
    <t>Ferromolibdeno</t>
  </si>
  <si>
    <t>FEX00013161</t>
  </si>
  <si>
    <t>The David J. Joseph Company</t>
  </si>
  <si>
    <t>0041010517</t>
  </si>
  <si>
    <t>M03-20858</t>
  </si>
  <si>
    <t>0090109963</t>
  </si>
  <si>
    <t>FEX00013162</t>
  </si>
  <si>
    <t>M03-20859</t>
  </si>
  <si>
    <t>0090109967</t>
  </si>
  <si>
    <t>FEX00013054</t>
  </si>
  <si>
    <t>SOREL FORGE CO.</t>
  </si>
  <si>
    <t>0041010508</t>
  </si>
  <si>
    <t>M03-20754</t>
  </si>
  <si>
    <t>0090109568</t>
  </si>
  <si>
    <t>FEX00013057</t>
  </si>
  <si>
    <t>PREMIER ALLOYS &amp; CHEMICALS PVT</t>
  </si>
  <si>
    <t>0041010369</t>
  </si>
  <si>
    <t>N00-22347</t>
  </si>
  <si>
    <t>0090109581</t>
  </si>
  <si>
    <t>FEX00013050</t>
  </si>
  <si>
    <t>0041009975</t>
  </si>
  <si>
    <t>M02-08167</t>
  </si>
  <si>
    <t>0090109762</t>
  </si>
  <si>
    <t>FEX00013073</t>
  </si>
  <si>
    <t>Ellwood Quality Steels Company</t>
  </si>
  <si>
    <t>0041010428</t>
  </si>
  <si>
    <t>M03-20942</t>
  </si>
  <si>
    <t>0090109886</t>
  </si>
  <si>
    <t>FEX00013063</t>
  </si>
  <si>
    <t>W.R. GRACE &amp; CO.</t>
  </si>
  <si>
    <t>0041009759</t>
  </si>
  <si>
    <t>M02-08127</t>
  </si>
  <si>
    <t>0090109371</t>
  </si>
  <si>
    <t>FEX00013059</t>
  </si>
  <si>
    <t>A. FINKL &amp; SONS</t>
  </si>
  <si>
    <t>0041010509</t>
  </si>
  <si>
    <t>M03-20867</t>
  </si>
  <si>
    <t>0090109677</t>
  </si>
  <si>
    <t>FEX00013055</t>
  </si>
  <si>
    <t>GERDAU MACSTEEL INC</t>
  </si>
  <si>
    <t>0041009736</t>
  </si>
  <si>
    <t>M03-20683</t>
  </si>
  <si>
    <t>0090109802</t>
  </si>
  <si>
    <t>FEX00013069</t>
  </si>
  <si>
    <t>Japan Metals &amp; Chemicals Co. L</t>
  </si>
  <si>
    <t>0041010113</t>
  </si>
  <si>
    <t>M03-21022</t>
  </si>
  <si>
    <t>0090109871</t>
  </si>
  <si>
    <t>FEX00013163</t>
  </si>
  <si>
    <t>M03-20952</t>
  </si>
  <si>
    <t>0090109964</t>
  </si>
  <si>
    <t>FEX00013060</t>
  </si>
  <si>
    <t>AMAR TRADES LTD.</t>
  </si>
  <si>
    <t>0041010373</t>
  </si>
  <si>
    <t>N00-22399</t>
  </si>
  <si>
    <t>0090109557</t>
  </si>
  <si>
    <t>FEX00013056</t>
  </si>
  <si>
    <t>SRC CHEMICALS PVT LTD</t>
  </si>
  <si>
    <t>0041010366</t>
  </si>
  <si>
    <t>N00-22345</t>
  </si>
  <si>
    <t>0090109598</t>
  </si>
  <si>
    <t>FEX00013061</t>
  </si>
  <si>
    <t>Steel Dynamics, Inc</t>
  </si>
  <si>
    <t>0041010461</t>
  </si>
  <si>
    <t>M03-20728</t>
  </si>
  <si>
    <t>0090109676</t>
  </si>
  <si>
    <t>FEX00013058</t>
  </si>
  <si>
    <t>Reading Alloys, Inc.</t>
  </si>
  <si>
    <t>0041010425</t>
  </si>
  <si>
    <t>M02-08130</t>
  </si>
  <si>
    <t>0090109821</t>
  </si>
  <si>
    <t>FEX00013164</t>
  </si>
  <si>
    <t>M03-20876</t>
  </si>
  <si>
    <t>0090109965</t>
  </si>
  <si>
    <t>FEX00013065</t>
  </si>
  <si>
    <t>TEAM FERRO ALLOYS PVT LTD.</t>
  </si>
  <si>
    <t>0041010365</t>
  </si>
  <si>
    <t>N00-22343</t>
  </si>
  <si>
    <t>0090109564</t>
  </si>
  <si>
    <t>FEX00013084</t>
  </si>
  <si>
    <t>0041010518</t>
  </si>
  <si>
    <t>M03-20870</t>
  </si>
  <si>
    <t>0090109612</t>
  </si>
  <si>
    <t>M03-20871</t>
  </si>
  <si>
    <t>FEX00013071</t>
  </si>
  <si>
    <t>CCMA, LLC</t>
  </si>
  <si>
    <t>0041010452</t>
  </si>
  <si>
    <t>M03-20667</t>
  </si>
  <si>
    <t>0090109739</t>
  </si>
  <si>
    <t>FEX00013066</t>
  </si>
  <si>
    <t>Miller and Company, LLC</t>
  </si>
  <si>
    <t>0041010583</t>
  </si>
  <si>
    <t>0090109828</t>
  </si>
  <si>
    <t>FEX00013064</t>
  </si>
  <si>
    <t>M02-08199</t>
  </si>
  <si>
    <t>0090109841</t>
  </si>
  <si>
    <t>FEX00013072</t>
  </si>
  <si>
    <t>M02-08202</t>
  </si>
  <si>
    <t>0090109570</t>
  </si>
  <si>
    <t>FEX00013070</t>
  </si>
  <si>
    <t>Boon Metal &amp; Alloys Corporatio</t>
  </si>
  <si>
    <t>0041010367</t>
  </si>
  <si>
    <t>N00-22350</t>
  </si>
  <si>
    <t>0090109607</t>
  </si>
  <si>
    <t>FEX00013083</t>
  </si>
  <si>
    <t>M02-08203</t>
  </si>
  <si>
    <t>0090109839</t>
  </si>
  <si>
    <t>REMP</t>
  </si>
  <si>
    <t>Renio Metálico en Polvo</t>
  </si>
  <si>
    <t>GTP Europe S.a.r.l.</t>
  </si>
  <si>
    <t>0041008917</t>
  </si>
  <si>
    <t>M11-00277</t>
  </si>
  <si>
    <t>0090109849</t>
  </si>
  <si>
    <t>M11-00278</t>
  </si>
  <si>
    <t>FEX00013068</t>
  </si>
  <si>
    <t>N00-22348</t>
  </si>
  <si>
    <t>0090109601</t>
  </si>
  <si>
    <t>FEX00013074</t>
  </si>
  <si>
    <t>Veritas Alloys &amp; Metals</t>
  </si>
  <si>
    <t>0041010586</t>
  </si>
  <si>
    <t>M03-20696</t>
  </si>
  <si>
    <t>0090109868</t>
  </si>
  <si>
    <t>FEX00013165</t>
  </si>
  <si>
    <t>M03-20959</t>
  </si>
  <si>
    <t>0090109984</t>
  </si>
  <si>
    <t>FEX00013081</t>
  </si>
  <si>
    <t>Haldor Topsoe, Inc.</t>
  </si>
  <si>
    <t>0041009702</t>
  </si>
  <si>
    <t>M02-08162</t>
  </si>
  <si>
    <t>0090109303</t>
  </si>
  <si>
    <t>ADM</t>
  </si>
  <si>
    <t>Dimolibdato de amonio</t>
  </si>
  <si>
    <t>FEX00013087</t>
  </si>
  <si>
    <t>Elmet Coldwater LLC</t>
  </si>
  <si>
    <t>0041010439</t>
  </si>
  <si>
    <t>M04-04977</t>
  </si>
  <si>
    <t>0090109584</t>
  </si>
  <si>
    <t>M04-04975</t>
  </si>
  <si>
    <t>M04-04976</t>
  </si>
  <si>
    <t>FEX00013088</t>
  </si>
  <si>
    <t>M04-04980</t>
  </si>
  <si>
    <t>0090109585</t>
  </si>
  <si>
    <t>M04-04978</t>
  </si>
  <si>
    <t>M04-04979</t>
  </si>
  <si>
    <t>FEX00013075</t>
  </si>
  <si>
    <t>CRONIMET BRASIL LTDA</t>
  </si>
  <si>
    <t>0041010533</t>
  </si>
  <si>
    <t>N00-22816</t>
  </si>
  <si>
    <t>0090109859</t>
  </si>
  <si>
    <t>FEX00013076</t>
  </si>
  <si>
    <t>N00-22817</t>
  </si>
  <si>
    <t>0090109860</t>
  </si>
  <si>
    <t>FEX00013077</t>
  </si>
  <si>
    <t>N00-22818</t>
  </si>
  <si>
    <t>0090109861</t>
  </si>
  <si>
    <t>FEX00013078</t>
  </si>
  <si>
    <t>N00-22819</t>
  </si>
  <si>
    <t>0090109862</t>
  </si>
  <si>
    <t>FEX00013079</t>
  </si>
  <si>
    <t>N00-22828</t>
  </si>
  <si>
    <t>0090109887</t>
  </si>
  <si>
    <t>FEX00013080</t>
  </si>
  <si>
    <t>N00-22829</t>
  </si>
  <si>
    <t>0090109888</t>
  </si>
  <si>
    <t>ZCSG</t>
  </si>
  <si>
    <t>OPF</t>
  </si>
  <si>
    <t>Oxido puro de Molibdeno grado Floury</t>
  </si>
  <si>
    <t>FEX00013085</t>
  </si>
  <si>
    <t>Hoeganaes Corporation Europe S</t>
  </si>
  <si>
    <t>0041009957</t>
  </si>
  <si>
    <t>M01-03252</t>
  </si>
  <si>
    <t>0090109120</t>
  </si>
  <si>
    <t>FEX00013082</t>
  </si>
  <si>
    <t>0090109602</t>
  </si>
  <si>
    <t>FEX00013089</t>
  </si>
  <si>
    <t>0090109606</t>
  </si>
  <si>
    <t>FEX00013171</t>
  </si>
  <si>
    <t>OSRAM GmbH</t>
  </si>
  <si>
    <t>0041009837</t>
  </si>
  <si>
    <t>M02-08048</t>
  </si>
  <si>
    <t>0090109840</t>
  </si>
  <si>
    <t>FEX00013086</t>
  </si>
  <si>
    <t>Wogen Resources Ltd.</t>
  </si>
  <si>
    <t>0041010588</t>
  </si>
  <si>
    <t>M00-55898</t>
  </si>
  <si>
    <t>0090109878</t>
  </si>
  <si>
    <t>M00-55893</t>
  </si>
  <si>
    <t>FEX00013166</t>
  </si>
  <si>
    <t>M03-20905</t>
  </si>
  <si>
    <t>0090109985</t>
  </si>
  <si>
    <t>FEX00013090</t>
  </si>
  <si>
    <t>N00-22398</t>
  </si>
  <si>
    <t>0090109608</t>
  </si>
  <si>
    <t>FEX00013093</t>
  </si>
  <si>
    <t>0041009725</t>
  </si>
  <si>
    <t>M03-20695</t>
  </si>
  <si>
    <t>0090109979</t>
  </si>
  <si>
    <t>MOS2</t>
  </si>
  <si>
    <t>Molibdenita</t>
  </si>
  <si>
    <t>0041010442</t>
  </si>
  <si>
    <t>NLCF-7610I</t>
  </si>
  <si>
    <t>0090110185</t>
  </si>
  <si>
    <t>NLCF-7644I</t>
  </si>
  <si>
    <t>NLCF-7645I</t>
  </si>
  <si>
    <t>NLCF-7625I</t>
  </si>
  <si>
    <t>NLCF-7651I</t>
  </si>
  <si>
    <t>NLCF-7636I</t>
  </si>
  <si>
    <t>0090110186</t>
  </si>
  <si>
    <t>NLCF-7638I</t>
  </si>
  <si>
    <t>NLCF-7639I</t>
  </si>
  <si>
    <t>NLCF-7652I</t>
  </si>
  <si>
    <t>NLCF-7659I</t>
  </si>
  <si>
    <t>FEX00013091</t>
  </si>
  <si>
    <t>0090109582</t>
  </si>
  <si>
    <t>FEX00013096</t>
  </si>
  <si>
    <t>Victors' Enterprise Co., Ltd.</t>
  </si>
  <si>
    <t>0041010593</t>
  </si>
  <si>
    <t>M00-55901</t>
  </si>
  <si>
    <t>0090109928</t>
  </si>
  <si>
    <t>FEX00013094</t>
  </si>
  <si>
    <t>Korvan Ind. Co., Ltd.</t>
  </si>
  <si>
    <t>0041010598</t>
  </si>
  <si>
    <t>M00-55903</t>
  </si>
  <si>
    <t>0090109948</t>
  </si>
  <si>
    <t>M00-55902</t>
  </si>
  <si>
    <t>REM</t>
  </si>
  <si>
    <t>Renio metálico en Briquetas</t>
  </si>
  <si>
    <t>FEX00013100</t>
  </si>
  <si>
    <t>Cannon Muskegon Corporation</t>
  </si>
  <si>
    <t>0041010566</t>
  </si>
  <si>
    <t>M09-02922</t>
  </si>
  <si>
    <t>0090110013</t>
  </si>
  <si>
    <t>M09-02926</t>
  </si>
  <si>
    <t>APR</t>
  </si>
  <si>
    <t>Perrenato de amonio</t>
  </si>
  <si>
    <t>FEX00013092</t>
  </si>
  <si>
    <t>Shangxiang Minmetals Inc.</t>
  </si>
  <si>
    <t>0041010589</t>
  </si>
  <si>
    <t>M10-00548</t>
  </si>
  <si>
    <t>0090109917</t>
  </si>
  <si>
    <t>M10-00564</t>
  </si>
  <si>
    <t>M10-00588</t>
  </si>
  <si>
    <t>M10-00628</t>
  </si>
  <si>
    <t>0041010443</t>
  </si>
  <si>
    <t>MMLP-09611</t>
  </si>
  <si>
    <t>0090110187</t>
  </si>
  <si>
    <t>MMLP-09614</t>
  </si>
  <si>
    <t>MMLP-09621</t>
  </si>
  <si>
    <t>MMLP-09623</t>
  </si>
  <si>
    <t>MMLP-09622</t>
  </si>
  <si>
    <t>MMLP-09609</t>
  </si>
  <si>
    <t>0090110190</t>
  </si>
  <si>
    <t>MMLP-09601</t>
  </si>
  <si>
    <t>MMLP-09602</t>
  </si>
  <si>
    <t>MMLP-09603</t>
  </si>
  <si>
    <t>MMLP-09604</t>
  </si>
  <si>
    <t>MMLP-09605</t>
  </si>
  <si>
    <t>0090110193</t>
  </si>
  <si>
    <t>MMLP-09606</t>
  </si>
  <si>
    <t>MMLP-09607</t>
  </si>
  <si>
    <t>MMLP-09608</t>
  </si>
  <si>
    <t>MMLP-09600</t>
  </si>
  <si>
    <t>MMLP-09599</t>
  </si>
  <si>
    <t>0090110199</t>
  </si>
  <si>
    <t>MMLP-09598</t>
  </si>
  <si>
    <t>MMLP-09597</t>
  </si>
  <si>
    <t>MMLP-09596</t>
  </si>
  <si>
    <t>MMLP-09595</t>
  </si>
  <si>
    <t>MMLP-09624</t>
  </si>
  <si>
    <t>0090110204</t>
  </si>
  <si>
    <t>MMLP-09610</t>
  </si>
  <si>
    <t>MMLP-09612</t>
  </si>
  <si>
    <t>MMLP-09613</t>
  </si>
  <si>
    <t>MMLP-09615</t>
  </si>
  <si>
    <t>MMLP-09620</t>
  </si>
  <si>
    <t>0090110213</t>
  </si>
  <si>
    <t>MMLP-09619</t>
  </si>
  <si>
    <t>MMLP-09618</t>
  </si>
  <si>
    <t>MMLP-09617</t>
  </si>
  <si>
    <t>MMLP-09616</t>
  </si>
  <si>
    <t>FEX00013109</t>
  </si>
  <si>
    <t>USIMINAS IPATINGA</t>
  </si>
  <si>
    <t>0041010099</t>
  </si>
  <si>
    <t>M03-21007</t>
  </si>
  <si>
    <t>0090110032</t>
  </si>
  <si>
    <t>FEX00013099</t>
  </si>
  <si>
    <t>N00-22349</t>
  </si>
  <si>
    <t>0090109599</t>
  </si>
  <si>
    <t>FEX00013095</t>
  </si>
  <si>
    <t>Rio Tinto Commercial Americas</t>
  </si>
  <si>
    <t>0041009815</t>
  </si>
  <si>
    <t>M03-20982</t>
  </si>
  <si>
    <t>0090109983</t>
  </si>
  <si>
    <t>M03-20981</t>
  </si>
  <si>
    <t>M03-20984</t>
  </si>
  <si>
    <t>M03-20985</t>
  </si>
  <si>
    <t>NLCF-7440I</t>
  </si>
  <si>
    <t>0090110240</t>
  </si>
  <si>
    <t>NLCF-7489I</t>
  </si>
  <si>
    <t>NLCF-7521I</t>
  </si>
  <si>
    <t>NLCF-7522I</t>
  </si>
  <si>
    <t>NLCF-7547I</t>
  </si>
  <si>
    <t>NLCF-7523I</t>
  </si>
  <si>
    <t>0090110248</t>
  </si>
  <si>
    <t>NLCF-7524I</t>
  </si>
  <si>
    <t>NLCF-7526I</t>
  </si>
  <si>
    <t>NLCF-7527I</t>
  </si>
  <si>
    <t>NLCF-7532I</t>
  </si>
  <si>
    <t>NLCF-7533I</t>
  </si>
  <si>
    <t>0090110256</t>
  </si>
  <si>
    <t>NLCF-7534I</t>
  </si>
  <si>
    <t>NLCF-7539I</t>
  </si>
  <si>
    <t>NLCF-7545I</t>
  </si>
  <si>
    <t>NLCF-7546I</t>
  </si>
  <si>
    <t>NLCF-7551I</t>
  </si>
  <si>
    <t>FEX00013098</t>
  </si>
  <si>
    <t>Palvi Industries Limited</t>
  </si>
  <si>
    <t>0041010371</t>
  </si>
  <si>
    <t>N00-22391</t>
  </si>
  <si>
    <t>0090109562</t>
  </si>
  <si>
    <t>FEX00013097</t>
  </si>
  <si>
    <t>N00-22344</t>
  </si>
  <si>
    <t>0090109565</t>
  </si>
  <si>
    <t>FEX00013107</t>
  </si>
  <si>
    <t>0090109610</t>
  </si>
  <si>
    <t>FEX00013106</t>
  </si>
  <si>
    <t>Ambica Steels Ltd</t>
  </si>
  <si>
    <t>0041010354</t>
  </si>
  <si>
    <t>M06-55733</t>
  </si>
  <si>
    <t>0090109615</t>
  </si>
  <si>
    <t>FEX00013167</t>
  </si>
  <si>
    <t>M03-20837</t>
  </si>
  <si>
    <t>0090110034</t>
  </si>
  <si>
    <t>FEX00013110</t>
  </si>
  <si>
    <t>Columbia Trading S.A.</t>
  </si>
  <si>
    <t>0041010496</t>
  </si>
  <si>
    <t>N00-22660</t>
  </si>
  <si>
    <t>0090110147</t>
  </si>
  <si>
    <t>N00-22661</t>
  </si>
  <si>
    <t>FEX00013111</t>
  </si>
  <si>
    <t>TIMBRO TRADING S.A</t>
  </si>
  <si>
    <t>0041010535</t>
  </si>
  <si>
    <t>N00-22793</t>
  </si>
  <si>
    <t>0090110150</t>
  </si>
  <si>
    <t>N00-22794</t>
  </si>
  <si>
    <t>FEX00013122</t>
  </si>
  <si>
    <t>AC COMERCIAL IMPORTADORA E</t>
  </si>
  <si>
    <t>0041010413</t>
  </si>
  <si>
    <t>N00-22721</t>
  </si>
  <si>
    <t>0090110158</t>
  </si>
  <si>
    <t>FEX00013102</t>
  </si>
  <si>
    <t>N00-22397</t>
  </si>
  <si>
    <t>0090109604</t>
  </si>
  <si>
    <t>FEX00013103</t>
  </si>
  <si>
    <t>0090109605</t>
  </si>
  <si>
    <t>FEX00013101</t>
  </si>
  <si>
    <t>ArcelorMittal Long Products</t>
  </si>
  <si>
    <t>0041010487</t>
  </si>
  <si>
    <t>M03-20767</t>
  </si>
  <si>
    <t>0090109899</t>
  </si>
  <si>
    <t>FEX00013104</t>
  </si>
  <si>
    <t>0090109563</t>
  </si>
  <si>
    <t>FEX00013168</t>
  </si>
  <si>
    <t>M03-20962</t>
  </si>
  <si>
    <t>0090110035</t>
  </si>
  <si>
    <t>FEX00013108</t>
  </si>
  <si>
    <t>UDDEHOLMS AB</t>
  </si>
  <si>
    <t>0041010576</t>
  </si>
  <si>
    <t>M06-55744</t>
  </si>
  <si>
    <t>0090109758</t>
  </si>
  <si>
    <t>FEX00013129</t>
  </si>
  <si>
    <t>Axens</t>
  </si>
  <si>
    <t>0041010484</t>
  </si>
  <si>
    <t>M02-08215</t>
  </si>
  <si>
    <t>0090109911</t>
  </si>
  <si>
    <t>FEX00013119</t>
  </si>
  <si>
    <t>MEGA METAL RESOURCES LTD</t>
  </si>
  <si>
    <t>0041010599</t>
  </si>
  <si>
    <t>M00-55906</t>
  </si>
  <si>
    <t>0090109951</t>
  </si>
  <si>
    <t>FEX00013127</t>
  </si>
  <si>
    <t>M00-55927P</t>
  </si>
  <si>
    <t>0090109966</t>
  </si>
  <si>
    <t>FEX00013105</t>
  </si>
  <si>
    <t>M03-20965</t>
  </si>
  <si>
    <t>0090110021</t>
  </si>
  <si>
    <t>MACC10500I</t>
  </si>
  <si>
    <t>0090110358</t>
  </si>
  <si>
    <t>MACC10499I</t>
  </si>
  <si>
    <t>MACC10506I</t>
  </si>
  <si>
    <t>MACC10507I</t>
  </si>
  <si>
    <t>MACC10508I</t>
  </si>
  <si>
    <t>MACC10505I</t>
  </si>
  <si>
    <t>0090110363</t>
  </si>
  <si>
    <t>MACC10504I</t>
  </si>
  <si>
    <t>MACC10503I</t>
  </si>
  <si>
    <t>MACC10502I</t>
  </si>
  <si>
    <t>MACC10501I</t>
  </si>
  <si>
    <t>MACC10509I</t>
  </si>
  <si>
    <t>0090110367</t>
  </si>
  <si>
    <t>MACC10511I</t>
  </si>
  <si>
    <t>MACC10510I</t>
  </si>
  <si>
    <t>FEX00013147</t>
  </si>
  <si>
    <t>DAIZO CORPORATION  NICHIMOLY</t>
  </si>
  <si>
    <t>0041010551</t>
  </si>
  <si>
    <t>M02-08344</t>
  </si>
  <si>
    <t>0090110235</t>
  </si>
  <si>
    <t>M02-08345</t>
  </si>
  <si>
    <t>OTAS</t>
  </si>
  <si>
    <t>Oxido de molibdeno técnico alta solubili</t>
  </si>
  <si>
    <t>FEX00013148</t>
  </si>
  <si>
    <t>SOJITZ CORPORATION</t>
  </si>
  <si>
    <t>0041009676</t>
  </si>
  <si>
    <t>M05-56002</t>
  </si>
  <si>
    <t>0090110236</t>
  </si>
  <si>
    <t>AHM</t>
  </si>
  <si>
    <t>Heptamolibdato de amonio</t>
  </si>
  <si>
    <t>FEX00013152</t>
  </si>
  <si>
    <t>TONGSUH PETROCHEMICAL</t>
  </si>
  <si>
    <t>0041010414</t>
  </si>
  <si>
    <t>M07-00840</t>
  </si>
  <si>
    <t>0090110242</t>
  </si>
  <si>
    <t>FEX00013135</t>
  </si>
  <si>
    <t>0041010107</t>
  </si>
  <si>
    <t>M03-20983</t>
  </si>
  <si>
    <t>0090110243</t>
  </si>
  <si>
    <t>FEX00013113</t>
  </si>
  <si>
    <t>N00-22346</t>
  </si>
  <si>
    <t>0090109566</t>
  </si>
  <si>
    <t>FEX00013112</t>
  </si>
  <si>
    <t>GUNVOR SINGAPORE PTE. LTD.</t>
  </si>
  <si>
    <t>0041010608</t>
  </si>
  <si>
    <t>N00-22494</t>
  </si>
  <si>
    <t>0090110022</t>
  </si>
  <si>
    <t>N00-22495</t>
  </si>
  <si>
    <t>N00-22496</t>
  </si>
  <si>
    <t>N00-22497</t>
  </si>
  <si>
    <t>FEX00013169</t>
  </si>
  <si>
    <t>M03-20964</t>
  </si>
  <si>
    <t>0090110225</t>
  </si>
  <si>
    <t>FEX00013128</t>
  </si>
  <si>
    <t>RUBAMIN PRIVATE LIMITED</t>
  </si>
  <si>
    <t>0041010391</t>
  </si>
  <si>
    <t>N00-22352</t>
  </si>
  <si>
    <t>0090109583</t>
  </si>
  <si>
    <t>FEX00013114</t>
  </si>
  <si>
    <t>0041009760</t>
  </si>
  <si>
    <t>M02-08159</t>
  </si>
  <si>
    <t>0090109670</t>
  </si>
  <si>
    <t>FEX00013115</t>
  </si>
  <si>
    <t>0041010465</t>
  </si>
  <si>
    <t>M02-08191</t>
  </si>
  <si>
    <t>0090109801</t>
  </si>
  <si>
    <t>FEX00013130</t>
  </si>
  <si>
    <t>M02-08166</t>
  </si>
  <si>
    <t>0090110224</t>
  </si>
  <si>
    <t>FEX00013131</t>
  </si>
  <si>
    <t>N00-22351</t>
  </si>
  <si>
    <t>0090109560</t>
  </si>
  <si>
    <t>FEX00013132</t>
  </si>
  <si>
    <t>0090109561</t>
  </si>
  <si>
    <t>0041008224</t>
  </si>
  <si>
    <t>M10-00638</t>
  </si>
  <si>
    <t>0090110198</t>
  </si>
  <si>
    <t>M10-00488</t>
  </si>
  <si>
    <t>FEX00013133</t>
  </si>
  <si>
    <t>Haldor Topsoe A/S</t>
  </si>
  <si>
    <t>0041010544</t>
  </si>
  <si>
    <t>M02-08274</t>
  </si>
  <si>
    <t>0090109671</t>
  </si>
  <si>
    <t>FEX00013158</t>
  </si>
  <si>
    <t>Ketjen Netherlands B.V.</t>
  </si>
  <si>
    <t>0041010405</t>
  </si>
  <si>
    <t>M02-08260</t>
  </si>
  <si>
    <t>0090109674</t>
  </si>
  <si>
    <t>FEX00013159</t>
  </si>
  <si>
    <t>M02-08261</t>
  </si>
  <si>
    <t>0090109675</t>
  </si>
  <si>
    <t>FEX00013145</t>
  </si>
  <si>
    <t>Alleima Tube AB</t>
  </si>
  <si>
    <t>0041010575</t>
  </si>
  <si>
    <t>M06-55745</t>
  </si>
  <si>
    <t>0090109757</t>
  </si>
  <si>
    <t>0041010595</t>
  </si>
  <si>
    <t>N00-22521</t>
  </si>
  <si>
    <t>0090109931</t>
  </si>
  <si>
    <t>N00-22522</t>
  </si>
  <si>
    <t>N00-22524</t>
  </si>
  <si>
    <t>N00-22525</t>
  </si>
  <si>
    <t>N00-22526</t>
  </si>
  <si>
    <t>N00-22527</t>
  </si>
  <si>
    <t>N00-22528</t>
  </si>
  <si>
    <t>N00-22529</t>
  </si>
  <si>
    <t>N00-22530</t>
  </si>
  <si>
    <t>N00-22531</t>
  </si>
  <si>
    <t>FEX00013172</t>
  </si>
  <si>
    <t>Nordmet S.A.</t>
  </si>
  <si>
    <t>0041010607</t>
  </si>
  <si>
    <t>M00-55929P</t>
  </si>
  <si>
    <t>0090110027</t>
  </si>
  <si>
    <t>NLCF-7552I</t>
  </si>
  <si>
    <t>0090110354</t>
  </si>
  <si>
    <t>NLCF-7553I</t>
  </si>
  <si>
    <t>NLCF-7558I</t>
  </si>
  <si>
    <t>NLCF-7559I</t>
  </si>
  <si>
    <t>NLCF-7560I</t>
  </si>
  <si>
    <t>NLCF-7674I</t>
  </si>
  <si>
    <t>0090110404</t>
  </si>
  <si>
    <t>NLCF-7681I</t>
  </si>
  <si>
    <t>NLCF-7707I</t>
  </si>
  <si>
    <t>NLCF-7708I</t>
  </si>
  <si>
    <t>NLCF-7709I</t>
  </si>
  <si>
    <t>NLCF-7710I</t>
  </si>
  <si>
    <t>0090110406</t>
  </si>
  <si>
    <t>NLCF-7712I</t>
  </si>
  <si>
    <t>NLCF-7713I</t>
  </si>
  <si>
    <t>NLCF-7715I</t>
  </si>
  <si>
    <t>NLCF-7716I</t>
  </si>
  <si>
    <t>NLCF-7724I</t>
  </si>
  <si>
    <t>0090110410</t>
  </si>
  <si>
    <t>NLCF-7723I</t>
  </si>
  <si>
    <t>NLCF-7720I</t>
  </si>
  <si>
    <t>NLCF-7718I</t>
  </si>
  <si>
    <t>NLCF-7753I</t>
  </si>
  <si>
    <t>NLCF-7741I</t>
  </si>
  <si>
    <t>0090110415</t>
  </si>
  <si>
    <t>NLCF-7719I</t>
  </si>
  <si>
    <t>NLCF-7742I</t>
  </si>
  <si>
    <t>NLCF-7743I</t>
  </si>
  <si>
    <t>NLCF-7744I</t>
  </si>
  <si>
    <t>NLCF-7673I</t>
  </si>
  <si>
    <t>0090110418</t>
  </si>
  <si>
    <t>NLCF-7727I</t>
  </si>
  <si>
    <t>NLCF-7734I</t>
  </si>
  <si>
    <t>NLCF-7735I</t>
  </si>
  <si>
    <t>NLCF-7745I</t>
  </si>
  <si>
    <t>NLCF-7736I</t>
  </si>
  <si>
    <t>0090110421</t>
  </si>
  <si>
    <t>NLCF-7737I</t>
  </si>
  <si>
    <t>NLCF-7738I</t>
  </si>
  <si>
    <t>NLCF-7739I</t>
  </si>
  <si>
    <t>NLCF-7740I</t>
  </si>
  <si>
    <t>MOLYMET Germany GmbH</t>
  </si>
  <si>
    <t>0041010433</t>
  </si>
  <si>
    <t>M02-08198</t>
  </si>
  <si>
    <t>0090109797</t>
  </si>
  <si>
    <t>M02-08241</t>
  </si>
  <si>
    <t>FEX00013160</t>
  </si>
  <si>
    <t>Astrumet Inc.</t>
  </si>
  <si>
    <t>0041010611</t>
  </si>
  <si>
    <t>M00-55931P</t>
  </si>
  <si>
    <t>0090110033</t>
  </si>
  <si>
    <t>0041010494</t>
  </si>
  <si>
    <t>M02-08146</t>
  </si>
  <si>
    <t>0090110276</t>
  </si>
  <si>
    <t>M02-08147</t>
  </si>
  <si>
    <t>M02-08150</t>
  </si>
  <si>
    <t>M02-08151</t>
  </si>
  <si>
    <t>M02-08153</t>
  </si>
  <si>
    <t>M02-08154</t>
  </si>
  <si>
    <t>M02-08156</t>
  </si>
  <si>
    <t>M02-08158</t>
  </si>
  <si>
    <t>M02-08160</t>
  </si>
  <si>
    <t>M02-08181</t>
  </si>
  <si>
    <t>FEX00013155</t>
  </si>
  <si>
    <t>0090110365</t>
  </si>
  <si>
    <t>M09-02924</t>
  </si>
  <si>
    <t>M09-02927</t>
  </si>
  <si>
    <t>FEX00013170</t>
  </si>
  <si>
    <t>Höganäs Sweden A. B.</t>
  </si>
  <si>
    <t>0041007975</t>
  </si>
  <si>
    <t>M01-03262</t>
  </si>
  <si>
    <t>0090110400</t>
  </si>
  <si>
    <t>M01-03261</t>
  </si>
  <si>
    <t>M01-03265</t>
  </si>
  <si>
    <t>M01-03266</t>
  </si>
  <si>
    <t>FEX00013157</t>
  </si>
  <si>
    <t>M02-08212</t>
  </si>
  <si>
    <t>0090110280</t>
  </si>
  <si>
    <t>ZFNA</t>
  </si>
  <si>
    <t>FACT, Nacional</t>
  </si>
  <si>
    <t>FEL00504440</t>
  </si>
  <si>
    <t>CASAS DEL VALLE BARROS HERMANO</t>
  </si>
  <si>
    <t>0041010528</t>
  </si>
  <si>
    <t>N00-22687</t>
  </si>
  <si>
    <t>1007.51</t>
  </si>
  <si>
    <t>0090109877</t>
  </si>
  <si>
    <t>FEL00504452</t>
  </si>
  <si>
    <t>0090110200</t>
  </si>
  <si>
    <t>M00-56047</t>
  </si>
  <si>
    <t>M00-56048</t>
  </si>
  <si>
    <t>M00-56049</t>
  </si>
  <si>
    <t>M00-56050</t>
  </si>
  <si>
    <t>M00-56051</t>
  </si>
  <si>
    <t>M00-56052</t>
  </si>
  <si>
    <t>M00-56053</t>
  </si>
  <si>
    <t>M00-56054</t>
  </si>
  <si>
    <t>FEL00504453</t>
  </si>
  <si>
    <t>0090110201</t>
  </si>
  <si>
    <t>FEL00504454</t>
  </si>
  <si>
    <t>M00-56037</t>
  </si>
  <si>
    <t>0090110202</t>
  </si>
  <si>
    <t>M00-56038</t>
  </si>
  <si>
    <t>M00-56039</t>
  </si>
  <si>
    <t>M00-56056</t>
  </si>
  <si>
    <t>M00-56057</t>
  </si>
  <si>
    <t>FEL00504455</t>
  </si>
  <si>
    <t>0090110203</t>
  </si>
  <si>
    <t>Proveedora Industrial Minera A</t>
  </si>
  <si>
    <t>0041010464</t>
  </si>
  <si>
    <t>M03-21052</t>
  </si>
  <si>
    <t>988.1</t>
  </si>
  <si>
    <t>0090110370</t>
  </si>
  <si>
    <t>ZNCX</t>
  </si>
  <si>
    <t>NCRE, Exportación</t>
  </si>
  <si>
    <t>NCX00002482</t>
  </si>
  <si>
    <t>0090110395</t>
  </si>
  <si>
    <t>NCX00002469</t>
  </si>
  <si>
    <t>0090110338</t>
  </si>
  <si>
    <t>0041010016</t>
  </si>
  <si>
    <t>M02-08201</t>
  </si>
  <si>
    <t>0090110341</t>
  </si>
  <si>
    <t>NCX00002471</t>
  </si>
  <si>
    <t>AMPERE SYSTEM IBERICA S.L.</t>
  </si>
  <si>
    <t>0041010336</t>
  </si>
  <si>
    <t>M07-00836</t>
  </si>
  <si>
    <t>0090110342</t>
  </si>
  <si>
    <t>NCX00002472</t>
  </si>
  <si>
    <t>0090110343</t>
  </si>
  <si>
    <t>NCX00002473</t>
  </si>
  <si>
    <t>0090110344</t>
  </si>
  <si>
    <t>NCX00002474</t>
  </si>
  <si>
    <t>0090110345</t>
  </si>
  <si>
    <t>NCX00002475</t>
  </si>
  <si>
    <t>0090110346</t>
  </si>
  <si>
    <t>NCX00002476</t>
  </si>
  <si>
    <t>0090110348</t>
  </si>
  <si>
    <t>NCX00002477</t>
  </si>
  <si>
    <t>0090110349</t>
  </si>
  <si>
    <t>NCX00002478</t>
  </si>
  <si>
    <t>0090110351</t>
  </si>
  <si>
    <t>NCX00002479</t>
  </si>
  <si>
    <t>0090110353</t>
  </si>
  <si>
    <t>NCX00002480</t>
  </si>
  <si>
    <t>0090110390</t>
  </si>
  <si>
    <t>NCX00002481</t>
  </si>
  <si>
    <t>0090110393</t>
  </si>
  <si>
    <t>NCX00002483</t>
  </si>
  <si>
    <t>0090110396</t>
  </si>
  <si>
    <t>NCX00002484</t>
  </si>
  <si>
    <t>0090110432</t>
  </si>
  <si>
    <t>NCX00002485</t>
  </si>
  <si>
    <t>0090110433</t>
  </si>
  <si>
    <t>NCX00002486</t>
  </si>
  <si>
    <t>0090110436</t>
  </si>
  <si>
    <t>NMLP-00181</t>
  </si>
  <si>
    <t>0090110455</t>
  </si>
  <si>
    <t>NMLP-00182</t>
  </si>
  <si>
    <t>NMLP-00183</t>
  </si>
  <si>
    <t>NMLP-00184</t>
  </si>
  <si>
    <t>NMLP-00187</t>
  </si>
  <si>
    <t>NMLP-00188</t>
  </si>
  <si>
    <t>0090110456</t>
  </si>
  <si>
    <t>NMLP-00189</t>
  </si>
  <si>
    <t>NMLP-00190</t>
  </si>
  <si>
    <t>NMLP-00191</t>
  </si>
  <si>
    <t>NMLP-00192</t>
  </si>
  <si>
    <t>0090110457</t>
  </si>
  <si>
    <t>0090110458</t>
  </si>
  <si>
    <t>0090110459</t>
  </si>
  <si>
    <t>ZNDX</t>
  </si>
  <si>
    <t>NDEB, Exportación</t>
  </si>
  <si>
    <t>NDX00002089</t>
  </si>
  <si>
    <t>0090110405</t>
  </si>
  <si>
    <t>NCX00002492</t>
  </si>
  <si>
    <t>0090110580</t>
  </si>
  <si>
    <t>FEBRERO</t>
  </si>
  <si>
    <t>NCX00002493</t>
  </si>
  <si>
    <t>M02_08227</t>
  </si>
  <si>
    <t>0090110581</t>
  </si>
  <si>
    <t>NCX00002494</t>
  </si>
  <si>
    <t>M02-08242</t>
  </si>
  <si>
    <t>0090110639</t>
  </si>
  <si>
    <t>NCX00002512</t>
  </si>
  <si>
    <t>M03-21079</t>
  </si>
  <si>
    <t>0090111121</t>
  </si>
  <si>
    <t>Venta de Materiales</t>
  </si>
  <si>
    <t>960.81</t>
  </si>
  <si>
    <t>0090110565</t>
  </si>
  <si>
    <t>0090110566</t>
  </si>
  <si>
    <t>961.89</t>
  </si>
  <si>
    <t>0090110582</t>
  </si>
  <si>
    <t>0090110606</t>
  </si>
  <si>
    <t>939.54</t>
  </si>
  <si>
    <t>0090110671</t>
  </si>
  <si>
    <t>FEL00504471</t>
  </si>
  <si>
    <t>0090110684</t>
  </si>
  <si>
    <t>0090110685</t>
  </si>
  <si>
    <t>FEL00504479</t>
  </si>
  <si>
    <t>951.21</t>
  </si>
  <si>
    <t>0090111064</t>
  </si>
  <si>
    <t>FEL00504480</t>
  </si>
  <si>
    <t>0090111065</t>
  </si>
  <si>
    <t>FEL00504481</t>
  </si>
  <si>
    <t>0090111066</t>
  </si>
  <si>
    <t>FEL00504482</t>
  </si>
  <si>
    <t>0090111067</t>
  </si>
  <si>
    <t>FEL00504483</t>
  </si>
  <si>
    <t>0090111068</t>
  </si>
  <si>
    <t>FEL00504484</t>
  </si>
  <si>
    <t>0090111069</t>
  </si>
  <si>
    <t>0090111142</t>
  </si>
  <si>
    <t>0090110677</t>
  </si>
  <si>
    <t>0090110678</t>
  </si>
  <si>
    <t>0090110679</t>
  </si>
  <si>
    <t>0090110680</t>
  </si>
  <si>
    <t>0090110681</t>
  </si>
  <si>
    <t>0090110682</t>
  </si>
  <si>
    <t>0090110683</t>
  </si>
  <si>
    <t>FEL00504477</t>
  </si>
  <si>
    <t>M00-56029</t>
  </si>
  <si>
    <t>0090110983</t>
  </si>
  <si>
    <t>M00-56020</t>
  </si>
  <si>
    <t>M00-56030</t>
  </si>
  <si>
    <t>M00-56065</t>
  </si>
  <si>
    <t>M00-56067</t>
  </si>
  <si>
    <t>M00-56071</t>
  </si>
  <si>
    <t>M00-56072</t>
  </si>
  <si>
    <t>M00-56073</t>
  </si>
  <si>
    <t>M00-56074</t>
  </si>
  <si>
    <t>M00-56075</t>
  </si>
  <si>
    <t>M00-56077</t>
  </si>
  <si>
    <t>FEL00504478</t>
  </si>
  <si>
    <t>M00-56066</t>
  </si>
  <si>
    <t>0090110984</t>
  </si>
  <si>
    <t>FEX00013194</t>
  </si>
  <si>
    <t>JFE Shoji Corporation</t>
  </si>
  <si>
    <t>0041010543</t>
  </si>
  <si>
    <t>M03-21047</t>
  </si>
  <si>
    <t>0090110524</t>
  </si>
  <si>
    <t>M03-21046</t>
  </si>
  <si>
    <t>FEX00013201</t>
  </si>
  <si>
    <t>0041009677</t>
  </si>
  <si>
    <t>M02_08226</t>
  </si>
  <si>
    <t>0090110528</t>
  </si>
  <si>
    <t>FEX00013180</t>
  </si>
  <si>
    <t>M02-08275</t>
  </si>
  <si>
    <t>0090110025</t>
  </si>
  <si>
    <t>FEX00013231</t>
  </si>
  <si>
    <t>N00-22502</t>
  </si>
  <si>
    <t>0090110029</t>
  </si>
  <si>
    <t>N00-22499</t>
  </si>
  <si>
    <t>N00-22561</t>
  </si>
  <si>
    <t>FEX00013181</t>
  </si>
  <si>
    <t>M02-08131</t>
  </si>
  <si>
    <t>0090110037</t>
  </si>
  <si>
    <t>M02-08170</t>
  </si>
  <si>
    <t>FEX00013213</t>
  </si>
  <si>
    <t>Axens North America, Inc.</t>
  </si>
  <si>
    <t>0090110585</t>
  </si>
  <si>
    <t>FEX00013214</t>
  </si>
  <si>
    <t>0090110586</t>
  </si>
  <si>
    <t>FEX00013182</t>
  </si>
  <si>
    <t>M00-55930P</t>
  </si>
  <si>
    <t>0090110028</t>
  </si>
  <si>
    <t>FEX00013249</t>
  </si>
  <si>
    <t>M02-08258</t>
  </si>
  <si>
    <t>0090110038</t>
  </si>
  <si>
    <t>FEX00013179</t>
  </si>
  <si>
    <t>M03-20945</t>
  </si>
  <si>
    <t>0090110374</t>
  </si>
  <si>
    <t>M03-20946</t>
  </si>
  <si>
    <t>FEX00013317</t>
  </si>
  <si>
    <t>M03-20977</t>
  </si>
  <si>
    <t>0090110518</t>
  </si>
  <si>
    <t>FEX00013191</t>
  </si>
  <si>
    <t>M03-20762</t>
  </si>
  <si>
    <t>0090110519</t>
  </si>
  <si>
    <t>FEX00013190</t>
  </si>
  <si>
    <t>M02-08257</t>
  </si>
  <si>
    <t>0090110036</t>
  </si>
  <si>
    <t>FEX00013206</t>
  </si>
  <si>
    <t>M03-20990</t>
  </si>
  <si>
    <t>0090110171</t>
  </si>
  <si>
    <t>M03-20868</t>
  </si>
  <si>
    <t>FEX00013199</t>
  </si>
  <si>
    <t>M02-08133</t>
  </si>
  <si>
    <t>0090110189</t>
  </si>
  <si>
    <t>FEX00013195</t>
  </si>
  <si>
    <t>N00-22550</t>
  </si>
  <si>
    <t>0090110284</t>
  </si>
  <si>
    <t>FEX00013185</t>
  </si>
  <si>
    <t>N00-22564</t>
  </si>
  <si>
    <t>0090110388</t>
  </si>
  <si>
    <t>FEX00013184</t>
  </si>
  <si>
    <t>0041010448</t>
  </si>
  <si>
    <t>M03-20804</t>
  </si>
  <si>
    <t>0090110504</t>
  </si>
  <si>
    <t>FEX00013220</t>
  </si>
  <si>
    <t>M03-20992</t>
  </si>
  <si>
    <t>0090110610</t>
  </si>
  <si>
    <t>FEX00013192</t>
  </si>
  <si>
    <t>NORTH METAL &amp; CHEMICAL CO.</t>
  </si>
  <si>
    <t>0041010422</t>
  </si>
  <si>
    <t>N05-00001</t>
  </si>
  <si>
    <t>0090109873</t>
  </si>
  <si>
    <t>FEX00013260</t>
  </si>
  <si>
    <t>M04-04990</t>
  </si>
  <si>
    <t>0090110102</t>
  </si>
  <si>
    <t>M04-04988</t>
  </si>
  <si>
    <t>M04-04989</t>
  </si>
  <si>
    <t>FEX00013261</t>
  </si>
  <si>
    <t>M04-04987</t>
  </si>
  <si>
    <t>0090110103</t>
  </si>
  <si>
    <t>M04-04985</t>
  </si>
  <si>
    <t>M04-04986</t>
  </si>
  <si>
    <t>FEX00013197</t>
  </si>
  <si>
    <t>N00-22555</t>
  </si>
  <si>
    <t>0090110288</t>
  </si>
  <si>
    <t>FEX00013196</t>
  </si>
  <si>
    <t>M03-20677</t>
  </si>
  <si>
    <t>0090110296</t>
  </si>
  <si>
    <t>FEX00013186</t>
  </si>
  <si>
    <t>0041010534</t>
  </si>
  <si>
    <t>N00-22937</t>
  </si>
  <si>
    <t>0090110461</t>
  </si>
  <si>
    <t>FEX00013187</t>
  </si>
  <si>
    <t>N00-22936</t>
  </si>
  <si>
    <t>0090110464</t>
  </si>
  <si>
    <t>FEX00013188</t>
  </si>
  <si>
    <t>N00-22935</t>
  </si>
  <si>
    <t>0090110465</t>
  </si>
  <si>
    <t>FEX00013189</t>
  </si>
  <si>
    <t>N00-22934</t>
  </si>
  <si>
    <t>0090110466</t>
  </si>
  <si>
    <t>FEX00013198</t>
  </si>
  <si>
    <t>M03-21018</t>
  </si>
  <si>
    <t>0090110469</t>
  </si>
  <si>
    <t>M03-21017</t>
  </si>
  <si>
    <t>M03-21016</t>
  </si>
  <si>
    <t>FEX00013193</t>
  </si>
  <si>
    <t>M02_08220</t>
  </si>
  <si>
    <t>0090110257</t>
  </si>
  <si>
    <t>FEX00013210</t>
  </si>
  <si>
    <t>M02-08192</t>
  </si>
  <si>
    <t>0090110270</t>
  </si>
  <si>
    <t>FEX00013204</t>
  </si>
  <si>
    <t>M03-20732</t>
  </si>
  <si>
    <t>0090110277</t>
  </si>
  <si>
    <t>FEX00013202</t>
  </si>
  <si>
    <t>0090110283</t>
  </si>
  <si>
    <t>FEX00013203</t>
  </si>
  <si>
    <t>N00-22551</t>
  </si>
  <si>
    <t>0090110285</t>
  </si>
  <si>
    <t>FEX00013208</t>
  </si>
  <si>
    <t>N00-22503</t>
  </si>
  <si>
    <t>0090110487</t>
  </si>
  <si>
    <t>FEX00013200</t>
  </si>
  <si>
    <t>M03-20943</t>
  </si>
  <si>
    <t>0090110525</t>
  </si>
  <si>
    <t>MACC10516I</t>
  </si>
  <si>
    <t>0090110594</t>
  </si>
  <si>
    <t>MACC10515I</t>
  </si>
  <si>
    <t>MACC10514I</t>
  </si>
  <si>
    <t>MACC10513I</t>
  </si>
  <si>
    <t>MACC10512I</t>
  </si>
  <si>
    <t>MACC10521I</t>
  </si>
  <si>
    <t>0090110625</t>
  </si>
  <si>
    <t>MACC10520I</t>
  </si>
  <si>
    <t>MACC10519I</t>
  </si>
  <si>
    <t>MACC10518I</t>
  </si>
  <si>
    <t>MACC10517I</t>
  </si>
  <si>
    <t>MACC10526I</t>
  </si>
  <si>
    <t>0090110702</t>
  </si>
  <si>
    <t>MACC10525I</t>
  </si>
  <si>
    <t>MACC10524I</t>
  </si>
  <si>
    <t>MACC10523I</t>
  </si>
  <si>
    <t>MACC10522I</t>
  </si>
  <si>
    <t>MACC10528I</t>
  </si>
  <si>
    <t>0090110721</t>
  </si>
  <si>
    <t>MACC10527I</t>
  </si>
  <si>
    <t>FEX00013209</t>
  </si>
  <si>
    <t>N00-22537</t>
  </si>
  <si>
    <t>0090110357</t>
  </si>
  <si>
    <t>FEX00013205</t>
  </si>
  <si>
    <t>0041010424</t>
  </si>
  <si>
    <t>M03-20635</t>
  </si>
  <si>
    <t>0090110364</t>
  </si>
  <si>
    <t>FEX00013229</t>
  </si>
  <si>
    <t>0090110641</t>
  </si>
  <si>
    <t>FEX00013237</t>
  </si>
  <si>
    <t>CHAPARRAL STEEL MIDLOTHIAN, LP</t>
  </si>
  <si>
    <t>0041010453</t>
  </si>
  <si>
    <t>M03-20774</t>
  </si>
  <si>
    <t>0090110673</t>
  </si>
  <si>
    <t>FEX00013212</t>
  </si>
  <si>
    <t>N00-22536</t>
  </si>
  <si>
    <t>0090110355</t>
  </si>
  <si>
    <t>FEX00013215</t>
  </si>
  <si>
    <t>MMS One Co., Ltd</t>
  </si>
  <si>
    <t>0041010579</t>
  </si>
  <si>
    <t>M11-00287</t>
  </si>
  <si>
    <t>0090110564</t>
  </si>
  <si>
    <t>FEX00013251</t>
  </si>
  <si>
    <t>0041010555</t>
  </si>
  <si>
    <t>N00-22830</t>
  </si>
  <si>
    <t>0090110660</t>
  </si>
  <si>
    <t>FEX00013233</t>
  </si>
  <si>
    <t>N00-22884</t>
  </si>
  <si>
    <t>0090110662</t>
  </si>
  <si>
    <t>N00-22798</t>
  </si>
  <si>
    <t>FEX00013234</t>
  </si>
  <si>
    <t>N00-22797</t>
  </si>
  <si>
    <t>0090110664</t>
  </si>
  <si>
    <t>N00-22796</t>
  </si>
  <si>
    <t>FEX00013285</t>
  </si>
  <si>
    <t>INDUSTRIA QUIMICA ANASTACIO S/</t>
  </si>
  <si>
    <t>0041010522</t>
  </si>
  <si>
    <t>N00-22861</t>
  </si>
  <si>
    <t>0090110767</t>
  </si>
  <si>
    <t>FEX00013288</t>
  </si>
  <si>
    <t>INDUSTRIA QUIMICA ANASTACIO SA</t>
  </si>
  <si>
    <t>N00-22866</t>
  </si>
  <si>
    <t>0090110906</t>
  </si>
  <si>
    <t>N00-22863</t>
  </si>
  <si>
    <t>N00-22862</t>
  </si>
  <si>
    <t>FEX00013250</t>
  </si>
  <si>
    <t>M02-08259</t>
  </si>
  <si>
    <t>0090110039</t>
  </si>
  <si>
    <t>FEX00013211</t>
  </si>
  <si>
    <t>N00-22558</t>
  </si>
  <si>
    <t>0090110289</t>
  </si>
  <si>
    <t>FEX00013218</t>
  </si>
  <si>
    <t>0090110290</t>
  </si>
  <si>
    <t>FEX00013219</t>
  </si>
  <si>
    <t>N00-22353</t>
  </si>
  <si>
    <t>0090110369</t>
  </si>
  <si>
    <t>FEX00013217</t>
  </si>
  <si>
    <t>N00-22508</t>
  </si>
  <si>
    <t>0090110538</t>
  </si>
  <si>
    <t>FEX00013216</t>
  </si>
  <si>
    <t>MINGZUAN METAL LIMITED</t>
  </si>
  <si>
    <t>0041010632</t>
  </si>
  <si>
    <t>N00-22507</t>
  </si>
  <si>
    <t>0090110539</t>
  </si>
  <si>
    <t>NLCF-7866I</t>
  </si>
  <si>
    <t>0090110780</t>
  </si>
  <si>
    <t>NLCF-7865I</t>
  </si>
  <si>
    <t>NLCF-7864I</t>
  </si>
  <si>
    <t>NLCF-7863I</t>
  </si>
  <si>
    <t>NLCF-7862I</t>
  </si>
  <si>
    <t>NLCF-7861I</t>
  </si>
  <si>
    <t>NLCF-7860I</t>
  </si>
  <si>
    <t>NLCF-7859I</t>
  </si>
  <si>
    <t>NLCF-7858I</t>
  </si>
  <si>
    <t>NLCF-7855I</t>
  </si>
  <si>
    <t>0090110781</t>
  </si>
  <si>
    <t>NLCF-7854I</t>
  </si>
  <si>
    <t>NLCF-7853I</t>
  </si>
  <si>
    <t>NLCF-7869I</t>
  </si>
  <si>
    <t>NLCF-7856I</t>
  </si>
  <si>
    <t>NLCF-7857I</t>
  </si>
  <si>
    <t>NLCF-7848I</t>
  </si>
  <si>
    <t>0090110782</t>
  </si>
  <si>
    <t>NLCF-7849I</t>
  </si>
  <si>
    <t>NLCF-7850I</t>
  </si>
  <si>
    <t>NLCF-7868I</t>
  </si>
  <si>
    <t>FEX00013269</t>
  </si>
  <si>
    <t>M03-20847C</t>
  </si>
  <si>
    <t>0090110884</t>
  </si>
  <si>
    <t>NLCF-7843I</t>
  </si>
  <si>
    <t>0090110890</t>
  </si>
  <si>
    <t>NLCF-7845I</t>
  </si>
  <si>
    <t>NLCF-7867I</t>
  </si>
  <si>
    <t>NLCF-7837I</t>
  </si>
  <si>
    <t>0090110930</t>
  </si>
  <si>
    <t>NLCF-7838I</t>
  </si>
  <si>
    <t>NLCF-7839I</t>
  </si>
  <si>
    <t>NLCF-7834I</t>
  </si>
  <si>
    <t>0090110954</t>
  </si>
  <si>
    <t>NLCF-7835I</t>
  </si>
  <si>
    <t>NLCF-7836I</t>
  </si>
  <si>
    <t>FEX00013232</t>
  </si>
  <si>
    <t>M02-08310</t>
  </si>
  <si>
    <t>0090110026</t>
  </si>
  <si>
    <t>FEX00013225</t>
  </si>
  <si>
    <t>N00-22509</t>
  </si>
  <si>
    <t>0090110568</t>
  </si>
  <si>
    <t>FEX00013226</t>
  </si>
  <si>
    <t>SINOMOLY LIMITED</t>
  </si>
  <si>
    <t>0041010638</t>
  </si>
  <si>
    <t>N00-22510</t>
  </si>
  <si>
    <t>0090110569</t>
  </si>
  <si>
    <t>FEX00013228</t>
  </si>
  <si>
    <t>N00-22511</t>
  </si>
  <si>
    <t>0090110570</t>
  </si>
  <si>
    <t>FEX00013227</t>
  </si>
  <si>
    <t>Glencore Ltd</t>
  </si>
  <si>
    <t>0041010646</t>
  </si>
  <si>
    <t>M03-20921</t>
  </si>
  <si>
    <t>0090110587</t>
  </si>
  <si>
    <t>FEX00013223</t>
  </si>
  <si>
    <t>N00-22512</t>
  </si>
  <si>
    <t>0090110592</t>
  </si>
  <si>
    <t>FEX00013221</t>
  </si>
  <si>
    <t>M03-20928</t>
  </si>
  <si>
    <t>0090110611</t>
  </si>
  <si>
    <t>FEX00013268</t>
  </si>
  <si>
    <t>M02-08193</t>
  </si>
  <si>
    <t>0090110271</t>
  </si>
  <si>
    <t>FEX00013230</t>
  </si>
  <si>
    <t>0041010640</t>
  </si>
  <si>
    <t>0090110571</t>
  </si>
  <si>
    <t>FEX00013235</t>
  </si>
  <si>
    <t>0041010651</t>
  </si>
  <si>
    <t>0090110640</t>
  </si>
  <si>
    <t>FEX00013270</t>
  </si>
  <si>
    <t>0090110888</t>
  </si>
  <si>
    <t>M09-02925</t>
  </si>
  <si>
    <t>M09-02928</t>
  </si>
  <si>
    <t>MACC10532I</t>
  </si>
  <si>
    <t>0090111128</t>
  </si>
  <si>
    <t>FEX00013245</t>
  </si>
  <si>
    <t>M02-08240</t>
  </si>
  <si>
    <t>0090109571</t>
  </si>
  <si>
    <t>FEX00013247</t>
  </si>
  <si>
    <t>M02-08238</t>
  </si>
  <si>
    <t>0090110362</t>
  </si>
  <si>
    <t>FEX00013246</t>
  </si>
  <si>
    <t>M02-08210</t>
  </si>
  <si>
    <t>0090110480</t>
  </si>
  <si>
    <t>M11-00285</t>
  </si>
  <si>
    <t>0090110942</t>
  </si>
  <si>
    <t>M11-00286</t>
  </si>
  <si>
    <t>M11-00288</t>
  </si>
  <si>
    <t>M11-00298</t>
  </si>
  <si>
    <t>FEX00013253</t>
  </si>
  <si>
    <t>0090110356</t>
  </si>
  <si>
    <t>FEX00013252</t>
  </si>
  <si>
    <t>N00-22562</t>
  </si>
  <si>
    <t>0090110384</t>
  </si>
  <si>
    <t>FEX00013257</t>
  </si>
  <si>
    <t>MTC BUSINESS PVT. LTD.</t>
  </si>
  <si>
    <t>0041010628</t>
  </si>
  <si>
    <t>N00-22565</t>
  </si>
  <si>
    <t>0090110520</t>
  </si>
  <si>
    <t>FEX00013258</t>
  </si>
  <si>
    <t>0041010657</t>
  </si>
  <si>
    <t>0090110700</t>
  </si>
  <si>
    <t>FEX00013262</t>
  </si>
  <si>
    <t>0041010660</t>
  </si>
  <si>
    <t>0090110701</t>
  </si>
  <si>
    <t>FEX00013318</t>
  </si>
  <si>
    <t>M03-20972</t>
  </si>
  <si>
    <t>0090110764</t>
  </si>
  <si>
    <t>FEX00013319</t>
  </si>
  <si>
    <t>M03-20978</t>
  </si>
  <si>
    <t>0090110765</t>
  </si>
  <si>
    <t>FEX00013259</t>
  </si>
  <si>
    <t>0041010656</t>
  </si>
  <si>
    <t>N00-22485</t>
  </si>
  <si>
    <t>0090110675</t>
  </si>
  <si>
    <t>FEX00013254</t>
  </si>
  <si>
    <t>0041010621</t>
  </si>
  <si>
    <t>N00-23003</t>
  </si>
  <si>
    <t>0090110703</t>
  </si>
  <si>
    <t>FEX00013265</t>
  </si>
  <si>
    <t>0041010662</t>
  </si>
  <si>
    <t>0090110706</t>
  </si>
  <si>
    <t>FEX00013255</t>
  </si>
  <si>
    <t>N00-23004</t>
  </si>
  <si>
    <t>0090110708</t>
  </si>
  <si>
    <t>FEX00013256</t>
  </si>
  <si>
    <t>N00-23005</t>
  </si>
  <si>
    <t>0090110709</t>
  </si>
  <si>
    <t>FEX00013320</t>
  </si>
  <si>
    <t>M03-20980</t>
  </si>
  <si>
    <t>0090110766</t>
  </si>
  <si>
    <t>FEX00013263</t>
  </si>
  <si>
    <t>N00-22541</t>
  </si>
  <si>
    <t>0090110359</t>
  </si>
  <si>
    <t>FEX00013264</t>
  </si>
  <si>
    <t>N00-22490</t>
  </si>
  <si>
    <t>0090110704</t>
  </si>
  <si>
    <t>FEX00013266</t>
  </si>
  <si>
    <t>HUA WING INTERNATIONAL</t>
  </si>
  <si>
    <t>0041010665</t>
  </si>
  <si>
    <t>N00-22483</t>
  </si>
  <si>
    <t>0090110736</t>
  </si>
  <si>
    <t>FEX00013267</t>
  </si>
  <si>
    <t>0041010663</t>
  </si>
  <si>
    <t>0090110738</t>
  </si>
  <si>
    <t>FEX00013272</t>
  </si>
  <si>
    <t>0090110286</t>
  </si>
  <si>
    <t>FEX00013273</t>
  </si>
  <si>
    <t>0090110287</t>
  </si>
  <si>
    <t>FEX00013282</t>
  </si>
  <si>
    <t>M02-08288</t>
  </si>
  <si>
    <t>0090110293</t>
  </si>
  <si>
    <t>FEX00013274</t>
  </si>
  <si>
    <t>N00-22484</t>
  </si>
  <si>
    <t>0090110735</t>
  </si>
  <si>
    <t>FEX00013278</t>
  </si>
  <si>
    <t>0041010668</t>
  </si>
  <si>
    <t>N00-22481</t>
  </si>
  <si>
    <t>0090110746</t>
  </si>
  <si>
    <t>FEX00013280</t>
  </si>
  <si>
    <t>0041010672</t>
  </si>
  <si>
    <t>N00-22492</t>
  </si>
  <si>
    <t>0090110761</t>
  </si>
  <si>
    <t>FEX00013277</t>
  </si>
  <si>
    <t>M02-08250</t>
  </si>
  <si>
    <t>0090110907</t>
  </si>
  <si>
    <t>MACC10529I</t>
  </si>
  <si>
    <t>0090110964</t>
  </si>
  <si>
    <t>MACC10530I</t>
  </si>
  <si>
    <t>MACC10531I</t>
  </si>
  <si>
    <t>NLCF-7890I</t>
  </si>
  <si>
    <t>0090111059</t>
  </si>
  <si>
    <t>NLCF-7891I</t>
  </si>
  <si>
    <t>NLCF-7892I</t>
  </si>
  <si>
    <t>NLCF-7893I</t>
  </si>
  <si>
    <t>0090111071</t>
  </si>
  <si>
    <t>NLCF-7894I</t>
  </si>
  <si>
    <t>NLCF-7895I</t>
  </si>
  <si>
    <t>NLCF-7896I</t>
  </si>
  <si>
    <t>NLCF-7897I</t>
  </si>
  <si>
    <t>NLCF-7900I</t>
  </si>
  <si>
    <t>NLCF-7901I</t>
  </si>
  <si>
    <t>NLCF-7902I</t>
  </si>
  <si>
    <t>0090111081</t>
  </si>
  <si>
    <t>NLCF-7906I</t>
  </si>
  <si>
    <t>NLCF-7907I</t>
  </si>
  <si>
    <t>FEX00013326</t>
  </si>
  <si>
    <t>0090111122</t>
  </si>
  <si>
    <t>FEX00013308</t>
  </si>
  <si>
    <t>M03-21069</t>
  </si>
  <si>
    <t>0090111022</t>
  </si>
  <si>
    <t>FEX00013275</t>
  </si>
  <si>
    <t>M02-08196</t>
  </si>
  <si>
    <t>0090110272</t>
  </si>
  <si>
    <t>FEX00013276</t>
  </si>
  <si>
    <t>M02-08205</t>
  </si>
  <si>
    <t>0090110481</t>
  </si>
  <si>
    <t>FEX00013279</t>
  </si>
  <si>
    <t>N00-22480</t>
  </si>
  <si>
    <t>0090110752</t>
  </si>
  <si>
    <t>FEX00013307</t>
  </si>
  <si>
    <t>0041010673</t>
  </si>
  <si>
    <t>N00-22489</t>
  </si>
  <si>
    <t>0090110763</t>
  </si>
  <si>
    <t>FEX00013327</t>
  </si>
  <si>
    <t>Kohsei Co. Ltd.</t>
  </si>
  <si>
    <t>0041010563</t>
  </si>
  <si>
    <t>M02-08356</t>
  </si>
  <si>
    <t>0090111125</t>
  </si>
  <si>
    <t>FEX00013329</t>
  </si>
  <si>
    <t>M02-08362</t>
  </si>
  <si>
    <t>0090111127</t>
  </si>
  <si>
    <t>M02-08359</t>
  </si>
  <si>
    <t>FEX00013331</t>
  </si>
  <si>
    <t>0041010590</t>
  </si>
  <si>
    <t>M02-08355</t>
  </si>
  <si>
    <t>0090111143</t>
  </si>
  <si>
    <t>M02-08354</t>
  </si>
  <si>
    <t>FEX00013333</t>
  </si>
  <si>
    <t>M03-21026</t>
  </si>
  <si>
    <t>0090111154</t>
  </si>
  <si>
    <t>FEX00013283</t>
  </si>
  <si>
    <t>M02-08289</t>
  </si>
  <si>
    <t>0090110294</t>
  </si>
  <si>
    <t>FEX00013306</t>
  </si>
  <si>
    <t>N00-22491</t>
  </si>
  <si>
    <t>0090110762</t>
  </si>
  <si>
    <t>FEX00013321</t>
  </si>
  <si>
    <t>M03-20987</t>
  </si>
  <si>
    <t>0090110939</t>
  </si>
  <si>
    <t>FEX00013334</t>
  </si>
  <si>
    <t>0041010565</t>
  </si>
  <si>
    <t>N00-22933</t>
  </si>
  <si>
    <t>0090111132</t>
  </si>
  <si>
    <t>N00-22932</t>
  </si>
  <si>
    <t>FEX00013290</t>
  </si>
  <si>
    <t>0090110385</t>
  </si>
  <si>
    <t>FEX00013289</t>
  </si>
  <si>
    <t>M02-08265</t>
  </si>
  <si>
    <t>0090110612</t>
  </si>
  <si>
    <t>FEX00013302</t>
  </si>
  <si>
    <t>Derek Raphael &amp; Co. Ltd.</t>
  </si>
  <si>
    <t>0041010649</t>
  </si>
  <si>
    <t>N00-22488</t>
  </si>
  <si>
    <t>0090110718</t>
  </si>
  <si>
    <t>FEX00013303</t>
  </si>
  <si>
    <t>N00-22482</t>
  </si>
  <si>
    <t>0090110737</t>
  </si>
  <si>
    <t>FEX00013305</t>
  </si>
  <si>
    <t>Traxys Europe s.a.</t>
  </si>
  <si>
    <t>0041010669</t>
  </si>
  <si>
    <t>N00-22493</t>
  </si>
  <si>
    <t>0090110754</t>
  </si>
  <si>
    <t>FEX00013284</t>
  </si>
  <si>
    <t>0041010639</t>
  </si>
  <si>
    <t>M09-02944</t>
  </si>
  <si>
    <t>0090110882</t>
  </si>
  <si>
    <t>M09-02946</t>
  </si>
  <si>
    <t>M09-02972</t>
  </si>
  <si>
    <t>M09-02975</t>
  </si>
  <si>
    <t>M02-08182</t>
  </si>
  <si>
    <t>0090110943</t>
  </si>
  <si>
    <t>M02-08183</t>
  </si>
  <si>
    <t>M02-08184</t>
  </si>
  <si>
    <t>M02-08185</t>
  </si>
  <si>
    <t>M02-08188</t>
  </si>
  <si>
    <t>M02-08190</t>
  </si>
  <si>
    <t>M02-08194</t>
  </si>
  <si>
    <t>M02-08195</t>
  </si>
  <si>
    <t>M02-08197</t>
  </si>
  <si>
    <t>M02-08204</t>
  </si>
  <si>
    <t>FEX00013322</t>
  </si>
  <si>
    <t>M03-20991</t>
  </si>
  <si>
    <t>0090111086</t>
  </si>
  <si>
    <t>FEX00013291</t>
  </si>
  <si>
    <t>M02-08290</t>
  </si>
  <si>
    <t>0090110295</t>
  </si>
  <si>
    <t>FEX00013313</t>
  </si>
  <si>
    <t>N00-22542</t>
  </si>
  <si>
    <t>0090110360</t>
  </si>
  <si>
    <t>FEX00013314</t>
  </si>
  <si>
    <t>0090110361</t>
  </si>
  <si>
    <t>FEX00013294</t>
  </si>
  <si>
    <t>N00-22535</t>
  </si>
  <si>
    <t>0090110380</t>
  </si>
  <si>
    <t>FEX00013296</t>
  </si>
  <si>
    <t>N00-22514</t>
  </si>
  <si>
    <t>0090110382</t>
  </si>
  <si>
    <t>FEX00013295</t>
  </si>
  <si>
    <t>N00-22513</t>
  </si>
  <si>
    <t>0090110383</t>
  </si>
  <si>
    <t>FEX00013315</t>
  </si>
  <si>
    <t>N00-22487</t>
  </si>
  <si>
    <t>0090110616</t>
  </si>
  <si>
    <t>N00-22486</t>
  </si>
  <si>
    <t>FEX00013304</t>
  </si>
  <si>
    <t>Asia Steel &amp; Metals Ltd.</t>
  </si>
  <si>
    <t>0041010667</t>
  </si>
  <si>
    <t>M06-55741</t>
  </si>
  <si>
    <t>0090110743</t>
  </si>
  <si>
    <t>FEX00013300</t>
  </si>
  <si>
    <t>M03-20684</t>
  </si>
  <si>
    <t>0090110899</t>
  </si>
  <si>
    <t>FEX00013301</t>
  </si>
  <si>
    <t>GERDAU AMERISTEEL US INC.</t>
  </si>
  <si>
    <t>0041010674</t>
  </si>
  <si>
    <t>0090110993</t>
  </si>
  <si>
    <t>M02-08200</t>
  </si>
  <si>
    <t>0090110379</t>
  </si>
  <si>
    <t>M02-08243</t>
  </si>
  <si>
    <t>M02-08303</t>
  </si>
  <si>
    <t>FEX00013324</t>
  </si>
  <si>
    <t>0090110944</t>
  </si>
  <si>
    <t>M01-03267</t>
  </si>
  <si>
    <t>M01-03270</t>
  </si>
  <si>
    <t>FEX00013323</t>
  </si>
  <si>
    <t>M02-08264</t>
  </si>
  <si>
    <t>0090111092</t>
  </si>
  <si>
    <t>FEX00013332</t>
  </si>
  <si>
    <t>0090111147</t>
  </si>
  <si>
    <t>M09-02929</t>
  </si>
  <si>
    <t>FEX00013183</t>
  </si>
  <si>
    <t>0090110279</t>
  </si>
  <si>
    <t>FEX00013207</t>
  </si>
  <si>
    <t>0090110192</t>
  </si>
  <si>
    <t>FEX00013325</t>
  </si>
  <si>
    <t>0090110990</t>
  </si>
  <si>
    <t>M03-21068</t>
  </si>
  <si>
    <t>946.96</t>
  </si>
  <si>
    <t>0090111098</t>
  </si>
  <si>
    <t>FEL00504475</t>
  </si>
  <si>
    <t>0090110981</t>
  </si>
  <si>
    <t>FEL00504476</t>
  </si>
  <si>
    <t>0090110982</t>
  </si>
  <si>
    <t>NCX00002495</t>
  </si>
  <si>
    <t>M07-00823</t>
  </si>
  <si>
    <t>0090110955</t>
  </si>
  <si>
    <t>NCX00002496</t>
  </si>
  <si>
    <t>0090111056</t>
  </si>
  <si>
    <t>0090111089</t>
  </si>
  <si>
    <t>NCX00002498</t>
  </si>
  <si>
    <t>0090111091</t>
  </si>
  <si>
    <t>NCX00002499</t>
  </si>
  <si>
    <t>0090111100</t>
  </si>
  <si>
    <t>NCX00002500</t>
  </si>
  <si>
    <t>0090111101</t>
  </si>
  <si>
    <t>NCX00002501</t>
  </si>
  <si>
    <t>0090111105</t>
  </si>
  <si>
    <t>NCX00002502</t>
  </si>
  <si>
    <t>0090111106</t>
  </si>
  <si>
    <t>NCX00002503</t>
  </si>
  <si>
    <t>0090111107</t>
  </si>
  <si>
    <t>NCX00002504</t>
  </si>
  <si>
    <t>0090111108</t>
  </si>
  <si>
    <t>0090111111</t>
  </si>
  <si>
    <t>0090111112</t>
  </si>
  <si>
    <t>0090111113</t>
  </si>
  <si>
    <t>0041009812</t>
  </si>
  <si>
    <t>MACC10480I</t>
  </si>
  <si>
    <t>0090111114</t>
  </si>
  <si>
    <t>MACC10479I</t>
  </si>
  <si>
    <t>MACC10478I</t>
  </si>
  <si>
    <t>MACC10477I</t>
  </si>
  <si>
    <t>MACC10476I</t>
  </si>
  <si>
    <t>MACC10475I</t>
  </si>
  <si>
    <t>MACC10474I</t>
  </si>
  <si>
    <t>0090111115</t>
  </si>
  <si>
    <t>0090111116</t>
  </si>
  <si>
    <t>0090111117</t>
  </si>
  <si>
    <t>NDX00002090</t>
  </si>
  <si>
    <t>0090111019</t>
  </si>
  <si>
    <t>NDX00002091</t>
  </si>
  <si>
    <t>0090111020</t>
  </si>
  <si>
    <t>NDX00002092</t>
  </si>
  <si>
    <t>0090111021</t>
  </si>
  <si>
    <t>NDX00002093</t>
  </si>
  <si>
    <t>0090111109</t>
  </si>
  <si>
    <t>NDX00002094</t>
  </si>
  <si>
    <t>0090111110</t>
  </si>
  <si>
    <t>NCX00002514</t>
  </si>
  <si>
    <t>0041010454</t>
  </si>
  <si>
    <t>M03-20791</t>
  </si>
  <si>
    <t>0090111635</t>
  </si>
  <si>
    <t>MARZO</t>
  </si>
  <si>
    <t>NC00502861</t>
  </si>
  <si>
    <t>919.92</t>
  </si>
  <si>
    <t>0090111713</t>
  </si>
  <si>
    <t>0090111715</t>
  </si>
  <si>
    <t>SINM</t>
  </si>
  <si>
    <t>MATVAR</t>
  </si>
  <si>
    <t>MATERIALES VARIOS</t>
  </si>
  <si>
    <t>PED. VTA. MAT. NO ST</t>
  </si>
  <si>
    <t>FEL00504485</t>
  </si>
  <si>
    <t>PABLO IGNACIO JELVEZ HERRERA</t>
  </si>
  <si>
    <t>940.2</t>
  </si>
  <si>
    <t>0090111359</t>
  </si>
  <si>
    <t>FEL00504489</t>
  </si>
  <si>
    <t>0090111716</t>
  </si>
  <si>
    <t>0090111717</t>
  </si>
  <si>
    <t>0090111787</t>
  </si>
  <si>
    <t>FEL00504514</t>
  </si>
  <si>
    <t>946.1</t>
  </si>
  <si>
    <t>0090111891</t>
  </si>
  <si>
    <t>FEL00504515</t>
  </si>
  <si>
    <t>0090111892</t>
  </si>
  <si>
    <t>FEL00504516</t>
  </si>
  <si>
    <t>0090111893</t>
  </si>
  <si>
    <t>FEL00504517</t>
  </si>
  <si>
    <t>0090111894</t>
  </si>
  <si>
    <t>Penalidad Impurezas Cobre</t>
  </si>
  <si>
    <t>FEL00504518</t>
  </si>
  <si>
    <t>0090111895</t>
  </si>
  <si>
    <t>0090111959</t>
  </si>
  <si>
    <t>FEL00504487</t>
  </si>
  <si>
    <t>0090111650</t>
  </si>
  <si>
    <t>0090111652</t>
  </si>
  <si>
    <t>0090111663</t>
  </si>
  <si>
    <t>0090111664</t>
  </si>
  <si>
    <t>0090111665</t>
  </si>
  <si>
    <t>0090111666</t>
  </si>
  <si>
    <t>0090111667</t>
  </si>
  <si>
    <t>0090111668</t>
  </si>
  <si>
    <t>0090111669</t>
  </si>
  <si>
    <t>FEL00504511</t>
  </si>
  <si>
    <t>M06-55976</t>
  </si>
  <si>
    <t>0090111843</t>
  </si>
  <si>
    <t>M06-55977</t>
  </si>
  <si>
    <t>M06-55978</t>
  </si>
  <si>
    <t>M06-55979</t>
  </si>
  <si>
    <t>M06-55987</t>
  </si>
  <si>
    <t>M06-55988</t>
  </si>
  <si>
    <t>M06-55989</t>
  </si>
  <si>
    <t>M06-55990</t>
  </si>
  <si>
    <t>M06-55980</t>
  </si>
  <si>
    <t>M06-55981</t>
  </si>
  <si>
    <t>M06-55982</t>
  </si>
  <si>
    <t>M06-55983</t>
  </si>
  <si>
    <t>M06-55984</t>
  </si>
  <si>
    <t>M06-55985</t>
  </si>
  <si>
    <t>M06-55986</t>
  </si>
  <si>
    <t>FEL00504510</t>
  </si>
  <si>
    <t>M00-56083</t>
  </si>
  <si>
    <t>0090111842</t>
  </si>
  <si>
    <t>FEL00504512</t>
  </si>
  <si>
    <t>M00-56080</t>
  </si>
  <si>
    <t>0090111844</t>
  </si>
  <si>
    <t>M00-56081</t>
  </si>
  <si>
    <t>FEL00504513</t>
  </si>
  <si>
    <t>M06-55991</t>
  </si>
  <si>
    <t>0090111845</t>
  </si>
  <si>
    <t>M06-55992</t>
  </si>
  <si>
    <t>M06-55993</t>
  </si>
  <si>
    <t>FEX00013309</t>
  </si>
  <si>
    <t>MIRUS LLC</t>
  </si>
  <si>
    <t>0041008221</t>
  </si>
  <si>
    <t>M11-00290</t>
  </si>
  <si>
    <t>0090110946</t>
  </si>
  <si>
    <t>M11-00291</t>
  </si>
  <si>
    <t>M11-00296</t>
  </si>
  <si>
    <t>M11-00293</t>
  </si>
  <si>
    <t>M11-00294</t>
  </si>
  <si>
    <t>M11-00295</t>
  </si>
  <si>
    <t>M11-00297</t>
  </si>
  <si>
    <t>FEX00013335</t>
  </si>
  <si>
    <t>M03-20930</t>
  </si>
  <si>
    <t>0090111181</t>
  </si>
  <si>
    <t>FEX00013346</t>
  </si>
  <si>
    <t>0041010556</t>
  </si>
  <si>
    <t>M07-00841</t>
  </si>
  <si>
    <t>0090111229</t>
  </si>
  <si>
    <t>FEX00013347</t>
  </si>
  <si>
    <t>M07-00842</t>
  </si>
  <si>
    <t>0090111230</t>
  </si>
  <si>
    <t>FEX00013355</t>
  </si>
  <si>
    <t>M03-21076</t>
  </si>
  <si>
    <t>0090111258</t>
  </si>
  <si>
    <t>FEX00013372</t>
  </si>
  <si>
    <t>0041010654</t>
  </si>
  <si>
    <t>N00-22825</t>
  </si>
  <si>
    <t>0090111303</t>
  </si>
  <si>
    <t>N00-22826</t>
  </si>
  <si>
    <t>FEX00013340</t>
  </si>
  <si>
    <t>Polymer Additives Group</t>
  </si>
  <si>
    <t>0041010481</t>
  </si>
  <si>
    <t>M04-04992</t>
  </si>
  <si>
    <t>0090110368</t>
  </si>
  <si>
    <t>M04-04993</t>
  </si>
  <si>
    <t>M04-04994</t>
  </si>
  <si>
    <t>FEX00013344</t>
  </si>
  <si>
    <t>N00-22534</t>
  </si>
  <si>
    <t>0090110614</t>
  </si>
  <si>
    <t>FEX00013339</t>
  </si>
  <si>
    <t>M03-20904</t>
  </si>
  <si>
    <t>0090111082</t>
  </si>
  <si>
    <t>M03-20916</t>
  </si>
  <si>
    <t>M03-20920</t>
  </si>
  <si>
    <t>FEX00013328</t>
  </si>
  <si>
    <t>0090111126</t>
  </si>
  <si>
    <t>FEX00013441</t>
  </si>
  <si>
    <t>0090111637</t>
  </si>
  <si>
    <t>FEX00013337</t>
  </si>
  <si>
    <t>N00-22563</t>
  </si>
  <si>
    <t>0090110386</t>
  </si>
  <si>
    <t>FEX00013338</t>
  </si>
  <si>
    <t>0090110387</t>
  </si>
  <si>
    <t>FEX00013360</t>
  </si>
  <si>
    <t>M02-08323</t>
  </si>
  <si>
    <t>0090110696</t>
  </si>
  <si>
    <t>FEX00013341</t>
  </si>
  <si>
    <t>M03-20799</t>
  </si>
  <si>
    <t>0090111179</t>
  </si>
  <si>
    <t>M03-20866</t>
  </si>
  <si>
    <t>FEX00013359</t>
  </si>
  <si>
    <t>M02-08015</t>
  </si>
  <si>
    <t>0090110710</t>
  </si>
  <si>
    <t>FEX00013348</t>
  </si>
  <si>
    <t>HYDROCARBON TECHNOLOGY &amp; INNOV</t>
  </si>
  <si>
    <t>0041010485</t>
  </si>
  <si>
    <t>M04-04972</t>
  </si>
  <si>
    <t>0090110740</t>
  </si>
  <si>
    <t>M04-04973</t>
  </si>
  <si>
    <t>M04-04974</t>
  </si>
  <si>
    <t>FEX00013361</t>
  </si>
  <si>
    <t>N00-22644</t>
  </si>
  <si>
    <t>0090110900</t>
  </si>
  <si>
    <t>FEX00013363</t>
  </si>
  <si>
    <t>N00-22645</t>
  </si>
  <si>
    <t>0090110903</t>
  </si>
  <si>
    <t>FEX00013362</t>
  </si>
  <si>
    <t>0090110904</t>
  </si>
  <si>
    <t>FEX00013343</t>
  </si>
  <si>
    <t>N00-22578</t>
  </si>
  <si>
    <t>0090110913</t>
  </si>
  <si>
    <t>FEX00013342</t>
  </si>
  <si>
    <t>N00-22582</t>
  </si>
  <si>
    <t>0090110959</t>
  </si>
  <si>
    <t>FEX00013336</t>
  </si>
  <si>
    <t>N00-22647</t>
  </si>
  <si>
    <t>0090111083</t>
  </si>
  <si>
    <t>FEX00013470</t>
  </si>
  <si>
    <t>M03-20915</t>
  </si>
  <si>
    <t>0090111252</t>
  </si>
  <si>
    <t>FEX00013373</t>
  </si>
  <si>
    <t>M04-04995</t>
  </si>
  <si>
    <t>0090111310</t>
  </si>
  <si>
    <t>M04-04996</t>
  </si>
  <si>
    <t>M04-04997</t>
  </si>
  <si>
    <t>FEX00013366</t>
  </si>
  <si>
    <t>0041009974</t>
  </si>
  <si>
    <t>M05-55632</t>
  </si>
  <si>
    <t>0090111057</t>
  </si>
  <si>
    <t>FEX00013354</t>
  </si>
  <si>
    <t>0090111061</t>
  </si>
  <si>
    <t>FEX00013349</t>
  </si>
  <si>
    <t>M03-20958</t>
  </si>
  <si>
    <t>0090111150</t>
  </si>
  <si>
    <t>M03-20935</t>
  </si>
  <si>
    <t>M03-21019</t>
  </si>
  <si>
    <t>FEX00013358</t>
  </si>
  <si>
    <t>M02-08173</t>
  </si>
  <si>
    <t>0090110711</t>
  </si>
  <si>
    <t>FEX00013356</t>
  </si>
  <si>
    <t>M02-08311</t>
  </si>
  <si>
    <t>0090111153</t>
  </si>
  <si>
    <t>FEX00013350</t>
  </si>
  <si>
    <t>N00-23043</t>
  </si>
  <si>
    <t>0090111224</t>
  </si>
  <si>
    <t>FEX00013351</t>
  </si>
  <si>
    <t>N00-23044</t>
  </si>
  <si>
    <t>0090111226</t>
  </si>
  <si>
    <t>FEX00013352</t>
  </si>
  <si>
    <t>N00-23045</t>
  </si>
  <si>
    <t>0090111227</t>
  </si>
  <si>
    <t>FEX00013353</t>
  </si>
  <si>
    <t>N00-23046</t>
  </si>
  <si>
    <t>0090111228</t>
  </si>
  <si>
    <t>MMLP-09640</t>
  </si>
  <si>
    <t>0090111350</t>
  </si>
  <si>
    <t>MMLP-09639</t>
  </si>
  <si>
    <t>MMLP-09638</t>
  </si>
  <si>
    <t>MMLP-09637</t>
  </si>
  <si>
    <t>MMLP-09636</t>
  </si>
  <si>
    <t>MMLP-09630</t>
  </si>
  <si>
    <t>MMLP-09629</t>
  </si>
  <si>
    <t>MMLP-09628</t>
  </si>
  <si>
    <t>MMLP-09627</t>
  </si>
  <si>
    <t>MMLP-09626</t>
  </si>
  <si>
    <t>MMLP-09635</t>
  </si>
  <si>
    <t>0090111360</t>
  </si>
  <si>
    <t>MMLP-09634</t>
  </si>
  <si>
    <t>MMLP-09633</t>
  </si>
  <si>
    <t>MMLP-09632</t>
  </si>
  <si>
    <t>MMLP-09631</t>
  </si>
  <si>
    <t>FEX00013398</t>
  </si>
  <si>
    <t>North American Stainless</t>
  </si>
  <si>
    <t>0041010686</t>
  </si>
  <si>
    <t>M03-20957</t>
  </si>
  <si>
    <t>0090111392</t>
  </si>
  <si>
    <t>FEX00013370</t>
  </si>
  <si>
    <t>0090110902</t>
  </si>
  <si>
    <t>FEX00013357</t>
  </si>
  <si>
    <t>0041010548</t>
  </si>
  <si>
    <t>0090110947</t>
  </si>
  <si>
    <t>FEX00013365</t>
  </si>
  <si>
    <t>N00-22633</t>
  </si>
  <si>
    <t>0090110957</t>
  </si>
  <si>
    <t>FEX00013364</t>
  </si>
  <si>
    <t>N00-22580</t>
  </si>
  <si>
    <t>0090110960</t>
  </si>
  <si>
    <t>FEX00013368</t>
  </si>
  <si>
    <t>N00-22643</t>
  </si>
  <si>
    <t>0090111070</t>
  </si>
  <si>
    <t>FEX00013369</t>
  </si>
  <si>
    <t>N00-22642</t>
  </si>
  <si>
    <t>0090111074</t>
  </si>
  <si>
    <t>FEX00013367</t>
  </si>
  <si>
    <t>N00-22639</t>
  </si>
  <si>
    <t>0090111085</t>
  </si>
  <si>
    <t>FEX00013375</t>
  </si>
  <si>
    <t>M03-20932</t>
  </si>
  <si>
    <t>0090111284</t>
  </si>
  <si>
    <t>FEX00013371</t>
  </si>
  <si>
    <t>M02-08267</t>
  </si>
  <si>
    <t>0090111309</t>
  </si>
  <si>
    <t>FEX00013374</t>
  </si>
  <si>
    <t>M04-04998</t>
  </si>
  <si>
    <t>0090111311</t>
  </si>
  <si>
    <t>M04-04999</t>
  </si>
  <si>
    <t>M04-05000</t>
  </si>
  <si>
    <t>FEX00013471</t>
  </si>
  <si>
    <t>M03-20924</t>
  </si>
  <si>
    <t>0090111314</t>
  </si>
  <si>
    <t>FEX00013376</t>
  </si>
  <si>
    <t>0090111317</t>
  </si>
  <si>
    <t>FEX00013377</t>
  </si>
  <si>
    <t>M02-08329</t>
  </si>
  <si>
    <t>0090110697</t>
  </si>
  <si>
    <t>FEX00013472</t>
  </si>
  <si>
    <t>M03-20926</t>
  </si>
  <si>
    <t>0090111328</t>
  </si>
  <si>
    <t>FEX00013378</t>
  </si>
  <si>
    <t>M03-20914</t>
  </si>
  <si>
    <t>0090111329</t>
  </si>
  <si>
    <t>FEX00013397</t>
  </si>
  <si>
    <t>M02-08269</t>
  </si>
  <si>
    <t>0090111058</t>
  </si>
  <si>
    <t>FEX00013399</t>
  </si>
  <si>
    <t>0041010689</t>
  </si>
  <si>
    <t>N00-22760</t>
  </si>
  <si>
    <t>0090111231</t>
  </si>
  <si>
    <t>FEX00013401</t>
  </si>
  <si>
    <t>0041010619</t>
  </si>
  <si>
    <t>N00-23022</t>
  </si>
  <si>
    <t>0090111373</t>
  </si>
  <si>
    <t>N00-23023</t>
  </si>
  <si>
    <t>N00-23065</t>
  </si>
  <si>
    <t>N00-23066</t>
  </si>
  <si>
    <t>N00-23121</t>
  </si>
  <si>
    <t>N00-23122</t>
  </si>
  <si>
    <t>FEX00013390</t>
  </si>
  <si>
    <t>N00-22945</t>
  </si>
  <si>
    <t>0090111375</t>
  </si>
  <si>
    <t>FEX00013406</t>
  </si>
  <si>
    <t>N00-22944</t>
  </si>
  <si>
    <t>0090111385</t>
  </si>
  <si>
    <t>N00-22943</t>
  </si>
  <si>
    <t>FEX00013405</t>
  </si>
  <si>
    <t>N00-22947</t>
  </si>
  <si>
    <t>0090111387</t>
  </si>
  <si>
    <t>N00-22946</t>
  </si>
  <si>
    <t>FEX00013384</t>
  </si>
  <si>
    <t>M02-08319</t>
  </si>
  <si>
    <t>0090110698</t>
  </si>
  <si>
    <t>FEX00013385</t>
  </si>
  <si>
    <t>N05-00002</t>
  </si>
  <si>
    <t>0090110733</t>
  </si>
  <si>
    <t>FEX00013379</t>
  </si>
  <si>
    <t>N00-22579</t>
  </si>
  <si>
    <t>0090110961</t>
  </si>
  <si>
    <t>FEX00013400</t>
  </si>
  <si>
    <t>N00-22641</t>
  </si>
  <si>
    <t>0090111075</t>
  </si>
  <si>
    <t>FEX00013434</t>
  </si>
  <si>
    <t>0041010691</t>
  </si>
  <si>
    <t>N00-22756</t>
  </si>
  <si>
    <t>0090111248</t>
  </si>
  <si>
    <t>FEX00013395</t>
  </si>
  <si>
    <t>M02-08327</t>
  </si>
  <si>
    <t>0090110712</t>
  </si>
  <si>
    <t>FEX00013392</t>
  </si>
  <si>
    <t>N00-22646</t>
  </si>
  <si>
    <t>0090111084</t>
  </si>
  <si>
    <t>FEX00013380</t>
  </si>
  <si>
    <t>N00-23141</t>
  </si>
  <si>
    <t>0090111340</t>
  </si>
  <si>
    <t>FEX00013381</t>
  </si>
  <si>
    <t>N00-23144</t>
  </si>
  <si>
    <t>0090111341</t>
  </si>
  <si>
    <t>FEX00013382</t>
  </si>
  <si>
    <t>N00-23147</t>
  </si>
  <si>
    <t>0090111342</t>
  </si>
  <si>
    <t>MHV-00253</t>
  </si>
  <si>
    <t>0090111416</t>
  </si>
  <si>
    <t>FEX00013427</t>
  </si>
  <si>
    <t>0041010562</t>
  </si>
  <si>
    <t>M02-08371</t>
  </si>
  <si>
    <t>0090111395</t>
  </si>
  <si>
    <t>FEX00013388</t>
  </si>
  <si>
    <t>0090111212</t>
  </si>
  <si>
    <t>FEX00013387</t>
  </si>
  <si>
    <t>0090111253</t>
  </si>
  <si>
    <t>FEX00013393</t>
  </si>
  <si>
    <t>0041010692</t>
  </si>
  <si>
    <t>N00-22790</t>
  </si>
  <si>
    <t>0090111277</t>
  </si>
  <si>
    <t>N00-22772</t>
  </si>
  <si>
    <t>FEX00013394</t>
  </si>
  <si>
    <t>N00-22784</t>
  </si>
  <si>
    <t>0090111308</t>
  </si>
  <si>
    <t>FEX00013391</t>
  </si>
  <si>
    <t>N00-22741</t>
  </si>
  <si>
    <t>0090111337</t>
  </si>
  <si>
    <t>FEX00013389</t>
  </si>
  <si>
    <t>0090111382</t>
  </si>
  <si>
    <t>M09-02930</t>
  </si>
  <si>
    <t>M09-02931</t>
  </si>
  <si>
    <t>M09-02933</t>
  </si>
  <si>
    <t>M09-02934</t>
  </si>
  <si>
    <t>M09-02939</t>
  </si>
  <si>
    <t>FEX00013473</t>
  </si>
  <si>
    <t>M03-21027</t>
  </si>
  <si>
    <t>0090111434</t>
  </si>
  <si>
    <t>FEX00013474</t>
  </si>
  <si>
    <t>0090111436</t>
  </si>
  <si>
    <t>FEX00013396</t>
  </si>
  <si>
    <t>M02-08320</t>
  </si>
  <si>
    <t>0090110699</t>
  </si>
  <si>
    <t>FEX00013407</t>
  </si>
  <si>
    <t>0090110901</t>
  </si>
  <si>
    <t>FEX00013402</t>
  </si>
  <si>
    <t>0090111076</t>
  </si>
  <si>
    <t>FEX00013403</t>
  </si>
  <si>
    <t>N00-22640</t>
  </si>
  <si>
    <t>0090111077</t>
  </si>
  <si>
    <t>FEX00013404</t>
  </si>
  <si>
    <t>Hive Material Company</t>
  </si>
  <si>
    <t>0041010695</t>
  </si>
  <si>
    <t>N00-22808</t>
  </si>
  <si>
    <t>0090111299</t>
  </si>
  <si>
    <t>FEX00013475</t>
  </si>
  <si>
    <t>M03-20929</t>
  </si>
  <si>
    <t>0090111437</t>
  </si>
  <si>
    <t>FEX00013408</t>
  </si>
  <si>
    <t>N00-22648</t>
  </si>
  <si>
    <t>0090110915</t>
  </si>
  <si>
    <t>FEX00013409</t>
  </si>
  <si>
    <t>M02-08308</t>
  </si>
  <si>
    <t>0090111060</t>
  </si>
  <si>
    <t>FEX00013419</t>
  </si>
  <si>
    <t>N00-22714</t>
  </si>
  <si>
    <t>0090111280</t>
  </si>
  <si>
    <t>FEX00013414</t>
  </si>
  <si>
    <t>N00-22739</t>
  </si>
  <si>
    <t>0090111304</t>
  </si>
  <si>
    <t>FEX00013410</t>
  </si>
  <si>
    <t>0041010700</t>
  </si>
  <si>
    <t>M06-55746</t>
  </si>
  <si>
    <t>0090111316</t>
  </si>
  <si>
    <t>M06-55743</t>
  </si>
  <si>
    <t>FEX00013412</t>
  </si>
  <si>
    <t>N00-22737</t>
  </si>
  <si>
    <t>0090111327</t>
  </si>
  <si>
    <t>FEX00013411</t>
  </si>
  <si>
    <t>Aperam Sourcing</t>
  </si>
  <si>
    <t>0041010704</t>
  </si>
  <si>
    <t>M06-55747</t>
  </si>
  <si>
    <t>0090111332</t>
  </si>
  <si>
    <t>FEX00013415</t>
  </si>
  <si>
    <t>N00-22751</t>
  </si>
  <si>
    <t>0090111338</t>
  </si>
  <si>
    <t>FEX00013426</t>
  </si>
  <si>
    <t>0041010699</t>
  </si>
  <si>
    <t>M10-00522</t>
  </si>
  <si>
    <t>0090111412</t>
  </si>
  <si>
    <t>M10-00626</t>
  </si>
  <si>
    <t>M10-00666</t>
  </si>
  <si>
    <t>FEX00013423</t>
  </si>
  <si>
    <t>M03-20919</t>
  </si>
  <si>
    <t>0090111445</t>
  </si>
  <si>
    <t>FEX00013476</t>
  </si>
  <si>
    <t>M03-20936</t>
  </si>
  <si>
    <t>0090111465</t>
  </si>
  <si>
    <t>FEX00013432</t>
  </si>
  <si>
    <t>M02-08321</t>
  </si>
  <si>
    <t>0090110707</t>
  </si>
  <si>
    <t>FEX00013420</t>
  </si>
  <si>
    <t>0090110916</t>
  </si>
  <si>
    <t>FEX00013421</t>
  </si>
  <si>
    <t>N00-22653</t>
  </si>
  <si>
    <t>0090110917</t>
  </si>
  <si>
    <t>FEX00013424</t>
  </si>
  <si>
    <t>0090111078</t>
  </si>
  <si>
    <t>FEX00013422</t>
  </si>
  <si>
    <t>MTALX Ltd</t>
  </si>
  <si>
    <t>0041010705</t>
  </si>
  <si>
    <t>M06-55742</t>
  </si>
  <si>
    <t>0090111343</t>
  </si>
  <si>
    <t>FEX00013437</t>
  </si>
  <si>
    <t>PROFOUND ALLOYS, LLC</t>
  </si>
  <si>
    <t>0041010722</t>
  </si>
  <si>
    <t>M03-20955</t>
  </si>
  <si>
    <t>0090111396</t>
  </si>
  <si>
    <t>FEX00013416</t>
  </si>
  <si>
    <t>N00-23172</t>
  </si>
  <si>
    <t>0090111407</t>
  </si>
  <si>
    <t>FEX00013417</t>
  </si>
  <si>
    <t>N00-23173</t>
  </si>
  <si>
    <t>0090111408</t>
  </si>
  <si>
    <t>FEX00013418</t>
  </si>
  <si>
    <t>N00-23174</t>
  </si>
  <si>
    <t>0090111409</t>
  </si>
  <si>
    <t>FEX00013429</t>
  </si>
  <si>
    <t>M02-08326</t>
  </si>
  <si>
    <t>0090110713</t>
  </si>
  <si>
    <t>FEX00013433</t>
  </si>
  <si>
    <t>Deutsche Edelstahlwerke Witten</t>
  </si>
  <si>
    <t>0041010550</t>
  </si>
  <si>
    <t>M03-21055</t>
  </si>
  <si>
    <t>0090110950</t>
  </si>
  <si>
    <t>FEX00013425</t>
  </si>
  <si>
    <t>M02-08208</t>
  </si>
  <si>
    <t>0090111275</t>
  </si>
  <si>
    <t>FEX00013430</t>
  </si>
  <si>
    <t>N00-22783</t>
  </si>
  <si>
    <t>0090111300</t>
  </si>
  <si>
    <t>FEX00013428</t>
  </si>
  <si>
    <t>M06-55965</t>
  </si>
  <si>
    <t>0090111333</t>
  </si>
  <si>
    <t>FEX00013477</t>
  </si>
  <si>
    <t>M03-20933</t>
  </si>
  <si>
    <t>0090111630</t>
  </si>
  <si>
    <t>FEX00013440</t>
  </si>
  <si>
    <t>0041010641</t>
  </si>
  <si>
    <t>M07-00846</t>
  </si>
  <si>
    <t>0090111624</t>
  </si>
  <si>
    <t>M07-00847</t>
  </si>
  <si>
    <t>FEX00013431</t>
  </si>
  <si>
    <t>RJR Alloys Inc.</t>
  </si>
  <si>
    <t>0041008965</t>
  </si>
  <si>
    <t>M10-00517</t>
  </si>
  <si>
    <t>0090111435</t>
  </si>
  <si>
    <t>M10-00541</t>
  </si>
  <si>
    <t>FEX00013466</t>
  </si>
  <si>
    <t>M03-21086</t>
  </si>
  <si>
    <t>0090111647</t>
  </si>
  <si>
    <t>M03-21092</t>
  </si>
  <si>
    <t>FEX00013467</t>
  </si>
  <si>
    <t>M02-08423</t>
  </si>
  <si>
    <t>0090111649</t>
  </si>
  <si>
    <t>M02-08408</t>
  </si>
  <si>
    <t>FEX00013453</t>
  </si>
  <si>
    <t>0090110695</t>
  </si>
  <si>
    <t>FEX00013435</t>
  </si>
  <si>
    <t>0090110918</t>
  </si>
  <si>
    <t>FEX00013436</t>
  </si>
  <si>
    <t>GLENCORE INTERNATIONAL AG</t>
  </si>
  <si>
    <t>0041010732</t>
  </si>
  <si>
    <t>N00-22799</t>
  </si>
  <si>
    <t>0090111468</t>
  </si>
  <si>
    <t>FEX00013469</t>
  </si>
  <si>
    <t>Pometon SPA</t>
  </si>
  <si>
    <t>0041010531</t>
  </si>
  <si>
    <t>M01-03282</t>
  </si>
  <si>
    <t>0090111203</t>
  </si>
  <si>
    <t>FEX00013439</t>
  </si>
  <si>
    <t>Rhenium Alloys, Inc</t>
  </si>
  <si>
    <t>0041010629</t>
  </si>
  <si>
    <t>M10-00876</t>
  </si>
  <si>
    <t>0090111479</t>
  </si>
  <si>
    <t>FEX00013449</t>
  </si>
  <si>
    <t>M11-00289</t>
  </si>
  <si>
    <t>0090111498</t>
  </si>
  <si>
    <t>M02-08262</t>
  </si>
  <si>
    <t>0090111595</t>
  </si>
  <si>
    <t>M02-08263</t>
  </si>
  <si>
    <t>M02-08268</t>
  </si>
  <si>
    <t>M02-08270</t>
  </si>
  <si>
    <t>M02-08271</t>
  </si>
  <si>
    <t>M02-08273</t>
  </si>
  <si>
    <t>M02-08276</t>
  </si>
  <si>
    <t>M02-08283</t>
  </si>
  <si>
    <t>M02-08285</t>
  </si>
  <si>
    <t>M02-08286</t>
  </si>
  <si>
    <t>M02-08287</t>
  </si>
  <si>
    <t>M02-08294</t>
  </si>
  <si>
    <t>FEX00013492</t>
  </si>
  <si>
    <t>N00-23047</t>
  </si>
  <si>
    <t>0090111749</t>
  </si>
  <si>
    <t>N00-23048</t>
  </si>
  <si>
    <t>FEX00013485</t>
  </si>
  <si>
    <t>N00-23050</t>
  </si>
  <si>
    <t>0090111760</t>
  </si>
  <si>
    <t>N00-23049</t>
  </si>
  <si>
    <t>FEX00013452</t>
  </si>
  <si>
    <t>0041010423</t>
  </si>
  <si>
    <t>M04-05001</t>
  </si>
  <si>
    <t>0090110716</t>
  </si>
  <si>
    <t>M04-05002</t>
  </si>
  <si>
    <t>M04-05003</t>
  </si>
  <si>
    <t>FEX00013454</t>
  </si>
  <si>
    <t>M06-55966</t>
  </si>
  <si>
    <t>0090111334</t>
  </si>
  <si>
    <t>FEX00013460</t>
  </si>
  <si>
    <t>M03-20877</t>
  </si>
  <si>
    <t>0090111755</t>
  </si>
  <si>
    <t>FEX00013486</t>
  </si>
  <si>
    <t>BASF SE</t>
  </si>
  <si>
    <t>0041010530</t>
  </si>
  <si>
    <t>M07-00837</t>
  </si>
  <si>
    <t>0090110938</t>
  </si>
  <si>
    <t>M07-00838</t>
  </si>
  <si>
    <t>M07-00839</t>
  </si>
  <si>
    <t>FEX00013455</t>
  </si>
  <si>
    <t>M06-55964</t>
  </si>
  <si>
    <t>0090111335</t>
  </si>
  <si>
    <t>FEX00013461</t>
  </si>
  <si>
    <t>N00-22771</t>
  </si>
  <si>
    <t>0090111473</t>
  </si>
  <si>
    <t>FEX00013458</t>
  </si>
  <si>
    <t>N00-22713</t>
  </si>
  <si>
    <t>0090111591</t>
  </si>
  <si>
    <t>FEX00013450</t>
  </si>
  <si>
    <t>M11-00299</t>
  </si>
  <si>
    <t>0090111592</t>
  </si>
  <si>
    <t>M11-00300</t>
  </si>
  <si>
    <t>M11-00301</t>
  </si>
  <si>
    <t>M11-00302</t>
  </si>
  <si>
    <t>M11-00303</t>
  </si>
  <si>
    <t>M11-00304</t>
  </si>
  <si>
    <t>M11-00305</t>
  </si>
  <si>
    <t>FEX00013457</t>
  </si>
  <si>
    <t>Traxys North America llc.</t>
  </si>
  <si>
    <t>0041010746</t>
  </si>
  <si>
    <t>M03-21003</t>
  </si>
  <si>
    <t>0090111594</t>
  </si>
  <si>
    <t>RERES</t>
  </si>
  <si>
    <t>Resina de Renio</t>
  </si>
  <si>
    <t>FEX00013451</t>
  </si>
  <si>
    <t>Maritime House LTD</t>
  </si>
  <si>
    <t>0041010685</t>
  </si>
  <si>
    <t>MSAD-00085</t>
  </si>
  <si>
    <t>0090111605</t>
  </si>
  <si>
    <t>FEX00013491</t>
  </si>
  <si>
    <t>M03-20995</t>
  </si>
  <si>
    <t>0090111939</t>
  </si>
  <si>
    <t>FEX00013456</t>
  </si>
  <si>
    <t>M02-08237</t>
  </si>
  <si>
    <t>0090111273</t>
  </si>
  <si>
    <t>FEX00013463</t>
  </si>
  <si>
    <t>M02-08209</t>
  </si>
  <si>
    <t>0090111276</t>
  </si>
  <si>
    <t>FEX00013468</t>
  </si>
  <si>
    <t>0041010729</t>
  </si>
  <si>
    <t>M03-21035</t>
  </si>
  <si>
    <t>0090111439</t>
  </si>
  <si>
    <t>FEX00013464</t>
  </si>
  <si>
    <t>0041010739</t>
  </si>
  <si>
    <t>M00-55834</t>
  </si>
  <si>
    <t>0090111582</t>
  </si>
  <si>
    <t>FEX00013462</t>
  </si>
  <si>
    <t>0041010684</t>
  </si>
  <si>
    <t>M10-00577</t>
  </si>
  <si>
    <t>0090111593</t>
  </si>
  <si>
    <t>M10-00578</t>
  </si>
  <si>
    <t>M10-00590</t>
  </si>
  <si>
    <t>M10-00592</t>
  </si>
  <si>
    <t>M10-00595</t>
  </si>
  <si>
    <t>M10-00602</t>
  </si>
  <si>
    <t>M10-00603</t>
  </si>
  <si>
    <t>M10-00610</t>
  </si>
  <si>
    <t>M10-00614</t>
  </si>
  <si>
    <t>M10-00616</t>
  </si>
  <si>
    <t>M10-00618</t>
  </si>
  <si>
    <t>M10-00621</t>
  </si>
  <si>
    <t>M10-00622</t>
  </si>
  <si>
    <t>FEX00013459</t>
  </si>
  <si>
    <t>0041010671</t>
  </si>
  <si>
    <t>M09-03067</t>
  </si>
  <si>
    <t>0090111714</t>
  </si>
  <si>
    <t>M09-03073</t>
  </si>
  <si>
    <t>M09-03102</t>
  </si>
  <si>
    <t>M09-03105</t>
  </si>
  <si>
    <t>M09-03116</t>
  </si>
  <si>
    <t>M09-03117</t>
  </si>
  <si>
    <t>M09-03140</t>
  </si>
  <si>
    <t>M09-03181</t>
  </si>
  <si>
    <t>M09-03212</t>
  </si>
  <si>
    <t>M09-03310</t>
  </si>
  <si>
    <t>M09-03311</t>
  </si>
  <si>
    <t>M09-03343</t>
  </si>
  <si>
    <t>M09-03359</t>
  </si>
  <si>
    <t>FEX00013484</t>
  </si>
  <si>
    <t>M02-08373</t>
  </si>
  <si>
    <t>0090111903</t>
  </si>
  <si>
    <t>M02-08375</t>
  </si>
  <si>
    <t>FEX00013493</t>
  </si>
  <si>
    <t>0041010681</t>
  </si>
  <si>
    <t>M03-21107</t>
  </si>
  <si>
    <t>0090111918</t>
  </si>
  <si>
    <t>FEX00013465</t>
  </si>
  <si>
    <t>N00-22697</t>
  </si>
  <si>
    <t>0090111620</t>
  </si>
  <si>
    <t>FEX00013490</t>
  </si>
  <si>
    <t>0041010368</t>
  </si>
  <si>
    <t>MSAD-00079</t>
  </si>
  <si>
    <t>0090111936</t>
  </si>
  <si>
    <t>MSAD-00080</t>
  </si>
  <si>
    <t>MSAD-00081</t>
  </si>
  <si>
    <t>FEX00013483</t>
  </si>
  <si>
    <t>World Metals &amp; Alloys (FZC)</t>
  </si>
  <si>
    <t>0041010733</t>
  </si>
  <si>
    <t>N00-22778</t>
  </si>
  <si>
    <t>0090111471</t>
  </si>
  <si>
    <t>FEX00013487</t>
  </si>
  <si>
    <t>N00-22777</t>
  </si>
  <si>
    <t>0090111494</t>
  </si>
  <si>
    <t>M02-08300</t>
  </si>
  <si>
    <t>0090111496</t>
  </si>
  <si>
    <t>M02-08331</t>
  </si>
  <si>
    <t>M02-08306</t>
  </si>
  <si>
    <t>M02-08298</t>
  </si>
  <si>
    <t>M02-08330</t>
  </si>
  <si>
    <t>M02-08206</t>
  </si>
  <si>
    <t>0090111596</t>
  </si>
  <si>
    <t>M02-08293</t>
  </si>
  <si>
    <t>M02-08296</t>
  </si>
  <si>
    <t>M02-08297</t>
  </si>
  <si>
    <t>M02-08299</t>
  </si>
  <si>
    <t>FEX00013481</t>
  </si>
  <si>
    <t>M01-03268</t>
  </si>
  <si>
    <t>0090111757</t>
  </si>
  <si>
    <t>M01-03269</t>
  </si>
  <si>
    <t>M01-03273</t>
  </si>
  <si>
    <t>FEX00013479</t>
  </si>
  <si>
    <t>Pratt &amp; Whitney</t>
  </si>
  <si>
    <t>0041010582</t>
  </si>
  <si>
    <t>M09-02940</t>
  </si>
  <si>
    <t>0090111866</t>
  </si>
  <si>
    <t>M09-02941</t>
  </si>
  <si>
    <t>M09-02942</t>
  </si>
  <si>
    <t>M09-02943</t>
  </si>
  <si>
    <t>M09-02948</t>
  </si>
  <si>
    <t>M09-02949</t>
  </si>
  <si>
    <t>M09-02951</t>
  </si>
  <si>
    <t>M09-02952</t>
  </si>
  <si>
    <t>M09-02953</t>
  </si>
  <si>
    <t>M09-02954</t>
  </si>
  <si>
    <t>M09-02967</t>
  </si>
  <si>
    <t>M09-02968</t>
  </si>
  <si>
    <t>M09-02973</t>
  </si>
  <si>
    <t>M09-02976</t>
  </si>
  <si>
    <t>M09-02977</t>
  </si>
  <si>
    <t>M09-02980</t>
  </si>
  <si>
    <t>M09-02982</t>
  </si>
  <si>
    <t>M09-02999</t>
  </si>
  <si>
    <t>FEX00013480</t>
  </si>
  <si>
    <t>0090111890</t>
  </si>
  <si>
    <t>M09-02945</t>
  </si>
  <si>
    <t>FEX00013489</t>
  </si>
  <si>
    <t>Howmet Casting and Services, I</t>
  </si>
  <si>
    <t>0041008990</t>
  </si>
  <si>
    <t>M09-03197</t>
  </si>
  <si>
    <t>0090111929</t>
  </si>
  <si>
    <t>M09-02859</t>
  </si>
  <si>
    <t>FEX00013345</t>
  </si>
  <si>
    <t>0090111222</t>
  </si>
  <si>
    <t>M03-21096</t>
  </si>
  <si>
    <t>932.28</t>
  </si>
  <si>
    <t>0090111361</t>
  </si>
  <si>
    <t>0041010749</t>
  </si>
  <si>
    <t>N00-23226</t>
  </si>
  <si>
    <t>931.75</t>
  </si>
  <si>
    <t>0090111774</t>
  </si>
  <si>
    <t>FEL00504508</t>
  </si>
  <si>
    <t>0090111780</t>
  </si>
  <si>
    <t>FEL00504509</t>
  </si>
  <si>
    <t>0090111781</t>
  </si>
  <si>
    <t>FEL00504506</t>
  </si>
  <si>
    <t>0090111784</t>
  </si>
  <si>
    <t>FEL00504507</t>
  </si>
  <si>
    <t>0090111785</t>
  </si>
  <si>
    <t>ZNCA</t>
  </si>
  <si>
    <t>NCRE, Nacional</t>
  </si>
  <si>
    <t>NC00502863</t>
  </si>
  <si>
    <t>0090111862</t>
  </si>
  <si>
    <t>NCX00002513</t>
  </si>
  <si>
    <t>0090111302</t>
  </si>
  <si>
    <t>NCX00002515</t>
  </si>
  <si>
    <t>0090111809</t>
  </si>
  <si>
    <t>NCX00002516</t>
  </si>
  <si>
    <t>0090111811</t>
  </si>
  <si>
    <t>NCX00002550</t>
  </si>
  <si>
    <t>0090111812</t>
  </si>
  <si>
    <t>NCX00002517</t>
  </si>
  <si>
    <t>0090111813</t>
  </si>
  <si>
    <t>NCX00002518</t>
  </si>
  <si>
    <t>0090111814</t>
  </si>
  <si>
    <t>0090111841</t>
  </si>
  <si>
    <t>NCX00002520</t>
  </si>
  <si>
    <t>0090111846</t>
  </si>
  <si>
    <t>NCX00002521</t>
  </si>
  <si>
    <t>0090111847</t>
  </si>
  <si>
    <t>NCX00002522</t>
  </si>
  <si>
    <t>0090111848</t>
  </si>
  <si>
    <t>0090111849</t>
  </si>
  <si>
    <t>NCX00002523</t>
  </si>
  <si>
    <t>0090111850</t>
  </si>
  <si>
    <t>NCX00002524</t>
  </si>
  <si>
    <t>0090111851</t>
  </si>
  <si>
    <t>NCX00002525</t>
  </si>
  <si>
    <t>0090111852</t>
  </si>
  <si>
    <t>NCX00002526</t>
  </si>
  <si>
    <t>0090111853</t>
  </si>
  <si>
    <t>NCX00002527</t>
  </si>
  <si>
    <t>0090111854</t>
  </si>
  <si>
    <t>NCX00002528</t>
  </si>
  <si>
    <t>0090111855</t>
  </si>
  <si>
    <t>NCX00002529</t>
  </si>
  <si>
    <t>0090111856</t>
  </si>
  <si>
    <t>NCX00002530</t>
  </si>
  <si>
    <t>0090111858</t>
  </si>
  <si>
    <t>NCX00002531</t>
  </si>
  <si>
    <t>0090111860</t>
  </si>
  <si>
    <t>NCX00002532</t>
  </si>
  <si>
    <t>0090111861</t>
  </si>
  <si>
    <t>NCX00002533</t>
  </si>
  <si>
    <t>0090111863</t>
  </si>
  <si>
    <t>0090111867</t>
  </si>
  <si>
    <t>0090111868</t>
  </si>
  <si>
    <t>0090111869</t>
  </si>
  <si>
    <t>0090111870</t>
  </si>
  <si>
    <t>0090111871</t>
  </si>
  <si>
    <t>0090111872</t>
  </si>
  <si>
    <t>0090111873</t>
  </si>
  <si>
    <t>0090111874</t>
  </si>
  <si>
    <t>0090111875</t>
  </si>
  <si>
    <t>0090111876</t>
  </si>
  <si>
    <t>0090111877</t>
  </si>
  <si>
    <t>0090111878</t>
  </si>
  <si>
    <t>0090111879</t>
  </si>
  <si>
    <t>0090111880</t>
  </si>
  <si>
    <t>0090111881</t>
  </si>
  <si>
    <t>NCX00002551</t>
  </si>
  <si>
    <t>0090111921</t>
  </si>
  <si>
    <t>NCX00002552</t>
  </si>
  <si>
    <t>0090111940</t>
  </si>
  <si>
    <t>NCX00002553</t>
  </si>
  <si>
    <t>M04-05007</t>
  </si>
  <si>
    <t>0090111983</t>
  </si>
  <si>
    <t>ABRIL</t>
  </si>
  <si>
    <t>M04-05008</t>
  </si>
  <si>
    <t>M04-05009</t>
  </si>
  <si>
    <t>NC00502864</t>
  </si>
  <si>
    <t>0090112099</t>
  </si>
  <si>
    <t>NC00502865</t>
  </si>
  <si>
    <t>0090112103</t>
  </si>
  <si>
    <t>NC00502866</t>
  </si>
  <si>
    <t>0090112106</t>
  </si>
  <si>
    <t>NC00502867</t>
  </si>
  <si>
    <t>José Francisco Calvo Lira</t>
  </si>
  <si>
    <t>946.59</t>
  </si>
  <si>
    <t>0090112234</t>
  </si>
  <si>
    <t>NCX00002558</t>
  </si>
  <si>
    <t>M03-21125</t>
  </si>
  <si>
    <t>0090112423</t>
  </si>
  <si>
    <t>NCX00002556</t>
  </si>
  <si>
    <t>M04-05004</t>
  </si>
  <si>
    <t>0090112253</t>
  </si>
  <si>
    <t>M04-05005</t>
  </si>
  <si>
    <t>M04-05006</t>
  </si>
  <si>
    <t>NCX00002557</t>
  </si>
  <si>
    <t>M02-08332</t>
  </si>
  <si>
    <t>0090112256</t>
  </si>
  <si>
    <t>FEL00504519</t>
  </si>
  <si>
    <t>Romina Andrea Acuña Molina</t>
  </si>
  <si>
    <t>0090112021</t>
  </si>
  <si>
    <t>FEL00504520</t>
  </si>
  <si>
    <t>Eduardo Andrés</t>
  </si>
  <si>
    <t>0090112022</t>
  </si>
  <si>
    <t>FEL00504522</t>
  </si>
  <si>
    <t>Cristian Andres Pascual Whitty</t>
  </si>
  <si>
    <t>0090112023</t>
  </si>
  <si>
    <t>FEL00504521</t>
  </si>
  <si>
    <t>Camilo Eduardo Salazar Riquelm</t>
  </si>
  <si>
    <t>0090112024</t>
  </si>
  <si>
    <t>FEL00504523</t>
  </si>
  <si>
    <t>Raúl Antonio Lazo Muñoz</t>
  </si>
  <si>
    <t>0090112025</t>
  </si>
  <si>
    <t>FEL00504524</t>
  </si>
  <si>
    <t>Diego Ignacio Sotelo Martinez</t>
  </si>
  <si>
    <t>0090112026</t>
  </si>
  <si>
    <t>FEL00504525</t>
  </si>
  <si>
    <t>Jairo Eduardo Alegria Alegria</t>
  </si>
  <si>
    <t>0090112027</t>
  </si>
  <si>
    <t>FEL00504526</t>
  </si>
  <si>
    <t>Sandra Meza Carrasco</t>
  </si>
  <si>
    <t>0090112028</t>
  </si>
  <si>
    <t>FEL00504527</t>
  </si>
  <si>
    <t>Antonela Aracena Reyes</t>
  </si>
  <si>
    <t>0090112029</t>
  </si>
  <si>
    <t>FEL00504528</t>
  </si>
  <si>
    <t>Ignacio Alarcon Ramirez</t>
  </si>
  <si>
    <t>0090112030</t>
  </si>
  <si>
    <t>FEL00504534</t>
  </si>
  <si>
    <t>Wladimir Gutierrez Bornes</t>
  </si>
  <si>
    <t>0090112194</t>
  </si>
  <si>
    <t>FEL00504536</t>
  </si>
  <si>
    <t>JORGE ANTONIO RAMIREZ GOSSLER</t>
  </si>
  <si>
    <t>0090112196</t>
  </si>
  <si>
    <t>FEL00504537</t>
  </si>
  <si>
    <t>Jose Mengido</t>
  </si>
  <si>
    <t>0090112197</t>
  </si>
  <si>
    <t>FEL00504538</t>
  </si>
  <si>
    <t>Humberto Leon Navarro Davila</t>
  </si>
  <si>
    <t>0090112198</t>
  </si>
  <si>
    <t>FEL00504540</t>
  </si>
  <si>
    <t>0090112235</t>
  </si>
  <si>
    <t>FEL00504541</t>
  </si>
  <si>
    <t>936.74</t>
  </si>
  <si>
    <t>0090112457</t>
  </si>
  <si>
    <t>0090112459</t>
  </si>
  <si>
    <t>937.54</t>
  </si>
  <si>
    <t>0090112724</t>
  </si>
  <si>
    <t>FEL00504552</t>
  </si>
  <si>
    <t>945.42</t>
  </si>
  <si>
    <t>0090112674</t>
  </si>
  <si>
    <t>FEL00504553</t>
  </si>
  <si>
    <t>0090112675</t>
  </si>
  <si>
    <t>FEL00504554</t>
  </si>
  <si>
    <t>0090112676</t>
  </si>
  <si>
    <t>FEL00504535</t>
  </si>
  <si>
    <t>0090112195</t>
  </si>
  <si>
    <t>0090112437</t>
  </si>
  <si>
    <t>0090112438</t>
  </si>
  <si>
    <t>0090112439</t>
  </si>
  <si>
    <t>0090112440</t>
  </si>
  <si>
    <t>0090112442</t>
  </si>
  <si>
    <t>0090112443</t>
  </si>
  <si>
    <t>0090112445</t>
  </si>
  <si>
    <t>FEL00504531</t>
  </si>
  <si>
    <t>953.07</t>
  </si>
  <si>
    <t>0090112102</t>
  </si>
  <si>
    <t>FEL00504532</t>
  </si>
  <si>
    <t>0090112104</t>
  </si>
  <si>
    <t>FEL00504533</t>
  </si>
  <si>
    <t>0090112109</t>
  </si>
  <si>
    <t>FEL00504549</t>
  </si>
  <si>
    <t>M06-55994</t>
  </si>
  <si>
    <t>0090112565</t>
  </si>
  <si>
    <t>M06-55996</t>
  </si>
  <si>
    <t>M06-55995</t>
  </si>
  <si>
    <t>M06-55998</t>
  </si>
  <si>
    <t>M06-55997</t>
  </si>
  <si>
    <t>M06-55999</t>
  </si>
  <si>
    <t>FEL00504550</t>
  </si>
  <si>
    <t>M00-56086</t>
  </si>
  <si>
    <t>0090112566</t>
  </si>
  <si>
    <t>M00-56087</t>
  </si>
  <si>
    <t>M00-56092</t>
  </si>
  <si>
    <t>M00-56093</t>
  </si>
  <si>
    <t>M00-56094</t>
  </si>
  <si>
    <t>M00-56095</t>
  </si>
  <si>
    <t>M00-56098</t>
  </si>
  <si>
    <t>M00-56096</t>
  </si>
  <si>
    <t>M00-56097</t>
  </si>
  <si>
    <t>M00-56154</t>
  </si>
  <si>
    <t>M00-56155</t>
  </si>
  <si>
    <t>FEL00504551</t>
  </si>
  <si>
    <t>M06-56105</t>
  </si>
  <si>
    <t>0090112567</t>
  </si>
  <si>
    <t>M06-56103</t>
  </si>
  <si>
    <t>M06-56102</t>
  </si>
  <si>
    <t>M06-56000</t>
  </si>
  <si>
    <t>M06-56107</t>
  </si>
  <si>
    <t>M06-56106</t>
  </si>
  <si>
    <t>FEX00013502</t>
  </si>
  <si>
    <t>M04-04908</t>
  </si>
  <si>
    <t>0090111598</t>
  </si>
  <si>
    <t>M04-04906</t>
  </si>
  <si>
    <t>M04-04907</t>
  </si>
  <si>
    <t>FEX00013494</t>
  </si>
  <si>
    <t>M02-08232</t>
  </si>
  <si>
    <t>0090111601</t>
  </si>
  <si>
    <t>FEX00013496</t>
  </si>
  <si>
    <t>M02-08207</t>
  </si>
  <si>
    <t>0090111654</t>
  </si>
  <si>
    <t>FEX00013499</t>
  </si>
  <si>
    <t>M03-20910</t>
  </si>
  <si>
    <t>0090111964</t>
  </si>
  <si>
    <t>FEX00013527</t>
  </si>
  <si>
    <t>ArcelorMittal Dofasco G.P.</t>
  </si>
  <si>
    <t>0041010486</t>
  </si>
  <si>
    <t>M03-21036</t>
  </si>
  <si>
    <t>0090111742</t>
  </si>
  <si>
    <t>FEX00013495</t>
  </si>
  <si>
    <t>N00-22801</t>
  </si>
  <si>
    <t>0090111889</t>
  </si>
  <si>
    <t>N00-22757</t>
  </si>
  <si>
    <t>FEX00013498</t>
  </si>
  <si>
    <t>M03-20997</t>
  </si>
  <si>
    <t>0090111919</t>
  </si>
  <si>
    <t>FEX00013497</t>
  </si>
  <si>
    <t>ONISC GmbH</t>
  </si>
  <si>
    <t>0041010761</t>
  </si>
  <si>
    <t>N00-22789</t>
  </si>
  <si>
    <t>0090111925</t>
  </si>
  <si>
    <t>FEX00013508</t>
  </si>
  <si>
    <t>M03-21011</t>
  </si>
  <si>
    <t>0090111957</t>
  </si>
  <si>
    <t>FEX00013503</t>
  </si>
  <si>
    <t>0041010763</t>
  </si>
  <si>
    <t>M03-21020</t>
  </si>
  <si>
    <t>0090111960</t>
  </si>
  <si>
    <t>FEX00013524</t>
  </si>
  <si>
    <t>M03-21012</t>
  </si>
  <si>
    <t>0090112091</t>
  </si>
  <si>
    <t>FEX00013538</t>
  </si>
  <si>
    <t>Nippon Ketjen Co., Ltd.</t>
  </si>
  <si>
    <t>0041010415</t>
  </si>
  <si>
    <t>M02-08278</t>
  </si>
  <si>
    <t>0090111062</t>
  </si>
  <si>
    <t>M02-08281</t>
  </si>
  <si>
    <t>M02-08280</t>
  </si>
  <si>
    <t>M02-08279</t>
  </si>
  <si>
    <t>FEX00013500</t>
  </si>
  <si>
    <t>M02-08381</t>
  </si>
  <si>
    <t>0090111466</t>
  </si>
  <si>
    <t>FEX00013529</t>
  </si>
  <si>
    <t>M03-20717</t>
  </si>
  <si>
    <t>0090111627</t>
  </si>
  <si>
    <t>FEX00013515</t>
  </si>
  <si>
    <t>M02-08291</t>
  </si>
  <si>
    <t>0090111724</t>
  </si>
  <si>
    <t>FEX00013504</t>
  </si>
  <si>
    <t>N00-23185</t>
  </si>
  <si>
    <t>0090111770</t>
  </si>
  <si>
    <t>FEX00013505</t>
  </si>
  <si>
    <t>N00-23190</t>
  </si>
  <si>
    <t>0090111771</t>
  </si>
  <si>
    <t>FEX00013506</t>
  </si>
  <si>
    <t>N00-23187</t>
  </si>
  <si>
    <t>0090111772</t>
  </si>
  <si>
    <t>FEX00013507</t>
  </si>
  <si>
    <t>N00-23186</t>
  </si>
  <si>
    <t>0090111773</t>
  </si>
  <si>
    <t>FEX00013513</t>
  </si>
  <si>
    <t>0090111782</t>
  </si>
  <si>
    <t>FEX00013518</t>
  </si>
  <si>
    <t>N00-22759</t>
  </si>
  <si>
    <t>0090111923</t>
  </si>
  <si>
    <t>FEX00013510</t>
  </si>
  <si>
    <t>Steel Dynamics, Inc.</t>
  </si>
  <si>
    <t>M03-21048</t>
  </si>
  <si>
    <t>0090111952</t>
  </si>
  <si>
    <t>FEX00013530</t>
  </si>
  <si>
    <t>AMG Titanium LLC</t>
  </si>
  <si>
    <t>0041010718</t>
  </si>
  <si>
    <t>M02-08236</t>
  </si>
  <si>
    <t>0090111383</t>
  </si>
  <si>
    <t>FEX00013509</t>
  </si>
  <si>
    <t>M02-08379</t>
  </si>
  <si>
    <t>0090111446</t>
  </si>
  <si>
    <t>FEX00013514</t>
  </si>
  <si>
    <t>M04-04984</t>
  </si>
  <si>
    <t>0090111603</t>
  </si>
  <si>
    <t>M04-04982</t>
  </si>
  <si>
    <t>M04-04983</t>
  </si>
  <si>
    <t>FEX00013512</t>
  </si>
  <si>
    <t>M02-08239</t>
  </si>
  <si>
    <t>0090111655</t>
  </si>
  <si>
    <t>FEX00013511</t>
  </si>
  <si>
    <t>M03-21039</t>
  </si>
  <si>
    <t>0090111935</t>
  </si>
  <si>
    <t>FEX00013517</t>
  </si>
  <si>
    <t>M03-21050</t>
  </si>
  <si>
    <t>0090112033</t>
  </si>
  <si>
    <t>M03-21051</t>
  </si>
  <si>
    <t>NLCF-8001I</t>
  </si>
  <si>
    <t>0090112206</t>
  </si>
  <si>
    <t>NLCF-8002I</t>
  </si>
  <si>
    <t>NLCF-8005I</t>
  </si>
  <si>
    <t>MACC10554I</t>
  </si>
  <si>
    <t>MACC10555I</t>
  </si>
  <si>
    <t>MACC10556I</t>
  </si>
  <si>
    <t>MACC10557I</t>
  </si>
  <si>
    <t>MACC10558I</t>
  </si>
  <si>
    <t>MACC10559I</t>
  </si>
  <si>
    <t>FEX00013522</t>
  </si>
  <si>
    <t>M02-08341</t>
  </si>
  <si>
    <t>0090111638</t>
  </si>
  <si>
    <t>FEX00013521</t>
  </si>
  <si>
    <t>N00-22699</t>
  </si>
  <si>
    <t>0090111721</t>
  </si>
  <si>
    <t>FEX00013520</t>
  </si>
  <si>
    <t>N00-22750</t>
  </si>
  <si>
    <t>0090111732</t>
  </si>
  <si>
    <t>FEX00013531</t>
  </si>
  <si>
    <t>N00-22776</t>
  </si>
  <si>
    <t>0090111794</t>
  </si>
  <si>
    <t>FEX00013516</t>
  </si>
  <si>
    <t>M10-00615</t>
  </si>
  <si>
    <t>0090111920</t>
  </si>
  <si>
    <t>M10-00627</t>
  </si>
  <si>
    <t>FEX00013519</t>
  </si>
  <si>
    <t>0041010765</t>
  </si>
  <si>
    <t>M00-55900</t>
  </si>
  <si>
    <t>0090111984</t>
  </si>
  <si>
    <t>FEX00013526</t>
  </si>
  <si>
    <t>M03-21015</t>
  </si>
  <si>
    <t>0090112092</t>
  </si>
  <si>
    <t>FEX00013606</t>
  </si>
  <si>
    <t>M03-20998</t>
  </si>
  <si>
    <t>0090112179</t>
  </si>
  <si>
    <t>FEX00013525</t>
  </si>
  <si>
    <t>0090111885</t>
  </si>
  <si>
    <t>FEX00013523</t>
  </si>
  <si>
    <t>0090111886</t>
  </si>
  <si>
    <t>ZCVC</t>
  </si>
  <si>
    <t>Cto  CVC</t>
  </si>
  <si>
    <t>FEX00013528</t>
  </si>
  <si>
    <t>0041010343</t>
  </si>
  <si>
    <t>M10-00445</t>
  </si>
  <si>
    <t>0090111235</t>
  </si>
  <si>
    <t>M10-00500</t>
  </si>
  <si>
    <t>M10-00779</t>
  </si>
  <si>
    <t>FEX00013532</t>
  </si>
  <si>
    <t>0090112004</t>
  </si>
  <si>
    <t>FEX00013540</t>
  </si>
  <si>
    <t>M03-20911</t>
  </si>
  <si>
    <t>0090112182</t>
  </si>
  <si>
    <t>FEX00013535</t>
  </si>
  <si>
    <t>M00-55899</t>
  </si>
  <si>
    <t>0090111956</t>
  </si>
  <si>
    <t>FEX00013534</t>
  </si>
  <si>
    <t>N00-22747</t>
  </si>
  <si>
    <t>0090112093</t>
  </si>
  <si>
    <t>FEX00013533</t>
  </si>
  <si>
    <t>M02-08253</t>
  </si>
  <si>
    <t>0090112118</t>
  </si>
  <si>
    <t>FEX00013539</t>
  </si>
  <si>
    <t>M02-08342</t>
  </si>
  <si>
    <t>0090111639</t>
  </si>
  <si>
    <t>FEX00013541</t>
  </si>
  <si>
    <t>M02-08292</t>
  </si>
  <si>
    <t>0090111722</t>
  </si>
  <si>
    <t>FEX00013537</t>
  </si>
  <si>
    <t>N00-22800</t>
  </si>
  <si>
    <t>0090111882</t>
  </si>
  <si>
    <t>FEX00013596</t>
  </si>
  <si>
    <t>M01-03286</t>
  </si>
  <si>
    <t>0090112045</t>
  </si>
  <si>
    <t>FEX00013536</t>
  </si>
  <si>
    <t>M09-02816</t>
  </si>
  <si>
    <t>0090112071</t>
  </si>
  <si>
    <t>M09-02974</t>
  </si>
  <si>
    <t>FEX00013549</t>
  </si>
  <si>
    <t>M07-00854</t>
  </si>
  <si>
    <t>0090112205</t>
  </si>
  <si>
    <t>MACC10567I</t>
  </si>
  <si>
    <t>0090112211</t>
  </si>
  <si>
    <t>MACC10561I</t>
  </si>
  <si>
    <t>MACC10562I</t>
  </si>
  <si>
    <t>MACC10568I</t>
  </si>
  <si>
    <t>MACC10563I</t>
  </si>
  <si>
    <t>MACC10560I</t>
  </si>
  <si>
    <t>FEX00013551</t>
  </si>
  <si>
    <t>0041010682</t>
  </si>
  <si>
    <t>M07-00851</t>
  </si>
  <si>
    <t>0090112225</t>
  </si>
  <si>
    <t>M07-00852</t>
  </si>
  <si>
    <t>M07-00853</t>
  </si>
  <si>
    <t>FEX00013578</t>
  </si>
  <si>
    <t>0090112424</t>
  </si>
  <si>
    <t>FEX00013554</t>
  </si>
  <si>
    <t>M02-08380</t>
  </si>
  <si>
    <t>0090111640</t>
  </si>
  <si>
    <t>FEX00013545</t>
  </si>
  <si>
    <t>M02-08312</t>
  </si>
  <si>
    <t>0090111726</t>
  </si>
  <si>
    <t>FEX00013542</t>
  </si>
  <si>
    <t>N00-22740</t>
  </si>
  <si>
    <t>0090111790</t>
  </si>
  <si>
    <t>FEX00013546</t>
  </si>
  <si>
    <t>N00-22738</t>
  </si>
  <si>
    <t>0090111791</t>
  </si>
  <si>
    <t>FEX00013543</t>
  </si>
  <si>
    <t>M02-08233</t>
  </si>
  <si>
    <t>0090112142</t>
  </si>
  <si>
    <t>FEX00013544</t>
  </si>
  <si>
    <t>0090112188</t>
  </si>
  <si>
    <t>FEX00013607</t>
  </si>
  <si>
    <t>M03-20999</t>
  </si>
  <si>
    <t>0090112236</t>
  </si>
  <si>
    <t>FEX00013561</t>
  </si>
  <si>
    <t>N00-23219</t>
  </si>
  <si>
    <t>0090112251</t>
  </si>
  <si>
    <t>N00-23218</t>
  </si>
  <si>
    <t>FEX00013567</t>
  </si>
  <si>
    <t>N00-23183</t>
  </si>
  <si>
    <t>0090112257</t>
  </si>
  <si>
    <t>N00-23182</t>
  </si>
  <si>
    <t>FEX00013564</t>
  </si>
  <si>
    <t>0090112272</t>
  </si>
  <si>
    <t>FEX00013574</t>
  </si>
  <si>
    <t>N00-23248</t>
  </si>
  <si>
    <t>0090112276</t>
  </si>
  <si>
    <t>N00-23245</t>
  </si>
  <si>
    <t>N00-23244</t>
  </si>
  <si>
    <t>N00-23240</t>
  </si>
  <si>
    <t>N00-23239</t>
  </si>
  <si>
    <t>N00-23220</t>
  </si>
  <si>
    <t>FEX00013552</t>
  </si>
  <si>
    <t>M02-08272</t>
  </si>
  <si>
    <t>0090112145</t>
  </si>
  <si>
    <t>NLCF-8053I</t>
  </si>
  <si>
    <t>0090112259</t>
  </si>
  <si>
    <t>NLCF-8054I</t>
  </si>
  <si>
    <t>NLCF-8055I</t>
  </si>
  <si>
    <t>NLCF-8056I</t>
  </si>
  <si>
    <t>NLCF-8057I</t>
  </si>
  <si>
    <t>NLCF-8058I</t>
  </si>
  <si>
    <t>NLCF-8059I</t>
  </si>
  <si>
    <t>FEX00013563</t>
  </si>
  <si>
    <t>0090112260</t>
  </si>
  <si>
    <t>NLCF-8060I</t>
  </si>
  <si>
    <t>0090112269</t>
  </si>
  <si>
    <t>NLCF-8061I</t>
  </si>
  <si>
    <t>NLCF-8062I</t>
  </si>
  <si>
    <t>NLCF-8063I</t>
  </si>
  <si>
    <t>FEX00013600</t>
  </si>
  <si>
    <t>0090112629</t>
  </si>
  <si>
    <t>M09-02971</t>
  </si>
  <si>
    <t>FEX00013568</t>
  </si>
  <si>
    <t>M02-08461</t>
  </si>
  <si>
    <t>0090112392</t>
  </si>
  <si>
    <t>M02-08457</t>
  </si>
  <si>
    <t>FEX00013569</t>
  </si>
  <si>
    <t>M03-21113</t>
  </si>
  <si>
    <t>0090112394</t>
  </si>
  <si>
    <t>M03-21117</t>
  </si>
  <si>
    <t>FEX00013598</t>
  </si>
  <si>
    <t>M07-00855</t>
  </si>
  <si>
    <t>0090112396</t>
  </si>
  <si>
    <t>FEX00013570</t>
  </si>
  <si>
    <t>M02-08404</t>
  </si>
  <si>
    <t>0090112401</t>
  </si>
  <si>
    <t>M02-08403</t>
  </si>
  <si>
    <t>FEX00013573</t>
  </si>
  <si>
    <t>0041010666</t>
  </si>
  <si>
    <t>M03-21118</t>
  </si>
  <si>
    <t>0090112404</t>
  </si>
  <si>
    <t>FEX00013555</t>
  </si>
  <si>
    <t>N00-22758</t>
  </si>
  <si>
    <t>0090111789</t>
  </si>
  <si>
    <t>FEX00013557</t>
  </si>
  <si>
    <t>M03-20903</t>
  </si>
  <si>
    <t>0090112164</t>
  </si>
  <si>
    <t>FEX00013608</t>
  </si>
  <si>
    <t>M03-21010</t>
  </si>
  <si>
    <t>0090112270</t>
  </si>
  <si>
    <t>FEX00013576</t>
  </si>
  <si>
    <t>0090111775</t>
  </si>
  <si>
    <t>FEX00013572</t>
  </si>
  <si>
    <t>M02-08369</t>
  </si>
  <si>
    <t>0090112123</t>
  </si>
  <si>
    <t>FEX00013556</t>
  </si>
  <si>
    <t>M02-08234</t>
  </si>
  <si>
    <t>0090112143</t>
  </si>
  <si>
    <t>FEX00013560</t>
  </si>
  <si>
    <t>M03-21064</t>
  </si>
  <si>
    <t>0090112181</t>
  </si>
  <si>
    <t>M03-21066</t>
  </si>
  <si>
    <t>FEX00013565</t>
  </si>
  <si>
    <t>M02-08361</t>
  </si>
  <si>
    <t>0090111477</t>
  </si>
  <si>
    <t>FEX00013566</t>
  </si>
  <si>
    <t>M04-05016</t>
  </si>
  <si>
    <t>0090112273</t>
  </si>
  <si>
    <t>M04-05017</t>
  </si>
  <si>
    <t>M04-05018</t>
  </si>
  <si>
    <t>FEX00013579</t>
  </si>
  <si>
    <t>N00-23217</t>
  </si>
  <si>
    <t>0090112403</t>
  </si>
  <si>
    <t>FEX00013609</t>
  </si>
  <si>
    <t>M03-21000</t>
  </si>
  <si>
    <t>0090112421</t>
  </si>
  <si>
    <t>FEX00013593</t>
  </si>
  <si>
    <t>0041010554</t>
  </si>
  <si>
    <t>M04-05019</t>
  </si>
  <si>
    <t>0090111497</t>
  </si>
  <si>
    <t>M04-05020</t>
  </si>
  <si>
    <t>M04-05021</t>
  </si>
  <si>
    <t>FEX00013594</t>
  </si>
  <si>
    <t>M04-05022</t>
  </si>
  <si>
    <t>0090112146</t>
  </si>
  <si>
    <t>M04-05023</t>
  </si>
  <si>
    <t>M04-05024</t>
  </si>
  <si>
    <t>FEX00013571</t>
  </si>
  <si>
    <t>N00-22967</t>
  </si>
  <si>
    <t>0090112271</t>
  </si>
  <si>
    <t>FEX00013577</t>
  </si>
  <si>
    <t>M03-21021</t>
  </si>
  <si>
    <t>0090112422</t>
  </si>
  <si>
    <t>MACC10564I</t>
  </si>
  <si>
    <t>0090112487</t>
  </si>
  <si>
    <t>FEX00013575</t>
  </si>
  <si>
    <t>N00-22965</t>
  </si>
  <si>
    <t>0090112254</t>
  </si>
  <si>
    <t>FEX00013580</t>
  </si>
  <si>
    <t>N00-22966</t>
  </si>
  <si>
    <t>0090112390</t>
  </si>
  <si>
    <t>N00-22964</t>
  </si>
  <si>
    <t>FEX00013488</t>
  </si>
  <si>
    <t>M03-20996</t>
  </si>
  <si>
    <t>0090111745</t>
  </si>
  <si>
    <t>FEX00013589</t>
  </si>
  <si>
    <t>N00-22802</t>
  </si>
  <si>
    <t>0090111883</t>
  </si>
  <si>
    <t>FEX00013590</t>
  </si>
  <si>
    <t>0090111884</t>
  </si>
  <si>
    <t>M02-08295</t>
  </si>
  <si>
    <t>0090112466</t>
  </si>
  <si>
    <t>M02-08301</t>
  </si>
  <si>
    <t>M02-08302</t>
  </si>
  <si>
    <t>M02-08313</t>
  </si>
  <si>
    <t>M02-08318</t>
  </si>
  <si>
    <t>M02-08333</t>
  </si>
  <si>
    <t>M02-08335</t>
  </si>
  <si>
    <t>M02-08339</t>
  </si>
  <si>
    <t>M02-08340</t>
  </si>
  <si>
    <t>M02-08343</t>
  </si>
  <si>
    <t>M02-08346</t>
  </si>
  <si>
    <t>M02-08347</t>
  </si>
  <si>
    <t>M02-08348</t>
  </si>
  <si>
    <t>0090112471</t>
  </si>
  <si>
    <t>M02-08350</t>
  </si>
  <si>
    <t>M02-08351</t>
  </si>
  <si>
    <t>M02-08352</t>
  </si>
  <si>
    <t>M02-08363</t>
  </si>
  <si>
    <t>M02-08364</t>
  </si>
  <si>
    <t>FEX00013601</t>
  </si>
  <si>
    <t>M07-00843</t>
  </si>
  <si>
    <t>0090112016</t>
  </si>
  <si>
    <t>M07-00844</t>
  </si>
  <si>
    <t>M07-00845</t>
  </si>
  <si>
    <t>FEX00013591</t>
  </si>
  <si>
    <t>N00-22968</t>
  </si>
  <si>
    <t>0090112419</t>
  </si>
  <si>
    <t>N00-22923</t>
  </si>
  <si>
    <t>FEX00013602</t>
  </si>
  <si>
    <t>N00-22925</t>
  </si>
  <si>
    <t>0090112464</t>
  </si>
  <si>
    <t>FEX00013597</t>
  </si>
  <si>
    <t>M02-08235</t>
  </si>
  <si>
    <t>0090112144</t>
  </si>
  <si>
    <t>FEX00013604</t>
  </si>
  <si>
    <t>M01-03271</t>
  </si>
  <si>
    <t>0090112444</t>
  </si>
  <si>
    <t>M01-03272</t>
  </si>
  <si>
    <t>M01-03277</t>
  </si>
  <si>
    <t>M02-08309</t>
  </si>
  <si>
    <t>0090112470</t>
  </si>
  <si>
    <t>M02-08367</t>
  </si>
  <si>
    <t>M02-08338</t>
  </si>
  <si>
    <t>M02-08372</t>
  </si>
  <si>
    <t>M02-08376</t>
  </si>
  <si>
    <t>M02-08349</t>
  </si>
  <si>
    <t>M10-00788</t>
  </si>
  <si>
    <t>0090112547</t>
  </si>
  <si>
    <t>M10-00787</t>
  </si>
  <si>
    <t>M10-00789</t>
  </si>
  <si>
    <t>M10-00791</t>
  </si>
  <si>
    <t>M10-00814</t>
  </si>
  <si>
    <t>FEX00013603</t>
  </si>
  <si>
    <t>0090112633</t>
  </si>
  <si>
    <t>M09-03000</t>
  </si>
  <si>
    <t>M09-02788</t>
  </si>
  <si>
    <t>FEX00013501</t>
  </si>
  <si>
    <t>0090111971</t>
  </si>
  <si>
    <t>FEX00013559</t>
  </si>
  <si>
    <t>0090112213</t>
  </si>
  <si>
    <t>FEX00013550</t>
  </si>
  <si>
    <t>0090111578</t>
  </si>
  <si>
    <t>FEX00013553</t>
  </si>
  <si>
    <t>0090112064</t>
  </si>
  <si>
    <t>M03-21122</t>
  </si>
  <si>
    <t>975.82</t>
  </si>
  <si>
    <t>0090112100</t>
  </si>
  <si>
    <t>M03-21123</t>
  </si>
  <si>
    <t>0090112101</t>
  </si>
  <si>
    <t>FEL00504539</t>
  </si>
  <si>
    <t>Fertilizantes del Pacífico S.A</t>
  </si>
  <si>
    <t>0041010764</t>
  </si>
  <si>
    <t>M04-05040</t>
  </si>
  <si>
    <t>988.97</t>
  </si>
  <si>
    <t>0090112199</t>
  </si>
  <si>
    <t>FEL00504543</t>
  </si>
  <si>
    <t>0041010770</t>
  </si>
  <si>
    <t>N00-23300</t>
  </si>
  <si>
    <t>937.81</t>
  </si>
  <si>
    <t>0090112472</t>
  </si>
  <si>
    <t>FEL00504546</t>
  </si>
  <si>
    <t>0090112555</t>
  </si>
  <si>
    <t>FEL00504547</t>
  </si>
  <si>
    <t>0090112562</t>
  </si>
  <si>
    <t>M00-56151</t>
  </si>
  <si>
    <t>M00-56152</t>
  </si>
  <si>
    <t>M00-56153</t>
  </si>
  <si>
    <t>M00-56157</t>
  </si>
  <si>
    <t>M00-56158</t>
  </si>
  <si>
    <t>M00-56156</t>
  </si>
  <si>
    <t>FEL00504548</t>
  </si>
  <si>
    <t>0090112563</t>
  </si>
  <si>
    <t>FEL00504545</t>
  </si>
  <si>
    <t>M00-56100</t>
  </si>
  <si>
    <t>0090112568</t>
  </si>
  <si>
    <t>NC00502871</t>
  </si>
  <si>
    <t>0090112570</t>
  </si>
  <si>
    <t>0090112715</t>
  </si>
  <si>
    <t>0090112716</t>
  </si>
  <si>
    <t>0090112717</t>
  </si>
  <si>
    <t>NCX00002554</t>
  </si>
  <si>
    <t>0090112187</t>
  </si>
  <si>
    <t>NCX00002555</t>
  </si>
  <si>
    <t>0090112212</t>
  </si>
  <si>
    <t>NCX00002559</t>
  </si>
  <si>
    <t>0090112601</t>
  </si>
  <si>
    <t>NCX00002560</t>
  </si>
  <si>
    <t>0090112603</t>
  </si>
  <si>
    <t>NCX00002561</t>
  </si>
  <si>
    <t>0090112604</t>
  </si>
  <si>
    <t>NCX00002562</t>
  </si>
  <si>
    <t>0090112605</t>
  </si>
  <si>
    <t>NCX00002563</t>
  </si>
  <si>
    <t>0090112607</t>
  </si>
  <si>
    <t>NCX00002564</t>
  </si>
  <si>
    <t>0090112608</t>
  </si>
  <si>
    <t>NCX00002565</t>
  </si>
  <si>
    <t>0090112609</t>
  </si>
  <si>
    <t>NCX00002566</t>
  </si>
  <si>
    <t>0090112610</t>
  </si>
  <si>
    <t>NCX00002567</t>
  </si>
  <si>
    <t>0090112611</t>
  </si>
  <si>
    <t>NCX00002568</t>
  </si>
  <si>
    <t>0090112612</t>
  </si>
  <si>
    <t>0090112613</t>
  </si>
  <si>
    <t>NCX00002569</t>
  </si>
  <si>
    <t>0090112615</t>
  </si>
  <si>
    <t>NCX00002571</t>
  </si>
  <si>
    <t>0090112618</t>
  </si>
  <si>
    <t>NCX00002572</t>
  </si>
  <si>
    <t>0090112619</t>
  </si>
  <si>
    <t>NCX00002573</t>
  </si>
  <si>
    <t>0090112620</t>
  </si>
  <si>
    <t>NCX00002574</t>
  </si>
  <si>
    <t>0090112621</t>
  </si>
  <si>
    <t>NCX00002575</t>
  </si>
  <si>
    <t>0090112628</t>
  </si>
  <si>
    <t>NCX00002576</t>
  </si>
  <si>
    <t>0090112640</t>
  </si>
  <si>
    <t>NCX00002577</t>
  </si>
  <si>
    <t>0090112641</t>
  </si>
  <si>
    <t>NCX00002578</t>
  </si>
  <si>
    <t>0090112642</t>
  </si>
  <si>
    <t>NCX00002579</t>
  </si>
  <si>
    <t>0090112644</t>
  </si>
  <si>
    <t>NCX00002580</t>
  </si>
  <si>
    <t>0090112645</t>
  </si>
  <si>
    <t>MACC10496I</t>
  </si>
  <si>
    <t>0090112699</t>
  </si>
  <si>
    <t>MACC10495I</t>
  </si>
  <si>
    <t>MACC10498I</t>
  </si>
  <si>
    <t>MACC10497I</t>
  </si>
  <si>
    <t>NLCF-7441I</t>
  </si>
  <si>
    <t>0090112700</t>
  </si>
  <si>
    <t>NLCF-7442I</t>
  </si>
  <si>
    <t>NLCF-7446I</t>
  </si>
  <si>
    <t>NLCF-7447I</t>
  </si>
  <si>
    <t>NLCF-7450I</t>
  </si>
  <si>
    <t>NLCF-7396I</t>
  </si>
  <si>
    <t>0090112701</t>
  </si>
  <si>
    <t>NLCF-7397I</t>
  </si>
  <si>
    <t>NLCF-7408I</t>
  </si>
  <si>
    <t>NLCF-7409I</t>
  </si>
  <si>
    <t>NLCF-7449I</t>
  </si>
  <si>
    <t>NLCF-7389I</t>
  </si>
  <si>
    <t>0090112702</t>
  </si>
  <si>
    <t>NLCF-7390I</t>
  </si>
  <si>
    <t>NLCF-7394I</t>
  </si>
  <si>
    <t>NLCF-7395I</t>
  </si>
  <si>
    <t>0090112703</t>
  </si>
  <si>
    <t>0090112704</t>
  </si>
  <si>
    <t>0090112705</t>
  </si>
  <si>
    <t>0090112706</t>
  </si>
  <si>
    <t>NDX00002095</t>
  </si>
  <si>
    <t>0090112602</t>
  </si>
  <si>
    <t>NDX00002096</t>
  </si>
  <si>
    <t>0090112643</t>
  </si>
  <si>
    <t>NCX00002589</t>
  </si>
  <si>
    <t>M02-08432</t>
  </si>
  <si>
    <t>0090113229</t>
  </si>
  <si>
    <t>MAYO</t>
  </si>
  <si>
    <t>NCX00002590</t>
  </si>
  <si>
    <t>M03-21095</t>
  </si>
  <si>
    <t>0090113310</t>
  </si>
  <si>
    <t>NCX00002592</t>
  </si>
  <si>
    <t>LingHai HengTai Molybdenum Co.</t>
  </si>
  <si>
    <t>0041010820</t>
  </si>
  <si>
    <t>N00-23062</t>
  </si>
  <si>
    <t>0090113475</t>
  </si>
  <si>
    <t>NCX00002591</t>
  </si>
  <si>
    <t>M03-21054</t>
  </si>
  <si>
    <t>0090113470</t>
  </si>
  <si>
    <t>936.69</t>
  </si>
  <si>
    <t>0090113430</t>
  </si>
  <si>
    <t>FEL00504555</t>
  </si>
  <si>
    <t>937.93</t>
  </si>
  <si>
    <t>0090113261</t>
  </si>
  <si>
    <t>0090113262</t>
  </si>
  <si>
    <t>937.37</t>
  </si>
  <si>
    <t>0090113431</t>
  </si>
  <si>
    <t>FEL00504567</t>
  </si>
  <si>
    <t>0090113454</t>
  </si>
  <si>
    <t>FEL00504568</t>
  </si>
  <si>
    <t>0090113455</t>
  </si>
  <si>
    <t>0090113280</t>
  </si>
  <si>
    <t>0090113281</t>
  </si>
  <si>
    <t>0090113282</t>
  </si>
  <si>
    <t>0090113283</t>
  </si>
  <si>
    <t>0090113284</t>
  </si>
  <si>
    <t>0090113285</t>
  </si>
  <si>
    <t>0090113286</t>
  </si>
  <si>
    <t>FEL00504564</t>
  </si>
  <si>
    <t>0090113444</t>
  </si>
  <si>
    <t>M00-56161</t>
  </si>
  <si>
    <t>M00-56159</t>
  </si>
  <si>
    <t>M00-56160</t>
  </si>
  <si>
    <t>M00-56163</t>
  </si>
  <si>
    <t>M00-56168</t>
  </si>
  <si>
    <t>M00-56169</t>
  </si>
  <si>
    <t>M00-56170</t>
  </si>
  <si>
    <t>M00-56177</t>
  </si>
  <si>
    <t>FEL00504565</t>
  </si>
  <si>
    <t>0090113445</t>
  </si>
  <si>
    <t>M00-56164</t>
  </si>
  <si>
    <t>M00-56167</t>
  </si>
  <si>
    <t>FEL00504566</t>
  </si>
  <si>
    <t>M06-56109</t>
  </si>
  <si>
    <t>0090113446</t>
  </si>
  <si>
    <t>M06-56110</t>
  </si>
  <si>
    <t>M06-56111</t>
  </si>
  <si>
    <t>M06-56112</t>
  </si>
  <si>
    <t>M06-56113</t>
  </si>
  <si>
    <t>M06-56114</t>
  </si>
  <si>
    <t>M06-56116</t>
  </si>
  <si>
    <t>M06-56117</t>
  </si>
  <si>
    <t>M06-56118</t>
  </si>
  <si>
    <t>M06-56119</t>
  </si>
  <si>
    <t>M06-56120</t>
  </si>
  <si>
    <t>M06-56121</t>
  </si>
  <si>
    <t>FEX00013615</t>
  </si>
  <si>
    <t>M03-21057</t>
  </si>
  <si>
    <t>0090112429</t>
  </si>
  <si>
    <t>FEX00013621</t>
  </si>
  <si>
    <t>M03-21041</t>
  </si>
  <si>
    <t>0090112790</t>
  </si>
  <si>
    <t>FEX00013613</t>
  </si>
  <si>
    <t>M03-21074</t>
  </si>
  <si>
    <t>0090112063</t>
  </si>
  <si>
    <t>FEX00013614</t>
  </si>
  <si>
    <t>M02-08357</t>
  </si>
  <si>
    <t>0090112418</t>
  </si>
  <si>
    <t>FEX00013617</t>
  </si>
  <si>
    <t>M02-08368</t>
  </si>
  <si>
    <t>0090112420</t>
  </si>
  <si>
    <t>FEX00013616</t>
  </si>
  <si>
    <t>M03-21056</t>
  </si>
  <si>
    <t>0090112430</t>
  </si>
  <si>
    <t>FEX00013612</t>
  </si>
  <si>
    <t>0090112537</t>
  </si>
  <si>
    <t>FEX00013610</t>
  </si>
  <si>
    <t>M03-21028</t>
  </si>
  <si>
    <t>0090112543</t>
  </si>
  <si>
    <t>M03-21032</t>
  </si>
  <si>
    <t>M03-21033</t>
  </si>
  <si>
    <t>FEX00013624</t>
  </si>
  <si>
    <t>0090112791</t>
  </si>
  <si>
    <t>FEX00013765</t>
  </si>
  <si>
    <t>M03-21043</t>
  </si>
  <si>
    <t>0090112797</t>
  </si>
  <si>
    <t>FEX00013611</t>
  </si>
  <si>
    <t>ART LLC – CC 268 KCC</t>
  </si>
  <si>
    <t>0041010795</t>
  </si>
  <si>
    <t>M02-08472</t>
  </si>
  <si>
    <t>0090112500</t>
  </si>
  <si>
    <t>MMLP-09644</t>
  </si>
  <si>
    <t>0090112808</t>
  </si>
  <si>
    <t>MMLP-09645</t>
  </si>
  <si>
    <t>MMLP-09646</t>
  </si>
  <si>
    <t>MMLP-09647</t>
  </si>
  <si>
    <t>MMLP-09648</t>
  </si>
  <si>
    <t>MMLP-09649</t>
  </si>
  <si>
    <t>MMLP-09651</t>
  </si>
  <si>
    <t>MMLP-09652</t>
  </si>
  <si>
    <t>0090112815</t>
  </si>
  <si>
    <t>MMLP-09653</t>
  </si>
  <si>
    <t>MMLP-09654</t>
  </si>
  <si>
    <t>MMLP-09655</t>
  </si>
  <si>
    <t>MMLP-09656</t>
  </si>
  <si>
    <t>MMLP-09657</t>
  </si>
  <si>
    <t>MMLP-09650</t>
  </si>
  <si>
    <t>NLCF-8064I</t>
  </si>
  <si>
    <t>0090112826</t>
  </si>
  <si>
    <t>NLCF-8065I</t>
  </si>
  <si>
    <t>NLCF-8066I</t>
  </si>
  <si>
    <t>FEX00013618</t>
  </si>
  <si>
    <t>0041010792</t>
  </si>
  <si>
    <t>M03-21053</t>
  </si>
  <si>
    <t>0090112467</t>
  </si>
  <si>
    <t>FEX00013629</t>
  </si>
  <si>
    <t>N00-22847</t>
  </si>
  <si>
    <t>0090112551</t>
  </si>
  <si>
    <t>FEX00013630</t>
  </si>
  <si>
    <t>0090112552</t>
  </si>
  <si>
    <t>FEX00013631</t>
  </si>
  <si>
    <t>N00-22846</t>
  </si>
  <si>
    <t>0090112553</t>
  </si>
  <si>
    <t>FEX00013632</t>
  </si>
  <si>
    <t>0090112554</t>
  </si>
  <si>
    <t>FEX00013619</t>
  </si>
  <si>
    <t>0090112468</t>
  </si>
  <si>
    <t>FEX00013622</t>
  </si>
  <si>
    <t>N00-22837</t>
  </si>
  <si>
    <t>0090112538</t>
  </si>
  <si>
    <t>FEX00013623</t>
  </si>
  <si>
    <t>N00-22969</t>
  </si>
  <si>
    <t>0090112549</t>
  </si>
  <si>
    <t>N00-22931</t>
  </si>
  <si>
    <t>FEX00013620</t>
  </si>
  <si>
    <t>N00-22842</t>
  </si>
  <si>
    <t>0090112617</t>
  </si>
  <si>
    <t>FEX00013667</t>
  </si>
  <si>
    <t>N00-23223</t>
  </si>
  <si>
    <t>0090112822</t>
  </si>
  <si>
    <t>N00-23252</t>
  </si>
  <si>
    <t>N00-23238</t>
  </si>
  <si>
    <t>N00-23234</t>
  </si>
  <si>
    <t>N00-23237</t>
  </si>
  <si>
    <t>FEX00013668</t>
  </si>
  <si>
    <t>N00-23191</t>
  </si>
  <si>
    <t>0090112825</t>
  </si>
  <si>
    <t>N00-23192</t>
  </si>
  <si>
    <t>FEX00013649</t>
  </si>
  <si>
    <t>M03-20923</t>
  </si>
  <si>
    <t>0090112391</t>
  </si>
  <si>
    <t>FEX00013633</t>
  </si>
  <si>
    <t>N00-22557</t>
  </si>
  <si>
    <t>0090112544</t>
  </si>
  <si>
    <t>FEX00013634</t>
  </si>
  <si>
    <t>0041010799</t>
  </si>
  <si>
    <t>N00-23084</t>
  </si>
  <si>
    <t>0090112571</t>
  </si>
  <si>
    <t>FEX00013661</t>
  </si>
  <si>
    <t>N00-22532</t>
  </si>
  <si>
    <t>0090112606</t>
  </si>
  <si>
    <t>FEX00013625</t>
  </si>
  <si>
    <t>N00-23359</t>
  </si>
  <si>
    <t>0090112755</t>
  </si>
  <si>
    <t>FEX00013635</t>
  </si>
  <si>
    <t>N00-23036</t>
  </si>
  <si>
    <t>0090112758</t>
  </si>
  <si>
    <t>N00-23030</t>
  </si>
  <si>
    <t>FEX00013626</t>
  </si>
  <si>
    <t>N00-23360</t>
  </si>
  <si>
    <t>0090112761</t>
  </si>
  <si>
    <t>FEX00013627</t>
  </si>
  <si>
    <t>N00-23361</t>
  </si>
  <si>
    <t>0090112762</t>
  </si>
  <si>
    <t>FEX00013628</t>
  </si>
  <si>
    <t>N00-23362</t>
  </si>
  <si>
    <t>0090112763</t>
  </si>
  <si>
    <t>FEX00013639</t>
  </si>
  <si>
    <t>N00-22533</t>
  </si>
  <si>
    <t>0090112780</t>
  </si>
  <si>
    <t>FEX00013766</t>
  </si>
  <si>
    <t>M03-21025</t>
  </si>
  <si>
    <t>0090112868</t>
  </si>
  <si>
    <t>FEX00013647</t>
  </si>
  <si>
    <t>N00-23001</t>
  </si>
  <si>
    <t>0090112255</t>
  </si>
  <si>
    <t>FEX00013638</t>
  </si>
  <si>
    <t>M02-08409</t>
  </si>
  <si>
    <t>0090112261</t>
  </si>
  <si>
    <t>FEX00013640</t>
  </si>
  <si>
    <t>N00-22853</t>
  </si>
  <si>
    <t>0090112546</t>
  </si>
  <si>
    <t>FEX00013648</t>
  </si>
  <si>
    <t>0041010800</t>
  </si>
  <si>
    <t>N00-23037</t>
  </si>
  <si>
    <t>0090112572</t>
  </si>
  <si>
    <t>MACC10565I</t>
  </si>
  <si>
    <t>0090112925</t>
  </si>
  <si>
    <t>MACC10566I</t>
  </si>
  <si>
    <t>FEX00013643</t>
  </si>
  <si>
    <t>N00-22841</t>
  </si>
  <si>
    <t>0090112541</t>
  </si>
  <si>
    <t>FEX00013644</t>
  </si>
  <si>
    <t>0090112542</t>
  </si>
  <si>
    <t>FEX00013646</t>
  </si>
  <si>
    <t>M02-08328</t>
  </si>
  <si>
    <t>0090112548</t>
  </si>
  <si>
    <t>FEX00013642</t>
  </si>
  <si>
    <t>M02-08398</t>
  </si>
  <si>
    <t>0090112787</t>
  </si>
  <si>
    <t>FEX00013645</t>
  </si>
  <si>
    <t>0090112866</t>
  </si>
  <si>
    <t>FEX00013679</t>
  </si>
  <si>
    <t>M03-21136</t>
  </si>
  <si>
    <t>0090112926</t>
  </si>
  <si>
    <t>FEX00013655</t>
  </si>
  <si>
    <t>0090112432</t>
  </si>
  <si>
    <t>FEX00013650</t>
  </si>
  <si>
    <t>N00-22840</t>
  </si>
  <si>
    <t>0090112539</t>
  </si>
  <si>
    <t>FEX00013651</t>
  </si>
  <si>
    <t>0090112540</t>
  </si>
  <si>
    <t>FEX00013652</t>
  </si>
  <si>
    <t>N00-22854</t>
  </si>
  <si>
    <t>0090112545</t>
  </si>
  <si>
    <t>FEX00013653</t>
  </si>
  <si>
    <t>Liaoning Huludao Gaoqiao Ferro</t>
  </si>
  <si>
    <t>0041010808</t>
  </si>
  <si>
    <t>N00-22930</t>
  </si>
  <si>
    <t>0090112818</t>
  </si>
  <si>
    <t>FEX00013657</t>
  </si>
  <si>
    <t>M11-00292</t>
  </si>
  <si>
    <t>0090112820</t>
  </si>
  <si>
    <t>M11-00318</t>
  </si>
  <si>
    <t>FEX00013654</t>
  </si>
  <si>
    <t>N00-23051</t>
  </si>
  <si>
    <t>0090112832</t>
  </si>
  <si>
    <t>FEX00013658</t>
  </si>
  <si>
    <t>N00-23031</t>
  </si>
  <si>
    <t>0090112846</t>
  </si>
  <si>
    <t>FEX00013659</t>
  </si>
  <si>
    <t>N00-22838</t>
  </si>
  <si>
    <t>0090112561</t>
  </si>
  <si>
    <t>FEX00013660</t>
  </si>
  <si>
    <t>M03-21100</t>
  </si>
  <si>
    <t>0090112823</t>
  </si>
  <si>
    <t>M03-21103</t>
  </si>
  <si>
    <t>FEX00013656</t>
  </si>
  <si>
    <t>N00-23085</t>
  </si>
  <si>
    <t>0090112869</t>
  </si>
  <si>
    <t>FEX00013709</t>
  </si>
  <si>
    <t>M02-08402</t>
  </si>
  <si>
    <t>0090112279</t>
  </si>
  <si>
    <t>FEX00013676</t>
  </si>
  <si>
    <t>M01-03294</t>
  </si>
  <si>
    <t>0090112399</t>
  </si>
  <si>
    <t>FEX00013665</t>
  </si>
  <si>
    <t>N00-22843</t>
  </si>
  <si>
    <t>0090112616</t>
  </si>
  <si>
    <t>FEX00013666</t>
  </si>
  <si>
    <t>CMOC Limited</t>
  </si>
  <si>
    <t>0041010809</t>
  </si>
  <si>
    <t>N00-23039</t>
  </si>
  <si>
    <t>0090112794</t>
  </si>
  <si>
    <t>N00-23038</t>
  </si>
  <si>
    <t>FEX00013663</t>
  </si>
  <si>
    <t>N00-23033</t>
  </si>
  <si>
    <t>0090112796</t>
  </si>
  <si>
    <t>N00-23032</t>
  </si>
  <si>
    <t>FEX00013671</t>
  </si>
  <si>
    <t>M03-21061</t>
  </si>
  <si>
    <t>0090112821</t>
  </si>
  <si>
    <t>FEX00013662</t>
  </si>
  <si>
    <t>Lankao Changsheng Industrial C</t>
  </si>
  <si>
    <t>0041010814</t>
  </si>
  <si>
    <t>N00-23052</t>
  </si>
  <si>
    <t>0090112839</t>
  </si>
  <si>
    <t>RESFER</t>
  </si>
  <si>
    <t>RENIO ESFERICO</t>
  </si>
  <si>
    <t>FEX00013674</t>
  </si>
  <si>
    <t>Quadrus Corporation</t>
  </si>
  <si>
    <t>0041010796</t>
  </si>
  <si>
    <t>M21-00001</t>
  </si>
  <si>
    <t>0090112851</t>
  </si>
  <si>
    <t>FEX00013746</t>
  </si>
  <si>
    <t>N00-23086</t>
  </si>
  <si>
    <t>0090112893</t>
  </si>
  <si>
    <t>FEX00013767</t>
  </si>
  <si>
    <t>M03-21024</t>
  </si>
  <si>
    <t>0090112959</t>
  </si>
  <si>
    <t>FEX00013673</t>
  </si>
  <si>
    <t>0090112015</t>
  </si>
  <si>
    <t>FEX00013670</t>
  </si>
  <si>
    <t>M03-21080</t>
  </si>
  <si>
    <t>0090112127</t>
  </si>
  <si>
    <t>FEX00013669</t>
  </si>
  <si>
    <t>M02-08266</t>
  </si>
  <si>
    <t>0090112435</t>
  </si>
  <si>
    <t>FEX00013735</t>
  </si>
  <si>
    <t>LUOYANG YU MING INDUSTRIAL CO.</t>
  </si>
  <si>
    <t>0041010819</t>
  </si>
  <si>
    <t>N00-23019</t>
  </si>
  <si>
    <t>0090112876</t>
  </si>
  <si>
    <t>N00-23041</t>
  </si>
  <si>
    <t>FEX00013768</t>
  </si>
  <si>
    <t>M03-21037</t>
  </si>
  <si>
    <t>0090112994</t>
  </si>
  <si>
    <t>FEX00013690</t>
  </si>
  <si>
    <t>M03-21146</t>
  </si>
  <si>
    <t>0090113013</t>
  </si>
  <si>
    <t>FEX00013691</t>
  </si>
  <si>
    <t>0041010664</t>
  </si>
  <si>
    <t>M03-21152</t>
  </si>
  <si>
    <t>0090113015</t>
  </si>
  <si>
    <t>FEX00013711</t>
  </si>
  <si>
    <t>M07-00859</t>
  </si>
  <si>
    <t>0090113092</t>
  </si>
  <si>
    <t>FEX00013712</t>
  </si>
  <si>
    <t>M07-00860</t>
  </si>
  <si>
    <t>0090113093</t>
  </si>
  <si>
    <t>FEX00013747</t>
  </si>
  <si>
    <t>M04-05034</t>
  </si>
  <si>
    <t>0090113347</t>
  </si>
  <si>
    <t>M04-05035</t>
  </si>
  <si>
    <t>M04-05036</t>
  </si>
  <si>
    <t>FEX00013678</t>
  </si>
  <si>
    <t>N05-00003</t>
  </si>
  <si>
    <t>0090111629</t>
  </si>
  <si>
    <t>FEX00013748</t>
  </si>
  <si>
    <t>M02-08411</t>
  </si>
  <si>
    <t>0090112343</t>
  </si>
  <si>
    <t>FEX00013680</t>
  </si>
  <si>
    <t>Suzhou Kingstone Metal Materia</t>
  </si>
  <si>
    <t>0041010813</t>
  </si>
  <si>
    <t>N00-23035</t>
  </si>
  <si>
    <t>0090112819</t>
  </si>
  <si>
    <t>FEX00013675</t>
  </si>
  <si>
    <t>Anshan xinghao metal materials</t>
  </si>
  <si>
    <t>0041010816</t>
  </si>
  <si>
    <t>N00-23034</t>
  </si>
  <si>
    <t>0090112831</t>
  </si>
  <si>
    <t>0041010831</t>
  </si>
  <si>
    <t>N00-22942</t>
  </si>
  <si>
    <t>0090112943</t>
  </si>
  <si>
    <t>NLCF-8230I</t>
  </si>
  <si>
    <t>0090113069</t>
  </si>
  <si>
    <t>NLCF-8229I</t>
  </si>
  <si>
    <t>NLCF-8228I</t>
  </si>
  <si>
    <t>NLCF-8220I</t>
  </si>
  <si>
    <t>NLCF-8219I</t>
  </si>
  <si>
    <t>NLCF-8217I</t>
  </si>
  <si>
    <t>NLCF-8115I</t>
  </si>
  <si>
    <t>FEX00013682</t>
  </si>
  <si>
    <t>N00-22924</t>
  </si>
  <si>
    <t>0090112486</t>
  </si>
  <si>
    <t>FEX00013686</t>
  </si>
  <si>
    <t>N00-22848</t>
  </si>
  <si>
    <t>0090112525</t>
  </si>
  <si>
    <t>FEX00013687</t>
  </si>
  <si>
    <t>N00-22850</t>
  </si>
  <si>
    <t>0090112527</t>
  </si>
  <si>
    <t>FEX00013683</t>
  </si>
  <si>
    <t>0041010821</t>
  </si>
  <si>
    <t>M00-55904</t>
  </si>
  <si>
    <t>0090112870</t>
  </si>
  <si>
    <t>FEX00013677</t>
  </si>
  <si>
    <t>M03-21062</t>
  </si>
  <si>
    <t>0090112880</t>
  </si>
  <si>
    <t>FEX00013684</t>
  </si>
  <si>
    <t>N00-23061</t>
  </si>
  <si>
    <t>0090112881</t>
  </si>
  <si>
    <t>FEX00013685</t>
  </si>
  <si>
    <t>M.P. DIFFUSION SRL</t>
  </si>
  <si>
    <t>0041010828</t>
  </si>
  <si>
    <t>M00-55905</t>
  </si>
  <si>
    <t>0090112924</t>
  </si>
  <si>
    <t>FEX00013688</t>
  </si>
  <si>
    <t>N00-23072</t>
  </si>
  <si>
    <t>0090112941</t>
  </si>
  <si>
    <t>FEX00013681</t>
  </si>
  <si>
    <t>0090113009</t>
  </si>
  <si>
    <t>M09-03008</t>
  </si>
  <si>
    <t>M09-03009</t>
  </si>
  <si>
    <t>M09-02978</t>
  </si>
  <si>
    <t>M09-03007</t>
  </si>
  <si>
    <t>FEX00013704</t>
  </si>
  <si>
    <t>M02-08482</t>
  </si>
  <si>
    <t>0090113083</t>
  </si>
  <si>
    <t>FEX00013710</t>
  </si>
  <si>
    <t>0041010778</t>
  </si>
  <si>
    <t>M02-08465</t>
  </si>
  <si>
    <t>0090113106</t>
  </si>
  <si>
    <t>FEX00013714</t>
  </si>
  <si>
    <t>0090113230</t>
  </si>
  <si>
    <t>FEX00013769</t>
  </si>
  <si>
    <t>M03-21038</t>
  </si>
  <si>
    <t>0090113346</t>
  </si>
  <si>
    <t>FEX00013696</t>
  </si>
  <si>
    <t>N00-23068</t>
  </si>
  <si>
    <t>0090112895</t>
  </si>
  <si>
    <t>FEX00013689</t>
  </si>
  <si>
    <t>Huludao Rongxin Molybdenum Co.</t>
  </si>
  <si>
    <t>0041010827</t>
  </si>
  <si>
    <t>N00-23082</t>
  </si>
  <si>
    <t>0090112919</t>
  </si>
  <si>
    <t>N00-23081</t>
  </si>
  <si>
    <t>FEX00013694</t>
  </si>
  <si>
    <t>M02-08254</t>
  </si>
  <si>
    <t>0090112433</t>
  </si>
  <si>
    <t>FEX00013713</t>
  </si>
  <si>
    <t>0041010830</t>
  </si>
  <si>
    <t>N00-23071</t>
  </si>
  <si>
    <t>0090112971</t>
  </si>
  <si>
    <t>N00-23070</t>
  </si>
  <si>
    <t>FEX00013695</t>
  </si>
  <si>
    <t>AG der Dillinger Hüttenwerke</t>
  </si>
  <si>
    <t>0041010837</t>
  </si>
  <si>
    <t>M03-21115</t>
  </si>
  <si>
    <t>0090113044</t>
  </si>
  <si>
    <t>M03-21116</t>
  </si>
  <si>
    <t>FEX00013770</t>
  </si>
  <si>
    <t>M03-21045</t>
  </si>
  <si>
    <t>0090113350</t>
  </si>
  <si>
    <t>FEX00013771</t>
  </si>
  <si>
    <t>M03-21042</t>
  </si>
  <si>
    <t>0090113353</t>
  </si>
  <si>
    <t>FEX00013772</t>
  </si>
  <si>
    <t>M03-21058</t>
  </si>
  <si>
    <t>0090113354</t>
  </si>
  <si>
    <t>FEX00013692</t>
  </si>
  <si>
    <t>M02-08406</t>
  </si>
  <si>
    <t>0090112346</t>
  </si>
  <si>
    <t>FEX00013697</t>
  </si>
  <si>
    <t>N00-22929</t>
  </si>
  <si>
    <t>0090112625</t>
  </si>
  <si>
    <t>FEX00013699</t>
  </si>
  <si>
    <t>N00-23069</t>
  </si>
  <si>
    <t>0090112942</t>
  </si>
  <si>
    <t>FEX00013744</t>
  </si>
  <si>
    <t>SAARSTAHL AKTIENGESELLSCHAFT</t>
  </si>
  <si>
    <t>0041010839</t>
  </si>
  <si>
    <t>M03-21121</t>
  </si>
  <si>
    <t>0090112974</t>
  </si>
  <si>
    <t>FEX00013751</t>
  </si>
  <si>
    <t>thyssenkrupp Materials Trading</t>
  </si>
  <si>
    <t>0041010805</t>
  </si>
  <si>
    <t>M02-08436</t>
  </si>
  <si>
    <t>0090112975</t>
  </si>
  <si>
    <t>FEX00013702</t>
  </si>
  <si>
    <t>N00-22963</t>
  </si>
  <si>
    <t>0090112993</t>
  </si>
  <si>
    <t>FEX00013775</t>
  </si>
  <si>
    <t>0041010842</t>
  </si>
  <si>
    <t>N00-23096</t>
  </si>
  <si>
    <t>0090112996</t>
  </si>
  <si>
    <t>FEX00013785</t>
  </si>
  <si>
    <t>N00-23363</t>
  </si>
  <si>
    <t>0090113236</t>
  </si>
  <si>
    <t>N00-23364</t>
  </si>
  <si>
    <t>FEX00013734</t>
  </si>
  <si>
    <t>N00-23336</t>
  </si>
  <si>
    <t>0090113239</t>
  </si>
  <si>
    <t>N00-23337</t>
  </si>
  <si>
    <t>FEX00013740</t>
  </si>
  <si>
    <t>N00-23297</t>
  </si>
  <si>
    <t>0090113258</t>
  </si>
  <si>
    <t>N00-23296</t>
  </si>
  <si>
    <t>FEX00013741</t>
  </si>
  <si>
    <t>N00-23341</t>
  </si>
  <si>
    <t>0090113259</t>
  </si>
  <si>
    <t>N00-23325</t>
  </si>
  <si>
    <t>N00-23326</t>
  </si>
  <si>
    <t>N00-23329</t>
  </si>
  <si>
    <t>N00-23330</t>
  </si>
  <si>
    <t>N00-23331</t>
  </si>
  <si>
    <t>FEX00013706</t>
  </si>
  <si>
    <t>N00-22849</t>
  </si>
  <si>
    <t>0090112526</t>
  </si>
  <si>
    <t>FEX00013719</t>
  </si>
  <si>
    <t>CHANGGE XINTAO METALS CO., LTD</t>
  </si>
  <si>
    <t>0041010815</t>
  </si>
  <si>
    <t>N00-23057</t>
  </si>
  <si>
    <t>0090112843</t>
  </si>
  <si>
    <t>FEX00013700</t>
  </si>
  <si>
    <t>N00-23058</t>
  </si>
  <si>
    <t>0090112918</t>
  </si>
  <si>
    <t>FEX00013705</t>
  </si>
  <si>
    <t>N00-23091</t>
  </si>
  <si>
    <t>0090113042</t>
  </si>
  <si>
    <t>FEX00013723</t>
  </si>
  <si>
    <t>M03-21034</t>
  </si>
  <si>
    <t>0090113091</t>
  </si>
  <si>
    <t>MMLP-09668</t>
  </si>
  <si>
    <t>0090113264</t>
  </si>
  <si>
    <t>MMLP-09669</t>
  </si>
  <si>
    <t>MMLP-09670</t>
  </si>
  <si>
    <t>MMLP-09671</t>
  </si>
  <si>
    <t>MMLP-09672</t>
  </si>
  <si>
    <t>MMLP-09673</t>
  </si>
  <si>
    <t>MMLP-09674</t>
  </si>
  <si>
    <t>MMLP-09675</t>
  </si>
  <si>
    <t>MMLP-09676</t>
  </si>
  <si>
    <t>MMLP-09677</t>
  </si>
  <si>
    <t>MMLP-09678</t>
  </si>
  <si>
    <t>MMLP-09658</t>
  </si>
  <si>
    <t>0090113290</t>
  </si>
  <si>
    <t>MMLP-09659</t>
  </si>
  <si>
    <t>MMLP-09660</t>
  </si>
  <si>
    <t>MMLP-09661</t>
  </si>
  <si>
    <t>MMLP-09662</t>
  </si>
  <si>
    <t>MMLP-09663</t>
  </si>
  <si>
    <t>MMLP-09664</t>
  </si>
  <si>
    <t>MMLP-09666</t>
  </si>
  <si>
    <t>MMLP-09667</t>
  </si>
  <si>
    <t>MMLP-09665</t>
  </si>
  <si>
    <t>FEX00013773</t>
  </si>
  <si>
    <t>M03-21049</t>
  </si>
  <si>
    <t>0090113365</t>
  </si>
  <si>
    <t>FEX00013703</t>
  </si>
  <si>
    <t>0090113476</t>
  </si>
  <si>
    <t>FEX00013707</t>
  </si>
  <si>
    <t>N00-23060</t>
  </si>
  <si>
    <t>0090112874</t>
  </si>
  <si>
    <t>FEX00013724</t>
  </si>
  <si>
    <t>M02-08412</t>
  </si>
  <si>
    <t>0090112345</t>
  </si>
  <si>
    <t>FEX00013718</t>
  </si>
  <si>
    <t>0090112528</t>
  </si>
  <si>
    <t>FEX00013720</t>
  </si>
  <si>
    <t>N00-22851</t>
  </si>
  <si>
    <t>0090112529</t>
  </si>
  <si>
    <t>FEX00013721</t>
  </si>
  <si>
    <t>0090112530</t>
  </si>
  <si>
    <t>FEX00013725</t>
  </si>
  <si>
    <t>0090112560</t>
  </si>
  <si>
    <t>FEX00013715</t>
  </si>
  <si>
    <t>RIZHAO LIRR HIGH TEMPERATURE</t>
  </si>
  <si>
    <t>0041010847</t>
  </si>
  <si>
    <t>N00-23059</t>
  </si>
  <si>
    <t>0090113012</t>
  </si>
  <si>
    <t>FEX00013752</t>
  </si>
  <si>
    <t>0041010859</t>
  </si>
  <si>
    <t>N00-23089</t>
  </si>
  <si>
    <t>0090113047</t>
  </si>
  <si>
    <t>FEX00013717</t>
  </si>
  <si>
    <t>M/s. Calcutta Metal Depot</t>
  </si>
  <si>
    <t>0041010868</t>
  </si>
  <si>
    <t>N00-22995</t>
  </si>
  <si>
    <t>0090113074</t>
  </si>
  <si>
    <t>FEX00013745</t>
  </si>
  <si>
    <t>M03-21073</t>
  </si>
  <si>
    <t>0090113342</t>
  </si>
  <si>
    <t>FEX00013777</t>
  </si>
  <si>
    <t>M03-21082</t>
  </si>
  <si>
    <t>0090113449</t>
  </si>
  <si>
    <t>M03-21078</t>
  </si>
  <si>
    <t>FEX00013758</t>
  </si>
  <si>
    <t>M02_08219</t>
  </si>
  <si>
    <t>0090112340</t>
  </si>
  <si>
    <t>FEX00013742</t>
  </si>
  <si>
    <t>M02-08248</t>
  </si>
  <si>
    <t>0090112434</t>
  </si>
  <si>
    <t>FEX00013750</t>
  </si>
  <si>
    <t>0041010835</t>
  </si>
  <si>
    <t>N00-23087</t>
  </si>
  <si>
    <t>0090112967</t>
  </si>
  <si>
    <t>FEX00013716</t>
  </si>
  <si>
    <t>N00-23067</t>
  </si>
  <si>
    <t>0090112977</t>
  </si>
  <si>
    <t>FEX00013757</t>
  </si>
  <si>
    <t>M03-21119</t>
  </si>
  <si>
    <t>0090113045</t>
  </si>
  <si>
    <t>FEX00013739</t>
  </si>
  <si>
    <t>N00-23099</t>
  </si>
  <si>
    <t>0090113068</t>
  </si>
  <si>
    <t>FEX00013774</t>
  </si>
  <si>
    <t>N00-23097</t>
  </si>
  <si>
    <t>0090113096</t>
  </si>
  <si>
    <t>FEX00013737</t>
  </si>
  <si>
    <t>THREE COBALT PTE. LTD.</t>
  </si>
  <si>
    <t>0041010870</t>
  </si>
  <si>
    <t>N00-23098</t>
  </si>
  <si>
    <t>0090113097</t>
  </si>
  <si>
    <t>FEX00013738</t>
  </si>
  <si>
    <t>N00-23102</t>
  </si>
  <si>
    <t>0090113235</t>
  </si>
  <si>
    <t>M02-08366</t>
  </si>
  <si>
    <t>0090113255</t>
  </si>
  <si>
    <t>M02-08370</t>
  </si>
  <si>
    <t>M02-08382</t>
  </si>
  <si>
    <t>M02-08383</t>
  </si>
  <si>
    <t>M02-08384</t>
  </si>
  <si>
    <t>M02-08385</t>
  </si>
  <si>
    <t>M02-08386</t>
  </si>
  <si>
    <t>M02-08387</t>
  </si>
  <si>
    <t>M02-08390</t>
  </si>
  <si>
    <t>M02-08391</t>
  </si>
  <si>
    <t>M02-08392</t>
  </si>
  <si>
    <t>M02-08393</t>
  </si>
  <si>
    <t>FEX00013754</t>
  </si>
  <si>
    <t>M02_08223</t>
  </si>
  <si>
    <t>0090112342</t>
  </si>
  <si>
    <t>FEX00013783</t>
  </si>
  <si>
    <t>M02-08399</t>
  </si>
  <si>
    <t>0090112532</t>
  </si>
  <si>
    <t>FEX00013784</t>
  </si>
  <si>
    <t>M02-08400</t>
  </si>
  <si>
    <t>0090112534</t>
  </si>
  <si>
    <t>FEX00013749</t>
  </si>
  <si>
    <t>M06-55974</t>
  </si>
  <si>
    <t>0090112631</t>
  </si>
  <si>
    <t>FEX00013753</t>
  </si>
  <si>
    <t>0090112995</t>
  </si>
  <si>
    <t>FEX00013743</t>
  </si>
  <si>
    <t>LUANCHUAN COUNTY XINYANG</t>
  </si>
  <si>
    <t>0041010862</t>
  </si>
  <si>
    <t>N00-23090</t>
  </si>
  <si>
    <t>0090113066</t>
  </si>
  <si>
    <t>FEX00013763</t>
  </si>
  <si>
    <t>M02-08451</t>
  </si>
  <si>
    <t>0090112867</t>
  </si>
  <si>
    <t>FEX00013759</t>
  </si>
  <si>
    <t>0090113227</t>
  </si>
  <si>
    <t>M02-08422</t>
  </si>
  <si>
    <t>0090113232</t>
  </si>
  <si>
    <t>M02-08426</t>
  </si>
  <si>
    <t>M02-08374</t>
  </si>
  <si>
    <t>M02-08425</t>
  </si>
  <si>
    <t>FEX00013755</t>
  </si>
  <si>
    <t>Inner Mongolia RongXin Molybde</t>
  </si>
  <si>
    <t>0041010872</t>
  </si>
  <si>
    <t>N00-23101</t>
  </si>
  <si>
    <t>0090113233</t>
  </si>
  <si>
    <t>FEX00013756</t>
  </si>
  <si>
    <t>0041010871</t>
  </si>
  <si>
    <t>N00-23100</t>
  </si>
  <si>
    <t>0090113234</t>
  </si>
  <si>
    <t>FEX00013764</t>
  </si>
  <si>
    <t>0090113257</t>
  </si>
  <si>
    <t>M01-03280</t>
  </si>
  <si>
    <t>M01-03278</t>
  </si>
  <si>
    <t>M01-03279</t>
  </si>
  <si>
    <t>M02-08388</t>
  </si>
  <si>
    <t>0090113352</t>
  </si>
  <si>
    <t>M02-08389</t>
  </si>
  <si>
    <t>M02-08395</t>
  </si>
  <si>
    <t>M02-08396</t>
  </si>
  <si>
    <t>M02-08397</t>
  </si>
  <si>
    <t>FEX00013760</t>
  </si>
  <si>
    <t>M11-00320</t>
  </si>
  <si>
    <t>0090113308</t>
  </si>
  <si>
    <t>M11-00321</t>
  </si>
  <si>
    <t>M11-00325</t>
  </si>
  <si>
    <t>M11-00327</t>
  </si>
  <si>
    <t>M11-00329</t>
  </si>
  <si>
    <t>M11-00330</t>
  </si>
  <si>
    <t>M11-00332</t>
  </si>
  <si>
    <t>FEX00013778</t>
  </si>
  <si>
    <t>M09-02864</t>
  </si>
  <si>
    <t>0090113457</t>
  </si>
  <si>
    <t>M09-02865</t>
  </si>
  <si>
    <t>M09-02866</t>
  </si>
  <si>
    <t>M09-02867</t>
  </si>
  <si>
    <t>M09-02869</t>
  </si>
  <si>
    <t>M09-02882</t>
  </si>
  <si>
    <t>M09-02979</t>
  </si>
  <si>
    <t>M09-02981</t>
  </si>
  <si>
    <t>M09-03006</t>
  </si>
  <si>
    <t>M09-03010</t>
  </si>
  <si>
    <t>M09-03178</t>
  </si>
  <si>
    <t>M09-03361</t>
  </si>
  <si>
    <t>M09-03777</t>
  </si>
  <si>
    <t>NLCF-8241I</t>
  </si>
  <si>
    <t>0090113458</t>
  </si>
  <si>
    <t>NLCF-8253I</t>
  </si>
  <si>
    <t>NLCF-8262I</t>
  </si>
  <si>
    <t>NLCF-8263I</t>
  </si>
  <si>
    <t>NLCF-8264I</t>
  </si>
  <si>
    <t>NLCF-8266I</t>
  </si>
  <si>
    <t>0090113464</t>
  </si>
  <si>
    <t>NLCF-8271I</t>
  </si>
  <si>
    <t>NLCF-8272I</t>
  </si>
  <si>
    <t>NLCF-8279I</t>
  </si>
  <si>
    <t>NLCF-8280I</t>
  </si>
  <si>
    <t>NLCF-8289I</t>
  </si>
  <si>
    <t>NLCF-8290I</t>
  </si>
  <si>
    <t>NLCF-8304I</t>
  </si>
  <si>
    <t>NLCF-8314I</t>
  </si>
  <si>
    <t>NLCF-8317I</t>
  </si>
  <si>
    <t>NLCF-8319I</t>
  </si>
  <si>
    <t>FEX00013781</t>
  </si>
  <si>
    <t>0090113466</t>
  </si>
  <si>
    <t>M09-03069</t>
  </si>
  <si>
    <t>M09-02885</t>
  </si>
  <si>
    <t>FEX00013782</t>
  </si>
  <si>
    <t>M09-03001</t>
  </si>
  <si>
    <t>0090113471</t>
  </si>
  <si>
    <t>FEX00013708</t>
  </si>
  <si>
    <t>0090113095</t>
  </si>
  <si>
    <t>FEX00013693</t>
  </si>
  <si>
    <t>0090112913</t>
  </si>
  <si>
    <t>FEX00013701</t>
  </si>
  <si>
    <t>0090112875</t>
  </si>
  <si>
    <t>M03-21155</t>
  </si>
  <si>
    <t>0090113427</t>
  </si>
  <si>
    <t>FEL00504562</t>
  </si>
  <si>
    <t>0090113438</t>
  </si>
  <si>
    <t>FEL00504563</t>
  </si>
  <si>
    <t>0090113439</t>
  </si>
  <si>
    <t>FEL00504557</t>
  </si>
  <si>
    <t>GLENCORE CHILE SpA</t>
  </si>
  <si>
    <t>0041010804</t>
  </si>
  <si>
    <t>N00-23412</t>
  </si>
  <si>
    <t>941.2</t>
  </si>
  <si>
    <t>0090113321</t>
  </si>
  <si>
    <t>N00-23413</t>
  </si>
  <si>
    <t>FEL00504561</t>
  </si>
  <si>
    <t>0090113437</t>
  </si>
  <si>
    <t>M00-56162</t>
  </si>
  <si>
    <t>M00-56171</t>
  </si>
  <si>
    <t>ZNDA</t>
  </si>
  <si>
    <t>NDEB, Nacional</t>
  </si>
  <si>
    <t>ND00509068</t>
  </si>
  <si>
    <t>940.21</t>
  </si>
  <si>
    <t>0090113323</t>
  </si>
  <si>
    <t>NDX00002118</t>
  </si>
  <si>
    <t>0090113355</t>
  </si>
  <si>
    <t>0090113356</t>
  </si>
  <si>
    <t>NDX00002098</t>
  </si>
  <si>
    <t>0090113357</t>
  </si>
  <si>
    <t>NDX00002099</t>
  </si>
  <si>
    <t>0090113358</t>
  </si>
  <si>
    <t>NDX00002100</t>
  </si>
  <si>
    <t>0090113359</t>
  </si>
  <si>
    <t>NDX00002117</t>
  </si>
  <si>
    <t>0090113360</t>
  </si>
  <si>
    <t>NDX00002101</t>
  </si>
  <si>
    <t>0090113361</t>
  </si>
  <si>
    <t>NDX00002102</t>
  </si>
  <si>
    <t>0090113417</t>
  </si>
  <si>
    <t>NDX00002103</t>
  </si>
  <si>
    <t>0090113418</t>
  </si>
  <si>
    <t>NDX00002104</t>
  </si>
  <si>
    <t>0090113419</t>
  </si>
  <si>
    <t>NDX00002105</t>
  </si>
  <si>
    <t>0090113421</t>
  </si>
  <si>
    <t>NDX00002106</t>
  </si>
  <si>
    <t>0090113422</t>
  </si>
  <si>
    <t>NDX00002107</t>
  </si>
  <si>
    <t>0090113423</t>
  </si>
  <si>
    <t>NDX00002108</t>
  </si>
  <si>
    <t>0090113425</t>
  </si>
  <si>
    <t>NDX00002116</t>
  </si>
  <si>
    <t>0090113436</t>
  </si>
  <si>
    <t>NDX00002115</t>
  </si>
  <si>
    <t>0090113420</t>
  </si>
  <si>
    <t>NDX00002114</t>
  </si>
  <si>
    <t>0090113424</t>
  </si>
  <si>
    <t>NDX00002112</t>
  </si>
  <si>
    <t>0090113428</t>
  </si>
  <si>
    <t>NDX00002111</t>
  </si>
  <si>
    <t>0090113429</t>
  </si>
  <si>
    <t>NDX00002110</t>
  </si>
  <si>
    <t>0090113432</t>
  </si>
  <si>
    <t>NDX00002109</t>
  </si>
  <si>
    <t>0090113433</t>
  </si>
  <si>
    <t>NDX00002119</t>
  </si>
  <si>
    <t>0090113472</t>
  </si>
  <si>
    <t>NDX00002113</t>
  </si>
  <si>
    <t>0090113426</t>
  </si>
  <si>
    <t>JUNIO</t>
  </si>
  <si>
    <t>NC00502872</t>
  </si>
  <si>
    <t>0090113573</t>
  </si>
  <si>
    <t>NC00502873</t>
  </si>
  <si>
    <t>0090114033</t>
  </si>
  <si>
    <t>NCX00002594</t>
  </si>
  <si>
    <t>M03-21097</t>
  </si>
  <si>
    <t>0090113725</t>
  </si>
  <si>
    <t>NCX00002596</t>
  </si>
  <si>
    <t>VDM Metals International Gmbh</t>
  </si>
  <si>
    <t>0041010768</t>
  </si>
  <si>
    <t>M06-56101</t>
  </si>
  <si>
    <t>0090114094</t>
  </si>
  <si>
    <t>NCX00002597</t>
  </si>
  <si>
    <t>M06-56104</t>
  </si>
  <si>
    <t>0090114095</t>
  </si>
  <si>
    <t>NCX00002598</t>
  </si>
  <si>
    <t>M06-56108</t>
  </si>
  <si>
    <t>0090114096</t>
  </si>
  <si>
    <t>NCX00002606</t>
  </si>
  <si>
    <t>M01-03276</t>
  </si>
  <si>
    <t>0090114119</t>
  </si>
  <si>
    <t>M01-03281</t>
  </si>
  <si>
    <t>M01-03291</t>
  </si>
  <si>
    <t>FEL00504571</t>
  </si>
  <si>
    <t>936.29</t>
  </si>
  <si>
    <t>0090113978</t>
  </si>
  <si>
    <t>0090113979</t>
  </si>
  <si>
    <t>FEL00504580</t>
  </si>
  <si>
    <t>935.74</t>
  </si>
  <si>
    <t>0090114132</t>
  </si>
  <si>
    <t>FEL00504581</t>
  </si>
  <si>
    <t>0090114133</t>
  </si>
  <si>
    <t>0090113967</t>
  </si>
  <si>
    <t>0090113968</t>
  </si>
  <si>
    <t>0090113969</t>
  </si>
  <si>
    <t>0090113970</t>
  </si>
  <si>
    <t>0090113971</t>
  </si>
  <si>
    <t>0090113972</t>
  </si>
  <si>
    <t>0090113974</t>
  </si>
  <si>
    <t>FEL00504578</t>
  </si>
  <si>
    <t>0090114115</t>
  </si>
  <si>
    <t>M00-56182</t>
  </si>
  <si>
    <t>M00-56188</t>
  </si>
  <si>
    <t>M00-56192</t>
  </si>
  <si>
    <t>M00-56193</t>
  </si>
  <si>
    <t>FEL00504579</t>
  </si>
  <si>
    <t>M00-56178</t>
  </si>
  <si>
    <t>0090114116</t>
  </si>
  <si>
    <t>M00-56179</t>
  </si>
  <si>
    <t>M00-56180</t>
  </si>
  <si>
    <t>M00-56186</t>
  </si>
  <si>
    <t>M00-56185</t>
  </si>
  <si>
    <t>M00-56187</t>
  </si>
  <si>
    <t>M00-56190</t>
  </si>
  <si>
    <t>M00-56189</t>
  </si>
  <si>
    <t>FEX00013776</t>
  </si>
  <si>
    <t>M04-05015</t>
  </si>
  <si>
    <t>0090112882</t>
  </si>
  <si>
    <t>M04-05013</t>
  </si>
  <si>
    <t>M04-05014</t>
  </si>
  <si>
    <t>FEX00013798</t>
  </si>
  <si>
    <t>M03-21151</t>
  </si>
  <si>
    <t>0090113599</t>
  </si>
  <si>
    <t>FEX00013786</t>
  </si>
  <si>
    <t>0041010850</t>
  </si>
  <si>
    <t>M03-21110</t>
  </si>
  <si>
    <t>0090113011</t>
  </si>
  <si>
    <t>FEX00013788</t>
  </si>
  <si>
    <t>M02-08255</t>
  </si>
  <si>
    <t>0090113077</t>
  </si>
  <si>
    <t>FEX00013790</t>
  </si>
  <si>
    <t>0041010791</t>
  </si>
  <si>
    <t>M10-00928</t>
  </si>
  <si>
    <t>0090113305</t>
  </si>
  <si>
    <t>FEX00013810</t>
  </si>
  <si>
    <t>M02-08410</t>
  </si>
  <si>
    <t>0090112535</t>
  </si>
  <si>
    <t>FEX00013806</t>
  </si>
  <si>
    <t>0041010861</t>
  </si>
  <si>
    <t>M03-21127</t>
  </si>
  <si>
    <t>0090113051</t>
  </si>
  <si>
    <t>FEX00013802</t>
  </si>
  <si>
    <t>M02-08441</t>
  </si>
  <si>
    <t>0090113053</t>
  </si>
  <si>
    <t>FEX00013787</t>
  </si>
  <si>
    <t>M02-08245</t>
  </si>
  <si>
    <t>0090113062</t>
  </si>
  <si>
    <t>FEX00013807</t>
  </si>
  <si>
    <t>0041010867</t>
  </si>
  <si>
    <t>0090113070</t>
  </si>
  <si>
    <t>FEX00013791</t>
  </si>
  <si>
    <t>WALETON LIMITED</t>
  </si>
  <si>
    <t>0041010866</t>
  </si>
  <si>
    <t>N00-23092</t>
  </si>
  <si>
    <t>0090113071</t>
  </si>
  <si>
    <t>FEX00013789</t>
  </si>
  <si>
    <t>N00-23078</t>
  </si>
  <si>
    <t>0090113306</t>
  </si>
  <si>
    <t>N00-23077</t>
  </si>
  <si>
    <t>FEX00013796</t>
  </si>
  <si>
    <t>0041010852</t>
  </si>
  <si>
    <t>M03-21114</t>
  </si>
  <si>
    <t>0090113351</t>
  </si>
  <si>
    <t>M03-21120</t>
  </si>
  <si>
    <t>M03-21124.</t>
  </si>
  <si>
    <t>FEX00013808</t>
  </si>
  <si>
    <t>N00-23117</t>
  </si>
  <si>
    <t>0090113537</t>
  </si>
  <si>
    <t>FEX00013816</t>
  </si>
  <si>
    <t>N00-23482</t>
  </si>
  <si>
    <t>0090113622</t>
  </si>
  <si>
    <t>N00-23483</t>
  </si>
  <si>
    <t>FEX00013817</t>
  </si>
  <si>
    <t>N00-23478</t>
  </si>
  <si>
    <t>0090113625</t>
  </si>
  <si>
    <t>N00-23479</t>
  </si>
  <si>
    <t>N00-23484</t>
  </si>
  <si>
    <t>N00-23485</t>
  </si>
  <si>
    <t>N00-23488</t>
  </si>
  <si>
    <t>FEX00013819</t>
  </si>
  <si>
    <t>N00-23487</t>
  </si>
  <si>
    <t>0090113631</t>
  </si>
  <si>
    <t>N00-23486</t>
  </si>
  <si>
    <t>FEX00013827</t>
  </si>
  <si>
    <t>M04-05027</t>
  </si>
  <si>
    <t>0090113654</t>
  </si>
  <si>
    <t>M04-05025</t>
  </si>
  <si>
    <t>M04-05026</t>
  </si>
  <si>
    <t>FEX00013833</t>
  </si>
  <si>
    <t>N00-23516</t>
  </si>
  <si>
    <t>0090113666</t>
  </si>
  <si>
    <t>N00-23519</t>
  </si>
  <si>
    <t>N00-23527</t>
  </si>
  <si>
    <t>N00-23525</t>
  </si>
  <si>
    <t>N00-23517</t>
  </si>
  <si>
    <t>FEX00013797</t>
  </si>
  <si>
    <t>M03-21090</t>
  </si>
  <si>
    <t>0090113496</t>
  </si>
  <si>
    <t>FEX00013813</t>
  </si>
  <si>
    <t>M03-20944</t>
  </si>
  <si>
    <t>0090113563</t>
  </si>
  <si>
    <t>FEX00013814</t>
  </si>
  <si>
    <t>M03-21089</t>
  </si>
  <si>
    <t>0090113565</t>
  </si>
  <si>
    <t>M03-21093</t>
  </si>
  <si>
    <t>FEX00013805</t>
  </si>
  <si>
    <t>M02-08442</t>
  </si>
  <si>
    <t>0090113217</t>
  </si>
  <si>
    <t>FEX00013801</t>
  </si>
  <si>
    <t>N00-23118</t>
  </si>
  <si>
    <t>0090113315</t>
  </si>
  <si>
    <t>FEX00013803</t>
  </si>
  <si>
    <t>Shaanxi Foreign Trade Imp.&amp;Exp</t>
  </si>
  <si>
    <t>0041010875</t>
  </si>
  <si>
    <t>N00-23079</t>
  </si>
  <si>
    <t>0090113345</t>
  </si>
  <si>
    <t>FEX00013857</t>
  </si>
  <si>
    <t>RPS Rohstoff-, Press- und, Sch</t>
  </si>
  <si>
    <t>0041010851</t>
  </si>
  <si>
    <t>M03-21111</t>
  </si>
  <si>
    <t>0090113369</t>
  </si>
  <si>
    <t>FEX00013820</t>
  </si>
  <si>
    <t>M02-08246</t>
  </si>
  <si>
    <t>0090113435</t>
  </si>
  <si>
    <t>FEX00013880</t>
  </si>
  <si>
    <t>N00-22959</t>
  </si>
  <si>
    <t>0090113520</t>
  </si>
  <si>
    <t>FEX00013800</t>
  </si>
  <si>
    <t>N00-22949</t>
  </si>
  <si>
    <t>0090113524</t>
  </si>
  <si>
    <t>FEX00013799</t>
  </si>
  <si>
    <t>N00-22948</t>
  </si>
  <si>
    <t>0090113525</t>
  </si>
  <si>
    <t>FEX00013821</t>
  </si>
  <si>
    <t>M02-08277</t>
  </si>
  <si>
    <t>0090113551</t>
  </si>
  <si>
    <t>FEX00013828</t>
  </si>
  <si>
    <t>M03-20938</t>
  </si>
  <si>
    <t>0090113558</t>
  </si>
  <si>
    <t>FEX00013792</t>
  </si>
  <si>
    <t>N00-23549</t>
  </si>
  <si>
    <t>0090113581</t>
  </si>
  <si>
    <t>FEX00013793</t>
  </si>
  <si>
    <t>N00-23522</t>
  </si>
  <si>
    <t>0090113582</t>
  </si>
  <si>
    <t>FEX00013794</t>
  </si>
  <si>
    <t>N00-23523</t>
  </si>
  <si>
    <t>0090113587</t>
  </si>
  <si>
    <t>FEX00013795</t>
  </si>
  <si>
    <t>N00-23518</t>
  </si>
  <si>
    <t>0090113589</t>
  </si>
  <si>
    <t>FEX00013804</t>
  </si>
  <si>
    <t>M03-20953</t>
  </si>
  <si>
    <t>0090113608</t>
  </si>
  <si>
    <t>FEX00013818</t>
  </si>
  <si>
    <t>M07-00848</t>
  </si>
  <si>
    <t>0090112894</t>
  </si>
  <si>
    <t>M07-00849</t>
  </si>
  <si>
    <t>M07-00850</t>
  </si>
  <si>
    <t>FEX00013815</t>
  </si>
  <si>
    <t>M02-08244</t>
  </si>
  <si>
    <t>0090113063</t>
  </si>
  <si>
    <t>FEX00013823</t>
  </si>
  <si>
    <t>M02-08405</t>
  </si>
  <si>
    <t>0090113222</t>
  </si>
  <si>
    <t>FEX00013812</t>
  </si>
  <si>
    <t>LOYAL RIGHT TRADE LIMITED</t>
  </si>
  <si>
    <t>0041010882</t>
  </si>
  <si>
    <t>N00-23080</t>
  </si>
  <si>
    <t>0090113344</t>
  </si>
  <si>
    <t>0041010874</t>
  </si>
  <si>
    <t>0090113348</t>
  </si>
  <si>
    <t>FEX00013809</t>
  </si>
  <si>
    <t>M03-21060</t>
  </si>
  <si>
    <t>0090113498</t>
  </si>
  <si>
    <t>M03-21065</t>
  </si>
  <si>
    <t>FEX00013831</t>
  </si>
  <si>
    <t>N00-22958</t>
  </si>
  <si>
    <t>0090113544</t>
  </si>
  <si>
    <t>FEX00013832</t>
  </si>
  <si>
    <t>0090113545</t>
  </si>
  <si>
    <t>FEX00013811</t>
  </si>
  <si>
    <t>M03-21071</t>
  </si>
  <si>
    <t>0090113633</t>
  </si>
  <si>
    <t>MMLP-09684</t>
  </si>
  <si>
    <t>0090113714</t>
  </si>
  <si>
    <t>MMLP-09683</t>
  </si>
  <si>
    <t>MMLP-09682</t>
  </si>
  <si>
    <t>MMLP-09686</t>
  </si>
  <si>
    <t>MMLP-09685</t>
  </si>
  <si>
    <t>MMLP-09681</t>
  </si>
  <si>
    <t>MMLP-09679</t>
  </si>
  <si>
    <t>MMLP-09680</t>
  </si>
  <si>
    <t>FEX00013826</t>
  </si>
  <si>
    <t>0090113652</t>
  </si>
  <si>
    <t>FEX00013839</t>
  </si>
  <si>
    <t>M02-08485</t>
  </si>
  <si>
    <t>0090113671</t>
  </si>
  <si>
    <t>FEX00013929</t>
  </si>
  <si>
    <t>M03-21085</t>
  </si>
  <si>
    <t>0090113662</t>
  </si>
  <si>
    <t>FEX00013822</t>
  </si>
  <si>
    <t>M02-08247</t>
  </si>
  <si>
    <t>0090113064</t>
  </si>
  <si>
    <t>FEX00013824</t>
  </si>
  <si>
    <t>N00-23094</t>
  </si>
  <si>
    <t>0090113343</t>
  </si>
  <si>
    <t>N00-23093</t>
  </si>
  <si>
    <t>FEX00013829</t>
  </si>
  <si>
    <t>N00-22953</t>
  </si>
  <si>
    <t>0090113502</t>
  </si>
  <si>
    <t>FEX00013830</t>
  </si>
  <si>
    <t>0090113505</t>
  </si>
  <si>
    <t>FEX00013825</t>
  </si>
  <si>
    <t>N00-22950</t>
  </si>
  <si>
    <t>0090113523</t>
  </si>
  <si>
    <t>FEX00013888</t>
  </si>
  <si>
    <t>N00-22962</t>
  </si>
  <si>
    <t>0090113526</t>
  </si>
  <si>
    <t>FEX00013835</t>
  </si>
  <si>
    <t>N00-22954</t>
  </si>
  <si>
    <t>0090113500</t>
  </si>
  <si>
    <t>FEX00013886</t>
  </si>
  <si>
    <t>M02-08445</t>
  </si>
  <si>
    <t>0090113533</t>
  </si>
  <si>
    <t>FEX00013837</t>
  </si>
  <si>
    <t>N00-22957</t>
  </si>
  <si>
    <t>0090113547</t>
  </si>
  <si>
    <t>FEX00013834</t>
  </si>
  <si>
    <t>N00-23074</t>
  </si>
  <si>
    <t>0090113598</t>
  </si>
  <si>
    <t>N00-23073</t>
  </si>
  <si>
    <t>FEX00013840</t>
  </si>
  <si>
    <t>N00-23180</t>
  </si>
  <si>
    <t>0090113609</t>
  </si>
  <si>
    <t>FEX00013930</t>
  </si>
  <si>
    <t>M03-21075</t>
  </si>
  <si>
    <t>0090113713</t>
  </si>
  <si>
    <t>FEX00013946</t>
  </si>
  <si>
    <t>M03-21063</t>
  </si>
  <si>
    <t>0090114144</t>
  </si>
  <si>
    <t>M03-21070</t>
  </si>
  <si>
    <t>FEX00013918</t>
  </si>
  <si>
    <t>M02-08353</t>
  </si>
  <si>
    <t>0090112536</t>
  </si>
  <si>
    <t>M02-08337</t>
  </si>
  <si>
    <t>M02-08336</t>
  </si>
  <si>
    <t>M02-08334</t>
  </si>
  <si>
    <t>FEX00013836</t>
  </si>
  <si>
    <t>M02-08462</t>
  </si>
  <si>
    <t>0090113218</t>
  </si>
  <si>
    <t>FEX00013843</t>
  </si>
  <si>
    <t>N00-22951</t>
  </si>
  <si>
    <t>0090113521</t>
  </si>
  <si>
    <t>FEX00013841</t>
  </si>
  <si>
    <t>N00-23063</t>
  </si>
  <si>
    <t>0090113532</t>
  </si>
  <si>
    <t>FEX00013844</t>
  </si>
  <si>
    <t>N00-22956</t>
  </si>
  <si>
    <t>0090113548</t>
  </si>
  <si>
    <t>FEX00013847</t>
  </si>
  <si>
    <t>N00-22961</t>
  </si>
  <si>
    <t>0090113549</t>
  </si>
  <si>
    <t>FEX00013848</t>
  </si>
  <si>
    <t>0090113550</t>
  </si>
  <si>
    <t>FEX00013849</t>
  </si>
  <si>
    <t>N00-22960</t>
  </si>
  <si>
    <t>0090113552</t>
  </si>
  <si>
    <t>FEX00013850</t>
  </si>
  <si>
    <t>0090113553</t>
  </si>
  <si>
    <t>FEX00013845</t>
  </si>
  <si>
    <t>HERMES ALLOYS</t>
  </si>
  <si>
    <t>0041010864</t>
  </si>
  <si>
    <t>M03-21139</t>
  </si>
  <si>
    <t>0090113634</t>
  </si>
  <si>
    <t>M03-21138</t>
  </si>
  <si>
    <t>FEX00013842</t>
  </si>
  <si>
    <t>0041010797</t>
  </si>
  <si>
    <t>M09-03005</t>
  </si>
  <si>
    <t>0090113663</t>
  </si>
  <si>
    <t>FEX00013858</t>
  </si>
  <si>
    <t>N00-23076</t>
  </si>
  <si>
    <t>0090113668</t>
  </si>
  <si>
    <t>N00-23075</t>
  </si>
  <si>
    <t>FEX00013859</t>
  </si>
  <si>
    <t>N00-23207</t>
  </si>
  <si>
    <t>0090113684</t>
  </si>
  <si>
    <t>FEX00013846</t>
  </si>
  <si>
    <t>0041010889</t>
  </si>
  <si>
    <t>0090113693</t>
  </si>
  <si>
    <t>FEX00013853</t>
  </si>
  <si>
    <t>M03-21001</t>
  </si>
  <si>
    <t>0090113712</t>
  </si>
  <si>
    <t>FEX00013855</t>
  </si>
  <si>
    <t>N00-22952</t>
  </si>
  <si>
    <t>0090113506</t>
  </si>
  <si>
    <t>FEX00013860</t>
  </si>
  <si>
    <t>M02-08377</t>
  </si>
  <si>
    <t>0090113562</t>
  </si>
  <si>
    <t>FEX00013861</t>
  </si>
  <si>
    <t>M03_21081</t>
  </si>
  <si>
    <t>0090113692</t>
  </si>
  <si>
    <t>0041010818</t>
  </si>
  <si>
    <t>M11-00333</t>
  </si>
  <si>
    <t>0090113694</t>
  </si>
  <si>
    <t>M11-00334</t>
  </si>
  <si>
    <t>M11-00335</t>
  </si>
  <si>
    <t>M11-00336</t>
  </si>
  <si>
    <t>M11-00337</t>
  </si>
  <si>
    <t>M11-00338</t>
  </si>
  <si>
    <t>M11-00339</t>
  </si>
  <si>
    <t>M11-00340</t>
  </si>
  <si>
    <t>M11-00341</t>
  </si>
  <si>
    <t>M11-00342</t>
  </si>
  <si>
    <t>M11-00343</t>
  </si>
  <si>
    <t>M11-00344</t>
  </si>
  <si>
    <t>M11-00345</t>
  </si>
  <si>
    <t>M11-00346</t>
  </si>
  <si>
    <t>FEX00013852</t>
  </si>
  <si>
    <t>0041010812</t>
  </si>
  <si>
    <t>M11-00306</t>
  </si>
  <si>
    <t>0090113682</t>
  </si>
  <si>
    <t>M11-00307</t>
  </si>
  <si>
    <t>M11-00308</t>
  </si>
  <si>
    <t>M11-00309</t>
  </si>
  <si>
    <t>M11-00310</t>
  </si>
  <si>
    <t>M11-00312</t>
  </si>
  <si>
    <t>M11-00313</t>
  </si>
  <si>
    <t>MMLP-09699</t>
  </si>
  <si>
    <t>0090113736</t>
  </si>
  <si>
    <t>MMLP-09698</t>
  </si>
  <si>
    <t>MMLP-09697</t>
  </si>
  <si>
    <t>MMLP-09696</t>
  </si>
  <si>
    <t>MMLP-09695</t>
  </si>
  <si>
    <t>MMLP-09694</t>
  </si>
  <si>
    <t>MMLP-09693</t>
  </si>
  <si>
    <t>0090113737</t>
  </si>
  <si>
    <t>MMLP-09692</t>
  </si>
  <si>
    <t>MMLP-09691</t>
  </si>
  <si>
    <t>MMLP-09690</t>
  </si>
  <si>
    <t>MMLP-09689</t>
  </si>
  <si>
    <t>MMLP-09688</t>
  </si>
  <si>
    <t>MMLP-09687</t>
  </si>
  <si>
    <t>FEX00013877</t>
  </si>
  <si>
    <t>M04-05037</t>
  </si>
  <si>
    <t>0090113507</t>
  </si>
  <si>
    <t>M04-05038</t>
  </si>
  <si>
    <t>M04-05039</t>
  </si>
  <si>
    <t>M04-05041</t>
  </si>
  <si>
    <t>M04-05042</t>
  </si>
  <si>
    <t>M04-05043</t>
  </si>
  <si>
    <t>FEX00013862</t>
  </si>
  <si>
    <t>0090113508</t>
  </si>
  <si>
    <t>FEX00013866</t>
  </si>
  <si>
    <t>M02-08256</t>
  </si>
  <si>
    <t>0090113575</t>
  </si>
  <si>
    <t>FEX00013867</t>
  </si>
  <si>
    <t>N00-23095</t>
  </si>
  <si>
    <t>0090113685</t>
  </si>
  <si>
    <t>FEX00013865</t>
  </si>
  <si>
    <t>0090113743</t>
  </si>
  <si>
    <t>M09-03072</t>
  </si>
  <si>
    <t>M09-02897</t>
  </si>
  <si>
    <t>M09-03302</t>
  </si>
  <si>
    <t>M09-03360</t>
  </si>
  <si>
    <t>NLCF-8342I</t>
  </si>
  <si>
    <t>0090113772</t>
  </si>
  <si>
    <t>NLCF-8344I</t>
  </si>
  <si>
    <t>NLCF-8348I</t>
  </si>
  <si>
    <t>NLCF-8386I</t>
  </si>
  <si>
    <t>NLCF-8391I</t>
  </si>
  <si>
    <t>FEX00013875</t>
  </si>
  <si>
    <t>M02-08307</t>
  </si>
  <si>
    <t>0090113065</t>
  </si>
  <si>
    <t>FEX00013876</t>
  </si>
  <si>
    <t>M02-08314</t>
  </si>
  <si>
    <t>0090113067</t>
  </si>
  <si>
    <t>FEX00013868</t>
  </si>
  <si>
    <t>M02-08284</t>
  </si>
  <si>
    <t>0090113499</t>
  </si>
  <si>
    <t>FEX00013869</t>
  </si>
  <si>
    <t>0090113522</t>
  </si>
  <si>
    <t>FEX00013870</t>
  </si>
  <si>
    <t>N00-23225</t>
  </si>
  <si>
    <t>0090113734</t>
  </si>
  <si>
    <t>FEX00013931</t>
  </si>
  <si>
    <t>M03-21088</t>
  </si>
  <si>
    <t>0090113763</t>
  </si>
  <si>
    <t>FEX00013878</t>
  </si>
  <si>
    <t>M02-08506</t>
  </si>
  <si>
    <t>0090113804</t>
  </si>
  <si>
    <t>FEX00013879</t>
  </si>
  <si>
    <t>M03-20967</t>
  </si>
  <si>
    <t>0090113806</t>
  </si>
  <si>
    <t>FEX00013928</t>
  </si>
  <si>
    <t>M07-00861</t>
  </si>
  <si>
    <t>0090114101</t>
  </si>
  <si>
    <t>FEX00013872</t>
  </si>
  <si>
    <t>M02-08471</t>
  </si>
  <si>
    <t>0090113219</t>
  </si>
  <si>
    <t>FEX00013871</t>
  </si>
  <si>
    <t>M10-00955</t>
  </si>
  <si>
    <t>0090113723</t>
  </si>
  <si>
    <t>FEX00013932</t>
  </si>
  <si>
    <t>M03-21087</t>
  </si>
  <si>
    <t>0090113809</t>
  </si>
  <si>
    <t>FEX00013933</t>
  </si>
  <si>
    <t>M03-21084</t>
  </si>
  <si>
    <t>0090113810</t>
  </si>
  <si>
    <t>FEX00013937</t>
  </si>
  <si>
    <t>M01-03296</t>
  </si>
  <si>
    <t>0090114118</t>
  </si>
  <si>
    <t>FEX00013873</t>
  </si>
  <si>
    <t>M02-08497</t>
  </si>
  <si>
    <t>0090113054</t>
  </si>
  <si>
    <t>0090113747</t>
  </si>
  <si>
    <t>M03-21126</t>
  </si>
  <si>
    <t>FEX00013892</t>
  </si>
  <si>
    <t>M02-08378</t>
  </si>
  <si>
    <t>0090113560</t>
  </si>
  <si>
    <t>FEX00013887</t>
  </si>
  <si>
    <t>N00-23520</t>
  </si>
  <si>
    <t>0090113807</t>
  </si>
  <si>
    <t>N00-23534</t>
  </si>
  <si>
    <t>FEX00013935</t>
  </si>
  <si>
    <t>M03-21104</t>
  </si>
  <si>
    <t>0090114108</t>
  </si>
  <si>
    <t>FEX00013944</t>
  </si>
  <si>
    <t>M07-00862</t>
  </si>
  <si>
    <t>0090114142</t>
  </si>
  <si>
    <t>FEX00013889</t>
  </si>
  <si>
    <t>N05-00005</t>
  </si>
  <si>
    <t>0090112393</t>
  </si>
  <si>
    <t>FEX00013891</t>
  </si>
  <si>
    <t>N05-00006</t>
  </si>
  <si>
    <t>0090113208</t>
  </si>
  <si>
    <t>FEX00013893</t>
  </si>
  <si>
    <t>M02-08470</t>
  </si>
  <si>
    <t>0090113220</t>
  </si>
  <si>
    <t>FEX00013883</t>
  </si>
  <si>
    <t>N00-22955</t>
  </si>
  <si>
    <t>0090113501</t>
  </si>
  <si>
    <t>FEX00013885</t>
  </si>
  <si>
    <t>0090113546</t>
  </si>
  <si>
    <t>FEX00013895</t>
  </si>
  <si>
    <t>N00-23064</t>
  </si>
  <si>
    <t>0090113614</t>
  </si>
  <si>
    <t>FEX00013884</t>
  </si>
  <si>
    <t>N00-23208</t>
  </si>
  <si>
    <t>0090113681</t>
  </si>
  <si>
    <t>FEX00013896</t>
  </si>
  <si>
    <t>N00-23088</t>
  </si>
  <si>
    <t>0090113687</t>
  </si>
  <si>
    <t>FEX00013882</t>
  </si>
  <si>
    <t>N00-23224</t>
  </si>
  <si>
    <t>0090113733</t>
  </si>
  <si>
    <t>FEX00013921</t>
  </si>
  <si>
    <t>M03-21172</t>
  </si>
  <si>
    <t>0090113913</t>
  </si>
  <si>
    <t>FEX00013934</t>
  </si>
  <si>
    <t>M03-21083</t>
  </si>
  <si>
    <t>0090113932</t>
  </si>
  <si>
    <t>FEX00013890</t>
  </si>
  <si>
    <t>N05-00004</t>
  </si>
  <si>
    <t>0090112395</t>
  </si>
  <si>
    <t>FEX00013881</t>
  </si>
  <si>
    <t>0041010893</t>
  </si>
  <si>
    <t>N00-23083</t>
  </si>
  <si>
    <t>0090113672</t>
  </si>
  <si>
    <t>FEX00013938</t>
  </si>
  <si>
    <t>M03-21141</t>
  </si>
  <si>
    <t>0090113764</t>
  </si>
  <si>
    <t>FEX00013905</t>
  </si>
  <si>
    <t>M03-21164</t>
  </si>
  <si>
    <t>0090113960</t>
  </si>
  <si>
    <t>M03-21166</t>
  </si>
  <si>
    <t>FEX00013924</t>
  </si>
  <si>
    <t>M02-08555</t>
  </si>
  <si>
    <t>0090114016</t>
  </si>
  <si>
    <t>FEX00013925</t>
  </si>
  <si>
    <t>0090114097</t>
  </si>
  <si>
    <t>FEX00013926</t>
  </si>
  <si>
    <t>0090114098</t>
  </si>
  <si>
    <t>FEX00013927</t>
  </si>
  <si>
    <t>0090114099</t>
  </si>
  <si>
    <t>FEX00013894</t>
  </si>
  <si>
    <t>M02-08460</t>
  </si>
  <si>
    <t>0090113221</t>
  </si>
  <si>
    <t>FEX00013902</t>
  </si>
  <si>
    <t>M03-21140</t>
  </si>
  <si>
    <t>0090113717</t>
  </si>
  <si>
    <t>FEX00013901</t>
  </si>
  <si>
    <t>0041010896</t>
  </si>
  <si>
    <t>0090113798</t>
  </si>
  <si>
    <t>M09-03304</t>
  </si>
  <si>
    <t>M09-03802</t>
  </si>
  <si>
    <t>FEX00013903</t>
  </si>
  <si>
    <t>M02-08498</t>
  </si>
  <si>
    <t>0090113495</t>
  </si>
  <si>
    <t>FEX00013904</t>
  </si>
  <si>
    <t>N00-23176</t>
  </si>
  <si>
    <t>0090113750</t>
  </si>
  <si>
    <t>FEX00013913</t>
  </si>
  <si>
    <t>0041010919</t>
  </si>
  <si>
    <t>0090113920</t>
  </si>
  <si>
    <t>FEX00013919</t>
  </si>
  <si>
    <t>0041010903</t>
  </si>
  <si>
    <t>N00-23181</t>
  </si>
  <si>
    <t>0090113732</t>
  </si>
  <si>
    <t>FEX00013914</t>
  </si>
  <si>
    <t>N00-23177</t>
  </si>
  <si>
    <t>0090113773</t>
  </si>
  <si>
    <t>FEX00013915</t>
  </si>
  <si>
    <t>N00-23163</t>
  </si>
  <si>
    <t>0090113821</t>
  </si>
  <si>
    <t>FEX00013920</t>
  </si>
  <si>
    <t>N00-23162</t>
  </si>
  <si>
    <t>0090113803</t>
  </si>
  <si>
    <t>FEX00013940</t>
  </si>
  <si>
    <t>M07-00857</t>
  </si>
  <si>
    <t>0090113014</t>
  </si>
  <si>
    <t>M07-00858</t>
  </si>
  <si>
    <t>M07-00856</t>
  </si>
  <si>
    <t>FEX00013947</t>
  </si>
  <si>
    <t>N00-23167</t>
  </si>
  <si>
    <t>0090113805</t>
  </si>
  <si>
    <t>FEX00013916</t>
  </si>
  <si>
    <t>M09-02868</t>
  </si>
  <si>
    <t>0090114012</t>
  </si>
  <si>
    <t>M09-02871</t>
  </si>
  <si>
    <t>M09-02874</t>
  </si>
  <si>
    <t>M09-02932</t>
  </si>
  <si>
    <t>M09-02947</t>
  </si>
  <si>
    <t>M09-03070</t>
  </si>
  <si>
    <t>M02-08463</t>
  </si>
  <si>
    <t>0090114013</t>
  </si>
  <si>
    <t>M02-08443</t>
  </si>
  <si>
    <t>M02-08435</t>
  </si>
  <si>
    <t>M02-08464</t>
  </si>
  <si>
    <t>M02-08450</t>
  </si>
  <si>
    <t>FEX00013917</t>
  </si>
  <si>
    <t>0090114014</t>
  </si>
  <si>
    <t>M02-08394</t>
  </si>
  <si>
    <t>0090114061</t>
  </si>
  <si>
    <t>M02-08413</t>
  </si>
  <si>
    <t>M02-08414</t>
  </si>
  <si>
    <t>M02-08418</t>
  </si>
  <si>
    <t>M02-08419</t>
  </si>
  <si>
    <t>M02-08420</t>
  </si>
  <si>
    <t>M02-08427</t>
  </si>
  <si>
    <t>M02-08428</t>
  </si>
  <si>
    <t>M02-08430</t>
  </si>
  <si>
    <t>M02-08434</t>
  </si>
  <si>
    <t>M02-08447</t>
  </si>
  <si>
    <t>M02-08453</t>
  </si>
  <si>
    <t>FEX00013939</t>
  </si>
  <si>
    <t>0090114126</t>
  </si>
  <si>
    <t>M02-08455</t>
  </si>
  <si>
    <t>0090114134</t>
  </si>
  <si>
    <t>M02-08456</t>
  </si>
  <si>
    <t>M02-08458</t>
  </si>
  <si>
    <t>M11-00347</t>
  </si>
  <si>
    <t>0090114136</t>
  </si>
  <si>
    <t>M11-00363</t>
  </si>
  <si>
    <t>M11-00364</t>
  </si>
  <si>
    <t>M11-00365</t>
  </si>
  <si>
    <t>M11-00366</t>
  </si>
  <si>
    <t>M11-00367</t>
  </si>
  <si>
    <t>M11-00368</t>
  </si>
  <si>
    <t>M11-00369</t>
  </si>
  <si>
    <t>M11-00370</t>
  </si>
  <si>
    <t>M11-00371</t>
  </si>
  <si>
    <t>M11-00372</t>
  </si>
  <si>
    <t>M11-00373</t>
  </si>
  <si>
    <t>M11-00374</t>
  </si>
  <si>
    <t>M11-00375</t>
  </si>
  <si>
    <t>M11-00376</t>
  </si>
  <si>
    <t>M11-00377</t>
  </si>
  <si>
    <t>M11-00378</t>
  </si>
  <si>
    <t>M11-00379</t>
  </si>
  <si>
    <t>M11-00380</t>
  </si>
  <si>
    <t>M11-00381</t>
  </si>
  <si>
    <t>M11-00382</t>
  </si>
  <si>
    <t>M11-00383</t>
  </si>
  <si>
    <t>M11-00384</t>
  </si>
  <si>
    <t>M11-00385</t>
  </si>
  <si>
    <t>M11-00386</t>
  </si>
  <si>
    <t>M11-00387</t>
  </si>
  <si>
    <t>FEX00013943</t>
  </si>
  <si>
    <t>0090114137</t>
  </si>
  <si>
    <t>FEX00013945</t>
  </si>
  <si>
    <t>M11-00351</t>
  </si>
  <si>
    <t>0090114143</t>
  </si>
  <si>
    <t>FEX00013951</t>
  </si>
  <si>
    <t>Avon Specialty Metals Ltd.</t>
  </si>
  <si>
    <t>0041010775</t>
  </si>
  <si>
    <t>M10-00568</t>
  </si>
  <si>
    <t>0090114180</t>
  </si>
  <si>
    <t>FEX00013948</t>
  </si>
  <si>
    <t>MSAD-00077</t>
  </si>
  <si>
    <t>0090114185</t>
  </si>
  <si>
    <t>FEX00013949</t>
  </si>
  <si>
    <t>MSAD-00078</t>
  </si>
  <si>
    <t>0090114186</t>
  </si>
  <si>
    <t>FEX00013950</t>
  </si>
  <si>
    <t>MSAD-00089</t>
  </si>
  <si>
    <t>0090114187</t>
  </si>
  <si>
    <t>FEX00013854</t>
  </si>
  <si>
    <t>0090113366</t>
  </si>
  <si>
    <t>FEX00013898</t>
  </si>
  <si>
    <t>0090113540</t>
  </si>
  <si>
    <t>FEX00013899</t>
  </si>
  <si>
    <t>0090113541</t>
  </si>
  <si>
    <t>FEX00013900</t>
  </si>
  <si>
    <t>0090113542</t>
  </si>
  <si>
    <t>FEX00013923</t>
  </si>
  <si>
    <t>0090114066</t>
  </si>
  <si>
    <t>FEL00504569</t>
  </si>
  <si>
    <t>0090113574</t>
  </si>
  <si>
    <t>0041010888</t>
  </si>
  <si>
    <t>N00-23616</t>
  </si>
  <si>
    <t>943.36</t>
  </si>
  <si>
    <t>0090113956</t>
  </si>
  <si>
    <t>M03-21182</t>
  </si>
  <si>
    <t>0090113959</t>
  </si>
  <si>
    <t>FEL00504575</t>
  </si>
  <si>
    <t>0090114102</t>
  </si>
  <si>
    <t>M00-56176</t>
  </si>
  <si>
    <t>FEL00504576</t>
  </si>
  <si>
    <t>0090114103</t>
  </si>
  <si>
    <t>M00-56183</t>
  </si>
  <si>
    <t>FEL00504577</t>
  </si>
  <si>
    <t>M06-56125</t>
  </si>
  <si>
    <t>0090114114</t>
  </si>
  <si>
    <t>M06-56126</t>
  </si>
  <si>
    <t>M06-56127</t>
  </si>
  <si>
    <t>M06-56124</t>
  </si>
  <si>
    <t>M06-56123</t>
  </si>
  <si>
    <t>FEL00504574</t>
  </si>
  <si>
    <t>941.97</t>
  </si>
  <si>
    <t>0090114041</t>
  </si>
  <si>
    <t>NC00502874</t>
  </si>
  <si>
    <t>0090114100</t>
  </si>
  <si>
    <t>NCX00002593</t>
  </si>
  <si>
    <t>0041010360</t>
  </si>
  <si>
    <t>M07-00826</t>
  </si>
  <si>
    <t>0090113695</t>
  </si>
  <si>
    <t>M07-00825</t>
  </si>
  <si>
    <t>NCX00002595</t>
  </si>
  <si>
    <t>0090113916</t>
  </si>
  <si>
    <t>NCX00002599</t>
  </si>
  <si>
    <t>0090114106</t>
  </si>
  <si>
    <t>NCX00002600</t>
  </si>
  <si>
    <t>0090114107</t>
  </si>
  <si>
    <t>NCX00002601</t>
  </si>
  <si>
    <t>0090114109</t>
  </si>
  <si>
    <t>NCX00002602</t>
  </si>
  <si>
    <t>0090114110</t>
  </si>
  <si>
    <t>NCX00002603</t>
  </si>
  <si>
    <t>0090114111</t>
  </si>
  <si>
    <t>NCX00002604</t>
  </si>
  <si>
    <t>0090114112</t>
  </si>
  <si>
    <t>NCX00002605</t>
  </si>
  <si>
    <t>0090114113</t>
  </si>
  <si>
    <t>NCX00002607</t>
  </si>
  <si>
    <t>0090114154</t>
  </si>
  <si>
    <t>NDX00002120</t>
  </si>
  <si>
    <t>0090113914</t>
  </si>
  <si>
    <t>NDX00002123</t>
  </si>
  <si>
    <t>0090114029</t>
  </si>
  <si>
    <t>NDX00002122</t>
  </si>
  <si>
    <t>0090114030</t>
  </si>
  <si>
    <t>0090114031</t>
  </si>
  <si>
    <t>0090114035</t>
  </si>
  <si>
    <t>0090114036</t>
  </si>
  <si>
    <t>0090114037</t>
  </si>
  <si>
    <t>0090114038</t>
  </si>
  <si>
    <t>0090114039</t>
  </si>
  <si>
    <t>0090114040</t>
  </si>
  <si>
    <t>NDX00002124</t>
  </si>
  <si>
    <t>0090114104</t>
  </si>
  <si>
    <t>NDX00002121</t>
  </si>
  <si>
    <t>0090114105</t>
  </si>
  <si>
    <t>NDX00002132</t>
  </si>
  <si>
    <t>0090114152</t>
  </si>
  <si>
    <t>NDX00002133</t>
  </si>
  <si>
    <t>0090114153</t>
  </si>
  <si>
    <t>Provision de precio fijo</t>
  </si>
  <si>
    <t>Mes Recep.</t>
  </si>
  <si>
    <t>Proveedor</t>
  </si>
  <si>
    <t>Mes Cuota</t>
  </si>
  <si>
    <t>Condi ción QP</t>
  </si>
  <si>
    <t>Mes que fija Precio</t>
  </si>
  <si>
    <t>Contrato</t>
  </si>
  <si>
    <t>Lote</t>
  </si>
  <si>
    <t>Nº factura</t>
  </si>
  <si>
    <t>Fecha de factura</t>
  </si>
  <si>
    <t>Lote Proveedor</t>
  </si>
  <si>
    <t>Libras Molibdeno</t>
  </si>
  <si>
    <t>Tipo Precio</t>
  </si>
  <si>
    <t>Precio Base Factura</t>
  </si>
  <si>
    <t>Precio unitario factura</t>
  </si>
  <si>
    <t>Monto Facturado USD</t>
  </si>
  <si>
    <t>Libras Recepción Planta</t>
  </si>
  <si>
    <t>Prov.Hum. y Cont.LB</t>
  </si>
  <si>
    <t>Prov.Hum. y Cont.USD</t>
  </si>
  <si>
    <t>Pérdida Metalúrg.</t>
  </si>
  <si>
    <t>Descto. Lb</t>
  </si>
  <si>
    <t>Libras Planta Pagables</t>
  </si>
  <si>
    <t>Condición</t>
  </si>
  <si>
    <t>Precio MWDO definitivo</t>
  </si>
  <si>
    <t>Diferencia precios definitivos</t>
  </si>
  <si>
    <t>Provisión precios definitivos USD</t>
  </si>
  <si>
    <t>Precio MWDO mes provisorio</t>
  </si>
  <si>
    <t>Diferencia precios provisorios</t>
  </si>
  <si>
    <t>Provisión Precios Provisorios USD</t>
  </si>
  <si>
    <t>JUN-23</t>
  </si>
  <si>
    <t>MINERA GATICA Y DAINE LIMITADA</t>
  </si>
  <si>
    <t>M+000</t>
  </si>
  <si>
    <t>4600000726</t>
  </si>
  <si>
    <t>MCPG-00002</t>
  </si>
  <si>
    <t>521</t>
  </si>
  <si>
    <t>03-07-2023</t>
  </si>
  <si>
    <t>CAP-1902</t>
  </si>
  <si>
    <t>11.872</t>
  </si>
  <si>
    <t>1</t>
  </si>
  <si>
    <t>14</t>
  </si>
  <si>
    <t>13,99969</t>
  </si>
  <si>
    <t>166.204,29</t>
  </si>
  <si>
    <t>11.871,82</t>
  </si>
  <si>
    <t>0,00</t>
  </si>
  <si>
    <t>0</t>
  </si>
  <si>
    <t>DEFINITIVO</t>
  </si>
  <si>
    <t>NOV-23</t>
  </si>
  <si>
    <t>NEWLINC MINERALS SPA</t>
  </si>
  <si>
    <t>4600000768</t>
  </si>
  <si>
    <t>MCPG-00003</t>
  </si>
  <si>
    <t>8</t>
  </si>
  <si>
    <t>14-11-2023</t>
  </si>
  <si>
    <t>CAP-81</t>
  </si>
  <si>
    <t>5.117</t>
  </si>
  <si>
    <t>9,5</t>
  </si>
  <si>
    <t>9,49969</t>
  </si>
  <si>
    <t>48.609,89</t>
  </si>
  <si>
    <t>5.117,00</t>
  </si>
  <si>
    <t>DIC-23</t>
  </si>
  <si>
    <t>MCPG-00004</t>
  </si>
  <si>
    <t>10</t>
  </si>
  <si>
    <t>27-12-2023</t>
  </si>
  <si>
    <t>CAP-91</t>
  </si>
  <si>
    <t>1.205</t>
  </si>
  <si>
    <t>9,9</t>
  </si>
  <si>
    <t>9,89893</t>
  </si>
  <si>
    <t>11.924,75</t>
  </si>
  <si>
    <t>1.204,65</t>
  </si>
  <si>
    <t>FEB-24</t>
  </si>
  <si>
    <t>MCPG-00005</t>
  </si>
  <si>
    <t>15</t>
  </si>
  <si>
    <t>19-02-2024</t>
  </si>
  <si>
    <t>CAP-130</t>
  </si>
  <si>
    <t>1.792</t>
  </si>
  <si>
    <t>5,05744</t>
  </si>
  <si>
    <t>9.062,93</t>
  </si>
  <si>
    <t>953,86</t>
  </si>
  <si>
    <t>-838,00</t>
  </si>
  <si>
    <t>-4.238,13</t>
  </si>
  <si>
    <t>19,9881</t>
  </si>
  <si>
    <t>-10,4881</t>
  </si>
  <si>
    <t>-10.004,18</t>
  </si>
  <si>
    <t>OCT-24</t>
  </si>
  <si>
    <t>MINERA SPENCE S.A.</t>
  </si>
  <si>
    <t>M+005</t>
  </si>
  <si>
    <t>MAR-25</t>
  </si>
  <si>
    <t>4600000808</t>
  </si>
  <si>
    <t>NMSP-00291</t>
  </si>
  <si>
    <t>1002239</t>
  </si>
  <si>
    <t>05-11-2024</t>
  </si>
  <si>
    <t>BAGS5688TO5707</t>
  </si>
  <si>
    <t>15.989</t>
  </si>
  <si>
    <t>3</t>
  </si>
  <si>
    <t>21,932</t>
  </si>
  <si>
    <t>20,352</t>
  </si>
  <si>
    <t>325.417,29</t>
  </si>
  <si>
    <t>18.854,45</t>
  </si>
  <si>
    <t>1.922,00</t>
  </si>
  <si>
    <t>39.116,54</t>
  </si>
  <si>
    <t>5</t>
  </si>
  <si>
    <t>943</t>
  </si>
  <si>
    <t>17.911,45</t>
  </si>
  <si>
    <t>20,13</t>
  </si>
  <si>
    <t>1,802</t>
  </si>
  <si>
    <t>32.276,43</t>
  </si>
  <si>
    <t>NMSP-00292</t>
  </si>
  <si>
    <t>BAGS5708TO5727</t>
  </si>
  <si>
    <t>15.981</t>
  </si>
  <si>
    <t>325.246,94</t>
  </si>
  <si>
    <t>18.951,50</t>
  </si>
  <si>
    <t>2.022,00</t>
  </si>
  <si>
    <t>41.160,29</t>
  </si>
  <si>
    <t>948</t>
  </si>
  <si>
    <t>18.003,50</t>
  </si>
  <si>
    <t>32.442,31</t>
  </si>
  <si>
    <t>NMSP-00293</t>
  </si>
  <si>
    <t>BAGS5728TO5747</t>
  </si>
  <si>
    <t>15.422</t>
  </si>
  <si>
    <t>313.869,77</t>
  </si>
  <si>
    <t>17.828,63</t>
  </si>
  <si>
    <t>2.407,00</t>
  </si>
  <si>
    <t>48.978,51</t>
  </si>
  <si>
    <t>32.127,19</t>
  </si>
  <si>
    <t>NMSP-00294</t>
  </si>
  <si>
    <t>BAGS5748TO5767</t>
  </si>
  <si>
    <t>14.202</t>
  </si>
  <si>
    <t>19,892</t>
  </si>
  <si>
    <t>282.496,24</t>
  </si>
  <si>
    <t>17.555,08</t>
  </si>
  <si>
    <t>2.257,00</t>
  </si>
  <si>
    <t>44.887,89</t>
  </si>
  <si>
    <t>6,25</t>
  </si>
  <si>
    <t>1097</t>
  </si>
  <si>
    <t>16.458,08</t>
  </si>
  <si>
    <t>29.657,46</t>
  </si>
  <si>
    <t>NMSP-00295</t>
  </si>
  <si>
    <t>BAGS5768TO5787</t>
  </si>
  <si>
    <t>15.656</t>
  </si>
  <si>
    <t>318.635,19</t>
  </si>
  <si>
    <t>18.997,43</t>
  </si>
  <si>
    <t>2.391,00</t>
  </si>
  <si>
    <t>48.666,11</t>
  </si>
  <si>
    <t>950</t>
  </si>
  <si>
    <t>18.047,43</t>
  </si>
  <si>
    <t>32.521,47</t>
  </si>
  <si>
    <t>NMSP-00296</t>
  </si>
  <si>
    <t>BAGS2788TO5807</t>
  </si>
  <si>
    <t>16.321</t>
  </si>
  <si>
    <t>332.167,84</t>
  </si>
  <si>
    <t>19.780,94</t>
  </si>
  <si>
    <t>2.471,00</t>
  </si>
  <si>
    <t>50.285,72</t>
  </si>
  <si>
    <t>989</t>
  </si>
  <si>
    <t>18.791,94</t>
  </si>
  <si>
    <t>33.863,08</t>
  </si>
  <si>
    <t>NMSP-00297</t>
  </si>
  <si>
    <t>BAGS5808TO5827</t>
  </si>
  <si>
    <t>16.608</t>
  </si>
  <si>
    <t>20,532</t>
  </si>
  <si>
    <t>341.004,28</t>
  </si>
  <si>
    <t>19.694,88</t>
  </si>
  <si>
    <t>2.298,00</t>
  </si>
  <si>
    <t>47.191,78</t>
  </si>
  <si>
    <t>4</t>
  </si>
  <si>
    <t>788</t>
  </si>
  <si>
    <t>18.906,88</t>
  </si>
  <si>
    <t>34.070,20</t>
  </si>
  <si>
    <t>NMSP-00298</t>
  </si>
  <si>
    <t>BAGS5828TO5847</t>
  </si>
  <si>
    <t>13.726</t>
  </si>
  <si>
    <t>273.044,95</t>
  </si>
  <si>
    <t>17.485,89</t>
  </si>
  <si>
    <t>2.667,00</t>
  </si>
  <si>
    <t>53.042,42</t>
  </si>
  <si>
    <t>1093</t>
  </si>
  <si>
    <t>16.392,89</t>
  </si>
  <si>
    <t>29.539,99</t>
  </si>
  <si>
    <t>NMSP-00299</t>
  </si>
  <si>
    <t>BAGS5848TO5867</t>
  </si>
  <si>
    <t>14.254</t>
  </si>
  <si>
    <t>283.545,94</t>
  </si>
  <si>
    <t>17.395,84</t>
  </si>
  <si>
    <t>2.055,00</t>
  </si>
  <si>
    <t>40.869,51</t>
  </si>
  <si>
    <t>1087</t>
  </si>
  <si>
    <t>16.308,84</t>
  </si>
  <si>
    <t>29.388,53</t>
  </si>
  <si>
    <t>138.161</t>
  </si>
  <si>
    <t>2.795.428,44</t>
  </si>
  <si>
    <t>166.544,64</t>
  </si>
  <si>
    <t>20.490,00</t>
  </si>
  <si>
    <t>414.198,77</t>
  </si>
  <si>
    <t>158.649,64</t>
  </si>
  <si>
    <t>285.886,66</t>
  </si>
  <si>
    <t>SEP-24</t>
  </si>
  <si>
    <t>4600000804</t>
  </si>
  <si>
    <t>XBV2-01898</t>
  </si>
  <si>
    <t>I 00011366</t>
  </si>
  <si>
    <t>30-09-2024</t>
  </si>
  <si>
    <t>CMO2-1947</t>
  </si>
  <si>
    <t>25.017</t>
  </si>
  <si>
    <t>21,5881</t>
  </si>
  <si>
    <t>20,1881</t>
  </si>
  <si>
    <t>505.045,70</t>
  </si>
  <si>
    <t>25.017,00</t>
  </si>
  <si>
    <t>XBV2-01899</t>
  </si>
  <si>
    <t>CMO2-1948</t>
  </si>
  <si>
    <t>25.168</t>
  </si>
  <si>
    <t>508.094,10</t>
  </si>
  <si>
    <t>25.168,00</t>
  </si>
  <si>
    <t>XBV2-01901</t>
  </si>
  <si>
    <t>CMO2-1950</t>
  </si>
  <si>
    <t>24.799</t>
  </si>
  <si>
    <t>500.644,69</t>
  </si>
  <si>
    <t>24.799,00</t>
  </si>
  <si>
    <t>XBVC-01888</t>
  </si>
  <si>
    <t>LCMO-1927</t>
  </si>
  <si>
    <t>24.315</t>
  </si>
  <si>
    <t>490.873,65</t>
  </si>
  <si>
    <t>24.315,00</t>
  </si>
  <si>
    <t>XBVC-01890</t>
  </si>
  <si>
    <t>LCMO-1929</t>
  </si>
  <si>
    <t>25.298</t>
  </si>
  <si>
    <t>510.718,55</t>
  </si>
  <si>
    <t>25.298,00</t>
  </si>
  <si>
    <t>XBVC-01891</t>
  </si>
  <si>
    <t>LCMO-1930</t>
  </si>
  <si>
    <t>24.878</t>
  </si>
  <si>
    <t>502.239,55</t>
  </si>
  <si>
    <t>24.878,00</t>
  </si>
  <si>
    <t>XBVC-01897</t>
  </si>
  <si>
    <t>LCMO-1936</t>
  </si>
  <si>
    <t>25.207</t>
  </si>
  <si>
    <t>508.881,44</t>
  </si>
  <si>
    <t>25.207,00</t>
  </si>
  <si>
    <t>174.682</t>
  </si>
  <si>
    <t>3.526.497,68</t>
  </si>
  <si>
    <t>174.682,00</t>
  </si>
  <si>
    <t>NOV-24</t>
  </si>
  <si>
    <t>NMSP-00300</t>
  </si>
  <si>
    <t>BAGS5868TO5887</t>
  </si>
  <si>
    <t>14.688</t>
  </si>
  <si>
    <t>292.168,52</t>
  </si>
  <si>
    <t>17.982,36</t>
  </si>
  <si>
    <t>2.171,00</t>
  </si>
  <si>
    <t>43.177,97</t>
  </si>
  <si>
    <t>1124</t>
  </si>
  <si>
    <t>16.858,36</t>
  </si>
  <si>
    <t>30.378,76</t>
  </si>
  <si>
    <t>DIC-24</t>
  </si>
  <si>
    <t>BHP BILLITON MARKETING AG</t>
  </si>
  <si>
    <t>M+006</t>
  </si>
  <si>
    <t>MAY-25</t>
  </si>
  <si>
    <t>4600000619</t>
  </si>
  <si>
    <t>NANT-00425</t>
  </si>
  <si>
    <t>0910548053</t>
  </si>
  <si>
    <t>09-12-2024</t>
  </si>
  <si>
    <t>CM-626</t>
  </si>
  <si>
    <t>43.694</t>
  </si>
  <si>
    <t>21,784</t>
  </si>
  <si>
    <t>20,53412</t>
  </si>
  <si>
    <t>897.223,48</t>
  </si>
  <si>
    <t>44.808,57</t>
  </si>
  <si>
    <t>218,00</t>
  </si>
  <si>
    <t>4.482,39</t>
  </si>
  <si>
    <t>2</t>
  </si>
  <si>
    <t>896</t>
  </si>
  <si>
    <t>43.912,57</t>
  </si>
  <si>
    <t>20,331</t>
  </si>
  <si>
    <t>1,453</t>
  </si>
  <si>
    <t>63.804,96</t>
  </si>
  <si>
    <t>NANT-00426</t>
  </si>
  <si>
    <t>CM-627</t>
  </si>
  <si>
    <t>42.971</t>
  </si>
  <si>
    <t>20,53379</t>
  </si>
  <si>
    <t>882.358,14</t>
  </si>
  <si>
    <t>43.736,51</t>
  </si>
  <si>
    <t>-110,00</t>
  </si>
  <si>
    <t>-2.249,07</t>
  </si>
  <si>
    <t>875</t>
  </si>
  <si>
    <t>42.861,51</t>
  </si>
  <si>
    <t>62.277,77</t>
  </si>
  <si>
    <t>NANT-00427</t>
  </si>
  <si>
    <t>CM-628</t>
  </si>
  <si>
    <t>42.885</t>
  </si>
  <si>
    <t>20,53385</t>
  </si>
  <si>
    <t>880.590,01</t>
  </si>
  <si>
    <t>44.785,31</t>
  </si>
  <si>
    <t>1.005,00</t>
  </si>
  <si>
    <t>20.626,46</t>
  </si>
  <si>
    <t>43.889,31</t>
  </si>
  <si>
    <t>63.771,17</t>
  </si>
  <si>
    <t>NANT-00428</t>
  </si>
  <si>
    <t>CM-629</t>
  </si>
  <si>
    <t>43.615</t>
  </si>
  <si>
    <t>20,53419</t>
  </si>
  <si>
    <t>895.596,44</t>
  </si>
  <si>
    <t>43.769,53</t>
  </si>
  <si>
    <t>-720,00</t>
  </si>
  <si>
    <t>-14.792,21</t>
  </si>
  <si>
    <t>42.894,53</t>
  </si>
  <si>
    <t>62.325,75</t>
  </si>
  <si>
    <t>NANT-00429</t>
  </si>
  <si>
    <t>CM-630</t>
  </si>
  <si>
    <t>42.419</t>
  </si>
  <si>
    <t>20,53409</t>
  </si>
  <si>
    <t>871.041,84</t>
  </si>
  <si>
    <t>42.402,24</t>
  </si>
  <si>
    <t>-865,00</t>
  </si>
  <si>
    <t>-17.763,22</t>
  </si>
  <si>
    <t>848</t>
  </si>
  <si>
    <t>41.554,24</t>
  </si>
  <si>
    <t>60.378,31</t>
  </si>
  <si>
    <t>NANT-00430</t>
  </si>
  <si>
    <t>CM-631</t>
  </si>
  <si>
    <t>45.284</t>
  </si>
  <si>
    <t>20,53415</t>
  </si>
  <si>
    <t>929.865,04</t>
  </si>
  <si>
    <t>44.932,29</t>
  </si>
  <si>
    <t>-1.251,00</t>
  </si>
  <si>
    <t>-25.678,98</t>
  </si>
  <si>
    <t>899</t>
  </si>
  <si>
    <t>44.033,29</t>
  </si>
  <si>
    <t>63.980,37</t>
  </si>
  <si>
    <t>NANT-00431</t>
  </si>
  <si>
    <t>CM-632</t>
  </si>
  <si>
    <t>45.405</t>
  </si>
  <si>
    <t>20,53416</t>
  </si>
  <si>
    <t>932.361,15</t>
  </si>
  <si>
    <t>43.362,51</t>
  </si>
  <si>
    <t>-2.910,00</t>
  </si>
  <si>
    <t>-59.751,33</t>
  </si>
  <si>
    <t>867</t>
  </si>
  <si>
    <t>42.495,51</t>
  </si>
  <si>
    <t>61.745,98</t>
  </si>
  <si>
    <t>NANT-00432</t>
  </si>
  <si>
    <t>CM-633</t>
  </si>
  <si>
    <t>28.935</t>
  </si>
  <si>
    <t>20,53411</t>
  </si>
  <si>
    <t>594.164,27</t>
  </si>
  <si>
    <t>29.744,25</t>
  </si>
  <si>
    <t>214,00</t>
  </si>
  <si>
    <t>4.389,58</t>
  </si>
  <si>
    <t>595</t>
  </si>
  <si>
    <t>29.149,25</t>
  </si>
  <si>
    <t>42.353,86</t>
  </si>
  <si>
    <t>NANT-00433</t>
  </si>
  <si>
    <t>CM-634</t>
  </si>
  <si>
    <t>28.561</t>
  </si>
  <si>
    <t>20,53399</t>
  </si>
  <si>
    <t>586.473,81</t>
  </si>
  <si>
    <t>27.484,86</t>
  </si>
  <si>
    <t>-1.626,00</t>
  </si>
  <si>
    <t>-33.393,61</t>
  </si>
  <si>
    <t>550</t>
  </si>
  <si>
    <t>26.934,86</t>
  </si>
  <si>
    <t>39.136,35</t>
  </si>
  <si>
    <t>NANT-00434</t>
  </si>
  <si>
    <t>CM-635</t>
  </si>
  <si>
    <t>43.648</t>
  </si>
  <si>
    <t>20,5339</t>
  </si>
  <si>
    <t>896.267,99</t>
  </si>
  <si>
    <t>44.217,98</t>
  </si>
  <si>
    <t>-314,00</t>
  </si>
  <si>
    <t>-6.452,57</t>
  </si>
  <si>
    <t>884</t>
  </si>
  <si>
    <t>43.333,98</t>
  </si>
  <si>
    <t>62.964,27</t>
  </si>
  <si>
    <t>NANT-00435</t>
  </si>
  <si>
    <t>CM-636</t>
  </si>
  <si>
    <t>42.834</t>
  </si>
  <si>
    <t>20,53417</t>
  </si>
  <si>
    <t>879.557,21</t>
  </si>
  <si>
    <t>43.460,75</t>
  </si>
  <si>
    <t>-242,00</t>
  </si>
  <si>
    <t>-4.971,12</t>
  </si>
  <si>
    <t>869</t>
  </si>
  <si>
    <t>42.591,75</t>
  </si>
  <si>
    <t>61.885,81</t>
  </si>
  <si>
    <t>NANT-00436</t>
  </si>
  <si>
    <t>CM-637</t>
  </si>
  <si>
    <t>42.932</t>
  </si>
  <si>
    <t>20,5342</t>
  </si>
  <si>
    <t>881.570,85</t>
  </si>
  <si>
    <t>42.056,71</t>
  </si>
  <si>
    <t>-1.716,00</t>
  </si>
  <si>
    <t>-35.239,36</t>
  </si>
  <si>
    <t>841</t>
  </si>
  <si>
    <t>41.215,71</t>
  </si>
  <si>
    <t>59.886,43</t>
  </si>
  <si>
    <t>493.184</t>
  </si>
  <si>
    <t>10.127.070,23</t>
  </si>
  <si>
    <t>494.761,51</t>
  </si>
  <si>
    <t>-8.317,00</t>
  </si>
  <si>
    <t>-170.793,04</t>
  </si>
  <si>
    <t>484.866,51</t>
  </si>
  <si>
    <t>704.511,03</t>
  </si>
  <si>
    <t>CORPORACIÓN DEL COBRE DE CHILE</t>
  </si>
  <si>
    <t>M+003</t>
  </si>
  <si>
    <t>4600000811</t>
  </si>
  <si>
    <t>NMCH-02666</t>
  </si>
  <si>
    <t>1065595</t>
  </si>
  <si>
    <t>03-01-2025</t>
  </si>
  <si>
    <t>CH6-240746</t>
  </si>
  <si>
    <t>29.877</t>
  </si>
  <si>
    <t>21,075</t>
  </si>
  <si>
    <t>19,06361</t>
  </si>
  <si>
    <t>569.563,41</t>
  </si>
  <si>
    <t>29.741,89</t>
  </si>
  <si>
    <t>-135,00</t>
  </si>
  <si>
    <t>-2.575,68</t>
  </si>
  <si>
    <t>0,85522</t>
  </si>
  <si>
    <t>25.435,86</t>
  </si>
  <si>
    <t>NMCH-02667</t>
  </si>
  <si>
    <t>CH6-240747</t>
  </si>
  <si>
    <t>29.022</t>
  </si>
  <si>
    <t>19,07287</t>
  </si>
  <si>
    <t>553.532,73</t>
  </si>
  <si>
    <t>29.304,24</t>
  </si>
  <si>
    <t>282,00</t>
  </si>
  <si>
    <t>5.383,13</t>
  </si>
  <si>
    <t>25.061,57</t>
  </si>
  <si>
    <t>NMCH-02668</t>
  </si>
  <si>
    <t>CH6-240748</t>
  </si>
  <si>
    <t>29.083</t>
  </si>
  <si>
    <t>19,07279</t>
  </si>
  <si>
    <t>554.693,88</t>
  </si>
  <si>
    <t>29.143,73</t>
  </si>
  <si>
    <t>61,00</t>
  </si>
  <si>
    <t>1.158,29</t>
  </si>
  <si>
    <t>24.924,30</t>
  </si>
  <si>
    <t>NMCH-02669</t>
  </si>
  <si>
    <t>CH6-240749</t>
  </si>
  <si>
    <t>29.016</t>
  </si>
  <si>
    <t>19,073</t>
  </si>
  <si>
    <t>553.422,08</t>
  </si>
  <si>
    <t>28.842,32</t>
  </si>
  <si>
    <t>-174,00</t>
  </si>
  <si>
    <t>-3.312,60</t>
  </si>
  <si>
    <t>24.666,53</t>
  </si>
  <si>
    <t>NMCH-02670</t>
  </si>
  <si>
    <t>CH6-240753</t>
  </si>
  <si>
    <t>29.184</t>
  </si>
  <si>
    <t>19,07288</t>
  </si>
  <si>
    <t>556.623,00</t>
  </si>
  <si>
    <t>28.558,14</t>
  </si>
  <si>
    <t>-626,00</t>
  </si>
  <si>
    <t>-11.936,95</t>
  </si>
  <si>
    <t>24.423,49</t>
  </si>
  <si>
    <t>NMCH-02671</t>
  </si>
  <si>
    <t>CH6-240754</t>
  </si>
  <si>
    <t>29.324</t>
  </si>
  <si>
    <t>19,07311</t>
  </si>
  <si>
    <t>559.299,78</t>
  </si>
  <si>
    <t>28.657,56</t>
  </si>
  <si>
    <t>-666,00</t>
  </si>
  <si>
    <t>-12.711,08</t>
  </si>
  <si>
    <t>24.508,52</t>
  </si>
  <si>
    <t>NMCH-02672</t>
  </si>
  <si>
    <t>CH6-240757</t>
  </si>
  <si>
    <t>27.548</t>
  </si>
  <si>
    <t>19,07316</t>
  </si>
  <si>
    <t>525.427,51</t>
  </si>
  <si>
    <t>27.434,07</t>
  </si>
  <si>
    <t>-114,00</t>
  </si>
  <si>
    <t>-2.173,01</t>
  </si>
  <si>
    <t>23.462,17</t>
  </si>
  <si>
    <t>NMCH-02673</t>
  </si>
  <si>
    <t>CH6-240758</t>
  </si>
  <si>
    <t>27.480</t>
  </si>
  <si>
    <t>524.122,87</t>
  </si>
  <si>
    <t>27.763,79</t>
  </si>
  <si>
    <t>284,00</t>
  </si>
  <si>
    <t>5.412,69</t>
  </si>
  <si>
    <t>23.744,15</t>
  </si>
  <si>
    <t>NMCH-02674</t>
  </si>
  <si>
    <t>CH6-240759</t>
  </si>
  <si>
    <t>27.875</t>
  </si>
  <si>
    <t>19,07312</t>
  </si>
  <si>
    <t>531.663,13</t>
  </si>
  <si>
    <t>27.708,78</t>
  </si>
  <si>
    <t>-166,00</t>
  </si>
  <si>
    <t>-3.170,33</t>
  </si>
  <si>
    <t>23.697,10</t>
  </si>
  <si>
    <t>NMCH-02675</t>
  </si>
  <si>
    <t>CH6-240760</t>
  </si>
  <si>
    <t>27.940</t>
  </si>
  <si>
    <t>19,07296</t>
  </si>
  <si>
    <t>532.898,37</t>
  </si>
  <si>
    <t>27.658,97</t>
  </si>
  <si>
    <t>-281,00</t>
  </si>
  <si>
    <t>-5.360,07</t>
  </si>
  <si>
    <t>23.654,50</t>
  </si>
  <si>
    <t>NMCH-02676</t>
  </si>
  <si>
    <t>CH6-240761</t>
  </si>
  <si>
    <t>27.877</t>
  </si>
  <si>
    <t>19,07258</t>
  </si>
  <si>
    <t>531.686,40</t>
  </si>
  <si>
    <t>27.542,77</t>
  </si>
  <si>
    <t>-334,00</t>
  </si>
  <si>
    <t>-6.374,63</t>
  </si>
  <si>
    <t>23.555,13</t>
  </si>
  <si>
    <t>314.226</t>
  </si>
  <si>
    <t>5.992.933,16</t>
  </si>
  <si>
    <t>312.356,26</t>
  </si>
  <si>
    <t>-1.869,00</t>
  </si>
  <si>
    <t>-35.660,24</t>
  </si>
  <si>
    <t>267.133,32</t>
  </si>
  <si>
    <t>NMCH-02643</t>
  </si>
  <si>
    <t>1065604</t>
  </si>
  <si>
    <t>CH6-240709</t>
  </si>
  <si>
    <t>29.570</t>
  </si>
  <si>
    <t>18,9668</t>
  </si>
  <si>
    <t>560.848,18</t>
  </si>
  <si>
    <t>29.421,52</t>
  </si>
  <si>
    <t>-148,00</t>
  </si>
  <si>
    <t>-2.816,19</t>
  </si>
  <si>
    <t>25.161,87</t>
  </si>
  <si>
    <t>NMCH-02644</t>
  </si>
  <si>
    <t>CH6-240710</t>
  </si>
  <si>
    <t>29.725</t>
  </si>
  <si>
    <t>18,96702</t>
  </si>
  <si>
    <t>563.794,78</t>
  </si>
  <si>
    <t>29.997,44</t>
  </si>
  <si>
    <t>272,00</t>
  </si>
  <si>
    <t>5.167,37</t>
  </si>
  <si>
    <t>25.654,41</t>
  </si>
  <si>
    <t>NMCH-02645</t>
  </si>
  <si>
    <t>CH6-240712</t>
  </si>
  <si>
    <t>29.918</t>
  </si>
  <si>
    <t>18,96685</t>
  </si>
  <si>
    <t>567.450,18</t>
  </si>
  <si>
    <t>29.506,24</t>
  </si>
  <si>
    <t>-412,00</t>
  </si>
  <si>
    <t>-7.809,79</t>
  </si>
  <si>
    <t>25.234,33</t>
  </si>
  <si>
    <t>NMCH-02646</t>
  </si>
  <si>
    <t>CH6-240713</t>
  </si>
  <si>
    <t>29.948</t>
  </si>
  <si>
    <t>18,9669</t>
  </si>
  <si>
    <t>568.020,66</t>
  </si>
  <si>
    <t>29.828,27</t>
  </si>
  <si>
    <t>-120,00</t>
  </si>
  <si>
    <t>-2.270,91</t>
  </si>
  <si>
    <t>25.509,73</t>
  </si>
  <si>
    <t>NMCH-02647</t>
  </si>
  <si>
    <t>CH6-240718</t>
  </si>
  <si>
    <t>28.832</t>
  </si>
  <si>
    <t>18,96676</t>
  </si>
  <si>
    <t>546.849,64</t>
  </si>
  <si>
    <t>29.126,88</t>
  </si>
  <si>
    <t>295,00</t>
  </si>
  <si>
    <t>5.592,92</t>
  </si>
  <si>
    <t>24.909,89</t>
  </si>
  <si>
    <t>NMCH-02648</t>
  </si>
  <si>
    <t>CH6-240711</t>
  </si>
  <si>
    <t>29.076</t>
  </si>
  <si>
    <t>18,96711</t>
  </si>
  <si>
    <t>551.487,82</t>
  </si>
  <si>
    <t>28.758,88</t>
  </si>
  <si>
    <t>-317,00</t>
  </si>
  <si>
    <t>-6.014,85</t>
  </si>
  <si>
    <t>24.595,17</t>
  </si>
  <si>
    <t>NMCH-02649</t>
  </si>
  <si>
    <t>CH6-240721</t>
  </si>
  <si>
    <t>29.408</t>
  </si>
  <si>
    <t>18,96682</t>
  </si>
  <si>
    <t>557.776,18</t>
  </si>
  <si>
    <t>28.989,34</t>
  </si>
  <si>
    <t>-419,00</t>
  </si>
  <si>
    <t>-7.940,65</t>
  </si>
  <si>
    <t>24.792,26</t>
  </si>
  <si>
    <t>NMCH-02650</t>
  </si>
  <si>
    <t>CH6-240720</t>
  </si>
  <si>
    <t>29.264</t>
  </si>
  <si>
    <t>18,96664</t>
  </si>
  <si>
    <t>555.039,87</t>
  </si>
  <si>
    <t>29.031,59</t>
  </si>
  <si>
    <t>-232,00</t>
  </si>
  <si>
    <t>-4.408,04</t>
  </si>
  <si>
    <t>24.828,40</t>
  </si>
  <si>
    <t>NMCH-02651</t>
  </si>
  <si>
    <t>CH6-240719</t>
  </si>
  <si>
    <t>29.103</t>
  </si>
  <si>
    <t>18,96673</t>
  </si>
  <si>
    <t>551.988,75</t>
  </si>
  <si>
    <t>29.074,07</t>
  </si>
  <si>
    <t>-29,00</t>
  </si>
  <si>
    <t>-548,71</t>
  </si>
  <si>
    <t>24.864,73</t>
  </si>
  <si>
    <t>NMCH-02652</t>
  </si>
  <si>
    <t>CH6-240731</t>
  </si>
  <si>
    <t>29.286</t>
  </si>
  <si>
    <t>18,967</t>
  </si>
  <si>
    <t>555.467,60</t>
  </si>
  <si>
    <t>29.019,98</t>
  </si>
  <si>
    <t>-266,00</t>
  </si>
  <si>
    <t>-5.045,60</t>
  </si>
  <si>
    <t>24.818,47</t>
  </si>
  <si>
    <t>NMCH-02653</t>
  </si>
  <si>
    <t>CH6-240732</t>
  </si>
  <si>
    <t>28.906</t>
  </si>
  <si>
    <t>18,96695</t>
  </si>
  <si>
    <t>548.258,74</t>
  </si>
  <si>
    <t>28.578,94</t>
  </si>
  <si>
    <t>-327,00</t>
  </si>
  <si>
    <t>-6.203,33</t>
  </si>
  <si>
    <t>24.441,28</t>
  </si>
  <si>
    <t>NMCH-02654</t>
  </si>
  <si>
    <t>CH6-240733</t>
  </si>
  <si>
    <t>28.411</t>
  </si>
  <si>
    <t>18,96693</t>
  </si>
  <si>
    <t>538.869,54</t>
  </si>
  <si>
    <t>27.777,80</t>
  </si>
  <si>
    <t>-633,00</t>
  </si>
  <si>
    <t>-12.009,86</t>
  </si>
  <si>
    <t>23.756,13</t>
  </si>
  <si>
    <t>NMCH-02655</t>
  </si>
  <si>
    <t>CH6-240734</t>
  </si>
  <si>
    <t>28.330</t>
  </si>
  <si>
    <t>18,96707</t>
  </si>
  <si>
    <t>537.337,12</t>
  </si>
  <si>
    <t>27.407,01</t>
  </si>
  <si>
    <t>-923,00</t>
  </si>
  <si>
    <t>-17.506,42</t>
  </si>
  <si>
    <t>23.439,02</t>
  </si>
  <si>
    <t>NMCH-02656</t>
  </si>
  <si>
    <t>CH6-240735</t>
  </si>
  <si>
    <t>28.616</t>
  </si>
  <si>
    <t>18,96714</t>
  </si>
  <si>
    <t>542.763,67</t>
  </si>
  <si>
    <t>27.827,88</t>
  </si>
  <si>
    <t>-788,00</t>
  </si>
  <si>
    <t>-14.948,38</t>
  </si>
  <si>
    <t>23.798,96</t>
  </si>
  <si>
    <t>NMCH-02657</t>
  </si>
  <si>
    <t>CH6-240736</t>
  </si>
  <si>
    <t>28.186</t>
  </si>
  <si>
    <t>534.607,02</t>
  </si>
  <si>
    <t>27.507,39</t>
  </si>
  <si>
    <t>-679,00</t>
  </si>
  <si>
    <t>-12.871,27</t>
  </si>
  <si>
    <t>23.524,87</t>
  </si>
  <si>
    <t>NMCH-02658</t>
  </si>
  <si>
    <t>CH6-240737</t>
  </si>
  <si>
    <t>28.576</t>
  </si>
  <si>
    <t>541.993,25</t>
  </si>
  <si>
    <t>27.627,27</t>
  </si>
  <si>
    <t>-949,00</t>
  </si>
  <si>
    <t>-17.994,31</t>
  </si>
  <si>
    <t>23.627,39</t>
  </si>
  <si>
    <t>NMCH-02659</t>
  </si>
  <si>
    <t>CH6-240738</t>
  </si>
  <si>
    <t>28.551</t>
  </si>
  <si>
    <t>18,96689</t>
  </si>
  <si>
    <t>541.523,67</t>
  </si>
  <si>
    <t>27.574,33</t>
  </si>
  <si>
    <t>-977,00</t>
  </si>
  <si>
    <t>-18.524,39</t>
  </si>
  <si>
    <t>23.582,12</t>
  </si>
  <si>
    <t>NMCH-02660</t>
  </si>
  <si>
    <t>CH6-240739</t>
  </si>
  <si>
    <t>29.417</t>
  </si>
  <si>
    <t>18,96667</t>
  </si>
  <si>
    <t>557.942,56</t>
  </si>
  <si>
    <t>28.311,93</t>
  </si>
  <si>
    <t>-1.105,00</t>
  </si>
  <si>
    <t>-20.959,50</t>
  </si>
  <si>
    <t>24.212,93</t>
  </si>
  <si>
    <t>NMCH-02661</t>
  </si>
  <si>
    <t>CH6-240740</t>
  </si>
  <si>
    <t>28.963</t>
  </si>
  <si>
    <t>549.336,91</t>
  </si>
  <si>
    <t>28.720,70</t>
  </si>
  <si>
    <t>-4.595,67</t>
  </si>
  <si>
    <t>24.562,52</t>
  </si>
  <si>
    <t>NMCH-02662</t>
  </si>
  <si>
    <t>CH6-240741</t>
  </si>
  <si>
    <t>29.372</t>
  </si>
  <si>
    <t>18,96713</t>
  </si>
  <si>
    <t>557.102,56</t>
  </si>
  <si>
    <t>28.829,11</t>
  </si>
  <si>
    <t>-543,00</t>
  </si>
  <si>
    <t>-10.297,07</t>
  </si>
  <si>
    <t>24.655,23</t>
  </si>
  <si>
    <t>NMCH-02663</t>
  </si>
  <si>
    <t>CH6-240742</t>
  </si>
  <si>
    <t>28.251</t>
  </si>
  <si>
    <t>18,96712</t>
  </si>
  <si>
    <t>535.839,98</t>
  </si>
  <si>
    <t>27.826,13</t>
  </si>
  <si>
    <t>-425,00</t>
  </si>
  <si>
    <t>-8.058,56</t>
  </si>
  <si>
    <t>23.797,46</t>
  </si>
  <si>
    <t>NMCH-02664</t>
  </si>
  <si>
    <t>CH6-240743</t>
  </si>
  <si>
    <t>28.483</t>
  </si>
  <si>
    <t>540.239,07</t>
  </si>
  <si>
    <t>27.665,87</t>
  </si>
  <si>
    <t>-817,00</t>
  </si>
  <si>
    <t>-15.498,56</t>
  </si>
  <si>
    <t>23.660,41</t>
  </si>
  <si>
    <t>NMCH-02665</t>
  </si>
  <si>
    <t>CH6-240744</t>
  </si>
  <si>
    <t>28.813</t>
  </si>
  <si>
    <t>18,96691</t>
  </si>
  <si>
    <t>546.493,45</t>
  </si>
  <si>
    <t>27.985,05</t>
  </si>
  <si>
    <t>-828,00</t>
  </si>
  <si>
    <t>-15.703,65</t>
  </si>
  <si>
    <t>23.933,37</t>
  </si>
  <si>
    <t>667.005</t>
  </si>
  <si>
    <t>12.651.031,20</t>
  </si>
  <si>
    <t>656.393,62</t>
  </si>
  <si>
    <t>-10.612,00</t>
  </si>
  <si>
    <t>-201.265,42</t>
  </si>
  <si>
    <t>561.360,95</t>
  </si>
  <si>
    <t>GLENCORE CHILE SPA</t>
  </si>
  <si>
    <t>4600000816</t>
  </si>
  <si>
    <t>NQVC-00007</t>
  </si>
  <si>
    <t>1557</t>
  </si>
  <si>
    <t>05-12-2024</t>
  </si>
  <si>
    <t>AAQ2024111701</t>
  </si>
  <si>
    <t>18.269</t>
  </si>
  <si>
    <t>20,3</t>
  </si>
  <si>
    <t>20,2502</t>
  </si>
  <si>
    <t>369.950,89</t>
  </si>
  <si>
    <t>18.565,72</t>
  </si>
  <si>
    <t>297,00</t>
  </si>
  <si>
    <t>6.008,64</t>
  </si>
  <si>
    <t>NQVC-00008</t>
  </si>
  <si>
    <t>AAQ2024111702</t>
  </si>
  <si>
    <t>18.482</t>
  </si>
  <si>
    <t>20,25027</t>
  </si>
  <si>
    <t>374.265,44</t>
  </si>
  <si>
    <t>18.371,75</t>
  </si>
  <si>
    <t>-2.232,59</t>
  </si>
  <si>
    <t>NQVC-00009</t>
  </si>
  <si>
    <t>AAQ2024111901</t>
  </si>
  <si>
    <t>18.679</t>
  </si>
  <si>
    <t>20,24968</t>
  </si>
  <si>
    <t>378.243,71</t>
  </si>
  <si>
    <t>18.766,19</t>
  </si>
  <si>
    <t>87,00</t>
  </si>
  <si>
    <t>1.765,57</t>
  </si>
  <si>
    <t>NQVC-00010</t>
  </si>
  <si>
    <t>AAQ2024111902</t>
  </si>
  <si>
    <t>17.775</t>
  </si>
  <si>
    <t>20,25018</t>
  </si>
  <si>
    <t>359.947,01</t>
  </si>
  <si>
    <t>17.883,33</t>
  </si>
  <si>
    <t>108,00</t>
  </si>
  <si>
    <t>2.193,72</t>
  </si>
  <si>
    <t>NQVC-00011</t>
  </si>
  <si>
    <t>AAQ2024111903</t>
  </si>
  <si>
    <t>17.913</t>
  </si>
  <si>
    <t>20,24962</t>
  </si>
  <si>
    <t>362.731,49</t>
  </si>
  <si>
    <t>17.895,97</t>
  </si>
  <si>
    <t>-17,00</t>
  </si>
  <si>
    <t>-344,85</t>
  </si>
  <si>
    <t>NQVC-00012</t>
  </si>
  <si>
    <t>AAQ2024112001</t>
  </si>
  <si>
    <t>17.891</t>
  </si>
  <si>
    <t>20,25036</t>
  </si>
  <si>
    <t>362.299,19</t>
  </si>
  <si>
    <t>17.535,61</t>
  </si>
  <si>
    <t>-355,00</t>
  </si>
  <si>
    <t>-7.196,78</t>
  </si>
  <si>
    <t>109.009</t>
  </si>
  <si>
    <t>2.207.437,73</t>
  </si>
  <si>
    <t>109.018,57</t>
  </si>
  <si>
    <t>10,00</t>
  </si>
  <si>
    <t>193,71</t>
  </si>
  <si>
    <t>ENE-25</t>
  </si>
  <si>
    <t>NMCH-02677</t>
  </si>
  <si>
    <t>1065713</t>
  </si>
  <si>
    <t>CH6-240762</t>
  </si>
  <si>
    <t>27.822</t>
  </si>
  <si>
    <t>21,05</t>
  </si>
  <si>
    <t>19,0505</t>
  </si>
  <si>
    <t>530.023,01</t>
  </si>
  <si>
    <t>27.591,20</t>
  </si>
  <si>
    <t>-231,00</t>
  </si>
  <si>
    <t>-4.400,67</t>
  </si>
  <si>
    <t>0,8326</t>
  </si>
  <si>
    <t>22.972,43</t>
  </si>
  <si>
    <t>NMCH-02678</t>
  </si>
  <si>
    <t>CH6-240768</t>
  </si>
  <si>
    <t>27.954</t>
  </si>
  <si>
    <t>19,05058</t>
  </si>
  <si>
    <t>532.539,96</t>
  </si>
  <si>
    <t>27.492,24</t>
  </si>
  <si>
    <t>-462,00</t>
  </si>
  <si>
    <t>-8.801,37</t>
  </si>
  <si>
    <t>22.890,04</t>
  </si>
  <si>
    <t>NMCH-02679</t>
  </si>
  <si>
    <t>CH6-240769</t>
  </si>
  <si>
    <t>27.999</t>
  </si>
  <si>
    <t>19,05036</t>
  </si>
  <si>
    <t>533.391,04</t>
  </si>
  <si>
    <t>27.755,01</t>
  </si>
  <si>
    <t>-244,00</t>
  </si>
  <si>
    <t>-4.648,29</t>
  </si>
  <si>
    <t>23.108,82</t>
  </si>
  <si>
    <t>NMCH-02680</t>
  </si>
  <si>
    <t>CH6-240770</t>
  </si>
  <si>
    <t>28.727</t>
  </si>
  <si>
    <t>19,05024</t>
  </si>
  <si>
    <t>547.256,31</t>
  </si>
  <si>
    <t>27.140,42</t>
  </si>
  <si>
    <t>-1.587,00</t>
  </si>
  <si>
    <t>-30.232,73</t>
  </si>
  <si>
    <t>22.597,11</t>
  </si>
  <si>
    <t>NMCH-02681</t>
  </si>
  <si>
    <t>CH6-240771</t>
  </si>
  <si>
    <t>28.730</t>
  </si>
  <si>
    <t>19,05025</t>
  </si>
  <si>
    <t>547.313,75</t>
  </si>
  <si>
    <t>27.539,74</t>
  </si>
  <si>
    <t>-1.190,00</t>
  </si>
  <si>
    <t>-22.669,80</t>
  </si>
  <si>
    <t>22.929,59</t>
  </si>
  <si>
    <t>141.232</t>
  </si>
  <si>
    <t>2.690.524,07</t>
  </si>
  <si>
    <t>137.518,61</t>
  </si>
  <si>
    <t>-3.714,00</t>
  </si>
  <si>
    <t>-70.752,86</t>
  </si>
  <si>
    <t>114.497,99</t>
  </si>
  <si>
    <t>JUN-25</t>
  </si>
  <si>
    <t>4600000822</t>
  </si>
  <si>
    <t>NMSP-00308</t>
  </si>
  <si>
    <t>1002295</t>
  </si>
  <si>
    <t>04-02-2025</t>
  </si>
  <si>
    <t>BAGS6068TO6087</t>
  </si>
  <si>
    <t>16.000</t>
  </si>
  <si>
    <t>20,787</t>
  </si>
  <si>
    <t>19,20651</t>
  </si>
  <si>
    <t>307.302,21</t>
  </si>
  <si>
    <t>17.445,81</t>
  </si>
  <si>
    <t>574,00</t>
  </si>
  <si>
    <t>11.022,81</t>
  </si>
  <si>
    <t>872</t>
  </si>
  <si>
    <t>16.573,81</t>
  </si>
  <si>
    <t>21,867</t>
  </si>
  <si>
    <t>-1,08</t>
  </si>
  <si>
    <t>-17.899,71</t>
  </si>
  <si>
    <t>NMSP-00309</t>
  </si>
  <si>
    <t>BAGS6088TO6107</t>
  </si>
  <si>
    <t>16.113</t>
  </si>
  <si>
    <t>19,20749</t>
  </si>
  <si>
    <t>309.489,26</t>
  </si>
  <si>
    <t>19.413,18</t>
  </si>
  <si>
    <t>2.329,00</t>
  </si>
  <si>
    <t>44.738,66</t>
  </si>
  <si>
    <t>971</t>
  </si>
  <si>
    <t>18.442,18</t>
  </si>
  <si>
    <t>-19.917,55</t>
  </si>
  <si>
    <t>NMSP-00310</t>
  </si>
  <si>
    <t>BAGS6108TO6127</t>
  </si>
  <si>
    <t>16.514</t>
  </si>
  <si>
    <t>19,38747</t>
  </si>
  <si>
    <t>320.163,08</t>
  </si>
  <si>
    <t>18.662,05</t>
  </si>
  <si>
    <t>1.402,00</t>
  </si>
  <si>
    <t>27.183,75</t>
  </si>
  <si>
    <t>746</t>
  </si>
  <si>
    <t>17.916,05</t>
  </si>
  <si>
    <t>-19.349,33</t>
  </si>
  <si>
    <t>NMSP-00311</t>
  </si>
  <si>
    <t>BAGS6128TO6147</t>
  </si>
  <si>
    <t>16.966</t>
  </si>
  <si>
    <t>19,3865</t>
  </si>
  <si>
    <t>328.912,85</t>
  </si>
  <si>
    <t>19.278,87</t>
  </si>
  <si>
    <t>1.542,00</t>
  </si>
  <si>
    <t>29.889,91</t>
  </si>
  <si>
    <t>771</t>
  </si>
  <si>
    <t>18.507,87</t>
  </si>
  <si>
    <t>-19.988,50</t>
  </si>
  <si>
    <t>NMSP-00312</t>
  </si>
  <si>
    <t>BAGS6148TO6167</t>
  </si>
  <si>
    <t>17.422</t>
  </si>
  <si>
    <t>18,62147</t>
  </si>
  <si>
    <t>324.424,75</t>
  </si>
  <si>
    <t>19.099,03</t>
  </si>
  <si>
    <t>913,00</t>
  </si>
  <si>
    <t>17.000,47</t>
  </si>
  <si>
    <t>764</t>
  </si>
  <si>
    <t>18.335,03</t>
  </si>
  <si>
    <t>-19.801,83</t>
  </si>
  <si>
    <t>NMSP-00313</t>
  </si>
  <si>
    <t>BAGS6188TO6207</t>
  </si>
  <si>
    <t>15.908</t>
  </si>
  <si>
    <t>17,87</t>
  </si>
  <si>
    <t>284.267,25</t>
  </si>
  <si>
    <t>17.934,00</t>
  </si>
  <si>
    <t>995,00</t>
  </si>
  <si>
    <t>17.789,23</t>
  </si>
  <si>
    <t>5,75</t>
  </si>
  <si>
    <t>1031</t>
  </si>
  <si>
    <t>16.903,00</t>
  </si>
  <si>
    <t>-18.255,24</t>
  </si>
  <si>
    <t>NMSP-00314</t>
  </si>
  <si>
    <t>BAGS6208TO6227</t>
  </si>
  <si>
    <t>17.004</t>
  </si>
  <si>
    <t>18,08282</t>
  </si>
  <si>
    <t>307.481,15</t>
  </si>
  <si>
    <t>18.642,44</t>
  </si>
  <si>
    <t>706,00</t>
  </si>
  <si>
    <t>12.773,52</t>
  </si>
  <si>
    <t>932</t>
  </si>
  <si>
    <t>17.710,44</t>
  </si>
  <si>
    <t>-19.127,28</t>
  </si>
  <si>
    <t>NMSP-00315</t>
  </si>
  <si>
    <t>BAGS6248TO6267</t>
  </si>
  <si>
    <t>16.515</t>
  </si>
  <si>
    <t>19,38692</t>
  </si>
  <si>
    <t>320.172,68</t>
  </si>
  <si>
    <t>19.903,05</t>
  </si>
  <si>
    <t>2.592,00</t>
  </si>
  <si>
    <t>50.254,19</t>
  </si>
  <si>
    <t>796</t>
  </si>
  <si>
    <t>19.107,05</t>
  </si>
  <si>
    <t>-20.635,61</t>
  </si>
  <si>
    <t>132.441</t>
  </si>
  <si>
    <t>2.502.213,23</t>
  </si>
  <si>
    <t>150.378,43</t>
  </si>
  <si>
    <t>11.053,00</t>
  </si>
  <si>
    <t>210.652,54</t>
  </si>
  <si>
    <t>143.495,43</t>
  </si>
  <si>
    <t>-154.975,05</t>
  </si>
  <si>
    <t>4600000764</t>
  </si>
  <si>
    <t>SACP-00093</t>
  </si>
  <si>
    <t>90108990</t>
  </si>
  <si>
    <t>02-12-2024</t>
  </si>
  <si>
    <t>TCNU3107364</t>
  </si>
  <si>
    <t>20.931</t>
  </si>
  <si>
    <t>21,78381</t>
  </si>
  <si>
    <t>20,38381</t>
  </si>
  <si>
    <t>426.653,53</t>
  </si>
  <si>
    <t>20.931,00</t>
  </si>
  <si>
    <t>21,37175</t>
  </si>
  <si>
    <t>0,41206</t>
  </si>
  <si>
    <t>8.624,83</t>
  </si>
  <si>
    <t>SACP-00099</t>
  </si>
  <si>
    <t>TEMU8287572</t>
  </si>
  <si>
    <t>21.483</t>
  </si>
  <si>
    <t>437.905,39</t>
  </si>
  <si>
    <t>21.483,00</t>
  </si>
  <si>
    <t>8.852,28</t>
  </si>
  <si>
    <t>SACP-00100</t>
  </si>
  <si>
    <t>CMAU4689850</t>
  </si>
  <si>
    <t>20.983</t>
  </si>
  <si>
    <t>427.713,49</t>
  </si>
  <si>
    <t>20.983,00</t>
  </si>
  <si>
    <t>8.646,25</t>
  </si>
  <si>
    <t>SACP-00108</t>
  </si>
  <si>
    <t>LLPU1000040</t>
  </si>
  <si>
    <t>19.954</t>
  </si>
  <si>
    <t>406.738,54</t>
  </si>
  <si>
    <t>19.954,00</t>
  </si>
  <si>
    <t>8.222,25</t>
  </si>
  <si>
    <t>SACP-00115</t>
  </si>
  <si>
    <t>LLPU1000924</t>
  </si>
  <si>
    <t>21.235</t>
  </si>
  <si>
    <t>432.850,21</t>
  </si>
  <si>
    <t>21.235,00</t>
  </si>
  <si>
    <t>8.750,09</t>
  </si>
  <si>
    <t>SACP-00116</t>
  </si>
  <si>
    <t>LLPU1000436</t>
  </si>
  <si>
    <t>20.482</t>
  </si>
  <si>
    <t>417.501,20</t>
  </si>
  <si>
    <t>20.482,00</t>
  </si>
  <si>
    <t>8.439,81</t>
  </si>
  <si>
    <t>SK-01969</t>
  </si>
  <si>
    <t>122317</t>
  </si>
  <si>
    <t>14.902</t>
  </si>
  <si>
    <t>303.759,54</t>
  </si>
  <si>
    <t>14.902,00</t>
  </si>
  <si>
    <t>6.140,52</t>
  </si>
  <si>
    <t>SQVC-00063</t>
  </si>
  <si>
    <t>2024-08-25-01</t>
  </si>
  <si>
    <t>18.091</t>
  </si>
  <si>
    <t>368.763,51</t>
  </si>
  <si>
    <t>18.091,00</t>
  </si>
  <si>
    <t>7.454,58</t>
  </si>
  <si>
    <t>SQVC-00064</t>
  </si>
  <si>
    <t>2024-08-26-01</t>
  </si>
  <si>
    <t>17.951</t>
  </si>
  <si>
    <t>365.909,77</t>
  </si>
  <si>
    <t>17.951,00</t>
  </si>
  <si>
    <t>7.396,89</t>
  </si>
  <si>
    <t>SQVC-00065</t>
  </si>
  <si>
    <t>2024-08-26-02</t>
  </si>
  <si>
    <t>18.842</t>
  </si>
  <si>
    <t>384.071,75</t>
  </si>
  <si>
    <t>18.842,00</t>
  </si>
  <si>
    <t>7.764,03</t>
  </si>
  <si>
    <t>194.854</t>
  </si>
  <si>
    <t>3.971.866,93</t>
  </si>
  <si>
    <t>194.854,00</t>
  </si>
  <si>
    <t>80.291,53</t>
  </si>
  <si>
    <t>SCM MINERA LUMINA COPPER CHILE</t>
  </si>
  <si>
    <t>4600000793</t>
  </si>
  <si>
    <t>MCAS-00096</t>
  </si>
  <si>
    <t>03-02-2025</t>
  </si>
  <si>
    <t>80180529</t>
  </si>
  <si>
    <t>28.826</t>
  </si>
  <si>
    <t>19,16589</t>
  </si>
  <si>
    <t>552.473,52</t>
  </si>
  <si>
    <t>29.057,87</t>
  </si>
  <si>
    <t>-494,00</t>
  </si>
  <si>
    <t>-9.467,95</t>
  </si>
  <si>
    <t>2,5</t>
  </si>
  <si>
    <t>726</t>
  </si>
  <si>
    <t>28.331,87</t>
  </si>
  <si>
    <t>-30.598,42</t>
  </si>
  <si>
    <t>MCAS-00097</t>
  </si>
  <si>
    <t>80180533</t>
  </si>
  <si>
    <t>28.872</t>
  </si>
  <si>
    <t>19,16623</t>
  </si>
  <si>
    <t>553.361,67</t>
  </si>
  <si>
    <t>28.909,14</t>
  </si>
  <si>
    <t>-686,00</t>
  </si>
  <si>
    <t>-13.148,03</t>
  </si>
  <si>
    <t>723</t>
  </si>
  <si>
    <t>28.186,14</t>
  </si>
  <si>
    <t>-30.441,03</t>
  </si>
  <si>
    <t>MCAS-00098</t>
  </si>
  <si>
    <t>80180726</t>
  </si>
  <si>
    <t>27.566</t>
  </si>
  <si>
    <t>19,16586</t>
  </si>
  <si>
    <t>528.329,39</t>
  </si>
  <si>
    <t>27.748,39</t>
  </si>
  <si>
    <t>-512,00</t>
  </si>
  <si>
    <t>-9.812,92</t>
  </si>
  <si>
    <t>694</t>
  </si>
  <si>
    <t>27.054,39</t>
  </si>
  <si>
    <t>-29.218,74</t>
  </si>
  <si>
    <t>MCAS-00099</t>
  </si>
  <si>
    <t>80180731</t>
  </si>
  <si>
    <t>28.069</t>
  </si>
  <si>
    <t>19,166</t>
  </si>
  <si>
    <t>537.975,85</t>
  </si>
  <si>
    <t>28.078,07</t>
  </si>
  <si>
    <t>-693,00</t>
  </si>
  <si>
    <t>-13.282,04</t>
  </si>
  <si>
    <t>702</t>
  </si>
  <si>
    <t>27.376,07</t>
  </si>
  <si>
    <t>-29.566,16</t>
  </si>
  <si>
    <t>MCAS-00100</t>
  </si>
  <si>
    <t>80181300</t>
  </si>
  <si>
    <t>27.672</t>
  </si>
  <si>
    <t>19,16611</t>
  </si>
  <si>
    <t>530.373,31</t>
  </si>
  <si>
    <t>27.853,38</t>
  </si>
  <si>
    <t>-515,00</t>
  </si>
  <si>
    <t>-9.870,55</t>
  </si>
  <si>
    <t>696</t>
  </si>
  <si>
    <t>27.157,38</t>
  </si>
  <si>
    <t>-29.329,97</t>
  </si>
  <si>
    <t>MCAS-00101</t>
  </si>
  <si>
    <t>80181310</t>
  </si>
  <si>
    <t>28.197</t>
  </si>
  <si>
    <t>19,16596</t>
  </si>
  <si>
    <t>540.422,46</t>
  </si>
  <si>
    <t>28.314,38</t>
  </si>
  <si>
    <t>-591,00</t>
  </si>
  <si>
    <t>-11.327,08</t>
  </si>
  <si>
    <t>708</t>
  </si>
  <si>
    <t>27.606,38</t>
  </si>
  <si>
    <t>-29.814,89</t>
  </si>
  <si>
    <t>MCAS-00102</t>
  </si>
  <si>
    <t>80181315</t>
  </si>
  <si>
    <t>27.216</t>
  </si>
  <si>
    <t>19,16626</t>
  </si>
  <si>
    <t>521.631,74</t>
  </si>
  <si>
    <t>27.197,22</t>
  </si>
  <si>
    <t>-699,00</t>
  </si>
  <si>
    <t>-13.397,22</t>
  </si>
  <si>
    <t>680</t>
  </si>
  <si>
    <t>26.517,22</t>
  </si>
  <si>
    <t>-28.638,60</t>
  </si>
  <si>
    <t>MCAS-00103</t>
  </si>
  <si>
    <t>80181318</t>
  </si>
  <si>
    <t>27.534</t>
  </si>
  <si>
    <t>527.719,73</t>
  </si>
  <si>
    <t>27.006,26</t>
  </si>
  <si>
    <t>-1.203,00</t>
  </si>
  <si>
    <t>-23.056,83</t>
  </si>
  <si>
    <t>26.331,26</t>
  </si>
  <si>
    <t>-28.437,76</t>
  </si>
  <si>
    <t>MCAS-00104</t>
  </si>
  <si>
    <t>80181486</t>
  </si>
  <si>
    <t>27.129</t>
  </si>
  <si>
    <t>519.964,57</t>
  </si>
  <si>
    <t>27.291,13</t>
  </si>
  <si>
    <t>-520,00</t>
  </si>
  <si>
    <t>-9.966,38</t>
  </si>
  <si>
    <t>682</t>
  </si>
  <si>
    <t>26.609,13</t>
  </si>
  <si>
    <t>-28.737,86</t>
  </si>
  <si>
    <t>MCAS-00105</t>
  </si>
  <si>
    <t>80181491</t>
  </si>
  <si>
    <t>27.943</t>
  </si>
  <si>
    <t>19,16615</t>
  </si>
  <si>
    <t>535.550,70</t>
  </si>
  <si>
    <t>27.959,06</t>
  </si>
  <si>
    <t>-682,00</t>
  </si>
  <si>
    <t>-13.071,31</t>
  </si>
  <si>
    <t>699</t>
  </si>
  <si>
    <t>27.260,06</t>
  </si>
  <si>
    <t>-29.440,86</t>
  </si>
  <si>
    <t>MCAS-00106</t>
  </si>
  <si>
    <t>80181494</t>
  </si>
  <si>
    <t>27.712</t>
  </si>
  <si>
    <t>19,16588</t>
  </si>
  <si>
    <t>531.133,14</t>
  </si>
  <si>
    <t>26.930,44</t>
  </si>
  <si>
    <t>-1.455,00</t>
  </si>
  <si>
    <t>-27.886,36</t>
  </si>
  <si>
    <t>673</t>
  </si>
  <si>
    <t>26.257,44</t>
  </si>
  <si>
    <t>-28.358,04</t>
  </si>
  <si>
    <t>MCAS-00107</t>
  </si>
  <si>
    <t>80181498</t>
  </si>
  <si>
    <t>28.399</t>
  </si>
  <si>
    <t>19,16595</t>
  </si>
  <si>
    <t>544.290,46</t>
  </si>
  <si>
    <t>28.328,17</t>
  </si>
  <si>
    <t>-779,00</t>
  </si>
  <si>
    <t>-14.930,28</t>
  </si>
  <si>
    <t>27.620,17</t>
  </si>
  <si>
    <t>-29.829,78</t>
  </si>
  <si>
    <t>MCAS-00108</t>
  </si>
  <si>
    <t>80181807</t>
  </si>
  <si>
    <t>28.643</t>
  </si>
  <si>
    <t>19,16594</t>
  </si>
  <si>
    <t>548.962,00</t>
  </si>
  <si>
    <t>28.204,10</t>
  </si>
  <si>
    <t>-1.143,00</t>
  </si>
  <si>
    <t>-21.915,87</t>
  </si>
  <si>
    <t>705</t>
  </si>
  <si>
    <t>27.499,10</t>
  </si>
  <si>
    <t>-29.699,03</t>
  </si>
  <si>
    <t>MCAS-00109</t>
  </si>
  <si>
    <t>80181809</t>
  </si>
  <si>
    <t>28.370</t>
  </si>
  <si>
    <t>543.737,84</t>
  </si>
  <si>
    <t>28.301,23</t>
  </si>
  <si>
    <t>-776,00</t>
  </si>
  <si>
    <t>-14.879,70</t>
  </si>
  <si>
    <t>27.593,23</t>
  </si>
  <si>
    <t>-29.800,69</t>
  </si>
  <si>
    <t>392.148</t>
  </si>
  <si>
    <t>7.515.926,38</t>
  </si>
  <si>
    <t>391.178,84</t>
  </si>
  <si>
    <t>-10.748,00</t>
  </si>
  <si>
    <t>-206.012,52</t>
  </si>
  <si>
    <t>381.399,84</t>
  </si>
  <si>
    <t>-411.911,83</t>
  </si>
  <si>
    <t>SOUTHERN PERU COPPER CORPORATI</t>
  </si>
  <si>
    <t>4600000717</t>
  </si>
  <si>
    <t>NCJ-00895</t>
  </si>
  <si>
    <t>F001-0012599</t>
  </si>
  <si>
    <t>27-12-2024</t>
  </si>
  <si>
    <t>CM-9469-C</t>
  </si>
  <si>
    <t>31.937</t>
  </si>
  <si>
    <t>21,662</t>
  </si>
  <si>
    <t>19,71218</t>
  </si>
  <si>
    <t>629.547,95</t>
  </si>
  <si>
    <t>31.603,90</t>
  </si>
  <si>
    <t>-333,00</t>
  </si>
  <si>
    <t>-6.564,16</t>
  </si>
  <si>
    <t>1,532</t>
  </si>
  <si>
    <t>48.417,17</t>
  </si>
  <si>
    <t>NCJ-00896</t>
  </si>
  <si>
    <t>CM-9470-C</t>
  </si>
  <si>
    <t>31.571</t>
  </si>
  <si>
    <t>19,71196</t>
  </si>
  <si>
    <t>622.326,37</t>
  </si>
  <si>
    <t>31.698,19</t>
  </si>
  <si>
    <t>127,00</t>
  </si>
  <si>
    <t>2.503,42</t>
  </si>
  <si>
    <t>48.561,63</t>
  </si>
  <si>
    <t>NCJ-00897</t>
  </si>
  <si>
    <t>CM-9471-C</t>
  </si>
  <si>
    <t>31.583</t>
  </si>
  <si>
    <t>19,71223</t>
  </si>
  <si>
    <t>622.571,37</t>
  </si>
  <si>
    <t>31.241,61</t>
  </si>
  <si>
    <t>-341,00</t>
  </si>
  <si>
    <t>-6.721,87</t>
  </si>
  <si>
    <t>47.862,15</t>
  </si>
  <si>
    <t>NCJ-00898</t>
  </si>
  <si>
    <t>CM-9472-C</t>
  </si>
  <si>
    <t>31.178</t>
  </si>
  <si>
    <t>19,71176</t>
  </si>
  <si>
    <t>614.573,15</t>
  </si>
  <si>
    <t>31.110,43</t>
  </si>
  <si>
    <t>-68,00</t>
  </si>
  <si>
    <t>-1.340,40</t>
  </si>
  <si>
    <t>47.661,18</t>
  </si>
  <si>
    <t>NCJ-00899</t>
  </si>
  <si>
    <t>CM-9473-C</t>
  </si>
  <si>
    <t>31.413</t>
  </si>
  <si>
    <t>19,71191</t>
  </si>
  <si>
    <t>619.210,08</t>
  </si>
  <si>
    <t>30.947,64</t>
  </si>
  <si>
    <t>-465,00</t>
  </si>
  <si>
    <t>-9.166,04</t>
  </si>
  <si>
    <t>47.411,78</t>
  </si>
  <si>
    <t>NCJ-00900</t>
  </si>
  <si>
    <t>CM-9474-C</t>
  </si>
  <si>
    <t>31.143</t>
  </si>
  <si>
    <t>19,71178</t>
  </si>
  <si>
    <t>613.883,88</t>
  </si>
  <si>
    <t>31.555,80</t>
  </si>
  <si>
    <t>413,00</t>
  </si>
  <si>
    <t>8.140,97</t>
  </si>
  <si>
    <t>48.343,49</t>
  </si>
  <si>
    <t>NCJ-00901</t>
  </si>
  <si>
    <t>CM-9475-C</t>
  </si>
  <si>
    <t>30.607</t>
  </si>
  <si>
    <t>603.330,76</t>
  </si>
  <si>
    <t>30.342,87</t>
  </si>
  <si>
    <t>-264,00</t>
  </si>
  <si>
    <t>-5.204,02</t>
  </si>
  <si>
    <t>46.485,28</t>
  </si>
  <si>
    <t>NCJ-00902</t>
  </si>
  <si>
    <t>CM-9476-C</t>
  </si>
  <si>
    <t>31.243</t>
  </si>
  <si>
    <t>615.867,67</t>
  </si>
  <si>
    <t>30.917,21</t>
  </si>
  <si>
    <t>-326,00</t>
  </si>
  <si>
    <t>-6.426,17</t>
  </si>
  <si>
    <t>47.365,17</t>
  </si>
  <si>
    <t>NCJ-00903</t>
  </si>
  <si>
    <t>CM-9477-C</t>
  </si>
  <si>
    <t>31.834</t>
  </si>
  <si>
    <t>19,71182</t>
  </si>
  <si>
    <t>627.506,05</t>
  </si>
  <si>
    <t>32.065,29</t>
  </si>
  <si>
    <t>231,00</t>
  </si>
  <si>
    <t>4.553,43</t>
  </si>
  <si>
    <t>49.124,02</t>
  </si>
  <si>
    <t>282.509</t>
  </si>
  <si>
    <t>5.568.817,28</t>
  </si>
  <si>
    <t>281.482,94</t>
  </si>
  <si>
    <t>-1.026,00</t>
  </si>
  <si>
    <t>-20.224,84</t>
  </si>
  <si>
    <t>431.231,87</t>
  </si>
  <si>
    <t>NL-01165</t>
  </si>
  <si>
    <t>F001-0012600</t>
  </si>
  <si>
    <t>CM-01601</t>
  </si>
  <si>
    <t>33.273</t>
  </si>
  <si>
    <t>19,71177</t>
  </si>
  <si>
    <t>655.869,59</t>
  </si>
  <si>
    <t>32.970,84</t>
  </si>
  <si>
    <t>-302,00</t>
  </si>
  <si>
    <t>-5.952,95</t>
  </si>
  <si>
    <t>50.511,33</t>
  </si>
  <si>
    <t>NL-01166</t>
  </si>
  <si>
    <t>CM-01602</t>
  </si>
  <si>
    <t>33.147</t>
  </si>
  <si>
    <t>19,71225</t>
  </si>
  <si>
    <t>653.402,06</t>
  </si>
  <si>
    <t>32.926,86</t>
  </si>
  <si>
    <t>-220,00</t>
  </si>
  <si>
    <t>-4.336,70</t>
  </si>
  <si>
    <t>50.443,95</t>
  </si>
  <si>
    <t>NL-01167</t>
  </si>
  <si>
    <t>CM-11751</t>
  </si>
  <si>
    <t>33.246</t>
  </si>
  <si>
    <t>19,71171</t>
  </si>
  <si>
    <t>655.335,67</t>
  </si>
  <si>
    <t>32.948,60</t>
  </si>
  <si>
    <t>-297,00</t>
  </si>
  <si>
    <t>-5.854,38</t>
  </si>
  <si>
    <t>50.477,26</t>
  </si>
  <si>
    <t>NL-01168</t>
  </si>
  <si>
    <t>CM-11752</t>
  </si>
  <si>
    <t>33.178</t>
  </si>
  <si>
    <t>19,71216</t>
  </si>
  <si>
    <t>654.010,00</t>
  </si>
  <si>
    <t>33.060,60</t>
  </si>
  <si>
    <t>-117,00</t>
  </si>
  <si>
    <t>-2.306,32</t>
  </si>
  <si>
    <t>50.648,84</t>
  </si>
  <si>
    <t>NL-01169</t>
  </si>
  <si>
    <t>CM-11753</t>
  </si>
  <si>
    <t>33.310</t>
  </si>
  <si>
    <t>19,71188</t>
  </si>
  <si>
    <t>656.602,73</t>
  </si>
  <si>
    <t>32.951,03</t>
  </si>
  <si>
    <t>-359,00</t>
  </si>
  <si>
    <t>-7.076,56</t>
  </si>
  <si>
    <t>50.480,98</t>
  </si>
  <si>
    <t>166.154</t>
  </si>
  <si>
    <t>3.275.220,05</t>
  </si>
  <si>
    <t>164.857,93</t>
  </si>
  <si>
    <t>-1.295,00</t>
  </si>
  <si>
    <t>-25.526,91</t>
  </si>
  <si>
    <t>252.562,36</t>
  </si>
  <si>
    <t>M+004</t>
  </si>
  <si>
    <t>ABR-25</t>
  </si>
  <si>
    <t>NCJ-00904</t>
  </si>
  <si>
    <t>F001-0012612</t>
  </si>
  <si>
    <t>31-12-2024</t>
  </si>
  <si>
    <t>CM-9478-C</t>
  </si>
  <si>
    <t>31.442</t>
  </si>
  <si>
    <t>21,23</t>
  </si>
  <si>
    <t>19,28024</t>
  </si>
  <si>
    <t>606.209,26</t>
  </si>
  <si>
    <t>31.192,42</t>
  </si>
  <si>
    <t>-250,00</t>
  </si>
  <si>
    <t>-4.820,06</t>
  </si>
  <si>
    <t>19,906</t>
  </si>
  <si>
    <t>1,324</t>
  </si>
  <si>
    <t>41.298,76</t>
  </si>
  <si>
    <t>NCJ-00905</t>
  </si>
  <si>
    <t>CM-9479-C</t>
  </si>
  <si>
    <t>31.556</t>
  </si>
  <si>
    <t>19,28012</t>
  </si>
  <si>
    <t>608.403,58</t>
  </si>
  <si>
    <t>31.194,26</t>
  </si>
  <si>
    <t>-362,00</t>
  </si>
  <si>
    <t>-6.979,40</t>
  </si>
  <si>
    <t>41.301,20</t>
  </si>
  <si>
    <t>NCJ-00906</t>
  </si>
  <si>
    <t>CM-9480-C</t>
  </si>
  <si>
    <t>31.455</t>
  </si>
  <si>
    <t>19,27995</t>
  </si>
  <si>
    <t>606.450,89</t>
  </si>
  <si>
    <t>30.985,69</t>
  </si>
  <si>
    <t>-469,00</t>
  </si>
  <si>
    <t>-9.042,30</t>
  </si>
  <si>
    <t>41.025,05</t>
  </si>
  <si>
    <t>NCJ-00907</t>
  </si>
  <si>
    <t>CM-9481-C</t>
  </si>
  <si>
    <t>31.267</t>
  </si>
  <si>
    <t>19,28021</t>
  </si>
  <si>
    <t>602.834,23</t>
  </si>
  <si>
    <t>30.811,62</t>
  </si>
  <si>
    <t>-455,00</t>
  </si>
  <si>
    <t>-8.772,50</t>
  </si>
  <si>
    <t>40.794,58</t>
  </si>
  <si>
    <t>NCJ-00908</t>
  </si>
  <si>
    <t>CM-9482-C</t>
  </si>
  <si>
    <t>30.842</t>
  </si>
  <si>
    <t>19,28001</t>
  </si>
  <si>
    <t>594.634,19</t>
  </si>
  <si>
    <t>30.585,00</t>
  </si>
  <si>
    <t>-257,00</t>
  </si>
  <si>
    <t>-4.954,96</t>
  </si>
  <si>
    <t>40.494,54</t>
  </si>
  <si>
    <t>156.562</t>
  </si>
  <si>
    <t>3.018.532,15</t>
  </si>
  <si>
    <t>154.768,99</t>
  </si>
  <si>
    <t>-1.793,00</t>
  </si>
  <si>
    <t>-34.569,22</t>
  </si>
  <si>
    <t>204.914,13</t>
  </si>
  <si>
    <t>NL-01170</t>
  </si>
  <si>
    <t>F001-0012613</t>
  </si>
  <si>
    <t>CM-01603</t>
  </si>
  <si>
    <t>33.168</t>
  </si>
  <si>
    <t>19,27985</t>
  </si>
  <si>
    <t>639.474,18</t>
  </si>
  <si>
    <t>32.918,64</t>
  </si>
  <si>
    <t>-249,00</t>
  </si>
  <si>
    <t>-4.800,68</t>
  </si>
  <si>
    <t>43.584,28</t>
  </si>
  <si>
    <t>NL-01171</t>
  </si>
  <si>
    <t>CM-01604</t>
  </si>
  <si>
    <t>32.710</t>
  </si>
  <si>
    <t>630.652,85</t>
  </si>
  <si>
    <t>32.127,44</t>
  </si>
  <si>
    <t>-583,00</t>
  </si>
  <si>
    <t>-11.240,31</t>
  </si>
  <si>
    <t>42.536,73</t>
  </si>
  <si>
    <t>NL-01172</t>
  </si>
  <si>
    <t>CM-01605</t>
  </si>
  <si>
    <t>32.863</t>
  </si>
  <si>
    <t>19,27983</t>
  </si>
  <si>
    <t>633.593,05</t>
  </si>
  <si>
    <t>32.272,48</t>
  </si>
  <si>
    <t>-11.394,38</t>
  </si>
  <si>
    <t>42.728,76</t>
  </si>
  <si>
    <t>NL-01173</t>
  </si>
  <si>
    <t>CM-01606</t>
  </si>
  <si>
    <t>32.427</t>
  </si>
  <si>
    <t>19,28029</t>
  </si>
  <si>
    <t>625.202,00</t>
  </si>
  <si>
    <t>32.297,12</t>
  </si>
  <si>
    <t>-130,00</t>
  </si>
  <si>
    <t>-2.506,44</t>
  </si>
  <si>
    <t>42.761,39</t>
  </si>
  <si>
    <t>NL-01174</t>
  </si>
  <si>
    <t>CM-01607</t>
  </si>
  <si>
    <t>32.893</t>
  </si>
  <si>
    <t>19,27991</t>
  </si>
  <si>
    <t>634.174,22</t>
  </si>
  <si>
    <t>32.506,22</t>
  </si>
  <si>
    <t>-387,00</t>
  </si>
  <si>
    <t>-7.457,08</t>
  </si>
  <si>
    <t>43.038,24</t>
  </si>
  <si>
    <t>NL-01175</t>
  </si>
  <si>
    <t>CM-11754</t>
  </si>
  <si>
    <t>32.980</t>
  </si>
  <si>
    <t>19,27989</t>
  </si>
  <si>
    <t>635.850,85</t>
  </si>
  <si>
    <t>32.474,43</t>
  </si>
  <si>
    <t>-506,00</t>
  </si>
  <si>
    <t>-9.755,62</t>
  </si>
  <si>
    <t>42.996,15</t>
  </si>
  <si>
    <t>NL-01176</t>
  </si>
  <si>
    <t>CM-11755</t>
  </si>
  <si>
    <t>32.608</t>
  </si>
  <si>
    <t>19,28002</t>
  </si>
  <si>
    <t>628.683,03</t>
  </si>
  <si>
    <t>32.118,96</t>
  </si>
  <si>
    <t>-489,00</t>
  </si>
  <si>
    <t>-9.427,93</t>
  </si>
  <si>
    <t>42.525,50</t>
  </si>
  <si>
    <t>NL-01177</t>
  </si>
  <si>
    <t>CM-11756</t>
  </si>
  <si>
    <t>31.448</t>
  </si>
  <si>
    <t>19,28008</t>
  </si>
  <si>
    <t>606.320,06</t>
  </si>
  <si>
    <t>31.415,11</t>
  </si>
  <si>
    <t>-33,00</t>
  </si>
  <si>
    <t>-636,24</t>
  </si>
  <si>
    <t>41.593,61</t>
  </si>
  <si>
    <t>NL-01178</t>
  </si>
  <si>
    <t>CM-11757</t>
  </si>
  <si>
    <t>31.372</t>
  </si>
  <si>
    <t>604.849,44</t>
  </si>
  <si>
    <t>30.939,77</t>
  </si>
  <si>
    <t>-432,00</t>
  </si>
  <si>
    <t>-8.328,92</t>
  </si>
  <si>
    <t>40.964,26</t>
  </si>
  <si>
    <t>292.469</t>
  </si>
  <si>
    <t>5.638.799,68</t>
  </si>
  <si>
    <t>289.070,17</t>
  </si>
  <si>
    <t>-3.400,00</t>
  </si>
  <si>
    <t>-65.547,60</t>
  </si>
  <si>
    <t>382.728,92</t>
  </si>
  <si>
    <t>M+002</t>
  </si>
  <si>
    <t>4600000719</t>
  </si>
  <si>
    <t>NL-01179</t>
  </si>
  <si>
    <t>F001-0012669</t>
  </si>
  <si>
    <t>16-01-2025</t>
  </si>
  <si>
    <t>CM-01621</t>
  </si>
  <si>
    <t>33.272</t>
  </si>
  <si>
    <t>21,372</t>
  </si>
  <si>
    <t>19,42185</t>
  </si>
  <si>
    <t>646.203,95</t>
  </si>
  <si>
    <t>32.791,14</t>
  </si>
  <si>
    <t>-481,00</t>
  </si>
  <si>
    <t>-9.341,91</t>
  </si>
  <si>
    <t>1,242</t>
  </si>
  <si>
    <t>40.726,60</t>
  </si>
  <si>
    <t>NL-01180</t>
  </si>
  <si>
    <t>CM-01622</t>
  </si>
  <si>
    <t>33.177</t>
  </si>
  <si>
    <t>19,42175</t>
  </si>
  <si>
    <t>644.355,27</t>
  </si>
  <si>
    <t>32.843,91</t>
  </si>
  <si>
    <t>-6.469,19</t>
  </si>
  <si>
    <t>40.792,14</t>
  </si>
  <si>
    <t>NL-01181</t>
  </si>
  <si>
    <t>CM-01623</t>
  </si>
  <si>
    <t>32.523</t>
  </si>
  <si>
    <t>19,42195</t>
  </si>
  <si>
    <t>631.669,07</t>
  </si>
  <si>
    <t>31.875,19</t>
  </si>
  <si>
    <t>-648,00</t>
  </si>
  <si>
    <t>-12.590,86</t>
  </si>
  <si>
    <t>39.588,99</t>
  </si>
  <si>
    <t>NL-01182</t>
  </si>
  <si>
    <t>CM-11771</t>
  </si>
  <si>
    <t>33.184</t>
  </si>
  <si>
    <t>19,42198</t>
  </si>
  <si>
    <t>644.498,87</t>
  </si>
  <si>
    <t>32.605,30</t>
  </si>
  <si>
    <t>-579,00</t>
  </si>
  <si>
    <t>-11.245,33</t>
  </si>
  <si>
    <t>40.495,78</t>
  </si>
  <si>
    <t>NL-01183</t>
  </si>
  <si>
    <t>CM-11772</t>
  </si>
  <si>
    <t>33.209</t>
  </si>
  <si>
    <t>19,42215</t>
  </si>
  <si>
    <t>644.990,19</t>
  </si>
  <si>
    <t>32.881,07</t>
  </si>
  <si>
    <t>-328,00</t>
  </si>
  <si>
    <t>-6.370,47</t>
  </si>
  <si>
    <t>40.838,29</t>
  </si>
  <si>
    <t>NL-01184</t>
  </si>
  <si>
    <t>CM-11773</t>
  </si>
  <si>
    <t>33.477</t>
  </si>
  <si>
    <t>19,42201</t>
  </si>
  <si>
    <t>650.190,51</t>
  </si>
  <si>
    <t>32.961,27</t>
  </si>
  <si>
    <t>-516,00</t>
  </si>
  <si>
    <t>-10.021,76</t>
  </si>
  <si>
    <t>40.937,90</t>
  </si>
  <si>
    <t>198.842</t>
  </si>
  <si>
    <t>3.861.907,86</t>
  </si>
  <si>
    <t>195.957,88</t>
  </si>
  <si>
    <t>-2.885,00</t>
  </si>
  <si>
    <t>-56.039,52</t>
  </si>
  <si>
    <t>243.379,70</t>
  </si>
  <si>
    <t>NCJ-00909</t>
  </si>
  <si>
    <t>F001-0012670</t>
  </si>
  <si>
    <t>17-01-2025</t>
  </si>
  <si>
    <t>CM-9491-C</t>
  </si>
  <si>
    <t>31.618</t>
  </si>
  <si>
    <t>19,4219</t>
  </si>
  <si>
    <t>614.081,78</t>
  </si>
  <si>
    <t>31.406,10</t>
  </si>
  <si>
    <t>-212,00</t>
  </si>
  <si>
    <t>-4.117,44</t>
  </si>
  <si>
    <t>39.006,38</t>
  </si>
  <si>
    <t>NCJ-00910</t>
  </si>
  <si>
    <t>CM-9492-C</t>
  </si>
  <si>
    <t>32.446</t>
  </si>
  <si>
    <t>19,42192</t>
  </si>
  <si>
    <t>630.163,47</t>
  </si>
  <si>
    <t>34.240,14</t>
  </si>
  <si>
    <t>1.794,00</t>
  </si>
  <si>
    <t>34.842,92</t>
  </si>
  <si>
    <t>42.526,25</t>
  </si>
  <si>
    <t>NCJ-00911</t>
  </si>
  <si>
    <t>CM-9493-C</t>
  </si>
  <si>
    <t>31.684</t>
  </si>
  <si>
    <t>19,42203</t>
  </si>
  <si>
    <t>615.367,52</t>
  </si>
  <si>
    <t>31.377,21</t>
  </si>
  <si>
    <t>-307,00</t>
  </si>
  <si>
    <t>-5.962,56</t>
  </si>
  <si>
    <t>38.970,49</t>
  </si>
  <si>
    <t>NCJ-00912</t>
  </si>
  <si>
    <t>CM-9494-C</t>
  </si>
  <si>
    <t>31.519</t>
  </si>
  <si>
    <t>19,42199</t>
  </si>
  <si>
    <t>612.161,61</t>
  </si>
  <si>
    <t>31.536,92</t>
  </si>
  <si>
    <t>18,00</t>
  </si>
  <si>
    <t>349,60</t>
  </si>
  <si>
    <t>39.168,85</t>
  </si>
  <si>
    <t>NCJ-00913</t>
  </si>
  <si>
    <t>CM-9495-C</t>
  </si>
  <si>
    <t>31.408</t>
  </si>
  <si>
    <t>19,42196</t>
  </si>
  <si>
    <t>610.005,07</t>
  </si>
  <si>
    <t>30.566,84</t>
  </si>
  <si>
    <t>-841,00</t>
  </si>
  <si>
    <t>-16.333,87</t>
  </si>
  <si>
    <t>37.964,02</t>
  </si>
  <si>
    <t>NCJ-00914</t>
  </si>
  <si>
    <t>CM-9496-C</t>
  </si>
  <si>
    <t>30.858</t>
  </si>
  <si>
    <t>599.322,87</t>
  </si>
  <si>
    <t>30.521,57</t>
  </si>
  <si>
    <t>-336,00</t>
  </si>
  <si>
    <t>-6.525,78</t>
  </si>
  <si>
    <t>37.907,79</t>
  </si>
  <si>
    <t>NCJ-00915</t>
  </si>
  <si>
    <t>CM-9497-C</t>
  </si>
  <si>
    <t>30.848</t>
  </si>
  <si>
    <t>19,42224</t>
  </si>
  <si>
    <t>599.137,22</t>
  </si>
  <si>
    <t>30.217,99</t>
  </si>
  <si>
    <t>-630,00</t>
  </si>
  <si>
    <t>-12.236,01</t>
  </si>
  <si>
    <t>37.530,74</t>
  </si>
  <si>
    <t>NCJ-00916</t>
  </si>
  <si>
    <t>CM-9498-C</t>
  </si>
  <si>
    <t>30.936</t>
  </si>
  <si>
    <t>19,42212</t>
  </si>
  <si>
    <t>600.842,61</t>
  </si>
  <si>
    <t>30.515,69</t>
  </si>
  <si>
    <t>-420,00</t>
  </si>
  <si>
    <t>-8.163,31</t>
  </si>
  <si>
    <t>37.900,49</t>
  </si>
  <si>
    <t>251.317</t>
  </si>
  <si>
    <t>4.881.082,15</t>
  </si>
  <si>
    <t>250.382,46</t>
  </si>
  <si>
    <t>-934,00</t>
  </si>
  <si>
    <t>-18.146,45</t>
  </si>
  <si>
    <t>310.975,01</t>
  </si>
  <si>
    <t>MCJ-04321</t>
  </si>
  <si>
    <t>F001-0012667</t>
  </si>
  <si>
    <t>10-01-2025</t>
  </si>
  <si>
    <t>CM-9484-C</t>
  </si>
  <si>
    <t>31.546</t>
  </si>
  <si>
    <t>19,12525</t>
  </si>
  <si>
    <t>603.325,28</t>
  </si>
  <si>
    <t>31.341,03</t>
  </si>
  <si>
    <t>-205,00</t>
  </si>
  <si>
    <t>-3.920,68</t>
  </si>
  <si>
    <t>1,169</t>
  </si>
  <si>
    <t>36.637,66</t>
  </si>
  <si>
    <t>MCJ-04322</t>
  </si>
  <si>
    <t>CM-9485-C</t>
  </si>
  <si>
    <t>31.760</t>
  </si>
  <si>
    <t>19,12501</t>
  </si>
  <si>
    <t>607.410,27</t>
  </si>
  <si>
    <t>31.561,65</t>
  </si>
  <si>
    <t>-198,00</t>
  </si>
  <si>
    <t>-3.786,75</t>
  </si>
  <si>
    <t>36.895,57</t>
  </si>
  <si>
    <t>MCJ-04323</t>
  </si>
  <si>
    <t>CM-9486-C</t>
  </si>
  <si>
    <t>31.918</t>
  </si>
  <si>
    <t>19,12489</t>
  </si>
  <si>
    <t>610.428,33</t>
  </si>
  <si>
    <t>31.585,85</t>
  </si>
  <si>
    <t>-332,00</t>
  </si>
  <si>
    <t>-6.349,46</t>
  </si>
  <si>
    <t>36.923,86</t>
  </si>
  <si>
    <t>MCJ-04324</t>
  </si>
  <si>
    <t>CM-9487-C</t>
  </si>
  <si>
    <t>31.554</t>
  </si>
  <si>
    <t>603.470,67</t>
  </si>
  <si>
    <t>31.469,64</t>
  </si>
  <si>
    <t>-84,00</t>
  </si>
  <si>
    <t>-1.606,50</t>
  </si>
  <si>
    <t>36.788,01</t>
  </si>
  <si>
    <t>MCJ-04325</t>
  </si>
  <si>
    <t>CM-9488-C</t>
  </si>
  <si>
    <t>31.720</t>
  </si>
  <si>
    <t>19,12506</t>
  </si>
  <si>
    <t>606.646,78</t>
  </si>
  <si>
    <t>31.728,16</t>
  </si>
  <si>
    <t>8,00</t>
  </si>
  <si>
    <t>153,00</t>
  </si>
  <si>
    <t>37.090,22</t>
  </si>
  <si>
    <t>MCJ-04326</t>
  </si>
  <si>
    <t>CM-9489-C</t>
  </si>
  <si>
    <t>31.909</t>
  </si>
  <si>
    <t>19,12503</t>
  </si>
  <si>
    <t>610.260,60</t>
  </si>
  <si>
    <t>31.563,50</t>
  </si>
  <si>
    <t>-346,00</t>
  </si>
  <si>
    <t>-6.617,26</t>
  </si>
  <si>
    <t>36.897,73</t>
  </si>
  <si>
    <t>MCJ-04327</t>
  </si>
  <si>
    <t>CM-9490-C</t>
  </si>
  <si>
    <t>31.669</t>
  </si>
  <si>
    <t>19,12477</t>
  </si>
  <si>
    <t>605.662,38</t>
  </si>
  <si>
    <t>31.121,40</t>
  </si>
  <si>
    <t>-548,00</t>
  </si>
  <si>
    <t>-10.480,37</t>
  </si>
  <si>
    <t>36.380,92</t>
  </si>
  <si>
    <t>222.076</t>
  </si>
  <si>
    <t>4.247.204,31</t>
  </si>
  <si>
    <t>220.371,23</t>
  </si>
  <si>
    <t>-1.705,00</t>
  </si>
  <si>
    <t>-32.608,02</t>
  </si>
  <si>
    <t>257.613,97</t>
  </si>
  <si>
    <t>ML-06374</t>
  </si>
  <si>
    <t>F001-0012668</t>
  </si>
  <si>
    <t>CM-01609</t>
  </si>
  <si>
    <t>33.222</t>
  </si>
  <si>
    <t>19,12522</t>
  </si>
  <si>
    <t>635.378,19</t>
  </si>
  <si>
    <t>32.925,36</t>
  </si>
  <si>
    <t>-5.680,19</t>
  </si>
  <si>
    <t>38.489,75</t>
  </si>
  <si>
    <t>ML-06375</t>
  </si>
  <si>
    <t>CM-01610</t>
  </si>
  <si>
    <t>32.943</t>
  </si>
  <si>
    <t>19,12476</t>
  </si>
  <si>
    <t>630.027,01</t>
  </si>
  <si>
    <t>32.468,43</t>
  </si>
  <si>
    <t>-475,00</t>
  </si>
  <si>
    <t>-9.084,26</t>
  </si>
  <si>
    <t>37.955,59</t>
  </si>
  <si>
    <t>ML-06376</t>
  </si>
  <si>
    <t>CM-11760</t>
  </si>
  <si>
    <t>33.432</t>
  </si>
  <si>
    <t>19,1252</t>
  </si>
  <si>
    <t>639.393,84</t>
  </si>
  <si>
    <t>32.922,61</t>
  </si>
  <si>
    <t>-509,00</t>
  </si>
  <si>
    <t>-9.734,73</t>
  </si>
  <si>
    <t>38.486,53</t>
  </si>
  <si>
    <t>99.597</t>
  </si>
  <si>
    <t>1.904.799,04</t>
  </si>
  <si>
    <t>98.316,40</t>
  </si>
  <si>
    <t>-1.281,00</t>
  </si>
  <si>
    <t>-24.499,18</t>
  </si>
  <si>
    <t>114.931,87</t>
  </si>
  <si>
    <t>NL-01185</t>
  </si>
  <si>
    <t>F001-0012699</t>
  </si>
  <si>
    <t>21-01-2025</t>
  </si>
  <si>
    <t>CM-01624</t>
  </si>
  <si>
    <t>32.529</t>
  </si>
  <si>
    <t>21,096</t>
  </si>
  <si>
    <t>19,14623</t>
  </si>
  <si>
    <t>622.807,61</t>
  </si>
  <si>
    <t>31.929,96</t>
  </si>
  <si>
    <t>-599,00</t>
  </si>
  <si>
    <t>-11.469,36</t>
  </si>
  <si>
    <t>1,19</t>
  </si>
  <si>
    <t>37.996,65</t>
  </si>
  <si>
    <t>NL-01186</t>
  </si>
  <si>
    <t>CM-01625</t>
  </si>
  <si>
    <t>32.903</t>
  </si>
  <si>
    <t>19,14607</t>
  </si>
  <si>
    <t>629.963,00</t>
  </si>
  <si>
    <t>32.558,89</t>
  </si>
  <si>
    <t>-344,00</t>
  </si>
  <si>
    <t>-6.588,35</t>
  </si>
  <si>
    <t>38.745,08</t>
  </si>
  <si>
    <t>NL-01187</t>
  </si>
  <si>
    <t>CM-01626</t>
  </si>
  <si>
    <t>33.237</t>
  </si>
  <si>
    <t>19,14627</t>
  </si>
  <si>
    <t>636.364,52</t>
  </si>
  <si>
    <t>32.519,39</t>
  </si>
  <si>
    <t>-718,00</t>
  </si>
  <si>
    <t>-13.739,55</t>
  </si>
  <si>
    <t>38.698,07</t>
  </si>
  <si>
    <t>NL-01188</t>
  </si>
  <si>
    <t>CM-01627</t>
  </si>
  <si>
    <t>32.955</t>
  </si>
  <si>
    <t>19,14604</t>
  </si>
  <si>
    <t>630.957,88</t>
  </si>
  <si>
    <t>32.608,57</t>
  </si>
  <si>
    <t>-6.632,76</t>
  </si>
  <si>
    <t>38.804,20</t>
  </si>
  <si>
    <t>NL-01189</t>
  </si>
  <si>
    <t>CM-01628</t>
  </si>
  <si>
    <t>33.066</t>
  </si>
  <si>
    <t>19,14598</t>
  </si>
  <si>
    <t>633.080,83</t>
  </si>
  <si>
    <t>32.646,36</t>
  </si>
  <si>
    <t>-8.034,42</t>
  </si>
  <si>
    <t>38.849,17</t>
  </si>
  <si>
    <t>NL-01190</t>
  </si>
  <si>
    <t>CM-11774</t>
  </si>
  <si>
    <t>32.755</t>
  </si>
  <si>
    <t>627.134,66</t>
  </si>
  <si>
    <t>32.507,12</t>
  </si>
  <si>
    <t>-248,00</t>
  </si>
  <si>
    <t>-4.745,97</t>
  </si>
  <si>
    <t>38.683,47</t>
  </si>
  <si>
    <t>NL-01191</t>
  </si>
  <si>
    <t>CM-11775</t>
  </si>
  <si>
    <t>32.393</t>
  </si>
  <si>
    <t>19,14587</t>
  </si>
  <si>
    <t>620.192,28</t>
  </si>
  <si>
    <t>32.048,34</t>
  </si>
  <si>
    <t>-345,00</t>
  </si>
  <si>
    <t>-6.598,82</t>
  </si>
  <si>
    <t>38.137,52</t>
  </si>
  <si>
    <t>NL-01192</t>
  </si>
  <si>
    <t>CM-11776</t>
  </si>
  <si>
    <t>32.271</t>
  </si>
  <si>
    <t>19,14584</t>
  </si>
  <si>
    <t>617.855,41</t>
  </si>
  <si>
    <t>31.635,16</t>
  </si>
  <si>
    <t>-636,00</t>
  </si>
  <si>
    <t>-12.173,69</t>
  </si>
  <si>
    <t>37.645,84</t>
  </si>
  <si>
    <t>NL-01193</t>
  </si>
  <si>
    <t>CM-11777</t>
  </si>
  <si>
    <t>31.833</t>
  </si>
  <si>
    <t>19,14595</t>
  </si>
  <si>
    <t>609.472,91</t>
  </si>
  <si>
    <t>31.251,08</t>
  </si>
  <si>
    <t>-582,00</t>
  </si>
  <si>
    <t>-11.141,41</t>
  </si>
  <si>
    <t>37.188,79</t>
  </si>
  <si>
    <t>NL-01194</t>
  </si>
  <si>
    <t>CM-11778</t>
  </si>
  <si>
    <t>33.161</t>
  </si>
  <si>
    <t>19,14606</t>
  </si>
  <si>
    <t>634.902,63</t>
  </si>
  <si>
    <t>32.458,95</t>
  </si>
  <si>
    <t>-702,00</t>
  </si>
  <si>
    <t>-13.441,49</t>
  </si>
  <si>
    <t>38.626,15</t>
  </si>
  <si>
    <t>NL-01195</t>
  </si>
  <si>
    <t>CM-11779</t>
  </si>
  <si>
    <t>33.113</t>
  </si>
  <si>
    <t>19,14599</t>
  </si>
  <si>
    <t>633.981,33</t>
  </si>
  <si>
    <t>32.366,69</t>
  </si>
  <si>
    <t>-746,00</t>
  </si>
  <si>
    <t>-14.288,84</t>
  </si>
  <si>
    <t>38.516,36</t>
  </si>
  <si>
    <t>NL-01196</t>
  </si>
  <si>
    <t>CM-11780</t>
  </si>
  <si>
    <t>33.163</t>
  </si>
  <si>
    <t>19,14617</t>
  </si>
  <si>
    <t>634.944,29</t>
  </si>
  <si>
    <t>32.898,95</t>
  </si>
  <si>
    <t>-5.055,55</t>
  </si>
  <si>
    <t>39.149,75</t>
  </si>
  <si>
    <t>NL-01197</t>
  </si>
  <si>
    <t>CM-11781</t>
  </si>
  <si>
    <t>33.039</t>
  </si>
  <si>
    <t>19,1458</t>
  </si>
  <si>
    <t>632.558,16</t>
  </si>
  <si>
    <t>32.757,94</t>
  </si>
  <si>
    <t>-5.381,12</t>
  </si>
  <si>
    <t>38.981,95</t>
  </si>
  <si>
    <t>NL-01198</t>
  </si>
  <si>
    <t>CM-11782</t>
  </si>
  <si>
    <t>33.386</t>
  </si>
  <si>
    <t>19,14579</t>
  </si>
  <si>
    <t>639.201,25</t>
  </si>
  <si>
    <t>32.917,63</t>
  </si>
  <si>
    <t>-468,00</t>
  </si>
  <si>
    <t>-8.967,31</t>
  </si>
  <si>
    <t>39.171,98</t>
  </si>
  <si>
    <t>459.804</t>
  </si>
  <si>
    <t>8.803.416,76</t>
  </si>
  <si>
    <t>453.105,03</t>
  </si>
  <si>
    <t>-6.699,00</t>
  </si>
  <si>
    <t>-128.258,64</t>
  </si>
  <si>
    <t>539.194,98</t>
  </si>
  <si>
    <t>NCJ-00917</t>
  </si>
  <si>
    <t>F001-0012701</t>
  </si>
  <si>
    <t>27-01-2025</t>
  </si>
  <si>
    <t>CM-9499-C</t>
  </si>
  <si>
    <t>31.180</t>
  </si>
  <si>
    <t>20,915</t>
  </si>
  <si>
    <t>18,96486</t>
  </si>
  <si>
    <t>591.324,27</t>
  </si>
  <si>
    <t>30.239,09</t>
  </si>
  <si>
    <t>-941,00</t>
  </si>
  <si>
    <t>-17.844,23</t>
  </si>
  <si>
    <t>1,009</t>
  </si>
  <si>
    <t>30.511,24</t>
  </si>
  <si>
    <t>NCJ-00918</t>
  </si>
  <si>
    <t>CM-9500-C</t>
  </si>
  <si>
    <t>31.363</t>
  </si>
  <si>
    <t>18,96504</t>
  </si>
  <si>
    <t>594.800,66</t>
  </si>
  <si>
    <t>31.162,74</t>
  </si>
  <si>
    <t>-200,00</t>
  </si>
  <si>
    <t>-3.797,94</t>
  </si>
  <si>
    <t>31.443,20</t>
  </si>
  <si>
    <t>NCJ-00919</t>
  </si>
  <si>
    <t>CM-9501-C</t>
  </si>
  <si>
    <t>31.472</t>
  </si>
  <si>
    <t>18,96516</t>
  </si>
  <si>
    <t>596.871,38</t>
  </si>
  <si>
    <t>31.186,21</t>
  </si>
  <si>
    <t>-286,00</t>
  </si>
  <si>
    <t>-5.420,05</t>
  </si>
  <si>
    <t>31.466,89</t>
  </si>
  <si>
    <t>NCJ-00920</t>
  </si>
  <si>
    <t>CM-9502-C</t>
  </si>
  <si>
    <t>31.290</t>
  </si>
  <si>
    <t>18,96529</t>
  </si>
  <si>
    <t>593.423,82</t>
  </si>
  <si>
    <t>30.753,31</t>
  </si>
  <si>
    <t>-537,00</t>
  </si>
  <si>
    <t>-10.178,48</t>
  </si>
  <si>
    <t>31.030,09</t>
  </si>
  <si>
    <t>NCJ-00921</t>
  </si>
  <si>
    <t>CM-9503-C</t>
  </si>
  <si>
    <t>31.069</t>
  </si>
  <si>
    <t>18,96494</t>
  </si>
  <si>
    <t>589.221,67</t>
  </si>
  <si>
    <t>30.907,80</t>
  </si>
  <si>
    <t>-161,00</t>
  </si>
  <si>
    <t>-3.057,15</t>
  </si>
  <si>
    <t>31.185,97</t>
  </si>
  <si>
    <t>NCJ-00922</t>
  </si>
  <si>
    <t>CM-9504-C</t>
  </si>
  <si>
    <t>30.944</t>
  </si>
  <si>
    <t>18,96509</t>
  </si>
  <si>
    <t>586.855,77</t>
  </si>
  <si>
    <t>31.144,85</t>
  </si>
  <si>
    <t>201,00</t>
  </si>
  <si>
    <t>3.809,14</t>
  </si>
  <si>
    <t>31.425,15</t>
  </si>
  <si>
    <t>NCJ-00923</t>
  </si>
  <si>
    <t>CM-9505-C</t>
  </si>
  <si>
    <t>31.209</t>
  </si>
  <si>
    <t>18,96506</t>
  </si>
  <si>
    <t>591.880,41</t>
  </si>
  <si>
    <t>30.886,36</t>
  </si>
  <si>
    <t>-323,00</t>
  </si>
  <si>
    <t>-6.118,89</t>
  </si>
  <si>
    <t>31.164,34</t>
  </si>
  <si>
    <t>NCJ-00924</t>
  </si>
  <si>
    <t>CM-9506-C</t>
  </si>
  <si>
    <t>30.855</t>
  </si>
  <si>
    <t>18,96493</t>
  </si>
  <si>
    <t>585.162,89</t>
  </si>
  <si>
    <t>30.537,99</t>
  </si>
  <si>
    <t>-6.012,07</t>
  </si>
  <si>
    <t>30.812,83</t>
  </si>
  <si>
    <t>NCJ-00925</t>
  </si>
  <si>
    <t>CM-9507-C</t>
  </si>
  <si>
    <t>30.920</t>
  </si>
  <si>
    <t>18,9651</t>
  </si>
  <si>
    <t>586.400,96</t>
  </si>
  <si>
    <t>30.557,91</t>
  </si>
  <si>
    <t>-6.867,07</t>
  </si>
  <si>
    <t>30.832,93</t>
  </si>
  <si>
    <t>280.302</t>
  </si>
  <si>
    <t>5.315.941,83</t>
  </si>
  <si>
    <t>277.376,26</t>
  </si>
  <si>
    <t>-2.926,00</t>
  </si>
  <si>
    <t>-55.486,74</t>
  </si>
  <si>
    <t>279.872,64</t>
  </si>
  <si>
    <t>NL-01199</t>
  </si>
  <si>
    <t>F001-0012702</t>
  </si>
  <si>
    <t>28-01-2025</t>
  </si>
  <si>
    <t>CM-01634</t>
  </si>
  <si>
    <t>33.212</t>
  </si>
  <si>
    <t>18,965</t>
  </si>
  <si>
    <t>629.865,70</t>
  </si>
  <si>
    <t>32.736,92</t>
  </si>
  <si>
    <t>-9.009,89</t>
  </si>
  <si>
    <t>33.031,55</t>
  </si>
  <si>
    <t>NL-01200</t>
  </si>
  <si>
    <t>CM-01635</t>
  </si>
  <si>
    <t>33.629</t>
  </si>
  <si>
    <t>18,96483</t>
  </si>
  <si>
    <t>637.768,37</t>
  </si>
  <si>
    <t>33.303,30</t>
  </si>
  <si>
    <t>-6.176,85</t>
  </si>
  <si>
    <t>33.603,03</t>
  </si>
  <si>
    <t>NL-01201</t>
  </si>
  <si>
    <t>CM-11786</t>
  </si>
  <si>
    <t>33.062</t>
  </si>
  <si>
    <t>18,96474</t>
  </si>
  <si>
    <t>627.012,32</t>
  </si>
  <si>
    <t>32.793,90</t>
  </si>
  <si>
    <t>-268,00</t>
  </si>
  <si>
    <t>-5.084,45</t>
  </si>
  <si>
    <t>33.089,05</t>
  </si>
  <si>
    <t>NL-01202</t>
  </si>
  <si>
    <t>CM-11787</t>
  </si>
  <si>
    <t>32.923</t>
  </si>
  <si>
    <t>18,96513</t>
  </si>
  <si>
    <t>624.389,08</t>
  </si>
  <si>
    <t>32.609,10</t>
  </si>
  <si>
    <t>-5.953,15</t>
  </si>
  <si>
    <t>32.902,58</t>
  </si>
  <si>
    <t>NL-01203</t>
  </si>
  <si>
    <t>CM-11788</t>
  </si>
  <si>
    <t>33.105</t>
  </si>
  <si>
    <t>627.827,75</t>
  </si>
  <si>
    <t>32.836,13</t>
  </si>
  <si>
    <t>-269,00</t>
  </si>
  <si>
    <t>-5.099,05</t>
  </si>
  <si>
    <t>33.131,66</t>
  </si>
  <si>
    <t>165.931</t>
  </si>
  <si>
    <t>3.146.863,22</t>
  </si>
  <si>
    <t>164.279,35</t>
  </si>
  <si>
    <t>-1.652,00</t>
  </si>
  <si>
    <t>-31.323,39</t>
  </si>
  <si>
    <t>165.757,87</t>
  </si>
  <si>
    <t>FEB-25</t>
  </si>
  <si>
    <t>ANGLO AMERICAN MARKETING CHILE</t>
  </si>
  <si>
    <t>4600000708</t>
  </si>
  <si>
    <t>MCOL-06145</t>
  </si>
  <si>
    <t>336</t>
  </si>
  <si>
    <t>03-03-2025</t>
  </si>
  <si>
    <t>2025010017</t>
  </si>
  <si>
    <t>8.039</t>
  </si>
  <si>
    <t>20,659</t>
  </si>
  <si>
    <t>18,06704</t>
  </si>
  <si>
    <t>145.239,88</t>
  </si>
  <si>
    <t>8.630,93</t>
  </si>
  <si>
    <t>-185,00</t>
  </si>
  <si>
    <t>-3.342,40</t>
  </si>
  <si>
    <t>9</t>
  </si>
  <si>
    <t>777</t>
  </si>
  <si>
    <t>7.853,93</t>
  </si>
  <si>
    <t>-1,208</t>
  </si>
  <si>
    <t>-9.487,55</t>
  </si>
  <si>
    <t>MCOL-06146</t>
  </si>
  <si>
    <t>2025020001</t>
  </si>
  <si>
    <t>14.070</t>
  </si>
  <si>
    <t>19,15861</t>
  </si>
  <si>
    <t>269.553,20</t>
  </si>
  <si>
    <t>14.437,16</t>
  </si>
  <si>
    <t>-607,00</t>
  </si>
  <si>
    <t>-11.629,28</t>
  </si>
  <si>
    <t>6,75</t>
  </si>
  <si>
    <t>975</t>
  </si>
  <si>
    <t>13.462,16</t>
  </si>
  <si>
    <t>-16.262,29</t>
  </si>
  <si>
    <t>MCOL-06147</t>
  </si>
  <si>
    <t>2025010012</t>
  </si>
  <si>
    <t>10.021</t>
  </si>
  <si>
    <t>18,03868</t>
  </si>
  <si>
    <t>180.764,15</t>
  </si>
  <si>
    <t>10.773,19</t>
  </si>
  <si>
    <t>-218,00</t>
  </si>
  <si>
    <t>-3.932,43</t>
  </si>
  <si>
    <t>970</t>
  </si>
  <si>
    <t>9.803,19</t>
  </si>
  <si>
    <t>-11.842,25</t>
  </si>
  <si>
    <t>MCOL-06148</t>
  </si>
  <si>
    <t>2025010014</t>
  </si>
  <si>
    <t>11.711</t>
  </si>
  <si>
    <t>18,91935</t>
  </si>
  <si>
    <t>221.572,52</t>
  </si>
  <si>
    <t>11.888,21</t>
  </si>
  <si>
    <t>-715,00</t>
  </si>
  <si>
    <t>-13.527,34</t>
  </si>
  <si>
    <t>7,5</t>
  </si>
  <si>
    <t>892</t>
  </si>
  <si>
    <t>10.996,21</t>
  </si>
  <si>
    <t>-13.283,42</t>
  </si>
  <si>
    <t>MCOL-06149</t>
  </si>
  <si>
    <t>2025020003</t>
  </si>
  <si>
    <t>12.702</t>
  </si>
  <si>
    <t>18,91952</t>
  </si>
  <si>
    <t>240.317,69</t>
  </si>
  <si>
    <t>13.074,02</t>
  </si>
  <si>
    <t>-609,00</t>
  </si>
  <si>
    <t>-11.521,99</t>
  </si>
  <si>
    <t>981</t>
  </si>
  <si>
    <t>12.093,02</t>
  </si>
  <si>
    <t>-14.608,37</t>
  </si>
  <si>
    <t>MCOL-06150</t>
  </si>
  <si>
    <t>2025020004</t>
  </si>
  <si>
    <t>12.811</t>
  </si>
  <si>
    <t>18,91863</t>
  </si>
  <si>
    <t>242.371,24</t>
  </si>
  <si>
    <t>13.103,57</t>
  </si>
  <si>
    <t>-691,00</t>
  </si>
  <si>
    <t>-13.072,77</t>
  </si>
  <si>
    <t>983</t>
  </si>
  <si>
    <t>12.120,57</t>
  </si>
  <si>
    <t>-14.641,65</t>
  </si>
  <si>
    <t>MCOL-06151</t>
  </si>
  <si>
    <t>2025020006</t>
  </si>
  <si>
    <t>3.296</t>
  </si>
  <si>
    <t>68.075,55</t>
  </si>
  <si>
    <t>5.813,15</t>
  </si>
  <si>
    <t>1.994,00</t>
  </si>
  <si>
    <t>37.721,67</t>
  </si>
  <si>
    <t>523</t>
  </si>
  <si>
    <t>5.290,15</t>
  </si>
  <si>
    <t>-6.390,50</t>
  </si>
  <si>
    <t>MCOL-06152</t>
  </si>
  <si>
    <t>2025020007</t>
  </si>
  <si>
    <t>13.589</t>
  </si>
  <si>
    <t>19,13381</t>
  </si>
  <si>
    <t>260.015,56</t>
  </si>
  <si>
    <t>14.467,65</t>
  </si>
  <si>
    <t>-99,00</t>
  </si>
  <si>
    <t>-1.894,25</t>
  </si>
  <si>
    <t>977</t>
  </si>
  <si>
    <t>13.490,65</t>
  </si>
  <si>
    <t>-16.296,71</t>
  </si>
  <si>
    <t>MCOL-06153</t>
  </si>
  <si>
    <t>2025020009</t>
  </si>
  <si>
    <t>13.571</t>
  </si>
  <si>
    <t>19,14722</t>
  </si>
  <si>
    <t>259.840,60</t>
  </si>
  <si>
    <t>14.229,22</t>
  </si>
  <si>
    <t>-301,00</t>
  </si>
  <si>
    <t>-5.763,31</t>
  </si>
  <si>
    <t>960</t>
  </si>
  <si>
    <t>13.269,22</t>
  </si>
  <si>
    <t>-16.029,22</t>
  </si>
  <si>
    <t>MCOL-06154</t>
  </si>
  <si>
    <t>2025020015</t>
  </si>
  <si>
    <t>6.857</t>
  </si>
  <si>
    <t>18,03897</t>
  </si>
  <si>
    <t>123.690,54</t>
  </si>
  <si>
    <t>6.809,84</t>
  </si>
  <si>
    <t>-660,00</t>
  </si>
  <si>
    <t>-11.905,72</t>
  </si>
  <si>
    <t>613</t>
  </si>
  <si>
    <t>6.196,84</t>
  </si>
  <si>
    <t>-7.485,78</t>
  </si>
  <si>
    <t>106.667</t>
  </si>
  <si>
    <t>2.011.440,93</t>
  </si>
  <si>
    <t>113.226,94</t>
  </si>
  <si>
    <t>-2.091,00</t>
  </si>
  <si>
    <t>-38.867,82</t>
  </si>
  <si>
    <t>104.575,94</t>
  </si>
  <si>
    <t>-126.327,74</t>
  </si>
  <si>
    <t>NANT-00444</t>
  </si>
  <si>
    <t>0910549241</t>
  </si>
  <si>
    <t>CM-638</t>
  </si>
  <si>
    <t>27.808</t>
  </si>
  <si>
    <t>20,1221</t>
  </si>
  <si>
    <t>559.565,13</t>
  </si>
  <si>
    <t>29.173,00</t>
  </si>
  <si>
    <t>782,00</t>
  </si>
  <si>
    <t>15.725,82</t>
  </si>
  <si>
    <t>583</t>
  </si>
  <si>
    <t>28.590,00</t>
  </si>
  <si>
    <t>-0,495</t>
  </si>
  <si>
    <t>-14.152,05</t>
  </si>
  <si>
    <t>NANT-00445</t>
  </si>
  <si>
    <t>CM-639</t>
  </si>
  <si>
    <t>27.471</t>
  </si>
  <si>
    <t>20,12205</t>
  </si>
  <si>
    <t>552.780,15</t>
  </si>
  <si>
    <t>28.773,43</t>
  </si>
  <si>
    <t>727,00</t>
  </si>
  <si>
    <t>14.630,14</t>
  </si>
  <si>
    <t>575</t>
  </si>
  <si>
    <t>28.198,43</t>
  </si>
  <si>
    <t>-13.958,22</t>
  </si>
  <si>
    <t>NANT-00446</t>
  </si>
  <si>
    <t>CM-640</t>
  </si>
  <si>
    <t>27.576</t>
  </si>
  <si>
    <t>20,12174</t>
  </si>
  <si>
    <t>554.881,63</t>
  </si>
  <si>
    <t>28.363,37</t>
  </si>
  <si>
    <t>220,00</t>
  </si>
  <si>
    <t>4.429,80</t>
  </si>
  <si>
    <t>567</t>
  </si>
  <si>
    <t>27.796,37</t>
  </si>
  <si>
    <t>-13.759,20</t>
  </si>
  <si>
    <t>NANT-00447</t>
  </si>
  <si>
    <t>CM-641</t>
  </si>
  <si>
    <t>26.976</t>
  </si>
  <si>
    <t>20,12168</t>
  </si>
  <si>
    <t>542.811,79</t>
  </si>
  <si>
    <t>26.387,34</t>
  </si>
  <si>
    <t>-1.117,00</t>
  </si>
  <si>
    <t>-22.478,33</t>
  </si>
  <si>
    <t>528</t>
  </si>
  <si>
    <t>25.859,34</t>
  </si>
  <si>
    <t>-12.800,37</t>
  </si>
  <si>
    <t>NANT-00448</t>
  </si>
  <si>
    <t>CM-642</t>
  </si>
  <si>
    <t>40.837</t>
  </si>
  <si>
    <t>20,12222</t>
  </si>
  <si>
    <t>821.722,94</t>
  </si>
  <si>
    <t>41.754,45</t>
  </si>
  <si>
    <t>83,00</t>
  </si>
  <si>
    <t>1.667,13</t>
  </si>
  <si>
    <t>835</t>
  </si>
  <si>
    <t>40.919,45</t>
  </si>
  <si>
    <t>-20.255,13</t>
  </si>
  <si>
    <t>NANT-00449</t>
  </si>
  <si>
    <t>CM-643</t>
  </si>
  <si>
    <t>27.430</t>
  </si>
  <si>
    <t>20,12209</t>
  </si>
  <si>
    <t>551.953,04</t>
  </si>
  <si>
    <t>28.025,01</t>
  </si>
  <si>
    <t>34,00</t>
  </si>
  <si>
    <t>680,33</t>
  </si>
  <si>
    <t>561</t>
  </si>
  <si>
    <t>27.464,01</t>
  </si>
  <si>
    <t>-13.594,68</t>
  </si>
  <si>
    <t>NANT-00450</t>
  </si>
  <si>
    <t>CM-644</t>
  </si>
  <si>
    <t>27.281</t>
  </si>
  <si>
    <t>20,12184</t>
  </si>
  <si>
    <t>548.948,86</t>
  </si>
  <si>
    <t>28.327,23</t>
  </si>
  <si>
    <t>479,00</t>
  </si>
  <si>
    <t>9.638,16</t>
  </si>
  <si>
    <t>27.760,23</t>
  </si>
  <si>
    <t>-13.741,31</t>
  </si>
  <si>
    <t>NANT-00451</t>
  </si>
  <si>
    <t>CM-645</t>
  </si>
  <si>
    <t>13.254</t>
  </si>
  <si>
    <t>266.685,22</t>
  </si>
  <si>
    <t>13.569,76</t>
  </si>
  <si>
    <t>45,00</t>
  </si>
  <si>
    <t>910,31</t>
  </si>
  <si>
    <t>271</t>
  </si>
  <si>
    <t>13.298,76</t>
  </si>
  <si>
    <t>-6.582,89</t>
  </si>
  <si>
    <t>NANT-00452</t>
  </si>
  <si>
    <t>CM-646</t>
  </si>
  <si>
    <t>27.821</t>
  </si>
  <si>
    <t>20,12227</t>
  </si>
  <si>
    <t>559.825,98</t>
  </si>
  <si>
    <t>30.350,27</t>
  </si>
  <si>
    <t>38.676,01</t>
  </si>
  <si>
    <t>607</t>
  </si>
  <si>
    <t>29.743,27</t>
  </si>
  <si>
    <t>-14.722,92</t>
  </si>
  <si>
    <t>NANT-00453</t>
  </si>
  <si>
    <t>CM-647</t>
  </si>
  <si>
    <t>28.160</t>
  </si>
  <si>
    <t>20,12208</t>
  </si>
  <si>
    <t>566.643,67</t>
  </si>
  <si>
    <t>30.083,59</t>
  </si>
  <si>
    <t>1.321,00</t>
  </si>
  <si>
    <t>26.587,10</t>
  </si>
  <si>
    <t>602</t>
  </si>
  <si>
    <t>29.481,59</t>
  </si>
  <si>
    <t>-14.593,39</t>
  </si>
  <si>
    <t>NANT-00454</t>
  </si>
  <si>
    <t>CM-648</t>
  </si>
  <si>
    <t>28.029</t>
  </si>
  <si>
    <t>20,12218</t>
  </si>
  <si>
    <t>564.004,11</t>
  </si>
  <si>
    <t>28.929,76</t>
  </si>
  <si>
    <t>322,00</t>
  </si>
  <si>
    <t>6.474,92</t>
  </si>
  <si>
    <t>579</t>
  </si>
  <si>
    <t>28.350,76</t>
  </si>
  <si>
    <t>-14.033,63</t>
  </si>
  <si>
    <t>NANT-00455</t>
  </si>
  <si>
    <t>CM-649</t>
  </si>
  <si>
    <t>42.106</t>
  </si>
  <si>
    <t>20,12219</t>
  </si>
  <si>
    <t>847.258,98</t>
  </si>
  <si>
    <t>41.912,57</t>
  </si>
  <si>
    <t>-1.031,00</t>
  </si>
  <si>
    <t>-20.748,59</t>
  </si>
  <si>
    <t>838</t>
  </si>
  <si>
    <t>41.074,57</t>
  </si>
  <si>
    <t>-20.331,91</t>
  </si>
  <si>
    <t>NANT-00456</t>
  </si>
  <si>
    <t>CM-650</t>
  </si>
  <si>
    <t>42.739</t>
  </si>
  <si>
    <t>20,12185</t>
  </si>
  <si>
    <t>859.983,14</t>
  </si>
  <si>
    <t>42.958,17</t>
  </si>
  <si>
    <t>-640,00</t>
  </si>
  <si>
    <t>-12.870,14</t>
  </si>
  <si>
    <t>859</t>
  </si>
  <si>
    <t>42.099,17</t>
  </si>
  <si>
    <t>-20.839,09</t>
  </si>
  <si>
    <t>NANT-00457</t>
  </si>
  <si>
    <t>CM-651</t>
  </si>
  <si>
    <t>27.330</t>
  </si>
  <si>
    <t>20,12182</t>
  </si>
  <si>
    <t>549.934,20</t>
  </si>
  <si>
    <t>28.412,45</t>
  </si>
  <si>
    <t>514,00</t>
  </si>
  <si>
    <t>10.346,84</t>
  </si>
  <si>
    <t>568</t>
  </si>
  <si>
    <t>27.844,45</t>
  </si>
  <si>
    <t>-13.783,00</t>
  </si>
  <si>
    <t>NANT-00458</t>
  </si>
  <si>
    <t>CM-652</t>
  </si>
  <si>
    <t>27.701</t>
  </si>
  <si>
    <t>20,1217</t>
  </si>
  <si>
    <t>557.384,69</t>
  </si>
  <si>
    <t>29.238,73</t>
  </si>
  <si>
    <t>953,00</t>
  </si>
  <si>
    <t>19.176,99</t>
  </si>
  <si>
    <t>585</t>
  </si>
  <si>
    <t>28.653,73</t>
  </si>
  <si>
    <t>-14.183,60</t>
  </si>
  <si>
    <t>NANT-00459</t>
  </si>
  <si>
    <t>CM-653</t>
  </si>
  <si>
    <t>28.266</t>
  </si>
  <si>
    <t>20,12165</t>
  </si>
  <si>
    <t>568.761,51</t>
  </si>
  <si>
    <t>29.345,62</t>
  </si>
  <si>
    <t>492,00</t>
  </si>
  <si>
    <t>9.909,51</t>
  </si>
  <si>
    <t>587</t>
  </si>
  <si>
    <t>28.758,62</t>
  </si>
  <si>
    <t>-14.235,52</t>
  </si>
  <si>
    <t>470.786</t>
  </si>
  <si>
    <t>9.473.145,04</t>
  </si>
  <si>
    <t>485.604,75</t>
  </si>
  <si>
    <t>5.106,00</t>
  </si>
  <si>
    <t>102.756,00</t>
  </si>
  <si>
    <t>475.892,75</t>
  </si>
  <si>
    <t>-235.566,91</t>
  </si>
  <si>
    <t>NANT-00460</t>
  </si>
  <si>
    <t>0910549812</t>
  </si>
  <si>
    <t>CM-661</t>
  </si>
  <si>
    <t>26.815</t>
  </si>
  <si>
    <t>20,18236</t>
  </si>
  <si>
    <t>541.185,17</t>
  </si>
  <si>
    <t>29.206,96</t>
  </si>
  <si>
    <t>1.808,00</t>
  </si>
  <si>
    <t>36.493,74</t>
  </si>
  <si>
    <t>584</t>
  </si>
  <si>
    <t>28.622,96</t>
  </si>
  <si>
    <t>-14.168,37</t>
  </si>
  <si>
    <t>NANT-00461</t>
  </si>
  <si>
    <t>CM-662</t>
  </si>
  <si>
    <t>27.342</t>
  </si>
  <si>
    <t>20,18208</t>
  </si>
  <si>
    <t>551.818,44</t>
  </si>
  <si>
    <t>28.990,41</t>
  </si>
  <si>
    <t>1.068,00</t>
  </si>
  <si>
    <t>21.562,74</t>
  </si>
  <si>
    <t>580</t>
  </si>
  <si>
    <t>28.410,41</t>
  </si>
  <si>
    <t>-14.063,15</t>
  </si>
  <si>
    <t>NANT-00462</t>
  </si>
  <si>
    <t>CM-663</t>
  </si>
  <si>
    <t>26.941</t>
  </si>
  <si>
    <t>20,18221</t>
  </si>
  <si>
    <t>543.732,63</t>
  </si>
  <si>
    <t>28.603,48</t>
  </si>
  <si>
    <t>1.090,00</t>
  </si>
  <si>
    <t>22.004,66</t>
  </si>
  <si>
    <t>572</t>
  </si>
  <si>
    <t>28.031,48</t>
  </si>
  <si>
    <t>-13.875,58</t>
  </si>
  <si>
    <t>NANT-00463</t>
  </si>
  <si>
    <t>CM-664</t>
  </si>
  <si>
    <t>26.320</t>
  </si>
  <si>
    <t>20,18187</t>
  </si>
  <si>
    <t>531.184,06</t>
  </si>
  <si>
    <t>26.094,85</t>
  </si>
  <si>
    <t>-747,00</t>
  </si>
  <si>
    <t>-15.076,06</t>
  </si>
  <si>
    <t>522</t>
  </si>
  <si>
    <t>25.572,85</t>
  </si>
  <si>
    <t>-12.658,56</t>
  </si>
  <si>
    <t>NANT-00464</t>
  </si>
  <si>
    <t>CM-665</t>
  </si>
  <si>
    <t>27.054</t>
  </si>
  <si>
    <t>20,1822</t>
  </si>
  <si>
    <t>546.006,71</t>
  </si>
  <si>
    <t>28.861,21</t>
  </si>
  <si>
    <t>1.230,00</t>
  </si>
  <si>
    <t>24.830,77</t>
  </si>
  <si>
    <t>577</t>
  </si>
  <si>
    <t>28.284,21</t>
  </si>
  <si>
    <t>-14.000,68</t>
  </si>
  <si>
    <t>NANT-00465</t>
  </si>
  <si>
    <t>CM-666</t>
  </si>
  <si>
    <t>26.982</t>
  </si>
  <si>
    <t>20,18222</t>
  </si>
  <si>
    <t>544.563,50</t>
  </si>
  <si>
    <t>28.322,16</t>
  </si>
  <si>
    <t>774,00</t>
  </si>
  <si>
    <t>15.617,41</t>
  </si>
  <si>
    <t>566</t>
  </si>
  <si>
    <t>27.756,16</t>
  </si>
  <si>
    <t>-13.739,30</t>
  </si>
  <si>
    <t>NANT-00466</t>
  </si>
  <si>
    <t>CM-667</t>
  </si>
  <si>
    <t>26.305</t>
  </si>
  <si>
    <t>20,18216</t>
  </si>
  <si>
    <t>530.894,93</t>
  </si>
  <si>
    <t>27.497,57</t>
  </si>
  <si>
    <t>642,00</t>
  </si>
  <si>
    <t>12.965,22</t>
  </si>
  <si>
    <t>26.947,57</t>
  </si>
  <si>
    <t>-13.339,05</t>
  </si>
  <si>
    <t>NANT-00467</t>
  </si>
  <si>
    <t>CM-668</t>
  </si>
  <si>
    <t>41.957</t>
  </si>
  <si>
    <t>20,18218</t>
  </si>
  <si>
    <t>846.778,46</t>
  </si>
  <si>
    <t>42.032,21</t>
  </si>
  <si>
    <t>-766,00</t>
  </si>
  <si>
    <t>-15.450,06</t>
  </si>
  <si>
    <t>41.191,21</t>
  </si>
  <si>
    <t>-20.389,65</t>
  </si>
  <si>
    <t>NANT-00468</t>
  </si>
  <si>
    <t>CM-669</t>
  </si>
  <si>
    <t>40.482</t>
  </si>
  <si>
    <t>20,18209</t>
  </si>
  <si>
    <t>817.008,29</t>
  </si>
  <si>
    <t>41.848,63</t>
  </si>
  <si>
    <t>530,00</t>
  </si>
  <si>
    <t>10.692,27</t>
  </si>
  <si>
    <t>837</t>
  </si>
  <si>
    <t>41.011,63</t>
  </si>
  <si>
    <t>-20.300,76</t>
  </si>
  <si>
    <t>NANT-00469</t>
  </si>
  <si>
    <t>CM-670</t>
  </si>
  <si>
    <t>40.408</t>
  </si>
  <si>
    <t>20,18196</t>
  </si>
  <si>
    <t>815.519,52</t>
  </si>
  <si>
    <t>40.461,71</t>
  </si>
  <si>
    <t>-756,00</t>
  </si>
  <si>
    <t>-15.250,09</t>
  </si>
  <si>
    <t>809</t>
  </si>
  <si>
    <t>39.652,71</t>
  </si>
  <si>
    <t>-19.628,09</t>
  </si>
  <si>
    <t>NANT-00470</t>
  </si>
  <si>
    <t>CM-671</t>
  </si>
  <si>
    <t>39.853</t>
  </si>
  <si>
    <t>804.314,66</t>
  </si>
  <si>
    <t>40.448,93</t>
  </si>
  <si>
    <t>-213,00</t>
  </si>
  <si>
    <t>-4.293,76</t>
  </si>
  <si>
    <t>39.639,93</t>
  </si>
  <si>
    <t>-19.621,77</t>
  </si>
  <si>
    <t>NANT-00471</t>
  </si>
  <si>
    <t>CM-672</t>
  </si>
  <si>
    <t>40.858</t>
  </si>
  <si>
    <t>20,18192</t>
  </si>
  <si>
    <t>824.596,04</t>
  </si>
  <si>
    <t>40.999,02</t>
  </si>
  <si>
    <t>-13.706,35</t>
  </si>
  <si>
    <t>820</t>
  </si>
  <si>
    <t>40.179,02</t>
  </si>
  <si>
    <t>-19.888,61</t>
  </si>
  <si>
    <t>391.317</t>
  </si>
  <si>
    <t>7.897.602,41</t>
  </si>
  <si>
    <t>403.367,14</t>
  </si>
  <si>
    <t>3.981,00</t>
  </si>
  <si>
    <t>80.390,49</t>
  </si>
  <si>
    <t>395.300,14</t>
  </si>
  <si>
    <t>-195.673,57</t>
  </si>
  <si>
    <t>CADIA HOLDINGS PTY LIMITED</t>
  </si>
  <si>
    <t>4600000762</t>
  </si>
  <si>
    <t>MCAD-00056</t>
  </si>
  <si>
    <t>#3634/01(#139386</t>
  </si>
  <si>
    <t>30-12-2024</t>
  </si>
  <si>
    <t>BAGS7320TO7359</t>
  </si>
  <si>
    <t>20.428</t>
  </si>
  <si>
    <t>18,85045</t>
  </si>
  <si>
    <t>385.076,93</t>
  </si>
  <si>
    <t>19.689,73</t>
  </si>
  <si>
    <t>-738,00</t>
  </si>
  <si>
    <t>-13.911,63</t>
  </si>
  <si>
    <t>-0,637</t>
  </si>
  <si>
    <t>-12.542,36</t>
  </si>
  <si>
    <t>MCAD-00057</t>
  </si>
  <si>
    <t>BAGS7520TO7539</t>
  </si>
  <si>
    <t>21.034</t>
  </si>
  <si>
    <t>18,8512</t>
  </si>
  <si>
    <t>396.516,09</t>
  </si>
  <si>
    <t>20.746,03</t>
  </si>
  <si>
    <t>-288,00</t>
  </si>
  <si>
    <t>-5.429,15</t>
  </si>
  <si>
    <t>-13.215,22</t>
  </si>
  <si>
    <t>41.462</t>
  </si>
  <si>
    <t>781.593,02</t>
  </si>
  <si>
    <t>40.435,76</t>
  </si>
  <si>
    <t>-19.340,78</t>
  </si>
  <si>
    <t>-25.757,58</t>
  </si>
  <si>
    <t>COMPANIA MINERA TECK QUEBRADA</t>
  </si>
  <si>
    <t>4600000840</t>
  </si>
  <si>
    <t>NQB-00001</t>
  </si>
  <si>
    <t>5328</t>
  </si>
  <si>
    <t>06-03-2025</t>
  </si>
  <si>
    <t>LOTE 01-02</t>
  </si>
  <si>
    <t>16.263</t>
  </si>
  <si>
    <t>20,565</t>
  </si>
  <si>
    <t>18,40891</t>
  </si>
  <si>
    <t>299.384,10</t>
  </si>
  <si>
    <t>16.891,17</t>
  </si>
  <si>
    <t>628,00</t>
  </si>
  <si>
    <t>11.560,80</t>
  </si>
  <si>
    <t>0,234</t>
  </si>
  <si>
    <t>3.952,53</t>
  </si>
  <si>
    <t>NQB-00002</t>
  </si>
  <si>
    <t>LOTE 02-02</t>
  </si>
  <si>
    <t>15.304</t>
  </si>
  <si>
    <t>18,40948</t>
  </si>
  <si>
    <t>281.738,68</t>
  </si>
  <si>
    <t>16.478,49</t>
  </si>
  <si>
    <t>1.174,00</t>
  </si>
  <si>
    <t>21.612,73</t>
  </si>
  <si>
    <t>3.855,97</t>
  </si>
  <si>
    <t>NQB-00003</t>
  </si>
  <si>
    <t>LOTE 03-02</t>
  </si>
  <si>
    <t>14.732</t>
  </si>
  <si>
    <t>18,40967</t>
  </si>
  <si>
    <t>271.211,24</t>
  </si>
  <si>
    <t>15.464,19</t>
  </si>
  <si>
    <t>732,00</t>
  </si>
  <si>
    <t>13.475,88</t>
  </si>
  <si>
    <t>3.618,62</t>
  </si>
  <si>
    <t>NQB-00004</t>
  </si>
  <si>
    <t>LOTE 04-01</t>
  </si>
  <si>
    <t>15.348</t>
  </si>
  <si>
    <t>18,40882</t>
  </si>
  <si>
    <t>282.538,51</t>
  </si>
  <si>
    <t>14.731,00</t>
  </si>
  <si>
    <t>-617,00</t>
  </si>
  <si>
    <t>-11.358,24</t>
  </si>
  <si>
    <t>3.447,05</t>
  </si>
  <si>
    <t>NQB-00005</t>
  </si>
  <si>
    <t>LOTE 05-01</t>
  </si>
  <si>
    <t>15.771</t>
  </si>
  <si>
    <t>18,40925</t>
  </si>
  <si>
    <t>290.332,30</t>
  </si>
  <si>
    <t>14.765,82</t>
  </si>
  <si>
    <t>-1.005,00</t>
  </si>
  <si>
    <t>-18.501,30</t>
  </si>
  <si>
    <t>3.455,20</t>
  </si>
  <si>
    <t>77.418</t>
  </si>
  <si>
    <t>1.425.204,83</t>
  </si>
  <si>
    <t>78.330,67</t>
  </si>
  <si>
    <t>912,00</t>
  </si>
  <si>
    <t>16.789,87</t>
  </si>
  <si>
    <t>18.329,37</t>
  </si>
  <si>
    <t>MINERA CENTINELA</t>
  </si>
  <si>
    <t>4600000821</t>
  </si>
  <si>
    <t>NCEN-00826</t>
  </si>
  <si>
    <t>3882/437</t>
  </si>
  <si>
    <t>04-03-2025</t>
  </si>
  <si>
    <t>CEN-01504</t>
  </si>
  <si>
    <t>18.020</t>
  </si>
  <si>
    <t>18,7712</t>
  </si>
  <si>
    <t>338.261,60</t>
  </si>
  <si>
    <t>19.504,76</t>
  </si>
  <si>
    <t>1.095,00</t>
  </si>
  <si>
    <t>20.554,46</t>
  </si>
  <si>
    <t>390</t>
  </si>
  <si>
    <t>19.114,76</t>
  </si>
  <si>
    <t>-23.090,63</t>
  </si>
  <si>
    <t>NCEN-00827</t>
  </si>
  <si>
    <t>CEN-01505</t>
  </si>
  <si>
    <t>18.040</t>
  </si>
  <si>
    <t>18,7713</t>
  </si>
  <si>
    <t>338.631,30</t>
  </si>
  <si>
    <t>19.639,63</t>
  </si>
  <si>
    <t>1.207,00</t>
  </si>
  <si>
    <t>22.656,96</t>
  </si>
  <si>
    <t>393</t>
  </si>
  <si>
    <t>19.246,63</t>
  </si>
  <si>
    <t>-23.249,93</t>
  </si>
  <si>
    <t>NCEN-00828</t>
  </si>
  <si>
    <t>CEN-01506</t>
  </si>
  <si>
    <t>18.051</t>
  </si>
  <si>
    <t>18,77195</t>
  </si>
  <si>
    <t>338.845,30</t>
  </si>
  <si>
    <t>19.333,03</t>
  </si>
  <si>
    <t>895,00</t>
  </si>
  <si>
    <t>16.800,90</t>
  </si>
  <si>
    <t>387</t>
  </si>
  <si>
    <t>18.946,03</t>
  </si>
  <si>
    <t>-22.886,80</t>
  </si>
  <si>
    <t>NCEN-00829</t>
  </si>
  <si>
    <t>CEN-01507</t>
  </si>
  <si>
    <t>18.048</t>
  </si>
  <si>
    <t>18,77177</t>
  </si>
  <si>
    <t>338.786,98</t>
  </si>
  <si>
    <t>18.849,16</t>
  </si>
  <si>
    <t>424,00</t>
  </si>
  <si>
    <t>7.959,23</t>
  </si>
  <si>
    <t>377</t>
  </si>
  <si>
    <t>18.472,16</t>
  </si>
  <si>
    <t>-22.314,37</t>
  </si>
  <si>
    <t>NCEN-00830</t>
  </si>
  <si>
    <t>CEN-01508</t>
  </si>
  <si>
    <t>18.066</t>
  </si>
  <si>
    <t>18,74354</t>
  </si>
  <si>
    <t>338.626,50</t>
  </si>
  <si>
    <t>18.272,32</t>
  </si>
  <si>
    <t>-159,00</t>
  </si>
  <si>
    <t>-2.980,22</t>
  </si>
  <si>
    <t>365</t>
  </si>
  <si>
    <t>17.907,32</t>
  </si>
  <si>
    <t>-21.632,04</t>
  </si>
  <si>
    <t>NCEN-00831</t>
  </si>
  <si>
    <t>CEN-01509</t>
  </si>
  <si>
    <t>18.087</t>
  </si>
  <si>
    <t>18,77197</t>
  </si>
  <si>
    <t>339.526,37</t>
  </si>
  <si>
    <t>18.734,56</t>
  </si>
  <si>
    <t>273,00</t>
  </si>
  <si>
    <t>5.124,75</t>
  </si>
  <si>
    <t>375</t>
  </si>
  <si>
    <t>18.359,56</t>
  </si>
  <si>
    <t>-22.178,35</t>
  </si>
  <si>
    <t>NCEN-00832</t>
  </si>
  <si>
    <t>CEN-01510</t>
  </si>
  <si>
    <t>18.043</t>
  </si>
  <si>
    <t>18,77148</t>
  </si>
  <si>
    <t>338.689,60</t>
  </si>
  <si>
    <t>19.105,39</t>
  </si>
  <si>
    <t>681,00</t>
  </si>
  <si>
    <t>12.783,38</t>
  </si>
  <si>
    <t>382</t>
  </si>
  <si>
    <t>18.723,39</t>
  </si>
  <si>
    <t>-22.617,86</t>
  </si>
  <si>
    <t>NCEN-00833</t>
  </si>
  <si>
    <t>CEN-01511</t>
  </si>
  <si>
    <t>19.314,37</t>
  </si>
  <si>
    <t>908,00</t>
  </si>
  <si>
    <t>17.044,25</t>
  </si>
  <si>
    <t>386</t>
  </si>
  <si>
    <t>18.928,37</t>
  </si>
  <si>
    <t>-22.865,47</t>
  </si>
  <si>
    <t>NCEN-00834</t>
  </si>
  <si>
    <t>CEN-01512</t>
  </si>
  <si>
    <t>17.997</t>
  </si>
  <si>
    <t>18,77087</t>
  </si>
  <si>
    <t>337.814,01</t>
  </si>
  <si>
    <t>19.300,67</t>
  </si>
  <si>
    <t>918,00</t>
  </si>
  <si>
    <t>17.231,66</t>
  </si>
  <si>
    <t>18.914,67</t>
  </si>
  <si>
    <t>-22.848,92</t>
  </si>
  <si>
    <t>NCEN-00835</t>
  </si>
  <si>
    <t>CEN-01513</t>
  </si>
  <si>
    <t>18.011</t>
  </si>
  <si>
    <t>18,77175</t>
  </si>
  <si>
    <t>338.105,93</t>
  </si>
  <si>
    <t>19.188,90</t>
  </si>
  <si>
    <t>793,00</t>
  </si>
  <si>
    <t>14.886,00</t>
  </si>
  <si>
    <t>384</t>
  </si>
  <si>
    <t>18.804,90</t>
  </si>
  <si>
    <t>-22.716,32</t>
  </si>
  <si>
    <t>NCEN-00836</t>
  </si>
  <si>
    <t>CEN-01514</t>
  </si>
  <si>
    <t>18.002</t>
  </si>
  <si>
    <t>18,77115</t>
  </si>
  <si>
    <t>337.911,19</t>
  </si>
  <si>
    <t>19.034,14</t>
  </si>
  <si>
    <t>652,00</t>
  </si>
  <si>
    <t>12.238,79</t>
  </si>
  <si>
    <t>381</t>
  </si>
  <si>
    <t>18.653,14</t>
  </si>
  <si>
    <t>-22.532,99</t>
  </si>
  <si>
    <t>NCEN-00837</t>
  </si>
  <si>
    <t>CEN-01515</t>
  </si>
  <si>
    <t>18.024</t>
  </si>
  <si>
    <t>18,77144</t>
  </si>
  <si>
    <t>338.339,35</t>
  </si>
  <si>
    <t>18.636,36</t>
  </si>
  <si>
    <t>239,00</t>
  </si>
  <si>
    <t>4.486,37</t>
  </si>
  <si>
    <t>373</t>
  </si>
  <si>
    <t>18.263,36</t>
  </si>
  <si>
    <t>-22.062,14</t>
  </si>
  <si>
    <t>216.409</t>
  </si>
  <si>
    <t>4.061.799,73</t>
  </si>
  <si>
    <t>228.913,29</t>
  </si>
  <si>
    <t>7.926,00</t>
  </si>
  <si>
    <t>148.786,53</t>
  </si>
  <si>
    <t>224.334,29</t>
  </si>
  <si>
    <t>-270.995,82</t>
  </si>
  <si>
    <t>MINERA LAS BAMBAS SA</t>
  </si>
  <si>
    <t>4600000802</t>
  </si>
  <si>
    <t>NMLB-00535</t>
  </si>
  <si>
    <t>F001-00001606</t>
  </si>
  <si>
    <t>25-02-2025</t>
  </si>
  <si>
    <t>X5J 930/BFD 995</t>
  </si>
  <si>
    <t>22.065</t>
  </si>
  <si>
    <t>19,24989</t>
  </si>
  <si>
    <t>424.748,76</t>
  </si>
  <si>
    <t>21.994,23</t>
  </si>
  <si>
    <t>-71,00</t>
  </si>
  <si>
    <t>-1.362,31</t>
  </si>
  <si>
    <t>-0,817</t>
  </si>
  <si>
    <t>-17.969,29</t>
  </si>
  <si>
    <t>NMLB-00536</t>
  </si>
  <si>
    <t>X5L 947/VAL 991</t>
  </si>
  <si>
    <t>22.870</t>
  </si>
  <si>
    <t>19,24995</t>
  </si>
  <si>
    <t>440.246,42</t>
  </si>
  <si>
    <t>22.824,79</t>
  </si>
  <si>
    <t>-45,00</t>
  </si>
  <si>
    <t>-870,29</t>
  </si>
  <si>
    <t>-18.647,85</t>
  </si>
  <si>
    <t>NMLB-00537</t>
  </si>
  <si>
    <t>AYB 869/BNB 982</t>
  </si>
  <si>
    <t>23.396</t>
  </si>
  <si>
    <t>19,25038</t>
  </si>
  <si>
    <t>450.381,82</t>
  </si>
  <si>
    <t>23.110,94</t>
  </si>
  <si>
    <t>-285,00</t>
  </si>
  <si>
    <t>-5.487,51</t>
  </si>
  <si>
    <t>-18.881,64</t>
  </si>
  <si>
    <t>NMLB-00538</t>
  </si>
  <si>
    <t>X5J 928/AYJ 977</t>
  </si>
  <si>
    <t>22.709</t>
  </si>
  <si>
    <t>19,2497</t>
  </si>
  <si>
    <t>437.141,44</t>
  </si>
  <si>
    <t>22.722,21</t>
  </si>
  <si>
    <t>13,00</t>
  </si>
  <si>
    <t>254,29</t>
  </si>
  <si>
    <t>-18.564,05</t>
  </si>
  <si>
    <t>NMLB-00539</t>
  </si>
  <si>
    <t>AYC 708/AZC 983</t>
  </si>
  <si>
    <t>22.526</t>
  </si>
  <si>
    <t>19,25027</t>
  </si>
  <si>
    <t>433.631,68</t>
  </si>
  <si>
    <t>22.744,23</t>
  </si>
  <si>
    <t>4.200,99</t>
  </si>
  <si>
    <t>-18.582,04</t>
  </si>
  <si>
    <t>NMLB-00540</t>
  </si>
  <si>
    <t>CBI 922/APT 991</t>
  </si>
  <si>
    <t>22.746</t>
  </si>
  <si>
    <t>19,24962</t>
  </si>
  <si>
    <t>437.851,89</t>
  </si>
  <si>
    <t>23.014,79</t>
  </si>
  <si>
    <t>269,00</t>
  </si>
  <si>
    <t>5.174,11</t>
  </si>
  <si>
    <t>-18.803,08</t>
  </si>
  <si>
    <t>NMLB-00541</t>
  </si>
  <si>
    <t>V0I 751/ADM 974</t>
  </si>
  <si>
    <t>22.250</t>
  </si>
  <si>
    <t>428.304,09</t>
  </si>
  <si>
    <t>21.371,10</t>
  </si>
  <si>
    <t>-879,00</t>
  </si>
  <si>
    <t>-16.918,49</t>
  </si>
  <si>
    <t>-17.460,19</t>
  </si>
  <si>
    <t>NMLB-00542</t>
  </si>
  <si>
    <t>C0J 871/V3N 988</t>
  </si>
  <si>
    <t>22.088</t>
  </si>
  <si>
    <t>19,25023</t>
  </si>
  <si>
    <t>425.199,10</t>
  </si>
  <si>
    <t>21.253,66</t>
  </si>
  <si>
    <t>-834,00</t>
  </si>
  <si>
    <t>-16.061,24</t>
  </si>
  <si>
    <t>-17.364,24</t>
  </si>
  <si>
    <t>180.650</t>
  </si>
  <si>
    <t>3.477.505,20</t>
  </si>
  <si>
    <t>179.035,95</t>
  </si>
  <si>
    <t>-1.614,00</t>
  </si>
  <si>
    <t>-31.070,45</t>
  </si>
  <si>
    <t>-146.272,38</t>
  </si>
  <si>
    <t>MINERA LOS PELAMBRES</t>
  </si>
  <si>
    <t>4600000710</t>
  </si>
  <si>
    <t>NMLP-00193</t>
  </si>
  <si>
    <t>1379/1346</t>
  </si>
  <si>
    <t>MLP-24930</t>
  </si>
  <si>
    <t>16.755</t>
  </si>
  <si>
    <t>18,56796</t>
  </si>
  <si>
    <t>311.107,35</t>
  </si>
  <si>
    <t>17.410,89</t>
  </si>
  <si>
    <t>308,00</t>
  </si>
  <si>
    <t>5.715,78</t>
  </si>
  <si>
    <t>348</t>
  </si>
  <si>
    <t>17.062,89</t>
  </si>
  <si>
    <t>1,466</t>
  </si>
  <si>
    <t>25.014,20</t>
  </si>
  <si>
    <t>NMLP-00194</t>
  </si>
  <si>
    <t>MLP-24931</t>
  </si>
  <si>
    <t>16.784</t>
  </si>
  <si>
    <t>18,5678</t>
  </si>
  <si>
    <t>311.650,58</t>
  </si>
  <si>
    <t>17.779,91</t>
  </si>
  <si>
    <t>639,00</t>
  </si>
  <si>
    <t>11.873,18</t>
  </si>
  <si>
    <t>356</t>
  </si>
  <si>
    <t>17.423,91</t>
  </si>
  <si>
    <t>25.543,45</t>
  </si>
  <si>
    <t>NMLP-00195</t>
  </si>
  <si>
    <t>MLP-24932</t>
  </si>
  <si>
    <t>16.803</t>
  </si>
  <si>
    <t>18,56868</t>
  </si>
  <si>
    <t>312.010,94</t>
  </si>
  <si>
    <t>17.447,66</t>
  </si>
  <si>
    <t>296,00</t>
  </si>
  <si>
    <t>5.488,53</t>
  </si>
  <si>
    <t>349</t>
  </si>
  <si>
    <t>17.098,66</t>
  </si>
  <si>
    <t>25.066,64</t>
  </si>
  <si>
    <t>NMLP-00196</t>
  </si>
  <si>
    <t>MLP-24933</t>
  </si>
  <si>
    <t>16.902</t>
  </si>
  <si>
    <t>18,57226</t>
  </si>
  <si>
    <t>313.909,46</t>
  </si>
  <si>
    <t>16.920,49</t>
  </si>
  <si>
    <t>-320,00</t>
  </si>
  <si>
    <t>-5.935,14</t>
  </si>
  <si>
    <t>338</t>
  </si>
  <si>
    <t>16.582,49</t>
  </si>
  <si>
    <t>24.309,93</t>
  </si>
  <si>
    <t>NMLP-00197</t>
  </si>
  <si>
    <t>MLP-24934</t>
  </si>
  <si>
    <t>16.822</t>
  </si>
  <si>
    <t>18,56954</t>
  </si>
  <si>
    <t>312.371,30</t>
  </si>
  <si>
    <t>15.815,05</t>
  </si>
  <si>
    <t>-1.323,00</t>
  </si>
  <si>
    <t>-24.561,00</t>
  </si>
  <si>
    <t>316</t>
  </si>
  <si>
    <t>15.499,05</t>
  </si>
  <si>
    <t>22.721,61</t>
  </si>
  <si>
    <t>NMLP-00198</t>
  </si>
  <si>
    <t>MLP-24935</t>
  </si>
  <si>
    <t>16.763</t>
  </si>
  <si>
    <t>18,56734</t>
  </si>
  <si>
    <t>311.242,46</t>
  </si>
  <si>
    <t>16.884,80</t>
  </si>
  <si>
    <t>-216,00</t>
  </si>
  <si>
    <t>-4.012,40</t>
  </si>
  <si>
    <t>16.546,80</t>
  </si>
  <si>
    <t>24.257,61</t>
  </si>
  <si>
    <t>NMLP-00199</t>
  </si>
  <si>
    <t>MLP-24936</t>
  </si>
  <si>
    <t>16.714</t>
  </si>
  <si>
    <t>18,56769</t>
  </si>
  <si>
    <t>310.338,57</t>
  </si>
  <si>
    <t>17.034,88</t>
  </si>
  <si>
    <t>-20,00</t>
  </si>
  <si>
    <t>-371,73</t>
  </si>
  <si>
    <t>341</t>
  </si>
  <si>
    <t>16.693,88</t>
  </si>
  <si>
    <t>24.473,23</t>
  </si>
  <si>
    <t>NMLP-00200</t>
  </si>
  <si>
    <t>MLP-24937</t>
  </si>
  <si>
    <t>16.749</t>
  </si>
  <si>
    <t>18,56956</t>
  </si>
  <si>
    <t>311.024,94</t>
  </si>
  <si>
    <t>17.783,25</t>
  </si>
  <si>
    <t>678,00</t>
  </si>
  <si>
    <t>12.591,46</t>
  </si>
  <si>
    <t>17.427,25</t>
  </si>
  <si>
    <t>25.548,35</t>
  </si>
  <si>
    <t>134.292</t>
  </si>
  <si>
    <t>2.493.655,60</t>
  </si>
  <si>
    <t>137.076,93</t>
  </si>
  <si>
    <t>42,00</t>
  </si>
  <si>
    <t>788,68</t>
  </si>
  <si>
    <t>134.334,93</t>
  </si>
  <si>
    <t>196.935,02</t>
  </si>
  <si>
    <t>MMLP-09625</t>
  </si>
  <si>
    <t>1380/1347</t>
  </si>
  <si>
    <t>10-02-2025</t>
  </si>
  <si>
    <t>MLP-24938</t>
  </si>
  <si>
    <t>18.281</t>
  </si>
  <si>
    <t>19,27964</t>
  </si>
  <si>
    <t>352.457,63</t>
  </si>
  <si>
    <t>18.321,19</t>
  </si>
  <si>
    <t>-143,00</t>
  </si>
  <si>
    <t>-2.756,99</t>
  </si>
  <si>
    <t>183</t>
  </si>
  <si>
    <t>18.138,19</t>
  </si>
  <si>
    <t>0,881</t>
  </si>
  <si>
    <t>15.979,75</t>
  </si>
  <si>
    <t>MLP-24939</t>
  </si>
  <si>
    <t>18.321</t>
  </si>
  <si>
    <t>19,30292</t>
  </si>
  <si>
    <t>353.647,72</t>
  </si>
  <si>
    <t>18.458,71</t>
  </si>
  <si>
    <t>-47,00</t>
  </si>
  <si>
    <t>-907,24</t>
  </si>
  <si>
    <t>185</t>
  </si>
  <si>
    <t>18.273,71</t>
  </si>
  <si>
    <t>16.099,14</t>
  </si>
  <si>
    <t>MLP-24940</t>
  </si>
  <si>
    <t>18.423</t>
  </si>
  <si>
    <t>19,30403</t>
  </si>
  <si>
    <t>355.636,45</t>
  </si>
  <si>
    <t>18.530,09</t>
  </si>
  <si>
    <t>-78,00</t>
  </si>
  <si>
    <t>-1.505,71</t>
  </si>
  <si>
    <t>18.345,09</t>
  </si>
  <si>
    <t>16.162,02</t>
  </si>
  <si>
    <t>MLP-24941</t>
  </si>
  <si>
    <t>18.324</t>
  </si>
  <si>
    <t>19,30267</t>
  </si>
  <si>
    <t>353.700,35</t>
  </si>
  <si>
    <t>18.489,96</t>
  </si>
  <si>
    <t>-19,00</t>
  </si>
  <si>
    <t>-366,75</t>
  </si>
  <si>
    <t>18.304,96</t>
  </si>
  <si>
    <t>16.126,67</t>
  </si>
  <si>
    <t>MLP-24942</t>
  </si>
  <si>
    <t>18.348</t>
  </si>
  <si>
    <t>19,30377</t>
  </si>
  <si>
    <t>354.179,20</t>
  </si>
  <si>
    <t>18.549,66</t>
  </si>
  <si>
    <t>17,00</t>
  </si>
  <si>
    <t>328,16</t>
  </si>
  <si>
    <t>18.364,66</t>
  </si>
  <si>
    <t>16.179,27</t>
  </si>
  <si>
    <t>MLP-24943</t>
  </si>
  <si>
    <t>18.360</t>
  </si>
  <si>
    <t>19,30297</t>
  </si>
  <si>
    <t>354.393,79</t>
  </si>
  <si>
    <t>18.503,92</t>
  </si>
  <si>
    <t>-41,00</t>
  </si>
  <si>
    <t>-791,42</t>
  </si>
  <si>
    <t>18.318,92</t>
  </si>
  <si>
    <t>16.138,97</t>
  </si>
  <si>
    <t>MLP-24944</t>
  </si>
  <si>
    <t>18.344</t>
  </si>
  <si>
    <t>19,30321</t>
  </si>
  <si>
    <t>354.092,53</t>
  </si>
  <si>
    <t>18.447,85</t>
  </si>
  <si>
    <t>-80,00</t>
  </si>
  <si>
    <t>-1.544,26</t>
  </si>
  <si>
    <t>184</t>
  </si>
  <si>
    <t>18.263,85</t>
  </si>
  <si>
    <t>16.090,45</t>
  </si>
  <si>
    <t>MLP-24945</t>
  </si>
  <si>
    <t>18.352</t>
  </si>
  <si>
    <t>19,30298</t>
  </si>
  <si>
    <t>354.241,13</t>
  </si>
  <si>
    <t>18.326,85</t>
  </si>
  <si>
    <t>-208,00</t>
  </si>
  <si>
    <t>-4.015,02</t>
  </si>
  <si>
    <t>18.143,85</t>
  </si>
  <si>
    <t>15.984,73</t>
  </si>
  <si>
    <t>MLP-24946</t>
  </si>
  <si>
    <t>18.422</t>
  </si>
  <si>
    <t>19,30418</t>
  </si>
  <si>
    <t>355.620,09</t>
  </si>
  <si>
    <t>18.405,82</t>
  </si>
  <si>
    <t>-3.860,84</t>
  </si>
  <si>
    <t>18.221,82</t>
  </si>
  <si>
    <t>16.053,42</t>
  </si>
  <si>
    <t>MLP-24947</t>
  </si>
  <si>
    <t>18.191</t>
  </si>
  <si>
    <t>19,30216</t>
  </si>
  <si>
    <t>351.130,39</t>
  </si>
  <si>
    <t>18.222,12</t>
  </si>
  <si>
    <t>-151,00</t>
  </si>
  <si>
    <t>-2.914,63</t>
  </si>
  <si>
    <t>182</t>
  </si>
  <si>
    <t>18.040,12</t>
  </si>
  <si>
    <t>15.893,35</t>
  </si>
  <si>
    <t>MLP-24948</t>
  </si>
  <si>
    <t>18.271</t>
  </si>
  <si>
    <t>19,30251</t>
  </si>
  <si>
    <t>352.684,67</t>
  </si>
  <si>
    <t>18.195,06</t>
  </si>
  <si>
    <t>-258,00</t>
  </si>
  <si>
    <t>-4.980,05</t>
  </si>
  <si>
    <t>18.013,06</t>
  </si>
  <si>
    <t>15.869,51</t>
  </si>
  <si>
    <t>MLP-24949</t>
  </si>
  <si>
    <t>18.451</t>
  </si>
  <si>
    <t>19,3039</t>
  </si>
  <si>
    <t>356.169,09</t>
  </si>
  <si>
    <t>18.307,61</t>
  </si>
  <si>
    <t>-6.293,07</t>
  </si>
  <si>
    <t>18.124,61</t>
  </si>
  <si>
    <t>15.967,78</t>
  </si>
  <si>
    <t>MLP-24950</t>
  </si>
  <si>
    <t>18.294</t>
  </si>
  <si>
    <t>19,30264</t>
  </si>
  <si>
    <t>353.126,50</t>
  </si>
  <si>
    <t>18.020,66</t>
  </si>
  <si>
    <t>-454,00</t>
  </si>
  <si>
    <t>-8.763,40</t>
  </si>
  <si>
    <t>180</t>
  </si>
  <si>
    <t>17.840,66</t>
  </si>
  <si>
    <t>15.717,62</t>
  </si>
  <si>
    <t>MLP-24951</t>
  </si>
  <si>
    <t>18.398</t>
  </si>
  <si>
    <t>19,30353</t>
  </si>
  <si>
    <t>355.149,40</t>
  </si>
  <si>
    <t>18.219,17</t>
  </si>
  <si>
    <t>-361,00</t>
  </si>
  <si>
    <t>-6.968,57</t>
  </si>
  <si>
    <t>18.037,17</t>
  </si>
  <si>
    <t>15.890,75</t>
  </si>
  <si>
    <t>MLP-24952</t>
  </si>
  <si>
    <t>18.310</t>
  </si>
  <si>
    <t>19,30318</t>
  </si>
  <si>
    <t>353.442,23</t>
  </si>
  <si>
    <t>18.075,67</t>
  </si>
  <si>
    <t>-415,00</t>
  </si>
  <si>
    <t>-8.010,82</t>
  </si>
  <si>
    <t>181</t>
  </si>
  <si>
    <t>17.894,67</t>
  </si>
  <si>
    <t>15.765,20</t>
  </si>
  <si>
    <t>MLP-24953</t>
  </si>
  <si>
    <t>18.291</t>
  </si>
  <si>
    <t>19,30329</t>
  </si>
  <si>
    <t>353.081,11</t>
  </si>
  <si>
    <t>17.913,40</t>
  </si>
  <si>
    <t>-557,00</t>
  </si>
  <si>
    <t>-10.751,93</t>
  </si>
  <si>
    <t>179</t>
  </si>
  <si>
    <t>17.734,40</t>
  </si>
  <si>
    <t>15.624,01</t>
  </si>
  <si>
    <t>293.381</t>
  </si>
  <si>
    <t>5.662.752,28</t>
  </si>
  <si>
    <t>292.987,74</t>
  </si>
  <si>
    <t>-3.321,00</t>
  </si>
  <si>
    <t>-64.102,54</t>
  </si>
  <si>
    <t>290.059,74</t>
  </si>
  <si>
    <t>255.542,64</t>
  </si>
  <si>
    <t>M+003/M+003</t>
  </si>
  <si>
    <t>MAY-25/MAY-25</t>
  </si>
  <si>
    <t>NMLP-00201</t>
  </si>
  <si>
    <t>1383/1352</t>
  </si>
  <si>
    <t>19-03-2025</t>
  </si>
  <si>
    <t>MLP-25014</t>
  </si>
  <si>
    <t>18.650</t>
  </si>
  <si>
    <t>18,51719</t>
  </si>
  <si>
    <t>345.338,60</t>
  </si>
  <si>
    <t>19.012,70</t>
  </si>
  <si>
    <t>173,00</t>
  </si>
  <si>
    <t>3.203,47</t>
  </si>
  <si>
    <t>190</t>
  </si>
  <si>
    <t>18.822,70</t>
  </si>
  <si>
    <t>0,328</t>
  </si>
  <si>
    <t>6.173,85</t>
  </si>
  <si>
    <t>NMLP-00202</t>
  </si>
  <si>
    <t>MLP-25015</t>
  </si>
  <si>
    <t>18.631</t>
  </si>
  <si>
    <t>18,88395</t>
  </si>
  <si>
    <t>351.823,36</t>
  </si>
  <si>
    <t>18.869,42</t>
  </si>
  <si>
    <t>50,00</t>
  </si>
  <si>
    <t>944,20</t>
  </si>
  <si>
    <t>189</t>
  </si>
  <si>
    <t>18.680,42</t>
  </si>
  <si>
    <t>6.127,18</t>
  </si>
  <si>
    <t>NMLP-00203</t>
  </si>
  <si>
    <t>MLP-25016</t>
  </si>
  <si>
    <t>18.782</t>
  </si>
  <si>
    <t>18,88684</t>
  </si>
  <si>
    <t>354.737,93</t>
  </si>
  <si>
    <t>18.925,37</t>
  </si>
  <si>
    <t>-46,00</t>
  </si>
  <si>
    <t>-868,79</t>
  </si>
  <si>
    <t>18.736,37</t>
  </si>
  <si>
    <t>6.145,53</t>
  </si>
  <si>
    <t>NMLP-00204</t>
  </si>
  <si>
    <t>MLP-25017</t>
  </si>
  <si>
    <t>18.666</t>
  </si>
  <si>
    <t>18,88476</t>
  </si>
  <si>
    <t>352.511,42</t>
  </si>
  <si>
    <t>18.858,17</t>
  </si>
  <si>
    <t>3,00</t>
  </si>
  <si>
    <t>56,65</t>
  </si>
  <si>
    <t>18.669,17</t>
  </si>
  <si>
    <t>6.123,49</t>
  </si>
  <si>
    <t>NMLP-00205</t>
  </si>
  <si>
    <t>MLP-25018</t>
  </si>
  <si>
    <t>18.673</t>
  </si>
  <si>
    <t>18,88512</t>
  </si>
  <si>
    <t>352.649,08</t>
  </si>
  <si>
    <t>18.931,87</t>
  </si>
  <si>
    <t>69,00</t>
  </si>
  <si>
    <t>1.303,07</t>
  </si>
  <si>
    <t>18.742,87</t>
  </si>
  <si>
    <t>6.147,66</t>
  </si>
  <si>
    <t>NMLP-00206</t>
  </si>
  <si>
    <t>MLP-25019</t>
  </si>
  <si>
    <t>18.711</t>
  </si>
  <si>
    <t>18,88593</t>
  </si>
  <si>
    <t>353.374,59</t>
  </si>
  <si>
    <t>18.983,31</t>
  </si>
  <si>
    <t>82,00</t>
  </si>
  <si>
    <t>1.548,65</t>
  </si>
  <si>
    <t>18.793,31</t>
  </si>
  <si>
    <t>6.164,21</t>
  </si>
  <si>
    <t>NMLP-00207</t>
  </si>
  <si>
    <t>MLP-25020</t>
  </si>
  <si>
    <t>18.720</t>
  </si>
  <si>
    <t>18,88607</t>
  </si>
  <si>
    <t>353.545,55</t>
  </si>
  <si>
    <t>19.033,93</t>
  </si>
  <si>
    <t>124,00</t>
  </si>
  <si>
    <t>2.341,87</t>
  </si>
  <si>
    <t>18.843,93</t>
  </si>
  <si>
    <t>6.180,81</t>
  </si>
  <si>
    <t>NMLP-00208</t>
  </si>
  <si>
    <t>MLP-25021</t>
  </si>
  <si>
    <t>18.702</t>
  </si>
  <si>
    <t>353.191,14</t>
  </si>
  <si>
    <t>19.018,87</t>
  </si>
  <si>
    <t>2.398,41</t>
  </si>
  <si>
    <t>18.828,87</t>
  </si>
  <si>
    <t>6.175,87</t>
  </si>
  <si>
    <t>NMLP-00209</t>
  </si>
  <si>
    <t>MLP-25022</t>
  </si>
  <si>
    <t>18.613</t>
  </si>
  <si>
    <t>18,88401</t>
  </si>
  <si>
    <t>351.485,38</t>
  </si>
  <si>
    <t>18.947,82</t>
  </si>
  <si>
    <t>146,00</t>
  </si>
  <si>
    <t>2.756,31</t>
  </si>
  <si>
    <t>18.758,82</t>
  </si>
  <si>
    <t>6.152,89</t>
  </si>
  <si>
    <t>NMLP-00210</t>
  </si>
  <si>
    <t>MLP-25023</t>
  </si>
  <si>
    <t>18.593</t>
  </si>
  <si>
    <t>18,88337</t>
  </si>
  <si>
    <t>351.102,07</t>
  </si>
  <si>
    <t>18.768,29</t>
  </si>
  <si>
    <t>-13,00</t>
  </si>
  <si>
    <t>-243,60</t>
  </si>
  <si>
    <t>188</t>
  </si>
  <si>
    <t>18.580,29</t>
  </si>
  <si>
    <t>6.094,34</t>
  </si>
  <si>
    <t>NMLP-00211</t>
  </si>
  <si>
    <t>MLP-25024</t>
  </si>
  <si>
    <t>18.629</t>
  </si>
  <si>
    <t>18,88372</t>
  </si>
  <si>
    <t>351.781,70</t>
  </si>
  <si>
    <t>18.749,19</t>
  </si>
  <si>
    <t>-67,00</t>
  </si>
  <si>
    <t>-1.265,21</t>
  </si>
  <si>
    <t>187</t>
  </si>
  <si>
    <t>18.562,19</t>
  </si>
  <si>
    <t>6.088,40</t>
  </si>
  <si>
    <t>NMLP-00212</t>
  </si>
  <si>
    <t>MLP-25025</t>
  </si>
  <si>
    <t>8.012</t>
  </si>
  <si>
    <t>18,88448</t>
  </si>
  <si>
    <t>151.310,20</t>
  </si>
  <si>
    <t>8.012,41</t>
  </si>
  <si>
    <t>80</t>
  </si>
  <si>
    <t>7.932,41</t>
  </si>
  <si>
    <t>2.601,83</t>
  </si>
  <si>
    <t>NMLP-00213</t>
  </si>
  <si>
    <t>MLP-25026</t>
  </si>
  <si>
    <t>2.671</t>
  </si>
  <si>
    <t>18,88425</t>
  </si>
  <si>
    <t>50.446,82</t>
  </si>
  <si>
    <t>2.671,37</t>
  </si>
  <si>
    <t>27</t>
  </si>
  <si>
    <t>2.644,37</t>
  </si>
  <si>
    <t>867,35</t>
  </si>
  <si>
    <t>NMLP-00214</t>
  </si>
  <si>
    <t>MLP-25027</t>
  </si>
  <si>
    <t>18.680</t>
  </si>
  <si>
    <t>18,88459</t>
  </si>
  <si>
    <t>352.770,00</t>
  </si>
  <si>
    <t>18.869,12</t>
  </si>
  <si>
    <t>18.680,12</t>
  </si>
  <si>
    <t>6.127,08</t>
  </si>
  <si>
    <t>NMLP-00215</t>
  </si>
  <si>
    <t>MLP-25028</t>
  </si>
  <si>
    <t>5.380</t>
  </si>
  <si>
    <t>18,88563</t>
  </si>
  <si>
    <t>101.612,62</t>
  </si>
  <si>
    <t>5.380,42</t>
  </si>
  <si>
    <t>54</t>
  </si>
  <si>
    <t>5.326,42</t>
  </si>
  <si>
    <t>1.747,07</t>
  </si>
  <si>
    <t>240.115</t>
  </si>
  <si>
    <t>4.527.680,46</t>
  </si>
  <si>
    <t>243.032,26</t>
  </si>
  <si>
    <t>648,00</t>
  </si>
  <si>
    <t>12.175,03</t>
  </si>
  <si>
    <t>240.602,26</t>
  </si>
  <si>
    <t>78.917,56</t>
  </si>
  <si>
    <t>MINERA VALLE CENTRAL S.A</t>
  </si>
  <si>
    <t>4600000625</t>
  </si>
  <si>
    <t>MMVC-00921</t>
  </si>
  <si>
    <t>MVC-0225891</t>
  </si>
  <si>
    <t>24.472</t>
  </si>
  <si>
    <t>16,73361</t>
  </si>
  <si>
    <t>409.504,81</t>
  </si>
  <si>
    <t>24.088,67</t>
  </si>
  <si>
    <t>-383,00</t>
  </si>
  <si>
    <t>-6.408,97</t>
  </si>
  <si>
    <t>-0,95432</t>
  </si>
  <si>
    <t>-22.988,30</t>
  </si>
  <si>
    <t>MMVC-00922</t>
  </si>
  <si>
    <t>MVC-0225892</t>
  </si>
  <si>
    <t>23.789</t>
  </si>
  <si>
    <t>16,7337</t>
  </si>
  <si>
    <t>398.077,98</t>
  </si>
  <si>
    <t>23.148,71</t>
  </si>
  <si>
    <t>-10.714,42</t>
  </si>
  <si>
    <t>-22.091,28</t>
  </si>
  <si>
    <t>MMVC-00923</t>
  </si>
  <si>
    <t>MVC-0225893</t>
  </si>
  <si>
    <t>19.580</t>
  </si>
  <si>
    <t>16,5275</t>
  </si>
  <si>
    <t>323.608,38</t>
  </si>
  <si>
    <t>19.646,24</t>
  </si>
  <si>
    <t>66,00</t>
  </si>
  <si>
    <t>1.094,78</t>
  </si>
  <si>
    <t>-18.748,80</t>
  </si>
  <si>
    <t>67.841</t>
  </si>
  <si>
    <t>1.131.191,17</t>
  </si>
  <si>
    <t>66.883,62</t>
  </si>
  <si>
    <t>-957,00</t>
  </si>
  <si>
    <t>-16.028,61</t>
  </si>
  <si>
    <t>-63.828,38</t>
  </si>
  <si>
    <t>MINERIA Y NEGOCIOS SPA</t>
  </si>
  <si>
    <t>4600000823</t>
  </si>
  <si>
    <t>NECO-00002</t>
  </si>
  <si>
    <t>19-02-2025</t>
  </si>
  <si>
    <t>ECO001</t>
  </si>
  <si>
    <t>1.388</t>
  </si>
  <si>
    <t>20,635</t>
  </si>
  <si>
    <t>14,44022</t>
  </si>
  <si>
    <t>20.043,03</t>
  </si>
  <si>
    <t>787,16</t>
  </si>
  <si>
    <t>-601,00</t>
  </si>
  <si>
    <t>-8.676,26</t>
  </si>
  <si>
    <t>-0,024</t>
  </si>
  <si>
    <t>-18,89</t>
  </si>
  <si>
    <t>RIO TINTO COMMERCIAL AMERICAS</t>
  </si>
  <si>
    <t>4600000730</t>
  </si>
  <si>
    <t>MK-01393</t>
  </si>
  <si>
    <t>6317344</t>
  </si>
  <si>
    <t>122423</t>
  </si>
  <si>
    <t>14.337</t>
  </si>
  <si>
    <t>20,334</t>
  </si>
  <si>
    <t>291.527,68</t>
  </si>
  <si>
    <t>14.762,02</t>
  </si>
  <si>
    <t>19,00</t>
  </si>
  <si>
    <t>387,77</t>
  </si>
  <si>
    <t>2,75</t>
  </si>
  <si>
    <t>406</t>
  </si>
  <si>
    <t>14.356,02</t>
  </si>
  <si>
    <t>0,412</t>
  </si>
  <si>
    <t>5.914,68</t>
  </si>
  <si>
    <t>MK-01394</t>
  </si>
  <si>
    <t>122426</t>
  </si>
  <si>
    <t>14.096</t>
  </si>
  <si>
    <t>286.622,84</t>
  </si>
  <si>
    <t>14.532,55</t>
  </si>
  <si>
    <t>37,00</t>
  </si>
  <si>
    <t>748,70</t>
  </si>
  <si>
    <t>400</t>
  </si>
  <si>
    <t>14.132,55</t>
  </si>
  <si>
    <t>5.822,61</t>
  </si>
  <si>
    <t>MK-01395</t>
  </si>
  <si>
    <t>122427</t>
  </si>
  <si>
    <t>13.526</t>
  </si>
  <si>
    <t>275.034,94</t>
  </si>
  <si>
    <t>14.070,68</t>
  </si>
  <si>
    <t>158,00</t>
  </si>
  <si>
    <t>3.209,32</t>
  </si>
  <si>
    <t>13.683,68</t>
  </si>
  <si>
    <t>5.637,68</t>
  </si>
  <si>
    <t>MK-01396</t>
  </si>
  <si>
    <t>122428</t>
  </si>
  <si>
    <t>13.946</t>
  </si>
  <si>
    <t>283.573,39</t>
  </si>
  <si>
    <t>14.690,20</t>
  </si>
  <si>
    <t>340,00</t>
  </si>
  <si>
    <t>6.922,51</t>
  </si>
  <si>
    <t>404</t>
  </si>
  <si>
    <t>14.286,20</t>
  </si>
  <si>
    <t>5.885,91</t>
  </si>
  <si>
    <t>MK-01397</t>
  </si>
  <si>
    <t>122429</t>
  </si>
  <si>
    <t>14.239</t>
  </si>
  <si>
    <t>289.526,10</t>
  </si>
  <si>
    <t>15.073,23</t>
  </si>
  <si>
    <t>420,00</t>
  </si>
  <si>
    <t>8.534,59</t>
  </si>
  <si>
    <t>415</t>
  </si>
  <si>
    <t>14.658,23</t>
  </si>
  <si>
    <t>6.039,19</t>
  </si>
  <si>
    <t>70.143</t>
  </si>
  <si>
    <t>1.426.284,95</t>
  </si>
  <si>
    <t>73.128,68</t>
  </si>
  <si>
    <t>974,00</t>
  </si>
  <si>
    <t>19.802,89</t>
  </si>
  <si>
    <t>71.116,68</t>
  </si>
  <si>
    <t>29.300,07</t>
  </si>
  <si>
    <t>NCJ-00926</t>
  </si>
  <si>
    <t>F001-0012704</t>
  </si>
  <si>
    <t>31-01-2025</t>
  </si>
  <si>
    <t>CM-9508-C</t>
  </si>
  <si>
    <t>31.179</t>
  </si>
  <si>
    <t>605.555,43</t>
  </si>
  <si>
    <t>31.148,83</t>
  </si>
  <si>
    <t>-30,00</t>
  </si>
  <si>
    <t>-582,66</t>
  </si>
  <si>
    <t>45.664,18</t>
  </si>
  <si>
    <t>NCJ-00927</t>
  </si>
  <si>
    <t>CM-9509-C</t>
  </si>
  <si>
    <t>31.204</t>
  </si>
  <si>
    <t>19,42186</t>
  </si>
  <si>
    <t>606.039,72</t>
  </si>
  <si>
    <t>31.019,11</t>
  </si>
  <si>
    <t>-3.593,04</t>
  </si>
  <si>
    <t>45.474,02</t>
  </si>
  <si>
    <t>NCJ-00928</t>
  </si>
  <si>
    <t>CM-9510-C</t>
  </si>
  <si>
    <t>30.725</t>
  </si>
  <si>
    <t>19,42225</t>
  </si>
  <si>
    <t>596.748,68</t>
  </si>
  <si>
    <t>30.616,62</t>
  </si>
  <si>
    <t>-108,00</t>
  </si>
  <si>
    <t>-2.097,60</t>
  </si>
  <si>
    <t>44.883,96</t>
  </si>
  <si>
    <t>NCJ-00929</t>
  </si>
  <si>
    <t>CM-9511-C</t>
  </si>
  <si>
    <t>31.327</t>
  </si>
  <si>
    <t>19,42217</t>
  </si>
  <si>
    <t>608.438,33</t>
  </si>
  <si>
    <t>30.918,86</t>
  </si>
  <si>
    <t>-408,00</t>
  </si>
  <si>
    <t>-7.924,25</t>
  </si>
  <si>
    <t>45.327,05</t>
  </si>
  <si>
    <t>124.435</t>
  </si>
  <si>
    <t>2.416.782,16</t>
  </si>
  <si>
    <t>123.703,42</t>
  </si>
  <si>
    <t>-731,00</t>
  </si>
  <si>
    <t>-14.197,55</t>
  </si>
  <si>
    <t>181.349,21</t>
  </si>
  <si>
    <t>NL-01204</t>
  </si>
  <si>
    <t>F001-0012768</t>
  </si>
  <si>
    <t>CM-01636</t>
  </si>
  <si>
    <t>33.265</t>
  </si>
  <si>
    <t>18,96526</t>
  </si>
  <si>
    <t>630.879,24</t>
  </si>
  <si>
    <t>33.094,68</t>
  </si>
  <si>
    <t>-170,00</t>
  </si>
  <si>
    <t>-3.224,09</t>
  </si>
  <si>
    <t>0,584</t>
  </si>
  <si>
    <t>19.327,29</t>
  </si>
  <si>
    <t>NL-01205</t>
  </si>
  <si>
    <t>CM-01637</t>
  </si>
  <si>
    <t>33.037</t>
  </si>
  <si>
    <t>18,9652</t>
  </si>
  <si>
    <t>626.553,18</t>
  </si>
  <si>
    <t>32.777,68</t>
  </si>
  <si>
    <t>-259,00</t>
  </si>
  <si>
    <t>-4.911,99</t>
  </si>
  <si>
    <t>19.142,17</t>
  </si>
  <si>
    <t>NL-01206</t>
  </si>
  <si>
    <t>CM-01638</t>
  </si>
  <si>
    <t>32.848</t>
  </si>
  <si>
    <t>18,96475</t>
  </si>
  <si>
    <t>622.954,01</t>
  </si>
  <si>
    <t>32.613,35</t>
  </si>
  <si>
    <t>-235,00</t>
  </si>
  <si>
    <t>-4.456,72</t>
  </si>
  <si>
    <t>19.046,20</t>
  </si>
  <si>
    <t>NL-01207</t>
  </si>
  <si>
    <t>CM-01639</t>
  </si>
  <si>
    <t>32.729</t>
  </si>
  <si>
    <t>18,96518</t>
  </si>
  <si>
    <t>620.711,35</t>
  </si>
  <si>
    <t>32.249,63</t>
  </si>
  <si>
    <t>-479,00</t>
  </si>
  <si>
    <t>-9.084,32</t>
  </si>
  <si>
    <t>18.833,78</t>
  </si>
  <si>
    <t>NL-01208</t>
  </si>
  <si>
    <t>CM-01640</t>
  </si>
  <si>
    <t>32.831</t>
  </si>
  <si>
    <t>622.634,26</t>
  </si>
  <si>
    <t>32.389,32</t>
  </si>
  <si>
    <t>-442,00</t>
  </si>
  <si>
    <t>-8.382,45</t>
  </si>
  <si>
    <t>18.915,36</t>
  </si>
  <si>
    <t>NL-01209</t>
  </si>
  <si>
    <t>CM-11789</t>
  </si>
  <si>
    <t>32.737</t>
  </si>
  <si>
    <t>18,96511</t>
  </si>
  <si>
    <t>620.860,92</t>
  </si>
  <si>
    <t>32.387,42</t>
  </si>
  <si>
    <t>-350,00</t>
  </si>
  <si>
    <t>-6.637,79</t>
  </si>
  <si>
    <t>18.914,25</t>
  </si>
  <si>
    <t>NL-01210</t>
  </si>
  <si>
    <t>CM-11790</t>
  </si>
  <si>
    <t>32.891</t>
  </si>
  <si>
    <t>18,96495</t>
  </si>
  <si>
    <t>623.776,03</t>
  </si>
  <si>
    <t>32.388,14</t>
  </si>
  <si>
    <t>-503,00</t>
  </si>
  <si>
    <t>-9.539,37</t>
  </si>
  <si>
    <t>NL-01211</t>
  </si>
  <si>
    <t>CM-11791</t>
  </si>
  <si>
    <t>32.948</t>
  </si>
  <si>
    <t>18,96484</t>
  </si>
  <si>
    <t>624.853,45</t>
  </si>
  <si>
    <t>32.476,24</t>
  </si>
  <si>
    <t>-472,00</t>
  </si>
  <si>
    <t>-8.951,40</t>
  </si>
  <si>
    <t>18.966,12</t>
  </si>
  <si>
    <t>NL-01212</t>
  </si>
  <si>
    <t>CM-11792</t>
  </si>
  <si>
    <t>32.804</t>
  </si>
  <si>
    <t>18,96488</t>
  </si>
  <si>
    <t>622.124,05</t>
  </si>
  <si>
    <t>32.345,05</t>
  </si>
  <si>
    <t>-459,00</t>
  </si>
  <si>
    <t>-8.704,88</t>
  </si>
  <si>
    <t>18.889,51</t>
  </si>
  <si>
    <t>NL-01213</t>
  </si>
  <si>
    <t>CM-11793</t>
  </si>
  <si>
    <t>32.822</t>
  </si>
  <si>
    <t>18,96505</t>
  </si>
  <si>
    <t>622.470,74</t>
  </si>
  <si>
    <t>32.239,13</t>
  </si>
  <si>
    <t>-11.056,62</t>
  </si>
  <si>
    <t>18.827,65</t>
  </si>
  <si>
    <t>328.912</t>
  </si>
  <si>
    <t>6.237.817,23</t>
  </si>
  <si>
    <t>324.960,64</t>
  </si>
  <si>
    <t>-3.952,00</t>
  </si>
  <si>
    <t>-74.949,63</t>
  </si>
  <si>
    <t>189.777,00</t>
  </si>
  <si>
    <t>NL-01214</t>
  </si>
  <si>
    <t>F001-0012769</t>
  </si>
  <si>
    <t>CM-01641</t>
  </si>
  <si>
    <t>32.843</t>
  </si>
  <si>
    <t>18,96519</t>
  </si>
  <si>
    <t>622.873,60</t>
  </si>
  <si>
    <t>32.412,74</t>
  </si>
  <si>
    <t>-430,00</t>
  </si>
  <si>
    <t>-8.155,03</t>
  </si>
  <si>
    <t>18.929,04</t>
  </si>
  <si>
    <t>NL-01215</t>
  </si>
  <si>
    <t>CM-01642</t>
  </si>
  <si>
    <t>32.976</t>
  </si>
  <si>
    <t>18,96476</t>
  </si>
  <si>
    <t>625.382,01</t>
  </si>
  <si>
    <t>32.354,63</t>
  </si>
  <si>
    <t>-621,00</t>
  </si>
  <si>
    <t>-11.777,12</t>
  </si>
  <si>
    <t>18.895,10</t>
  </si>
  <si>
    <t>NL-01216</t>
  </si>
  <si>
    <t>CM-01643</t>
  </si>
  <si>
    <t>32.424</t>
  </si>
  <si>
    <t>614.924,03</t>
  </si>
  <si>
    <t>31.961,01</t>
  </si>
  <si>
    <t>-463,00</t>
  </si>
  <si>
    <t>-8.780,84</t>
  </si>
  <si>
    <t>18.665,23</t>
  </si>
  <si>
    <t>NL-01217</t>
  </si>
  <si>
    <t>CM-11794</t>
  </si>
  <si>
    <t>33.046</t>
  </si>
  <si>
    <t>18,96525</t>
  </si>
  <si>
    <t>626.725,73</t>
  </si>
  <si>
    <t>32.510,73</t>
  </si>
  <si>
    <t>-535,00</t>
  </si>
  <si>
    <t>-10.146,41</t>
  </si>
  <si>
    <t>18.986,27</t>
  </si>
  <si>
    <t>NL-01218</t>
  </si>
  <si>
    <t>CM-11795</t>
  </si>
  <si>
    <t>32.580</t>
  </si>
  <si>
    <t>18,96485</t>
  </si>
  <si>
    <t>617.874,71</t>
  </si>
  <si>
    <t>32.366,91</t>
  </si>
  <si>
    <t>-4.039,51</t>
  </si>
  <si>
    <t>18.902,28</t>
  </si>
  <si>
    <t>163.869</t>
  </si>
  <si>
    <t>3.107.780,08</t>
  </si>
  <si>
    <t>161.606,02</t>
  </si>
  <si>
    <t>-2.262,00</t>
  </si>
  <si>
    <t>-42.898,91</t>
  </si>
  <si>
    <t>94.377,92</t>
  </si>
  <si>
    <t>NL-01219</t>
  </si>
  <si>
    <t>F001-0012771</t>
  </si>
  <si>
    <t>CM-01644</t>
  </si>
  <si>
    <t>32.661</t>
  </si>
  <si>
    <t>18,83707</t>
  </si>
  <si>
    <t>615.237,69</t>
  </si>
  <si>
    <t>32.147,56</t>
  </si>
  <si>
    <t>-513,00</t>
  </si>
  <si>
    <t>-9.663,42</t>
  </si>
  <si>
    <t>28.322,00</t>
  </si>
  <si>
    <t>NL-01220</t>
  </si>
  <si>
    <t>CM-01645</t>
  </si>
  <si>
    <t>33.242</t>
  </si>
  <si>
    <t>18,83697</t>
  </si>
  <si>
    <t>626.178,71</t>
  </si>
  <si>
    <t>32.553,32</t>
  </si>
  <si>
    <t>-689,00</t>
  </si>
  <si>
    <t>-12.978,67</t>
  </si>
  <si>
    <t>28.679,47</t>
  </si>
  <si>
    <t>NL-01221</t>
  </si>
  <si>
    <t>CM-01646</t>
  </si>
  <si>
    <t>33.148</t>
  </si>
  <si>
    <t>18,83679</t>
  </si>
  <si>
    <t>624.401,81</t>
  </si>
  <si>
    <t>32.484,27</t>
  </si>
  <si>
    <t>-664,00</t>
  </si>
  <si>
    <t>-12.507,63</t>
  </si>
  <si>
    <t>28.618,64</t>
  </si>
  <si>
    <t>NL-01222</t>
  </si>
  <si>
    <t>CM-01647</t>
  </si>
  <si>
    <t>32.129</t>
  </si>
  <si>
    <t>18,83727</t>
  </si>
  <si>
    <t>605.222,73</t>
  </si>
  <si>
    <t>31.710,39</t>
  </si>
  <si>
    <t>-7.892,82</t>
  </si>
  <si>
    <t>27.936,85</t>
  </si>
  <si>
    <t>NL-01223</t>
  </si>
  <si>
    <t>CM-01648</t>
  </si>
  <si>
    <t>32.033</t>
  </si>
  <si>
    <t>18,83681</t>
  </si>
  <si>
    <t>603.399,44</t>
  </si>
  <si>
    <t>31.623,27</t>
  </si>
  <si>
    <t>-410,00</t>
  </si>
  <si>
    <t>-7.723,09</t>
  </si>
  <si>
    <t>27.860,10</t>
  </si>
  <si>
    <t>NL-01224</t>
  </si>
  <si>
    <t>CM-11796</t>
  </si>
  <si>
    <t>32.653</t>
  </si>
  <si>
    <t>18,83728</t>
  </si>
  <si>
    <t>615.093,73</t>
  </si>
  <si>
    <t>32.143,85</t>
  </si>
  <si>
    <t>-9.588,18</t>
  </si>
  <si>
    <t>28.318,73</t>
  </si>
  <si>
    <t>NL-01225</t>
  </si>
  <si>
    <t>CM-11797</t>
  </si>
  <si>
    <t>32.802</t>
  </si>
  <si>
    <t>617.890,43</t>
  </si>
  <si>
    <t>32.011,56</t>
  </si>
  <si>
    <t>-790,00</t>
  </si>
  <si>
    <t>-14.881,21</t>
  </si>
  <si>
    <t>28.202,18</t>
  </si>
  <si>
    <t>NL-01226</t>
  </si>
  <si>
    <t>CM-11798</t>
  </si>
  <si>
    <t>32.817</t>
  </si>
  <si>
    <t>18,83719</t>
  </si>
  <si>
    <t>618.179,95</t>
  </si>
  <si>
    <t>32.103,61</t>
  </si>
  <si>
    <t>-713,00</t>
  </si>
  <si>
    <t>-13.430,92</t>
  </si>
  <si>
    <t>28.283,28</t>
  </si>
  <si>
    <t>NL-01227</t>
  </si>
  <si>
    <t>CM-11799</t>
  </si>
  <si>
    <t>33.213</t>
  </si>
  <si>
    <t>18,8369</t>
  </si>
  <si>
    <t>625.630,10</t>
  </si>
  <si>
    <t>32.950,18</t>
  </si>
  <si>
    <t>-263,00</t>
  </si>
  <si>
    <t>-4.954,10</t>
  </si>
  <si>
    <t>29.029,11</t>
  </si>
  <si>
    <t>294.698</t>
  </si>
  <si>
    <t>5.551.234,59</t>
  </si>
  <si>
    <t>289.728,01</t>
  </si>
  <si>
    <t>-4.970,00</t>
  </si>
  <si>
    <t>-93.620,04</t>
  </si>
  <si>
    <t>255.250,36</t>
  </si>
  <si>
    <t>MCJ-04328</t>
  </si>
  <si>
    <t>F001-0012797</t>
  </si>
  <si>
    <t>18-02-2025</t>
  </si>
  <si>
    <t>CM-9512-C</t>
  </si>
  <si>
    <t>31.133</t>
  </si>
  <si>
    <t>20,697</t>
  </si>
  <si>
    <t>18,74722</t>
  </si>
  <si>
    <t>583.657,27</t>
  </si>
  <si>
    <t>30.427,09</t>
  </si>
  <si>
    <t>-706,00</t>
  </si>
  <si>
    <t>-13.235,54</t>
  </si>
  <si>
    <t>0,366</t>
  </si>
  <si>
    <t>11.136,31</t>
  </si>
  <si>
    <t>MCJ-04329</t>
  </si>
  <si>
    <t>CM-9513-C</t>
  </si>
  <si>
    <t>32.126</t>
  </si>
  <si>
    <t>18,74715</t>
  </si>
  <si>
    <t>602.271,08</t>
  </si>
  <si>
    <t>31.619,85</t>
  </si>
  <si>
    <t>-9.486,06</t>
  </si>
  <si>
    <t>11.572,87</t>
  </si>
  <si>
    <t>MCJ-04330</t>
  </si>
  <si>
    <t>CM-9514-C</t>
  </si>
  <si>
    <t>31.715</t>
  </si>
  <si>
    <t>18,74705</t>
  </si>
  <si>
    <t>594.562,78</t>
  </si>
  <si>
    <t>31.238,88</t>
  </si>
  <si>
    <t>-476,00</t>
  </si>
  <si>
    <t>-8.923,60</t>
  </si>
  <si>
    <t>11.433,43</t>
  </si>
  <si>
    <t>MCJ-04331</t>
  </si>
  <si>
    <t>CM-9515-C</t>
  </si>
  <si>
    <t>31.370</t>
  </si>
  <si>
    <t>588.098,02</t>
  </si>
  <si>
    <t>30.990,20</t>
  </si>
  <si>
    <t>-380,00</t>
  </si>
  <si>
    <t>-7.123,92</t>
  </si>
  <si>
    <t>11.342,41</t>
  </si>
  <si>
    <t>MCJ-04332</t>
  </si>
  <si>
    <t>CM-9516-C</t>
  </si>
  <si>
    <t>31.530</t>
  </si>
  <si>
    <t>18,74686</t>
  </si>
  <si>
    <t>591.088,60</t>
  </si>
  <si>
    <t>31.120,16</t>
  </si>
  <si>
    <t>-7.686,21</t>
  </si>
  <si>
    <t>11.389,98</t>
  </si>
  <si>
    <t>MCJ-04333</t>
  </si>
  <si>
    <t>CM-9517-C</t>
  </si>
  <si>
    <t>31.450</t>
  </si>
  <si>
    <t>18,74683</t>
  </si>
  <si>
    <t>589.587,77</t>
  </si>
  <si>
    <t>30.950,93</t>
  </si>
  <si>
    <t>-499,00</t>
  </si>
  <si>
    <t>-9.354,67</t>
  </si>
  <si>
    <t>11.328,04</t>
  </si>
  <si>
    <t>MCJ-04334</t>
  </si>
  <si>
    <t>CM-9518-C</t>
  </si>
  <si>
    <t>31.778</t>
  </si>
  <si>
    <t>18,74676</t>
  </si>
  <si>
    <t>595.734,55</t>
  </si>
  <si>
    <t>31.311,29</t>
  </si>
  <si>
    <t>-467,00</t>
  </si>
  <si>
    <t>-8.754,74</t>
  </si>
  <si>
    <t>11.459,93</t>
  </si>
  <si>
    <t>MCJ-04335</t>
  </si>
  <si>
    <t>CM-9519-C</t>
  </si>
  <si>
    <t>31.621</t>
  </si>
  <si>
    <t>18,74698</t>
  </si>
  <si>
    <t>592.798,21</t>
  </si>
  <si>
    <t>31.117,94</t>
  </si>
  <si>
    <t>-9.429,73</t>
  </si>
  <si>
    <t>11.389,17</t>
  </si>
  <si>
    <t>MCJ-04336</t>
  </si>
  <si>
    <t>CM-9520-C</t>
  </si>
  <si>
    <t>31.280</t>
  </si>
  <si>
    <t>18,74728</t>
  </si>
  <si>
    <t>586.414,82</t>
  </si>
  <si>
    <t>31.003,92</t>
  </si>
  <si>
    <t>-276,00</t>
  </si>
  <si>
    <t>-5.174,25</t>
  </si>
  <si>
    <t>11.347,43</t>
  </si>
  <si>
    <t>MCJ-04337</t>
  </si>
  <si>
    <t>CM-9521-C</t>
  </si>
  <si>
    <t>31.478</t>
  </si>
  <si>
    <t>18,74704</t>
  </si>
  <si>
    <t>590.119,21</t>
  </si>
  <si>
    <t>31.085,10</t>
  </si>
  <si>
    <t>-393,00</t>
  </si>
  <si>
    <t>-7.367,59</t>
  </si>
  <si>
    <t>11.377,15</t>
  </si>
  <si>
    <t>MCJ-04338</t>
  </si>
  <si>
    <t>CM-9522-C</t>
  </si>
  <si>
    <t>31.288</t>
  </si>
  <si>
    <t>586.557,39</t>
  </si>
  <si>
    <t>31.215,47</t>
  </si>
  <si>
    <t>-73,00</t>
  </si>
  <si>
    <t>-1.368,53</t>
  </si>
  <si>
    <t>11.424,86</t>
  </si>
  <si>
    <t>MCJ-04339</t>
  </si>
  <si>
    <t>CM-9523-C</t>
  </si>
  <si>
    <t>18,74675</t>
  </si>
  <si>
    <t>588.123,10</t>
  </si>
  <si>
    <t>31.257,46</t>
  </si>
  <si>
    <t>-115,00</t>
  </si>
  <si>
    <t>-2.155,88</t>
  </si>
  <si>
    <t>11.440,23</t>
  </si>
  <si>
    <t>MCJ-04340</t>
  </si>
  <si>
    <t>CM-9524-C</t>
  </si>
  <si>
    <t>31.172</t>
  </si>
  <si>
    <t>584.382,89</t>
  </si>
  <si>
    <t>31.056,30</t>
  </si>
  <si>
    <t>-116,00</t>
  </si>
  <si>
    <t>-2.174,66</t>
  </si>
  <si>
    <t>11.366,61</t>
  </si>
  <si>
    <t>MCJ-04341</t>
  </si>
  <si>
    <t>CM-9525-C</t>
  </si>
  <si>
    <t>31.105</t>
  </si>
  <si>
    <t>18,74708</t>
  </si>
  <si>
    <t>583.127,95</t>
  </si>
  <si>
    <t>30.633,96</t>
  </si>
  <si>
    <t>-471,00</t>
  </si>
  <si>
    <t>-8.829,87</t>
  </si>
  <si>
    <t>11.212,03</t>
  </si>
  <si>
    <t>440.418</t>
  </si>
  <si>
    <t>8.256.523,64</t>
  </si>
  <si>
    <t>435.028,55</t>
  </si>
  <si>
    <t>-5.391,00</t>
  </si>
  <si>
    <t>-101.065,25</t>
  </si>
  <si>
    <t>159.220,45</t>
  </si>
  <si>
    <t>ANGLO AMERICAN SUR S.A.</t>
  </si>
  <si>
    <t>JUN-25/JUN-25</t>
  </si>
  <si>
    <t>4600000826</t>
  </si>
  <si>
    <t>MDP-07206</t>
  </si>
  <si>
    <t>8863</t>
  </si>
  <si>
    <t>01-04-2025</t>
  </si>
  <si>
    <t>20731</t>
  </si>
  <si>
    <t>10.160</t>
  </si>
  <si>
    <t>17,52938</t>
  </si>
  <si>
    <t>178.101,10</t>
  </si>
  <si>
    <t>12.979,38</t>
  </si>
  <si>
    <t>1.651,00</t>
  </si>
  <si>
    <t>28.941,01</t>
  </si>
  <si>
    <t>1168</t>
  </si>
  <si>
    <t>11.811,38</t>
  </si>
  <si>
    <t>-1,737</t>
  </si>
  <si>
    <t>-20.516,37</t>
  </si>
  <si>
    <t>MDP-07207</t>
  </si>
  <si>
    <t>20732</t>
  </si>
  <si>
    <t>11.663</t>
  </si>
  <si>
    <t>17,50034</t>
  </si>
  <si>
    <t>204.114,70</t>
  </si>
  <si>
    <t>14.444,37</t>
  </si>
  <si>
    <t>1.481,00</t>
  </si>
  <si>
    <t>25.918,00</t>
  </si>
  <si>
    <t>1300</t>
  </si>
  <si>
    <t>13.144,37</t>
  </si>
  <si>
    <t>-22.831,77</t>
  </si>
  <si>
    <t>MDP-07208</t>
  </si>
  <si>
    <t>20733</t>
  </si>
  <si>
    <t>12.674</t>
  </si>
  <si>
    <t>17,52987</t>
  </si>
  <si>
    <t>222.166,07</t>
  </si>
  <si>
    <t>14.643,52</t>
  </si>
  <si>
    <t>11.429,48</t>
  </si>
  <si>
    <t>1318</t>
  </si>
  <si>
    <t>13.325,52</t>
  </si>
  <si>
    <t>-23.146,43</t>
  </si>
  <si>
    <t>MDP-07209</t>
  </si>
  <si>
    <t>20734</t>
  </si>
  <si>
    <t>12.614</t>
  </si>
  <si>
    <t>18,36991</t>
  </si>
  <si>
    <t>231.722,23</t>
  </si>
  <si>
    <t>13.370,25</t>
  </si>
  <si>
    <t>-247,00</t>
  </si>
  <si>
    <t>-4.537,37</t>
  </si>
  <si>
    <t>1003</t>
  </si>
  <si>
    <t>12.367,25</t>
  </si>
  <si>
    <t>-21.481,91</t>
  </si>
  <si>
    <t>MDP-07210</t>
  </si>
  <si>
    <t>20735</t>
  </si>
  <si>
    <t>12.381</t>
  </si>
  <si>
    <t>18,33988</t>
  </si>
  <si>
    <t>227.068,33</t>
  </si>
  <si>
    <t>13.457,80</t>
  </si>
  <si>
    <t>68,00</t>
  </si>
  <si>
    <t>1.247,11</t>
  </si>
  <si>
    <t>1009</t>
  </si>
  <si>
    <t>12.448,80</t>
  </si>
  <si>
    <t>-21.623,57</t>
  </si>
  <si>
    <t>MDP-07211</t>
  </si>
  <si>
    <t>20736</t>
  </si>
  <si>
    <t>13.183</t>
  </si>
  <si>
    <t>18,36975</t>
  </si>
  <si>
    <t>242.170,31</t>
  </si>
  <si>
    <t>15.626,99</t>
  </si>
  <si>
    <t>1.272,00</t>
  </si>
  <si>
    <t>23.366,32</t>
  </si>
  <si>
    <t>1172</t>
  </si>
  <si>
    <t>14.454,99</t>
  </si>
  <si>
    <t>-25.108,32</t>
  </si>
  <si>
    <t>MDP-07212</t>
  </si>
  <si>
    <t>20737</t>
  </si>
  <si>
    <t>14.021</t>
  </si>
  <si>
    <t>18,37039</t>
  </si>
  <si>
    <t>257.574,06</t>
  </si>
  <si>
    <t>15.130,54</t>
  </si>
  <si>
    <t>-26,00</t>
  </si>
  <si>
    <t>-477,63</t>
  </si>
  <si>
    <t>1135</t>
  </si>
  <si>
    <t>13.995,54</t>
  </si>
  <si>
    <t>-24.310,25</t>
  </si>
  <si>
    <t>MDP-07213</t>
  </si>
  <si>
    <t>20738</t>
  </si>
  <si>
    <t>13.211</t>
  </si>
  <si>
    <t>18,3404</t>
  </si>
  <si>
    <t>242.292,24</t>
  </si>
  <si>
    <t>15.150,22</t>
  </si>
  <si>
    <t>803,00</t>
  </si>
  <si>
    <t>14.727,34</t>
  </si>
  <si>
    <t>1136</t>
  </si>
  <si>
    <t>14.014,22</t>
  </si>
  <si>
    <t>-24.342,70</t>
  </si>
  <si>
    <t>MDP-07214</t>
  </si>
  <si>
    <t>20739</t>
  </si>
  <si>
    <t>6.950</t>
  </si>
  <si>
    <t>18,33975</t>
  </si>
  <si>
    <t>127.469,52</t>
  </si>
  <si>
    <t>7.690,60</t>
  </si>
  <si>
    <t>163,00</t>
  </si>
  <si>
    <t>2.989,38</t>
  </si>
  <si>
    <t>7.113,60</t>
  </si>
  <si>
    <t>-12.356,32</t>
  </si>
  <si>
    <t>MDP-07215</t>
  </si>
  <si>
    <t>20740</t>
  </si>
  <si>
    <t>11.369</t>
  </si>
  <si>
    <t>17,53035</t>
  </si>
  <si>
    <t>199.296,10</t>
  </si>
  <si>
    <t>17.512,27</t>
  </si>
  <si>
    <t>4.568,00</t>
  </si>
  <si>
    <t>80.078,64</t>
  </si>
  <si>
    <t>1576</t>
  </si>
  <si>
    <t>15.936,27</t>
  </si>
  <si>
    <t>-27.681,30</t>
  </si>
  <si>
    <t>MDP-07216</t>
  </si>
  <si>
    <t>20741</t>
  </si>
  <si>
    <t>11.393</t>
  </si>
  <si>
    <t>17,52947</t>
  </si>
  <si>
    <t>199.716,76</t>
  </si>
  <si>
    <t>13.827,09</t>
  </si>
  <si>
    <t>1.190,00</t>
  </si>
  <si>
    <t>20.858,14</t>
  </si>
  <si>
    <t>1244</t>
  </si>
  <si>
    <t>12.583,09</t>
  </si>
  <si>
    <t>-21.856,83</t>
  </si>
  <si>
    <t>MDP-07217</t>
  </si>
  <si>
    <t>20742</t>
  </si>
  <si>
    <t>13.702</t>
  </si>
  <si>
    <t>18,37004</t>
  </si>
  <si>
    <t>251.706,70</t>
  </si>
  <si>
    <t>15.984,57</t>
  </si>
  <si>
    <t>1.084,00</t>
  </si>
  <si>
    <t>19.913,12</t>
  </si>
  <si>
    <t>1199</t>
  </si>
  <si>
    <t>14.785,57</t>
  </si>
  <si>
    <t>-25.682,54</t>
  </si>
  <si>
    <t>MDP-07218</t>
  </si>
  <si>
    <t>20743</t>
  </si>
  <si>
    <t>12.613</t>
  </si>
  <si>
    <t>18,34062</t>
  </si>
  <si>
    <t>231.335,75</t>
  </si>
  <si>
    <t>14.168,40</t>
  </si>
  <si>
    <t>9.023,59</t>
  </si>
  <si>
    <t>1063</t>
  </si>
  <si>
    <t>13.105,40</t>
  </si>
  <si>
    <t>-22.764,08</t>
  </si>
  <si>
    <t>MDP-07219</t>
  </si>
  <si>
    <t>20744</t>
  </si>
  <si>
    <t>12.171</t>
  </si>
  <si>
    <t>18,33983</t>
  </si>
  <si>
    <t>223.216,86</t>
  </si>
  <si>
    <t>12.526,49</t>
  </si>
  <si>
    <t>-584,00</t>
  </si>
  <si>
    <t>-10.710,46</t>
  </si>
  <si>
    <t>939</t>
  </si>
  <si>
    <t>11.587,49</t>
  </si>
  <si>
    <t>-20.127,47</t>
  </si>
  <si>
    <t>MDP-07220</t>
  </si>
  <si>
    <t>20745</t>
  </si>
  <si>
    <t>12.957</t>
  </si>
  <si>
    <t>18,34014</t>
  </si>
  <si>
    <t>237.640,53</t>
  </si>
  <si>
    <t>14.615,98</t>
  </si>
  <si>
    <t>563,00</t>
  </si>
  <si>
    <t>10.325,50</t>
  </si>
  <si>
    <t>1096</t>
  </si>
  <si>
    <t>13.519,98</t>
  </si>
  <si>
    <t>-23.484,21</t>
  </si>
  <si>
    <t>MDP-07221</t>
  </si>
  <si>
    <t>20746</t>
  </si>
  <si>
    <t>12.677</t>
  </si>
  <si>
    <t>18,37053</t>
  </si>
  <si>
    <t>232.885,49</t>
  </si>
  <si>
    <t>14.859,07</t>
  </si>
  <si>
    <t>19.619,73</t>
  </si>
  <si>
    <t>1114</t>
  </si>
  <si>
    <t>13.745,07</t>
  </si>
  <si>
    <t>-23.875,19</t>
  </si>
  <si>
    <t>MDP-07222</t>
  </si>
  <si>
    <t>20747</t>
  </si>
  <si>
    <t>12.442</t>
  </si>
  <si>
    <t>18,31943</t>
  </si>
  <si>
    <t>227.933,55</t>
  </si>
  <si>
    <t>14.087,26</t>
  </si>
  <si>
    <t>588,00</t>
  </si>
  <si>
    <t>10.771,82</t>
  </si>
  <si>
    <t>1057</t>
  </si>
  <si>
    <t>13.030,26</t>
  </si>
  <si>
    <t>-22.633,56</t>
  </si>
  <si>
    <t>MDP-07223</t>
  </si>
  <si>
    <t>20748</t>
  </si>
  <si>
    <t>13.266</t>
  </si>
  <si>
    <t>18,34034</t>
  </si>
  <si>
    <t>243.309,41</t>
  </si>
  <si>
    <t>15.267,25</t>
  </si>
  <si>
    <t>856,00</t>
  </si>
  <si>
    <t>15.699,33</t>
  </si>
  <si>
    <t>1145</t>
  </si>
  <si>
    <t>14.122,25</t>
  </si>
  <si>
    <t>-24.530,35</t>
  </si>
  <si>
    <t>219.449</t>
  </si>
  <si>
    <t>3.979.719,71</t>
  </si>
  <si>
    <t>255.342,05</t>
  </si>
  <si>
    <t>15.642,00</t>
  </si>
  <si>
    <t>279.183,05</t>
  </si>
  <si>
    <t>235.091,05</t>
  </si>
  <si>
    <t>-408.353,17</t>
  </si>
  <si>
    <t>NQB-00006</t>
  </si>
  <si>
    <t>5334</t>
  </si>
  <si>
    <t>L101032025</t>
  </si>
  <si>
    <t>18.773</t>
  </si>
  <si>
    <t>20,209</t>
  </si>
  <si>
    <t>18,057</t>
  </si>
  <si>
    <t>338.984,07</t>
  </si>
  <si>
    <t>19.578,58</t>
  </si>
  <si>
    <t>806,00</t>
  </si>
  <si>
    <t>14.546,36</t>
  </si>
  <si>
    <t>-1,658</t>
  </si>
  <si>
    <t>-32.461,29</t>
  </si>
  <si>
    <t>NQB-00007</t>
  </si>
  <si>
    <t>L202032025</t>
  </si>
  <si>
    <t>18.413</t>
  </si>
  <si>
    <t>18,05668</t>
  </si>
  <si>
    <t>332.477,58</t>
  </si>
  <si>
    <t>20.636,64</t>
  </si>
  <si>
    <t>2.224,00</t>
  </si>
  <si>
    <t>40.151,56</t>
  </si>
  <si>
    <t>-34.215,55</t>
  </si>
  <si>
    <t>NQB-00008</t>
  </si>
  <si>
    <t>L303032025</t>
  </si>
  <si>
    <t>17.514</t>
  </si>
  <si>
    <t>18,05666</t>
  </si>
  <si>
    <t>316.244,26</t>
  </si>
  <si>
    <t>18.005,83</t>
  </si>
  <si>
    <t>8.883,88</t>
  </si>
  <si>
    <t>-29.853,67</t>
  </si>
  <si>
    <t>NQB-00009</t>
  </si>
  <si>
    <t>L404032025</t>
  </si>
  <si>
    <t>18.365</t>
  </si>
  <si>
    <t>18,05659</t>
  </si>
  <si>
    <t>331.609,21</t>
  </si>
  <si>
    <t>13.479,14</t>
  </si>
  <si>
    <t>-4.886,00</t>
  </si>
  <si>
    <t>-88.224,50</t>
  </si>
  <si>
    <t>-22.348,41</t>
  </si>
  <si>
    <t>73.065</t>
  </si>
  <si>
    <t>1.319.315,12</t>
  </si>
  <si>
    <t>71.700,19</t>
  </si>
  <si>
    <t>-1.364,00</t>
  </si>
  <si>
    <t>-24.642,70</t>
  </si>
  <si>
    <t>-118.878,92</t>
  </si>
  <si>
    <t>INGENIERIA CONSTRUC. Y SERV. O</t>
  </si>
  <si>
    <t>4600000831</t>
  </si>
  <si>
    <t>MCMC-00001</t>
  </si>
  <si>
    <t>930</t>
  </si>
  <si>
    <t>06-02-2025</t>
  </si>
  <si>
    <t>CMC-00001</t>
  </si>
  <si>
    <t>254</t>
  </si>
  <si>
    <t>21,337</t>
  </si>
  <si>
    <t>12,80079</t>
  </si>
  <si>
    <t>3.251,40</t>
  </si>
  <si>
    <t>238,72</t>
  </si>
  <si>
    <t>-15,00</t>
  </si>
  <si>
    <t>-192,01</t>
  </si>
  <si>
    <t>0,55</t>
  </si>
  <si>
    <t>131,30</t>
  </si>
  <si>
    <t>10.638</t>
  </si>
  <si>
    <t>200.896,88</t>
  </si>
  <si>
    <t>10.717,59</t>
  </si>
  <si>
    <t>-28,00</t>
  </si>
  <si>
    <t>-521,40</t>
  </si>
  <si>
    <t>107</t>
  </si>
  <si>
    <t>10.610,59</t>
  </si>
  <si>
    <t>3.480,27</t>
  </si>
  <si>
    <t>15.979</t>
  </si>
  <si>
    <t>301.755,96</t>
  </si>
  <si>
    <t>16.203,16</t>
  </si>
  <si>
    <t>62,00</t>
  </si>
  <si>
    <t>1.169,31</t>
  </si>
  <si>
    <t>162</t>
  </si>
  <si>
    <t>16.041,16</t>
  </si>
  <si>
    <t>5.261,50</t>
  </si>
  <si>
    <t>13.311</t>
  </si>
  <si>
    <t>251.382,47</t>
  </si>
  <si>
    <t>13.363,31</t>
  </si>
  <si>
    <t>-81,00</t>
  </si>
  <si>
    <t>-1.538,61</t>
  </si>
  <si>
    <t>134</t>
  </si>
  <si>
    <t>13.229,31</t>
  </si>
  <si>
    <t>4.339,21</t>
  </si>
  <si>
    <t>NMLP-00216</t>
  </si>
  <si>
    <t>MLP-25029</t>
  </si>
  <si>
    <t>18.731</t>
  </si>
  <si>
    <t>18,88589</t>
  </si>
  <si>
    <t>353.747,77</t>
  </si>
  <si>
    <t>18.684,17</t>
  </si>
  <si>
    <t>-234,00</t>
  </si>
  <si>
    <t>-4.419,30</t>
  </si>
  <si>
    <t>18.497,17</t>
  </si>
  <si>
    <t>6.067,07</t>
  </si>
  <si>
    <t>NMLP-00217</t>
  </si>
  <si>
    <t>MLP-25030</t>
  </si>
  <si>
    <t>18.660</t>
  </si>
  <si>
    <t>18,88485</t>
  </si>
  <si>
    <t>352.382,15</t>
  </si>
  <si>
    <t>18.579,66</t>
  </si>
  <si>
    <t>-5.023,37</t>
  </si>
  <si>
    <t>186</t>
  </si>
  <si>
    <t>18.393,66</t>
  </si>
  <si>
    <t>6.033,12</t>
  </si>
  <si>
    <t>77.319</t>
  </si>
  <si>
    <t>1.460.165,23</t>
  </si>
  <si>
    <t>77.547,89</t>
  </si>
  <si>
    <t>-547,00</t>
  </si>
  <si>
    <t>-10.333,37</t>
  </si>
  <si>
    <t>76.771,89</t>
  </si>
  <si>
    <t>25.181,17</t>
  </si>
  <si>
    <t>NMLP-00218</t>
  </si>
  <si>
    <t>1383/1353</t>
  </si>
  <si>
    <t>MLP-25031</t>
  </si>
  <si>
    <t>18.003</t>
  </si>
  <si>
    <t>18,89065</t>
  </si>
  <si>
    <t>340.091,17</t>
  </si>
  <si>
    <t>17.816,35</t>
  </si>
  <si>
    <t>-365,00</t>
  </si>
  <si>
    <t>-6.895,09</t>
  </si>
  <si>
    <t>178</t>
  </si>
  <si>
    <t>17.638,35</t>
  </si>
  <si>
    <t>5.785,38</t>
  </si>
  <si>
    <t>NMLP-00219</t>
  </si>
  <si>
    <t>MLP-25032</t>
  </si>
  <si>
    <t>18.168</t>
  </si>
  <si>
    <t>19,07635</t>
  </si>
  <si>
    <t>346.588,21</t>
  </si>
  <si>
    <t>18.261,81</t>
  </si>
  <si>
    <t>-90,00</t>
  </si>
  <si>
    <t>-1.716,87</t>
  </si>
  <si>
    <t>18.078,81</t>
  </si>
  <si>
    <t>5.929,85</t>
  </si>
  <si>
    <t>NMLP-00220</t>
  </si>
  <si>
    <t>MLP-25033</t>
  </si>
  <si>
    <t>18.157</t>
  </si>
  <si>
    <t>19,07602</t>
  </si>
  <si>
    <t>346.355,64</t>
  </si>
  <si>
    <t>17.914,66</t>
  </si>
  <si>
    <t>-421,00</t>
  </si>
  <si>
    <t>-8.031,00</t>
  </si>
  <si>
    <t>17.735,66</t>
  </si>
  <si>
    <t>5.817,30</t>
  </si>
  <si>
    <t>NMLP-00221</t>
  </si>
  <si>
    <t>MLP-25034</t>
  </si>
  <si>
    <t>18.175</t>
  </si>
  <si>
    <t>19,0759</t>
  </si>
  <si>
    <t>346.712,39</t>
  </si>
  <si>
    <t>18.022,57</t>
  </si>
  <si>
    <t>-6.352,27</t>
  </si>
  <si>
    <t>17.842,57</t>
  </si>
  <si>
    <t>5.852,36</t>
  </si>
  <si>
    <t>NMLP-00222</t>
  </si>
  <si>
    <t>MLP-25035</t>
  </si>
  <si>
    <t>18.199</t>
  </si>
  <si>
    <t>19,07612</t>
  </si>
  <si>
    <t>347.169,50</t>
  </si>
  <si>
    <t>18.268,65</t>
  </si>
  <si>
    <t>-2.174,68</t>
  </si>
  <si>
    <t>18.085,65</t>
  </si>
  <si>
    <t>5.932,09</t>
  </si>
  <si>
    <t>NMLP-00223</t>
  </si>
  <si>
    <t>MLP-25036</t>
  </si>
  <si>
    <t>18.173</t>
  </si>
  <si>
    <t>19,07622</t>
  </si>
  <si>
    <t>346.680,35</t>
  </si>
  <si>
    <t>18.205,94</t>
  </si>
  <si>
    <t>-149,00</t>
  </si>
  <si>
    <t>-2.842,36</t>
  </si>
  <si>
    <t>18.023,94</t>
  </si>
  <si>
    <t>5.911,85</t>
  </si>
  <si>
    <t>NMLP-00224</t>
  </si>
  <si>
    <t>MLP-25037</t>
  </si>
  <si>
    <t>18.228</t>
  </si>
  <si>
    <t>19,07664</t>
  </si>
  <si>
    <t>347.726,75</t>
  </si>
  <si>
    <t>18.426,23</t>
  </si>
  <si>
    <t>14,00</t>
  </si>
  <si>
    <t>267,07</t>
  </si>
  <si>
    <t>18.242,23</t>
  </si>
  <si>
    <t>5.983,45</t>
  </si>
  <si>
    <t>NMLP-00225</t>
  </si>
  <si>
    <t>MLP-25038</t>
  </si>
  <si>
    <t>18.234</t>
  </si>
  <si>
    <t>19,07593</t>
  </si>
  <si>
    <t>347.827,10</t>
  </si>
  <si>
    <t>18.328,16</t>
  </si>
  <si>
    <t>-89,00</t>
  </si>
  <si>
    <t>-1.697,76</t>
  </si>
  <si>
    <t>18.145,16</t>
  </si>
  <si>
    <t>5.951,61</t>
  </si>
  <si>
    <t>NMLP-00226</t>
  </si>
  <si>
    <t>MLP-25039</t>
  </si>
  <si>
    <t>18.160</t>
  </si>
  <si>
    <t>19,07643</t>
  </si>
  <si>
    <t>346.419,75</t>
  </si>
  <si>
    <t>18.319,17</t>
  </si>
  <si>
    <t>-23,00</t>
  </si>
  <si>
    <t>-438,76</t>
  </si>
  <si>
    <t>18.136,17</t>
  </si>
  <si>
    <t>5.948,66</t>
  </si>
  <si>
    <t>NMLP-00227</t>
  </si>
  <si>
    <t>MLP-25040</t>
  </si>
  <si>
    <t>19,07632</t>
  </si>
  <si>
    <t>348.929,61</t>
  </si>
  <si>
    <t>18.370,86</t>
  </si>
  <si>
    <t>-104,00</t>
  </si>
  <si>
    <t>-1.983,94</t>
  </si>
  <si>
    <t>18.186,86</t>
  </si>
  <si>
    <t>5.965,29</t>
  </si>
  <si>
    <t>NMLP-00228</t>
  </si>
  <si>
    <t>MLP-25041</t>
  </si>
  <si>
    <t>18.198</t>
  </si>
  <si>
    <t>19,07605</t>
  </si>
  <si>
    <t>347.149,47</t>
  </si>
  <si>
    <t>18.416,53</t>
  </si>
  <si>
    <t>648,59</t>
  </si>
  <si>
    <t>18.232,53</t>
  </si>
  <si>
    <t>5.980,27</t>
  </si>
  <si>
    <t>NMLP-00229</t>
  </si>
  <si>
    <t>MLP-25042</t>
  </si>
  <si>
    <t>18.256</t>
  </si>
  <si>
    <t>19,07645</t>
  </si>
  <si>
    <t>348.251,97</t>
  </si>
  <si>
    <t>18.120,91</t>
  </si>
  <si>
    <t>-316,00</t>
  </si>
  <si>
    <t>-6.028,16</t>
  </si>
  <si>
    <t>17.939,91</t>
  </si>
  <si>
    <t>5.884,29</t>
  </si>
  <si>
    <t>NMLP-00230</t>
  </si>
  <si>
    <t>MLP-25043</t>
  </si>
  <si>
    <t>18.144</t>
  </si>
  <si>
    <t>19,07585</t>
  </si>
  <si>
    <t>346.107,07</t>
  </si>
  <si>
    <t>18.330,61</t>
  </si>
  <si>
    <t>4,00</t>
  </si>
  <si>
    <t>76,30</t>
  </si>
  <si>
    <t>18.147,61</t>
  </si>
  <si>
    <t>5.952,42</t>
  </si>
  <si>
    <t>NMLP-00231</t>
  </si>
  <si>
    <t>MLP-25044</t>
  </si>
  <si>
    <t>18.227</t>
  </si>
  <si>
    <t>19,07592</t>
  </si>
  <si>
    <t>347.694,71</t>
  </si>
  <si>
    <t>18.797,81</t>
  </si>
  <si>
    <t>383,00</t>
  </si>
  <si>
    <t>7.306,08</t>
  </si>
  <si>
    <t>18.609,81</t>
  </si>
  <si>
    <t>6.104,02</t>
  </si>
  <si>
    <t>NMLP-00232</t>
  </si>
  <si>
    <t>MLP-25045</t>
  </si>
  <si>
    <t>18.237</t>
  </si>
  <si>
    <t>19,07634</t>
  </si>
  <si>
    <t>347.891,20</t>
  </si>
  <si>
    <t>18.626,58</t>
  </si>
  <si>
    <t>204,00</t>
  </si>
  <si>
    <t>3.891,57</t>
  </si>
  <si>
    <t>18.440,58</t>
  </si>
  <si>
    <t>6.048,51</t>
  </si>
  <si>
    <t>NMLP-00233</t>
  </si>
  <si>
    <t>MLP-25046</t>
  </si>
  <si>
    <t>18.257</t>
  </si>
  <si>
    <t>19,07608</t>
  </si>
  <si>
    <t>348.264,16</t>
  </si>
  <si>
    <t>18.668,21</t>
  </si>
  <si>
    <t>225,00</t>
  </si>
  <si>
    <t>4.292,12</t>
  </si>
  <si>
    <t>18.481,21</t>
  </si>
  <si>
    <t>6.061,84</t>
  </si>
  <si>
    <t>NMLP-00234</t>
  </si>
  <si>
    <t>MLP-25047</t>
  </si>
  <si>
    <t>18.243</t>
  </si>
  <si>
    <t>19,07606</t>
  </si>
  <si>
    <t>347.999,38</t>
  </si>
  <si>
    <t>18.805,97</t>
  </si>
  <si>
    <t>375,00</t>
  </si>
  <si>
    <t>7.153,52</t>
  </si>
  <si>
    <t>18.617,97</t>
  </si>
  <si>
    <t>6.106,69</t>
  </si>
  <si>
    <t>NMLP-00235</t>
  </si>
  <si>
    <t>MLP-25048</t>
  </si>
  <si>
    <t>18.279</t>
  </si>
  <si>
    <t>19,07578</t>
  </si>
  <si>
    <t>348.693,04</t>
  </si>
  <si>
    <t>18.687,73</t>
  </si>
  <si>
    <t>221,00</t>
  </si>
  <si>
    <t>4.215,75</t>
  </si>
  <si>
    <t>18.500,73</t>
  </si>
  <si>
    <t>6.068,24</t>
  </si>
  <si>
    <t>NMLP-00236</t>
  </si>
  <si>
    <t>MLP-25049</t>
  </si>
  <si>
    <t>18.272</t>
  </si>
  <si>
    <t>19,07666</t>
  </si>
  <si>
    <t>348.575,79</t>
  </si>
  <si>
    <t>18.972,49</t>
  </si>
  <si>
    <t>510,00</t>
  </si>
  <si>
    <t>9.731,46</t>
  </si>
  <si>
    <t>18.782,49</t>
  </si>
  <si>
    <t>6.160,66</t>
  </si>
  <si>
    <t>345.901</t>
  </si>
  <si>
    <t>6.595.127,26</t>
  </si>
  <si>
    <t>349.361,24</t>
  </si>
  <si>
    <t>-34,00</t>
  </si>
  <si>
    <t>-578,43</t>
  </si>
  <si>
    <t>345.868,24</t>
  </si>
  <si>
    <t>113.444,78</t>
  </si>
  <si>
    <t>NMLP-00237</t>
  </si>
  <si>
    <t>1396/1355</t>
  </si>
  <si>
    <t>MLP-25114</t>
  </si>
  <si>
    <t>16.440</t>
  </si>
  <si>
    <t>17,4414</t>
  </si>
  <si>
    <t>286.727,89</t>
  </si>
  <si>
    <t>16.918,16</t>
  </si>
  <si>
    <t>141,00</t>
  </si>
  <si>
    <t>2.453,31</t>
  </si>
  <si>
    <t>16.580,16</t>
  </si>
  <si>
    <t>-28.799,74</t>
  </si>
  <si>
    <t>NMLP-00238</t>
  </si>
  <si>
    <t>MLP-25115</t>
  </si>
  <si>
    <t>16.496</t>
  </si>
  <si>
    <t>17,44234</t>
  </si>
  <si>
    <t>287.734,82</t>
  </si>
  <si>
    <t>16.760,58</t>
  </si>
  <si>
    <t>-1.234,22</t>
  </si>
  <si>
    <t>335</t>
  </si>
  <si>
    <t>16.425,58</t>
  </si>
  <si>
    <t>-28.531,23</t>
  </si>
  <si>
    <t>NMLP-00239</t>
  </si>
  <si>
    <t>MLP-25116</t>
  </si>
  <si>
    <t>16.499</t>
  </si>
  <si>
    <t>17,44227</t>
  </si>
  <si>
    <t>287.784,96</t>
  </si>
  <si>
    <t>16.692,45</t>
  </si>
  <si>
    <t>-141,00</t>
  </si>
  <si>
    <t>-2.456,39</t>
  </si>
  <si>
    <t>334</t>
  </si>
  <si>
    <t>16.358,45</t>
  </si>
  <si>
    <t>-28.414,63</t>
  </si>
  <si>
    <t>NMLP-00240</t>
  </si>
  <si>
    <t>MLP-25117</t>
  </si>
  <si>
    <t>16.486</t>
  </si>
  <si>
    <t>17,44137</t>
  </si>
  <si>
    <t>287.530,78</t>
  </si>
  <si>
    <t>16.675,13</t>
  </si>
  <si>
    <t>-144,00</t>
  </si>
  <si>
    <t>-2.519,06</t>
  </si>
  <si>
    <t>16.341,13</t>
  </si>
  <si>
    <t>-28.384,54</t>
  </si>
  <si>
    <t>NMLP-00241</t>
  </si>
  <si>
    <t>MLP-25118</t>
  </si>
  <si>
    <t>16.458</t>
  </si>
  <si>
    <t>17,44179</t>
  </si>
  <si>
    <t>287.059,00</t>
  </si>
  <si>
    <t>16.424,25</t>
  </si>
  <si>
    <t>-6.311,66</t>
  </si>
  <si>
    <t>328</t>
  </si>
  <si>
    <t>16.096,25</t>
  </si>
  <si>
    <t>-27.959,19</t>
  </si>
  <si>
    <t>NMLP-00242</t>
  </si>
  <si>
    <t>MLP-25119</t>
  </si>
  <si>
    <t>16.530</t>
  </si>
  <si>
    <t>18,05081</t>
  </si>
  <si>
    <t>298.373,74</t>
  </si>
  <si>
    <t>16.275,92</t>
  </si>
  <si>
    <t>-580,00</t>
  </si>
  <si>
    <t>-10.464,78</t>
  </si>
  <si>
    <t>326</t>
  </si>
  <si>
    <t>15.949,92</t>
  </si>
  <si>
    <t>-27.705,01</t>
  </si>
  <si>
    <t>NMLP-00243</t>
  </si>
  <si>
    <t>MLP-25120</t>
  </si>
  <si>
    <t>16.461</t>
  </si>
  <si>
    <t>17,44452</t>
  </si>
  <si>
    <t>287.155,35</t>
  </si>
  <si>
    <t>16.760,74</t>
  </si>
  <si>
    <t>-35,00</t>
  </si>
  <si>
    <t>-616,14</t>
  </si>
  <si>
    <t>16.425,74</t>
  </si>
  <si>
    <t>-28.531,51</t>
  </si>
  <si>
    <t>NMLP-00244</t>
  </si>
  <si>
    <t>MLP-25121</t>
  </si>
  <si>
    <t>16.444</t>
  </si>
  <si>
    <t>17,4449</t>
  </si>
  <si>
    <t>286.870,85</t>
  </si>
  <si>
    <t>18.775,92</t>
  </si>
  <si>
    <t>1.956,00</t>
  </si>
  <si>
    <t>34.113,85</t>
  </si>
  <si>
    <t>376</t>
  </si>
  <si>
    <t>18.399,92</t>
  </si>
  <si>
    <t>-31.960,66</t>
  </si>
  <si>
    <t>NMLP-00245</t>
  </si>
  <si>
    <t>MLP-25122</t>
  </si>
  <si>
    <t>16.379</t>
  </si>
  <si>
    <t>17,44374</t>
  </si>
  <si>
    <t>285.706,41</t>
  </si>
  <si>
    <t>17.673,97</t>
  </si>
  <si>
    <t>942,00</t>
  </si>
  <si>
    <t>16.436,02</t>
  </si>
  <si>
    <t>353</t>
  </si>
  <si>
    <t>17.320,97</t>
  </si>
  <si>
    <t>-30.086,52</t>
  </si>
  <si>
    <t>NMLP-00246</t>
  </si>
  <si>
    <t>MLP-25123</t>
  </si>
  <si>
    <t>16.370</t>
  </si>
  <si>
    <t>17,44373</t>
  </si>
  <si>
    <t>285.552,51</t>
  </si>
  <si>
    <t>16.582,68</t>
  </si>
  <si>
    <t>-119,00</t>
  </si>
  <si>
    <t>-2.079,99</t>
  </si>
  <si>
    <t>332</t>
  </si>
  <si>
    <t>16.250,68</t>
  </si>
  <si>
    <t>-28.227,43</t>
  </si>
  <si>
    <t>NMLP-00247</t>
  </si>
  <si>
    <t>MLP-25124</t>
  </si>
  <si>
    <t>16.346</t>
  </si>
  <si>
    <t>18,0496</t>
  </si>
  <si>
    <t>295.045,92</t>
  </si>
  <si>
    <t>15.950,05</t>
  </si>
  <si>
    <t>-12.911,78</t>
  </si>
  <si>
    <t>319</t>
  </si>
  <si>
    <t>15.631,05</t>
  </si>
  <si>
    <t>-27.151,13</t>
  </si>
  <si>
    <t>NMLP-00248</t>
  </si>
  <si>
    <t>MLP-25125</t>
  </si>
  <si>
    <t>16.428</t>
  </si>
  <si>
    <t>17,44466</t>
  </si>
  <si>
    <t>286.576,42</t>
  </si>
  <si>
    <t>16.132,69</t>
  </si>
  <si>
    <t>-618,00</t>
  </si>
  <si>
    <t>-10.781,67</t>
  </si>
  <si>
    <t>323</t>
  </si>
  <si>
    <t>15.809,69</t>
  </si>
  <si>
    <t>-27.461,43</t>
  </si>
  <si>
    <t>NMLP-00249</t>
  </si>
  <si>
    <t>MLP-25126</t>
  </si>
  <si>
    <t>16.454</t>
  </si>
  <si>
    <t>17,44488</t>
  </si>
  <si>
    <t>287.041,49</t>
  </si>
  <si>
    <t>18.931,34</t>
  </si>
  <si>
    <t>2.098,00</t>
  </si>
  <si>
    <t>36.601,80</t>
  </si>
  <si>
    <t>379</t>
  </si>
  <si>
    <t>18.552,34</t>
  </si>
  <si>
    <t>-32.225,41</t>
  </si>
  <si>
    <t>213.791</t>
  </si>
  <si>
    <t>3.749.160,14</t>
  </si>
  <si>
    <t>220.553,88</t>
  </si>
  <si>
    <t>2.352,00</t>
  </si>
  <si>
    <t>40.229,29</t>
  </si>
  <si>
    <t>216.141,88</t>
  </si>
  <si>
    <t>-375.438,43</t>
  </si>
  <si>
    <t>NECO-00003</t>
  </si>
  <si>
    <t>559</t>
  </si>
  <si>
    <t>8.068,76</t>
  </si>
  <si>
    <t>558,77</t>
  </si>
  <si>
    <t>NCJ-00930</t>
  </si>
  <si>
    <t>F001-0012800</t>
  </si>
  <si>
    <t>26-02-2025</t>
  </si>
  <si>
    <t>CM-9526-C</t>
  </si>
  <si>
    <t>30.574</t>
  </si>
  <si>
    <t>18,83692</t>
  </si>
  <si>
    <t>575.920,14</t>
  </si>
  <si>
    <t>30.330,24</t>
  </si>
  <si>
    <t>-4.596,21</t>
  </si>
  <si>
    <t>26.720,94</t>
  </si>
  <si>
    <t>NCJ-00931</t>
  </si>
  <si>
    <t>CM-9527-C</t>
  </si>
  <si>
    <t>30.798</t>
  </si>
  <si>
    <t>18,8371</t>
  </si>
  <si>
    <t>580.144,94</t>
  </si>
  <si>
    <t>30.291,35</t>
  </si>
  <si>
    <t>-507,00</t>
  </si>
  <si>
    <t>-9.550,41</t>
  </si>
  <si>
    <t>26.686,68</t>
  </si>
  <si>
    <t>NCJ-00932</t>
  </si>
  <si>
    <t>CM-9528-C</t>
  </si>
  <si>
    <t>30.995</t>
  </si>
  <si>
    <t>18,83676</t>
  </si>
  <si>
    <t>583.845,30</t>
  </si>
  <si>
    <t>30.411,35</t>
  </si>
  <si>
    <t>-11.000,67</t>
  </si>
  <si>
    <t>26.792,40</t>
  </si>
  <si>
    <t>NCJ-00933</t>
  </si>
  <si>
    <t>CM-9529-C</t>
  </si>
  <si>
    <t>30.532</t>
  </si>
  <si>
    <t>18,83708</t>
  </si>
  <si>
    <t>575.133,79</t>
  </si>
  <si>
    <t>30.343,57</t>
  </si>
  <si>
    <t>-188,00</t>
  </si>
  <si>
    <t>-3.541,37</t>
  </si>
  <si>
    <t>26.732,69</t>
  </si>
  <si>
    <t>122.899</t>
  </si>
  <si>
    <t>2.315.044,17</t>
  </si>
  <si>
    <t>121.376,51</t>
  </si>
  <si>
    <t>-1.523,00</t>
  </si>
  <si>
    <t>-28.688,66</t>
  </si>
  <si>
    <t>106.932,71</t>
  </si>
  <si>
    <t>NL-01228</t>
  </si>
  <si>
    <t>F001-0012799</t>
  </si>
  <si>
    <t>CM-01653</t>
  </si>
  <si>
    <t>32.659</t>
  </si>
  <si>
    <t>20,485</t>
  </si>
  <si>
    <t>18,53497</t>
  </si>
  <si>
    <t>605.333,49</t>
  </si>
  <si>
    <t>32.296,54</t>
  </si>
  <si>
    <t>-6.709,66</t>
  </si>
  <si>
    <t>0,154</t>
  </si>
  <si>
    <t>4.973,67</t>
  </si>
  <si>
    <t>NL-01229</t>
  </si>
  <si>
    <t>CM-01654</t>
  </si>
  <si>
    <t>32.596</t>
  </si>
  <si>
    <t>18,53527</t>
  </si>
  <si>
    <t>604.175,63</t>
  </si>
  <si>
    <t>31.837,65</t>
  </si>
  <si>
    <t>-758,00</t>
  </si>
  <si>
    <t>-14.049,73</t>
  </si>
  <si>
    <t>4.903,00</t>
  </si>
  <si>
    <t>NL-01230</t>
  </si>
  <si>
    <t>CM-01655</t>
  </si>
  <si>
    <t>32.990</t>
  </si>
  <si>
    <t>18,53483</t>
  </si>
  <si>
    <t>611.464,03</t>
  </si>
  <si>
    <t>32.029,94</t>
  </si>
  <si>
    <t>-960,00</t>
  </si>
  <si>
    <t>-17.793,44</t>
  </si>
  <si>
    <t>4.932,61</t>
  </si>
  <si>
    <t>NL-01231</t>
  </si>
  <si>
    <t>CM-01656</t>
  </si>
  <si>
    <t>32.703</t>
  </si>
  <si>
    <t>18,53484</t>
  </si>
  <si>
    <t>606.144,84</t>
  </si>
  <si>
    <t>31.879,14</t>
  </si>
  <si>
    <t>-824,00</t>
  </si>
  <si>
    <t>-15.272,71</t>
  </si>
  <si>
    <t>4.909,39</t>
  </si>
  <si>
    <t>NL-01232</t>
  </si>
  <si>
    <t>CM-01657</t>
  </si>
  <si>
    <t>18,53477</t>
  </si>
  <si>
    <t>602.917,53</t>
  </si>
  <si>
    <t>31.901,30</t>
  </si>
  <si>
    <t>-628,00</t>
  </si>
  <si>
    <t>-11.639,84</t>
  </si>
  <si>
    <t>4.912,80</t>
  </si>
  <si>
    <t>NL-01233</t>
  </si>
  <si>
    <t>CM-01658</t>
  </si>
  <si>
    <t>31.931</t>
  </si>
  <si>
    <t>18,53491</t>
  </si>
  <si>
    <t>591.838,12</t>
  </si>
  <si>
    <t>33.366,33</t>
  </si>
  <si>
    <t>1.435,00</t>
  </si>
  <si>
    <t>26.597,60</t>
  </si>
  <si>
    <t>5.138,41</t>
  </si>
  <si>
    <t>NL-01234</t>
  </si>
  <si>
    <t>CM-01659</t>
  </si>
  <si>
    <t>32.324</t>
  </si>
  <si>
    <t>18,53513</t>
  </si>
  <si>
    <t>599.129,69</t>
  </si>
  <si>
    <t>31.570,47</t>
  </si>
  <si>
    <t>-754,00</t>
  </si>
  <si>
    <t>-13.975,49</t>
  </si>
  <si>
    <t>4.861,85</t>
  </si>
  <si>
    <t>NL-01235</t>
  </si>
  <si>
    <t>CM-11804</t>
  </si>
  <si>
    <t>33.270</t>
  </si>
  <si>
    <t>616.663,94</t>
  </si>
  <si>
    <t>32.846,93</t>
  </si>
  <si>
    <t>-423,00</t>
  </si>
  <si>
    <t>-7.840,36</t>
  </si>
  <si>
    <t>5.058,43</t>
  </si>
  <si>
    <t>NL-01236</t>
  </si>
  <si>
    <t>CM-11805</t>
  </si>
  <si>
    <t>32.718</t>
  </si>
  <si>
    <t>18,53521</t>
  </si>
  <si>
    <t>606.434,90</t>
  </si>
  <si>
    <t>32.037,94</t>
  </si>
  <si>
    <t>-680,00</t>
  </si>
  <si>
    <t>-12.603,94</t>
  </si>
  <si>
    <t>4.933,84</t>
  </si>
  <si>
    <t>NL-01237</t>
  </si>
  <si>
    <t>CM-11806</t>
  </si>
  <si>
    <t>32.699</t>
  </si>
  <si>
    <t>606.070,76</t>
  </si>
  <si>
    <t>32.176,19</t>
  </si>
  <si>
    <t>-523,00</t>
  </si>
  <si>
    <t>-9.693,72</t>
  </si>
  <si>
    <t>4.955,13</t>
  </si>
  <si>
    <t>326.419</t>
  </si>
  <si>
    <t>6.050.172,93</t>
  </si>
  <si>
    <t>321.942,43</t>
  </si>
  <si>
    <t>-4.477,00</t>
  </si>
  <si>
    <t>-82.981,29</t>
  </si>
  <si>
    <t>49.579,13</t>
  </si>
  <si>
    <t>NCJ-00934</t>
  </si>
  <si>
    <t>F001-0012852</t>
  </si>
  <si>
    <t>28-02-2025</t>
  </si>
  <si>
    <t>CM-9530-C</t>
  </si>
  <si>
    <t>30.715</t>
  </si>
  <si>
    <t>18,53478</t>
  </si>
  <si>
    <t>569.295,74</t>
  </si>
  <si>
    <t>30.288,25</t>
  </si>
  <si>
    <t>-427,00</t>
  </si>
  <si>
    <t>-7.914,35</t>
  </si>
  <si>
    <t>-1,382</t>
  </si>
  <si>
    <t>-41.858,36</t>
  </si>
  <si>
    <t>NCJ-00935</t>
  </si>
  <si>
    <t>CM-9531-C</t>
  </si>
  <si>
    <t>30.519</t>
  </si>
  <si>
    <t>565.677,93</t>
  </si>
  <si>
    <t>29.854,43</t>
  </si>
  <si>
    <t>-665,00</t>
  </si>
  <si>
    <t>-12.325,95</t>
  </si>
  <si>
    <t>-41.258,82</t>
  </si>
  <si>
    <t>61.234</t>
  </si>
  <si>
    <t>1.134.973,67</t>
  </si>
  <si>
    <t>60.142,68</t>
  </si>
  <si>
    <t>-1.092,00</t>
  </si>
  <si>
    <t>-20.240,30</t>
  </si>
  <si>
    <t>-83.117,18</t>
  </si>
  <si>
    <t>NL-01238</t>
  </si>
  <si>
    <t>F001-0012853</t>
  </si>
  <si>
    <t>CM-01663</t>
  </si>
  <si>
    <t>32.664</t>
  </si>
  <si>
    <t>18,53473</t>
  </si>
  <si>
    <t>605.418,47</t>
  </si>
  <si>
    <t>32.092,79</t>
  </si>
  <si>
    <t>-571,00</t>
  </si>
  <si>
    <t>-10.583,33</t>
  </si>
  <si>
    <t>-44.352,24</t>
  </si>
  <si>
    <t>NL-01239</t>
  </si>
  <si>
    <t>CM-01664</t>
  </si>
  <si>
    <t>33.329</t>
  </si>
  <si>
    <t>18,53498</t>
  </si>
  <si>
    <t>617.752,33</t>
  </si>
  <si>
    <t>33.047,42</t>
  </si>
  <si>
    <t>-282,00</t>
  </si>
  <si>
    <t>-5.226,86</t>
  </si>
  <si>
    <t>-45.671,53</t>
  </si>
  <si>
    <t>NL-01240</t>
  </si>
  <si>
    <t>CM-01665</t>
  </si>
  <si>
    <t>33.200</t>
  </si>
  <si>
    <t>18,53503</t>
  </si>
  <si>
    <t>615.362,85</t>
  </si>
  <si>
    <t>32.859,26</t>
  </si>
  <si>
    <t>-6.320,45</t>
  </si>
  <si>
    <t>-45.411,50</t>
  </si>
  <si>
    <t>NL-01241</t>
  </si>
  <si>
    <t>CM-01666</t>
  </si>
  <si>
    <t>32.216</t>
  </si>
  <si>
    <t>18,53523</t>
  </si>
  <si>
    <t>597.131,07</t>
  </si>
  <si>
    <t>32.387,62</t>
  </si>
  <si>
    <t>172,00</t>
  </si>
  <si>
    <t>3.188,06</t>
  </si>
  <si>
    <t>-44.759,69</t>
  </si>
  <si>
    <t>NL-01242</t>
  </si>
  <si>
    <t>CM-11814</t>
  </si>
  <si>
    <t>31.879</t>
  </si>
  <si>
    <t>18,53522</t>
  </si>
  <si>
    <t>590.884,38</t>
  </si>
  <si>
    <t>31.385,41</t>
  </si>
  <si>
    <t>-9.156,40</t>
  </si>
  <si>
    <t>-43.374,64</t>
  </si>
  <si>
    <t>NL-01243</t>
  </si>
  <si>
    <t>CM-11815</t>
  </si>
  <si>
    <t>31.877</t>
  </si>
  <si>
    <t>590.846,89</t>
  </si>
  <si>
    <t>31.434,17</t>
  </si>
  <si>
    <t>-443,00</t>
  </si>
  <si>
    <t>-8.211,10</t>
  </si>
  <si>
    <t>-43.442,02</t>
  </si>
  <si>
    <t>NL-01244</t>
  </si>
  <si>
    <t>CM-11816</t>
  </si>
  <si>
    <t>32.018</t>
  </si>
  <si>
    <t>18,53485</t>
  </si>
  <si>
    <t>593.448,70</t>
  </si>
  <si>
    <t>31.763,20</t>
  </si>
  <si>
    <t>-255,00</t>
  </si>
  <si>
    <t>-4.726,39</t>
  </si>
  <si>
    <t>-43.896,74</t>
  </si>
  <si>
    <t>227.183</t>
  </si>
  <si>
    <t>4.210.844,69</t>
  </si>
  <si>
    <t>224.969,87</t>
  </si>
  <si>
    <t>-2.214,00</t>
  </si>
  <si>
    <t>-41.036,47</t>
  </si>
  <si>
    <t>-310.908,36</t>
  </si>
  <si>
    <t>MCJ-04342</t>
  </si>
  <si>
    <t>F001-0012890</t>
  </si>
  <si>
    <t>CM-9532-C</t>
  </si>
  <si>
    <t>30.861</t>
  </si>
  <si>
    <t>18,70884</t>
  </si>
  <si>
    <t>577.373,43</t>
  </si>
  <si>
    <t>30.387,55</t>
  </si>
  <si>
    <t>-473,00</t>
  </si>
  <si>
    <t>-8.849,28</t>
  </si>
  <si>
    <t>9.967,12</t>
  </si>
  <si>
    <t>MCJ-04343</t>
  </si>
  <si>
    <t>CM-9533-C</t>
  </si>
  <si>
    <t>30.514</t>
  </si>
  <si>
    <t>18,70911</t>
  </si>
  <si>
    <t>570.889,68</t>
  </si>
  <si>
    <t>30.158,63</t>
  </si>
  <si>
    <t>-6.641,73</t>
  </si>
  <si>
    <t>9.892,03</t>
  </si>
  <si>
    <t>MCJ-04344</t>
  </si>
  <si>
    <t>CM-9534-C</t>
  </si>
  <si>
    <t>30.624</t>
  </si>
  <si>
    <t>18,70883</t>
  </si>
  <si>
    <t>572.939,16</t>
  </si>
  <si>
    <t>30.110,00</t>
  </si>
  <si>
    <t>-514,00</t>
  </si>
  <si>
    <t>-9.616,34</t>
  </si>
  <si>
    <t>9.876,08</t>
  </si>
  <si>
    <t>MCJ-04345</t>
  </si>
  <si>
    <t>CM-9535-C</t>
  </si>
  <si>
    <t>30.746</t>
  </si>
  <si>
    <t>18,7089</t>
  </si>
  <si>
    <t>575.223,73</t>
  </si>
  <si>
    <t>29.775,58</t>
  </si>
  <si>
    <t>-970,00</t>
  </si>
  <si>
    <t>-18.147,63</t>
  </si>
  <si>
    <t>9.766,39</t>
  </si>
  <si>
    <t>MCJ-04346</t>
  </si>
  <si>
    <t>CM-9536-C</t>
  </si>
  <si>
    <t>31.349</t>
  </si>
  <si>
    <t>18,7092</t>
  </si>
  <si>
    <t>586.514,84</t>
  </si>
  <si>
    <t>30.747,72</t>
  </si>
  <si>
    <t>-11.244,23</t>
  </si>
  <si>
    <t>10.085,25</t>
  </si>
  <si>
    <t>MCJ-04347</t>
  </si>
  <si>
    <t>CM-9537-C</t>
  </si>
  <si>
    <t>31.134</t>
  </si>
  <si>
    <t>18,70876</t>
  </si>
  <si>
    <t>582.478,66</t>
  </si>
  <si>
    <t>30.903,74</t>
  </si>
  <si>
    <t>-230,00</t>
  </si>
  <si>
    <t>-4.303,01</t>
  </si>
  <si>
    <t>10.136,43</t>
  </si>
  <si>
    <t>MCJ-04348</t>
  </si>
  <si>
    <t>CM-9538-C</t>
  </si>
  <si>
    <t>31.113</t>
  </si>
  <si>
    <t>18,70891</t>
  </si>
  <si>
    <t>582.090,29</t>
  </si>
  <si>
    <t>31.073,49</t>
  </si>
  <si>
    <t>-40,00</t>
  </si>
  <si>
    <t>-748,36</t>
  </si>
  <si>
    <t>10.192,10</t>
  </si>
  <si>
    <t>MCJ-04349</t>
  </si>
  <si>
    <t>CM-9539-C</t>
  </si>
  <si>
    <t>31.241</t>
  </si>
  <si>
    <t>18,70895</t>
  </si>
  <si>
    <t>584.486,38</t>
  </si>
  <si>
    <t>30.629,10</t>
  </si>
  <si>
    <t>-612,00</t>
  </si>
  <si>
    <t>-11.449,88</t>
  </si>
  <si>
    <t>10.046,34</t>
  </si>
  <si>
    <t>MCJ-04350</t>
  </si>
  <si>
    <t>CM-9540-C</t>
  </si>
  <si>
    <t>30.767</t>
  </si>
  <si>
    <t>18,70874</t>
  </si>
  <si>
    <t>575.611,74</t>
  </si>
  <si>
    <t>30.360,94</t>
  </si>
  <si>
    <t>-406,00</t>
  </si>
  <si>
    <t>-7.595,75</t>
  </si>
  <si>
    <t>9.958,39</t>
  </si>
  <si>
    <t>MCJ-04351</t>
  </si>
  <si>
    <t>CM-9541-C</t>
  </si>
  <si>
    <t>30.953</t>
  </si>
  <si>
    <t>18,70878</t>
  </si>
  <si>
    <t>579.092,75</t>
  </si>
  <si>
    <t>30.870,25</t>
  </si>
  <si>
    <t>-83,00</t>
  </si>
  <si>
    <t>-1.552,83</t>
  </si>
  <si>
    <t>10.125,44</t>
  </si>
  <si>
    <t>MCJ-04352</t>
  </si>
  <si>
    <t>CM-9542-C</t>
  </si>
  <si>
    <t>30.979</t>
  </si>
  <si>
    <t>18,70887</t>
  </si>
  <si>
    <t>579.582,23</t>
  </si>
  <si>
    <t>30.687,95</t>
  </si>
  <si>
    <t>-291,00</t>
  </si>
  <si>
    <t>-5.444,28</t>
  </si>
  <si>
    <t>10.065,65</t>
  </si>
  <si>
    <t>MCJ-04353</t>
  </si>
  <si>
    <t>CM-9543-C</t>
  </si>
  <si>
    <t>30.694</t>
  </si>
  <si>
    <t>18,70899</t>
  </si>
  <si>
    <t>574.253,82</t>
  </si>
  <si>
    <t>30.142,39</t>
  </si>
  <si>
    <t>-552,00</t>
  </si>
  <si>
    <t>-10.327,36</t>
  </si>
  <si>
    <t>9.886,70</t>
  </si>
  <si>
    <t>370.975</t>
  </si>
  <si>
    <t>6.940.536,71</t>
  </si>
  <si>
    <t>365.847,34</t>
  </si>
  <si>
    <t>-5.127,00</t>
  </si>
  <si>
    <t>-95.920,68</t>
  </si>
  <si>
    <t>119.997,92</t>
  </si>
  <si>
    <t>NL-01245</t>
  </si>
  <si>
    <t>F001-0012854</t>
  </si>
  <si>
    <t>CM-01667</t>
  </si>
  <si>
    <t>32.413</t>
  </si>
  <si>
    <t>20,645</t>
  </si>
  <si>
    <t>18,69514</t>
  </si>
  <si>
    <t>605.965,59</t>
  </si>
  <si>
    <t>32.066,07</t>
  </si>
  <si>
    <t>-347,00</t>
  </si>
  <si>
    <t>-6.487,21</t>
  </si>
  <si>
    <t>-1,222</t>
  </si>
  <si>
    <t>-39.184,74</t>
  </si>
  <si>
    <t>NL-01246</t>
  </si>
  <si>
    <t>CM-01668</t>
  </si>
  <si>
    <t>31.034</t>
  </si>
  <si>
    <t>18,69511</t>
  </si>
  <si>
    <t>580.183,95</t>
  </si>
  <si>
    <t>29.849,88</t>
  </si>
  <si>
    <t>-1.184,00</t>
  </si>
  <si>
    <t>-22.135,01</t>
  </si>
  <si>
    <t>-36.476,55</t>
  </si>
  <si>
    <t>NL-01247</t>
  </si>
  <si>
    <t>CM-01669</t>
  </si>
  <si>
    <t>31.198</t>
  </si>
  <si>
    <t>18,6951</t>
  </si>
  <si>
    <t>583.249,66</t>
  </si>
  <si>
    <t>31.097,43</t>
  </si>
  <si>
    <t>-101,00</t>
  </si>
  <si>
    <t>-1.888,21</t>
  </si>
  <si>
    <t>-38.001,06</t>
  </si>
  <si>
    <t>NL-01248</t>
  </si>
  <si>
    <t>CM-11817</t>
  </si>
  <si>
    <t>32.136</t>
  </si>
  <si>
    <t>18,69482</t>
  </si>
  <si>
    <t>600.776,65</t>
  </si>
  <si>
    <t>31.436,79</t>
  </si>
  <si>
    <t>-13.067,68</t>
  </si>
  <si>
    <t>-38.415,76</t>
  </si>
  <si>
    <t>NL-01249</t>
  </si>
  <si>
    <t>CM-11818</t>
  </si>
  <si>
    <t>32.609</t>
  </si>
  <si>
    <t>18,69473</t>
  </si>
  <si>
    <t>609.616,52</t>
  </si>
  <si>
    <t>31.929,79</t>
  </si>
  <si>
    <t>-12.693,72</t>
  </si>
  <si>
    <t>-39.018,20</t>
  </si>
  <si>
    <t>159.390</t>
  </si>
  <si>
    <t>2.979.792,37</t>
  </si>
  <si>
    <t>156.379,96</t>
  </si>
  <si>
    <t>-3.010,00</t>
  </si>
  <si>
    <t>-56.271,83</t>
  </si>
  <si>
    <t>-191.096,31</t>
  </si>
  <si>
    <t>ML-06377</t>
  </si>
  <si>
    <t>F001-0012891</t>
  </si>
  <si>
    <t>CM-01678</t>
  </si>
  <si>
    <t>32.430</t>
  </si>
  <si>
    <t>20,57</t>
  </si>
  <si>
    <t>18,6202</t>
  </si>
  <si>
    <t>603.853,01</t>
  </si>
  <si>
    <t>31.388,21</t>
  </si>
  <si>
    <t>-1.042,00</t>
  </si>
  <si>
    <t>-19.402,25</t>
  </si>
  <si>
    <t>-1,297</t>
  </si>
  <si>
    <t>-40.710,51</t>
  </si>
  <si>
    <t>ML-06378</t>
  </si>
  <si>
    <t>CM-11825</t>
  </si>
  <si>
    <t>32.806</t>
  </si>
  <si>
    <t>18,62017</t>
  </si>
  <si>
    <t>610.853,32</t>
  </si>
  <si>
    <t>32.162,62</t>
  </si>
  <si>
    <t>-643,00</t>
  </si>
  <si>
    <t>-11.972,77</t>
  </si>
  <si>
    <t>-41.714,92</t>
  </si>
  <si>
    <t>65.236</t>
  </si>
  <si>
    <t>1.214.706,33</t>
  </si>
  <si>
    <t>63.550,83</t>
  </si>
  <si>
    <t>-1.685,00</t>
  </si>
  <si>
    <t>-31.375,02</t>
  </si>
  <si>
    <t>-82.425,43</t>
  </si>
  <si>
    <t>NL-01250</t>
  </si>
  <si>
    <t>F001-0012897</t>
  </si>
  <si>
    <t>25-03-2025</t>
  </si>
  <si>
    <t>CM-01679</t>
  </si>
  <si>
    <t>32.349</t>
  </si>
  <si>
    <t>20,152</t>
  </si>
  <si>
    <t>18,20216</t>
  </si>
  <si>
    <t>588.821,65</t>
  </si>
  <si>
    <t>31.859,09</t>
  </si>
  <si>
    <t>-490,00</t>
  </si>
  <si>
    <t>-8.919,06</t>
  </si>
  <si>
    <t>-1,715</t>
  </si>
  <si>
    <t>-54.638,34</t>
  </si>
  <si>
    <t>NL-01251</t>
  </si>
  <si>
    <t>CM-01680</t>
  </si>
  <si>
    <t>31.973</t>
  </si>
  <si>
    <t>18,20194</t>
  </si>
  <si>
    <t>581.970,58</t>
  </si>
  <si>
    <t>31.489,66</t>
  </si>
  <si>
    <t>-483,00</t>
  </si>
  <si>
    <t>-8.797,73</t>
  </si>
  <si>
    <t>-54.004,77</t>
  </si>
  <si>
    <t>NL-01252</t>
  </si>
  <si>
    <t>CM-01681</t>
  </si>
  <si>
    <t>33.228</t>
  </si>
  <si>
    <t>18,20222</t>
  </si>
  <si>
    <t>604.823,25</t>
  </si>
  <si>
    <t>32.406,20</t>
  </si>
  <si>
    <t>-822,00</t>
  </si>
  <si>
    <t>-14.958,58</t>
  </si>
  <si>
    <t>-55.576,63</t>
  </si>
  <si>
    <t>NL-01253</t>
  </si>
  <si>
    <t>CM-01682</t>
  </si>
  <si>
    <t>33.195</t>
  </si>
  <si>
    <t>18,20184</t>
  </si>
  <si>
    <t>604.210,08</t>
  </si>
  <si>
    <t>32.772,50</t>
  </si>
  <si>
    <t>-7.690,28</t>
  </si>
  <si>
    <t>-56.204,84</t>
  </si>
  <si>
    <t>NL-01254</t>
  </si>
  <si>
    <t>CM-01683</t>
  </si>
  <si>
    <t>33.274</t>
  </si>
  <si>
    <t>18,20209</t>
  </si>
  <si>
    <t>605.656,47</t>
  </si>
  <si>
    <t>33.026,42</t>
  </si>
  <si>
    <t>-4.506,47</t>
  </si>
  <si>
    <t>-56.640,31</t>
  </si>
  <si>
    <t>NL-01255</t>
  </si>
  <si>
    <t>CM-11826</t>
  </si>
  <si>
    <t>18,20225</t>
  </si>
  <si>
    <t>590.189,65</t>
  </si>
  <si>
    <t>32.027,10</t>
  </si>
  <si>
    <t>-397,00</t>
  </si>
  <si>
    <t>-7.224,47</t>
  </si>
  <si>
    <t>-54.926,48</t>
  </si>
  <si>
    <t>NL-01256</t>
  </si>
  <si>
    <t>CM-11827</t>
  </si>
  <si>
    <t>33.442</t>
  </si>
  <si>
    <t>18,20215</t>
  </si>
  <si>
    <t>608.716,33</t>
  </si>
  <si>
    <t>32.798,85</t>
  </si>
  <si>
    <t>-11.706,71</t>
  </si>
  <si>
    <t>-56.250,03</t>
  </si>
  <si>
    <t>NL-01257</t>
  </si>
  <si>
    <t>CM-11828</t>
  </si>
  <si>
    <t>33.122</t>
  </si>
  <si>
    <t>18,2019</t>
  </si>
  <si>
    <t>602.883,48</t>
  </si>
  <si>
    <t>32.788,48</t>
  </si>
  <si>
    <t>-6.070,70</t>
  </si>
  <si>
    <t>-56.232,24</t>
  </si>
  <si>
    <t>NL-01258</t>
  </si>
  <si>
    <t>CM-11829</t>
  </si>
  <si>
    <t>33.486</t>
  </si>
  <si>
    <t>18,20212</t>
  </si>
  <si>
    <t>609.516,29</t>
  </si>
  <si>
    <t>33.203,56</t>
  </si>
  <si>
    <t>-5.141,01</t>
  </si>
  <si>
    <t>-56.944,11</t>
  </si>
  <si>
    <t>NL-01259</t>
  </si>
  <si>
    <t>CM-11830</t>
  </si>
  <si>
    <t>33.622</t>
  </si>
  <si>
    <t>18,20224</t>
  </si>
  <si>
    <t>611.995,87</t>
  </si>
  <si>
    <t>33.062,50</t>
  </si>
  <si>
    <t>-560,00</t>
  </si>
  <si>
    <t>-10.184,15</t>
  </si>
  <si>
    <t>-56.702,19</t>
  </si>
  <si>
    <t>NL-01260</t>
  </si>
  <si>
    <t>CM-11831</t>
  </si>
  <si>
    <t>33.425</t>
  </si>
  <si>
    <t>18,20188</t>
  </si>
  <si>
    <t>608.397,96</t>
  </si>
  <si>
    <t>32.991,60</t>
  </si>
  <si>
    <t>-433,00</t>
  </si>
  <si>
    <t>-7.888,69</t>
  </si>
  <si>
    <t>-56.580,59</t>
  </si>
  <si>
    <t>NL-01261</t>
  </si>
  <si>
    <t>CM-11832</t>
  </si>
  <si>
    <t>32.472</t>
  </si>
  <si>
    <t>18,20217</t>
  </si>
  <si>
    <t>591.060,93</t>
  </si>
  <si>
    <t>31.960,62</t>
  </si>
  <si>
    <t>-511,00</t>
  </si>
  <si>
    <t>-9.308,23</t>
  </si>
  <si>
    <t>-54.812,46</t>
  </si>
  <si>
    <t>NL-01262</t>
  </si>
  <si>
    <t>CM-11833</t>
  </si>
  <si>
    <t>31.829</t>
  </si>
  <si>
    <t>18,20175</t>
  </si>
  <si>
    <t>579.343,38</t>
  </si>
  <si>
    <t>31.522,90</t>
  </si>
  <si>
    <t>-306,00</t>
  </si>
  <si>
    <t>-5.571,56</t>
  </si>
  <si>
    <t>-54.061,77</t>
  </si>
  <si>
    <t>NL-01263</t>
  </si>
  <si>
    <t>CM-11834</t>
  </si>
  <si>
    <t>18,20214</t>
  </si>
  <si>
    <t>583.069,27</t>
  </si>
  <si>
    <t>31.847,31</t>
  </si>
  <si>
    <t>-186,00</t>
  </si>
  <si>
    <t>-3.379,96</t>
  </si>
  <si>
    <t>-54.618,14</t>
  </si>
  <si>
    <t>459.874</t>
  </si>
  <si>
    <t>8.370.655,19</t>
  </si>
  <si>
    <t>453.756,79</t>
  </si>
  <si>
    <t>-6.118,00</t>
  </si>
  <si>
    <t>-111.347,60</t>
  </si>
  <si>
    <t>-778.192,90</t>
  </si>
  <si>
    <t>TECK METALS LIMITED</t>
  </si>
  <si>
    <t>4600000796</t>
  </si>
  <si>
    <t>NANT-00472</t>
  </si>
  <si>
    <t>90406711</t>
  </si>
  <si>
    <t>24-02-2025</t>
  </si>
  <si>
    <t>CM-673</t>
  </si>
  <si>
    <t>29.298</t>
  </si>
  <si>
    <t>19,02966</t>
  </si>
  <si>
    <t>557.530,97</t>
  </si>
  <si>
    <t>30.587,42</t>
  </si>
  <si>
    <t>1.289,00</t>
  </si>
  <si>
    <t>24.529,23</t>
  </si>
  <si>
    <t>7.157,46</t>
  </si>
  <si>
    <t>NANT-00473</t>
  </si>
  <si>
    <t>CM-674</t>
  </si>
  <si>
    <t>30.516</t>
  </si>
  <si>
    <t>19,02978</t>
  </si>
  <si>
    <t>580.712,91</t>
  </si>
  <si>
    <t>31.590,34</t>
  </si>
  <si>
    <t>1.074,00</t>
  </si>
  <si>
    <t>20.437,98</t>
  </si>
  <si>
    <t>7.392,14</t>
  </si>
  <si>
    <t>NANT-00474</t>
  </si>
  <si>
    <t>CM-675</t>
  </si>
  <si>
    <t>42.832</t>
  </si>
  <si>
    <t>19,02989</t>
  </si>
  <si>
    <t>815.088,25</t>
  </si>
  <si>
    <t>41.475,16</t>
  </si>
  <si>
    <t>-1.357,00</t>
  </si>
  <si>
    <t>-25.823,56</t>
  </si>
  <si>
    <t>9.705,19</t>
  </si>
  <si>
    <t>NANT-00475</t>
  </si>
  <si>
    <t>CM-676</t>
  </si>
  <si>
    <t>29.900</t>
  </si>
  <si>
    <t>19,02985</t>
  </si>
  <si>
    <t>568.992,52</t>
  </si>
  <si>
    <t>31.135,12</t>
  </si>
  <si>
    <t>1.235,00</t>
  </si>
  <si>
    <t>23.504,15</t>
  </si>
  <si>
    <t>7.285,62</t>
  </si>
  <si>
    <t>NANT-00476</t>
  </si>
  <si>
    <t>CM-677</t>
  </si>
  <si>
    <t>28.728</t>
  </si>
  <si>
    <t>19,02961</t>
  </si>
  <si>
    <t>546.682,75</t>
  </si>
  <si>
    <t>29.141,85</t>
  </si>
  <si>
    <t>414,00</t>
  </si>
  <si>
    <t>7.875,40</t>
  </si>
  <si>
    <t>6.819,19</t>
  </si>
  <si>
    <t>NANT-00477</t>
  </si>
  <si>
    <t>CM-678</t>
  </si>
  <si>
    <t>42.699</t>
  </si>
  <si>
    <t>19,02993</t>
  </si>
  <si>
    <t>812.559,07</t>
  </si>
  <si>
    <t>40.852,78</t>
  </si>
  <si>
    <t>-1.846,00</t>
  </si>
  <si>
    <t>-35.129,25</t>
  </si>
  <si>
    <t>9.559,55</t>
  </si>
  <si>
    <t>203.973</t>
  </si>
  <si>
    <t>3.881.566,47</t>
  </si>
  <si>
    <t>204.782,67</t>
  </si>
  <si>
    <t>809,00</t>
  </si>
  <si>
    <t>15.393,95</t>
  </si>
  <si>
    <t>47.919,15</t>
  </si>
  <si>
    <t>NQVC-00019</t>
  </si>
  <si>
    <t>P1080</t>
  </si>
  <si>
    <t>14-03-2025</t>
  </si>
  <si>
    <t>19.104</t>
  </si>
  <si>
    <t>19,5</t>
  </si>
  <si>
    <t>372.534,44</t>
  </si>
  <si>
    <t>19.043,73</t>
  </si>
  <si>
    <t>-61,00</t>
  </si>
  <si>
    <t>-1.181,70</t>
  </si>
  <si>
    <t>NQVC-00020</t>
  </si>
  <si>
    <t>19.287</t>
  </si>
  <si>
    <t>376.096,11</t>
  </si>
  <si>
    <t>19.137,19</t>
  </si>
  <si>
    <t>-150,00</t>
  </si>
  <si>
    <t>-2.920,91</t>
  </si>
  <si>
    <t>NQVC-00021</t>
  </si>
  <si>
    <t>19.471</t>
  </si>
  <si>
    <t>379.685,48</t>
  </si>
  <si>
    <t>19.387,83</t>
  </si>
  <si>
    <t>-1.622,79</t>
  </si>
  <si>
    <t>NQVC-00022</t>
  </si>
  <si>
    <t>19.003</t>
  </si>
  <si>
    <t>370.556,75</t>
  </si>
  <si>
    <t>18.779,27</t>
  </si>
  <si>
    <t>-224,00</t>
  </si>
  <si>
    <t>-4.360,98</t>
  </si>
  <si>
    <t>NQVC-00023</t>
  </si>
  <si>
    <t>18.402</t>
  </si>
  <si>
    <t>358.843,10</t>
  </si>
  <si>
    <t>18.194,94</t>
  </si>
  <si>
    <t>-207,00</t>
  </si>
  <si>
    <t>-4.041,77</t>
  </si>
  <si>
    <t>NQVC-00024</t>
  </si>
  <si>
    <t>18.105</t>
  </si>
  <si>
    <t>353.044,19</t>
  </si>
  <si>
    <t>17.755,12</t>
  </si>
  <si>
    <t>-6.819,35</t>
  </si>
  <si>
    <t>113.372</t>
  </si>
  <si>
    <t>2.210.760,07</t>
  </si>
  <si>
    <t>112.298,08</t>
  </si>
  <si>
    <t>-1.075,00</t>
  </si>
  <si>
    <t>-20.947,50</t>
  </si>
  <si>
    <t>NQVC-00013</t>
  </si>
  <si>
    <t>P1081</t>
  </si>
  <si>
    <t>19.421</t>
  </si>
  <si>
    <t>19,35</t>
  </si>
  <si>
    <t>375.796,54</t>
  </si>
  <si>
    <t>19.245,95</t>
  </si>
  <si>
    <t>-175,00</t>
  </si>
  <si>
    <t>-3.387,41</t>
  </si>
  <si>
    <t>NQVC-00014</t>
  </si>
  <si>
    <t>19.342</t>
  </si>
  <si>
    <t>374.273,89</t>
  </si>
  <si>
    <t>18.920,33</t>
  </si>
  <si>
    <t>-422,00</t>
  </si>
  <si>
    <t>-8.165,51</t>
  </si>
  <si>
    <t>NQVC-00015</t>
  </si>
  <si>
    <t>20.474</t>
  </si>
  <si>
    <t>396.171,90</t>
  </si>
  <si>
    <t>20.033,22</t>
  </si>
  <si>
    <t>-441,00</t>
  </si>
  <si>
    <t>-8.529,09</t>
  </si>
  <si>
    <t>NQVC-00016</t>
  </si>
  <si>
    <t>20.568</t>
  </si>
  <si>
    <t>397.994,09</t>
  </si>
  <si>
    <t>20.387,80</t>
  </si>
  <si>
    <t>-180,00</t>
  </si>
  <si>
    <t>-3.490,16</t>
  </si>
  <si>
    <t>NQVC-00017</t>
  </si>
  <si>
    <t>20.240</t>
  </si>
  <si>
    <t>391.650,39</t>
  </si>
  <si>
    <t>20.120,72</t>
  </si>
  <si>
    <t>-2.314,45</t>
  </si>
  <si>
    <t>NQVC-00018</t>
  </si>
  <si>
    <t>19.629</t>
  </si>
  <si>
    <t>379.830,63</t>
  </si>
  <si>
    <t>19.374,97</t>
  </si>
  <si>
    <t>-4.924,96</t>
  </si>
  <si>
    <t>119.675</t>
  </si>
  <si>
    <t>2.315.717,44</t>
  </si>
  <si>
    <t>118.082,99</t>
  </si>
  <si>
    <t>-1.593,00</t>
  </si>
  <si>
    <t>-30.811,58</t>
  </si>
  <si>
    <t>NMLP-00250</t>
  </si>
  <si>
    <t>1404/1360</t>
  </si>
  <si>
    <t>09-04-2025</t>
  </si>
  <si>
    <t>MLP-25127</t>
  </si>
  <si>
    <t>15.900</t>
  </si>
  <si>
    <t>17,82644</t>
  </si>
  <si>
    <t>283.431,78</t>
  </si>
  <si>
    <t>18.362,90</t>
  </si>
  <si>
    <t>2.096,00</t>
  </si>
  <si>
    <t>37.364,22</t>
  </si>
  <si>
    <t>367</t>
  </si>
  <si>
    <t>17.995,90</t>
  </si>
  <si>
    <t>-31.258,88</t>
  </si>
  <si>
    <t>NMLP-00251</t>
  </si>
  <si>
    <t>MLP-25128</t>
  </si>
  <si>
    <t>15.917</t>
  </si>
  <si>
    <t>17,82777</t>
  </si>
  <si>
    <t>283.767,41</t>
  </si>
  <si>
    <t>16.979,42</t>
  </si>
  <si>
    <t>722,00</t>
  </si>
  <si>
    <t>12.871,65</t>
  </si>
  <si>
    <t>340</t>
  </si>
  <si>
    <t>16.639,42</t>
  </si>
  <si>
    <t>-28.902,67</t>
  </si>
  <si>
    <t>NMLP-00252</t>
  </si>
  <si>
    <t>MLP-25129</t>
  </si>
  <si>
    <t>15.913</t>
  </si>
  <si>
    <t>17,82821</t>
  </si>
  <si>
    <t>283.704,63</t>
  </si>
  <si>
    <t>17.501,55</t>
  </si>
  <si>
    <t>1.238,00</t>
  </si>
  <si>
    <t>22.071,32</t>
  </si>
  <si>
    <t>350</t>
  </si>
  <si>
    <t>17.151,55</t>
  </si>
  <si>
    <t>-29.792,24</t>
  </si>
  <si>
    <t>NMLP-00253</t>
  </si>
  <si>
    <t>MLP-25130</t>
  </si>
  <si>
    <t>15.903</t>
  </si>
  <si>
    <t>17,82639</t>
  </si>
  <si>
    <t>283.500,92</t>
  </si>
  <si>
    <t>17.169,18</t>
  </si>
  <si>
    <t>923,00</t>
  </si>
  <si>
    <t>16.453,76</t>
  </si>
  <si>
    <t>343</t>
  </si>
  <si>
    <t>16.826,18</t>
  </si>
  <si>
    <t>-29.227,07</t>
  </si>
  <si>
    <t>NMLP-00254</t>
  </si>
  <si>
    <t>MLP-25131</t>
  </si>
  <si>
    <t>15.965</t>
  </si>
  <si>
    <t>17,8288</t>
  </si>
  <si>
    <t>284.640,03</t>
  </si>
  <si>
    <t>16.471,03</t>
  </si>
  <si>
    <t>177,00</t>
  </si>
  <si>
    <t>3.155,70</t>
  </si>
  <si>
    <t>329</t>
  </si>
  <si>
    <t>16.142,03</t>
  </si>
  <si>
    <t>-28.038,71</t>
  </si>
  <si>
    <t>NMLP-00255</t>
  </si>
  <si>
    <t>MLP-25132</t>
  </si>
  <si>
    <t>15.921</t>
  </si>
  <si>
    <t>17,8269</t>
  </si>
  <si>
    <t>283.823,52</t>
  </si>
  <si>
    <t>15.591,42</t>
  </si>
  <si>
    <t>-642,00</t>
  </si>
  <si>
    <t>-11.444,87</t>
  </si>
  <si>
    <t>312</t>
  </si>
  <si>
    <t>15.279,42</t>
  </si>
  <si>
    <t>-26.540,35</t>
  </si>
  <si>
    <t>NMLP-00256</t>
  </si>
  <si>
    <t>MLP-25133</t>
  </si>
  <si>
    <t>15.866</t>
  </si>
  <si>
    <t>17,82505</t>
  </si>
  <si>
    <t>282.815,86</t>
  </si>
  <si>
    <t>16.155,98</t>
  </si>
  <si>
    <t>-588,23</t>
  </si>
  <si>
    <t>15.832,98</t>
  </si>
  <si>
    <t>-27.501,89</t>
  </si>
  <si>
    <t>NMLP-00257</t>
  </si>
  <si>
    <t>MLP-25134</t>
  </si>
  <si>
    <t>15.933</t>
  </si>
  <si>
    <t>17,82902</t>
  </si>
  <si>
    <t>284.066,88</t>
  </si>
  <si>
    <t>15.810,52</t>
  </si>
  <si>
    <t>-438,00</t>
  </si>
  <si>
    <t>-7.809,11</t>
  </si>
  <si>
    <t>15.494,52</t>
  </si>
  <si>
    <t>-26.913,98</t>
  </si>
  <si>
    <t>NMLP-00258</t>
  </si>
  <si>
    <t>MLP-25135</t>
  </si>
  <si>
    <t>15.898</t>
  </si>
  <si>
    <t>17,82759</t>
  </si>
  <si>
    <t>283.415,13</t>
  </si>
  <si>
    <t>18.613,20</t>
  </si>
  <si>
    <t>2.344,00</t>
  </si>
  <si>
    <t>41.787,87</t>
  </si>
  <si>
    <t>18.241,20</t>
  </si>
  <si>
    <t>-31.684,96</t>
  </si>
  <si>
    <t>NMLP-00259</t>
  </si>
  <si>
    <t>MLP-25136</t>
  </si>
  <si>
    <t>15.899</t>
  </si>
  <si>
    <t>17,82546</t>
  </si>
  <si>
    <t>283.398,84</t>
  </si>
  <si>
    <t>15.197,66</t>
  </si>
  <si>
    <t>-17.914,59</t>
  </si>
  <si>
    <t>304</t>
  </si>
  <si>
    <t>14.893,66</t>
  </si>
  <si>
    <t>-25.870,29</t>
  </si>
  <si>
    <t>NMLP-00260</t>
  </si>
  <si>
    <t>MLP-25137</t>
  </si>
  <si>
    <t>15.868</t>
  </si>
  <si>
    <t>17,82863</t>
  </si>
  <si>
    <t>282.907,54</t>
  </si>
  <si>
    <t>14.701,95</t>
  </si>
  <si>
    <t>-1.460,00</t>
  </si>
  <si>
    <t>-26.029,80</t>
  </si>
  <si>
    <t>294</t>
  </si>
  <si>
    <t>14.407,95</t>
  </si>
  <si>
    <t>-25.026,61</t>
  </si>
  <si>
    <t>NMLP-00261</t>
  </si>
  <si>
    <t>MLP-25138</t>
  </si>
  <si>
    <t>17,82915</t>
  </si>
  <si>
    <t>283.457,52</t>
  </si>
  <si>
    <t>15.208,17</t>
  </si>
  <si>
    <t>-994,00</t>
  </si>
  <si>
    <t>-17.722,18</t>
  </si>
  <si>
    <t>14.904,17</t>
  </si>
  <si>
    <t>-25.888,54</t>
  </si>
  <si>
    <t>190.881</t>
  </si>
  <si>
    <t>3.402.930,06</t>
  </si>
  <si>
    <t>197.762,98</t>
  </si>
  <si>
    <t>2.928,00</t>
  </si>
  <si>
    <t>52.195,74</t>
  </si>
  <si>
    <t>193.808,98</t>
  </si>
  <si>
    <t>-336.646,19</t>
  </si>
  <si>
    <t>MMLP-09641</t>
  </si>
  <si>
    <t>1405/1361</t>
  </si>
  <si>
    <t>22-04-2025</t>
  </si>
  <si>
    <t>MLP-25139</t>
  </si>
  <si>
    <t>18,62436</t>
  </si>
  <si>
    <t>338.376,30</t>
  </si>
  <si>
    <t>18.215,86</t>
  </si>
  <si>
    <t>-2.514,29</t>
  </si>
  <si>
    <t>18.033,86</t>
  </si>
  <si>
    <t>-31.324,81</t>
  </si>
  <si>
    <t>MMLP-09642</t>
  </si>
  <si>
    <t>MLP-25140</t>
  </si>
  <si>
    <t>18.103</t>
  </si>
  <si>
    <t>18,62448</t>
  </si>
  <si>
    <t>337.161,61</t>
  </si>
  <si>
    <t>18.265,73</t>
  </si>
  <si>
    <t>-372,49</t>
  </si>
  <si>
    <t>18.082,73</t>
  </si>
  <si>
    <t>-31.409,70</t>
  </si>
  <si>
    <t>MMLP-09643</t>
  </si>
  <si>
    <t>MLP-25141</t>
  </si>
  <si>
    <t>18,62535</t>
  </si>
  <si>
    <t>338.965,96</t>
  </si>
  <si>
    <t>18.158,69</t>
  </si>
  <si>
    <t>-222,00</t>
  </si>
  <si>
    <t>-4.134,83</t>
  </si>
  <si>
    <t>17.976,69</t>
  </si>
  <si>
    <t>-31.225,51</t>
  </si>
  <si>
    <t>MLP-25142</t>
  </si>
  <si>
    <t>18.299</t>
  </si>
  <si>
    <t>18,62586</t>
  </si>
  <si>
    <t>340.837,65</t>
  </si>
  <si>
    <t>18.494,05</t>
  </si>
  <si>
    <t>186,26</t>
  </si>
  <si>
    <t>18.309,05</t>
  </si>
  <si>
    <t>-31.802,82</t>
  </si>
  <si>
    <t>MLP-25143</t>
  </si>
  <si>
    <t>18.319</t>
  </si>
  <si>
    <t>18,62647</t>
  </si>
  <si>
    <t>341.217,54</t>
  </si>
  <si>
    <t>18.474,20</t>
  </si>
  <si>
    <t>-558,79</t>
  </si>
  <si>
    <t>18.289,20</t>
  </si>
  <si>
    <t>-31.768,34</t>
  </si>
  <si>
    <t>MLP-25144</t>
  </si>
  <si>
    <t>18.277</t>
  </si>
  <si>
    <t>18,62598</t>
  </si>
  <si>
    <t>340.434,05</t>
  </si>
  <si>
    <t>18.676,25</t>
  </si>
  <si>
    <t>212,00</t>
  </si>
  <si>
    <t>3.948,71</t>
  </si>
  <si>
    <t>18.489,25</t>
  </si>
  <si>
    <t>-32.115,83</t>
  </si>
  <si>
    <t>MLP-25145</t>
  </si>
  <si>
    <t>18.242</t>
  </si>
  <si>
    <t>18,62549</t>
  </si>
  <si>
    <t>339.761,31</t>
  </si>
  <si>
    <t>18.624,39</t>
  </si>
  <si>
    <t>197,00</t>
  </si>
  <si>
    <t>3.669,22</t>
  </si>
  <si>
    <t>18.438,39</t>
  </si>
  <si>
    <t>-32.027,48</t>
  </si>
  <si>
    <t>MLP-25146</t>
  </si>
  <si>
    <t>18.295</t>
  </si>
  <si>
    <t>18,62724</t>
  </si>
  <si>
    <t>340.789,02</t>
  </si>
  <si>
    <t>18.566,86</t>
  </si>
  <si>
    <t>86,00</t>
  </si>
  <si>
    <t>1.601,94</t>
  </si>
  <si>
    <t>18.380,86</t>
  </si>
  <si>
    <t>-31.927,55</t>
  </si>
  <si>
    <t>MLP-25147</t>
  </si>
  <si>
    <t>18.263</t>
  </si>
  <si>
    <t>18,62739</t>
  </si>
  <si>
    <t>340.183,34</t>
  </si>
  <si>
    <t>18.443,45</t>
  </si>
  <si>
    <t>-3,00</t>
  </si>
  <si>
    <t>-55,88</t>
  </si>
  <si>
    <t>18.259,45</t>
  </si>
  <si>
    <t>-31.716,66</t>
  </si>
  <si>
    <t>MLP-25148</t>
  </si>
  <si>
    <t>18.235</t>
  </si>
  <si>
    <t>18,62728</t>
  </si>
  <si>
    <t>339.664,92</t>
  </si>
  <si>
    <t>18.275,89</t>
  </si>
  <si>
    <t>-142,00</t>
  </si>
  <si>
    <t>-2.645,07</t>
  </si>
  <si>
    <t>18.092,89</t>
  </si>
  <si>
    <t>-31.427,35</t>
  </si>
  <si>
    <t>MLP-25149</t>
  </si>
  <si>
    <t>18.259</t>
  </si>
  <si>
    <t>18,62666</t>
  </si>
  <si>
    <t>340.096,15</t>
  </si>
  <si>
    <t>18.106,48</t>
  </si>
  <si>
    <t>-6.202,68</t>
  </si>
  <si>
    <t>17.925,48</t>
  </si>
  <si>
    <t>-31.136,56</t>
  </si>
  <si>
    <t>MLP-25159</t>
  </si>
  <si>
    <t>18.286</t>
  </si>
  <si>
    <t>18,62764</t>
  </si>
  <si>
    <t>340.630,45</t>
  </si>
  <si>
    <t>17.961,17</t>
  </si>
  <si>
    <t>-505,00</t>
  </si>
  <si>
    <t>-9.406,96</t>
  </si>
  <si>
    <t>17.781,17</t>
  </si>
  <si>
    <t>-30.885,89</t>
  </si>
  <si>
    <t>MLP-25160</t>
  </si>
  <si>
    <t>18.312</t>
  </si>
  <si>
    <t>18,62782</t>
  </si>
  <si>
    <t>341.113,23</t>
  </si>
  <si>
    <t>18.079,31</t>
  </si>
  <si>
    <t>-414,00</t>
  </si>
  <si>
    <t>-7.711,92</t>
  </si>
  <si>
    <t>17.898,31</t>
  </si>
  <si>
    <t>-31.089,36</t>
  </si>
  <si>
    <t>MLP-25161</t>
  </si>
  <si>
    <t>18.276</t>
  </si>
  <si>
    <t>18,62701</t>
  </si>
  <si>
    <t>340.434,53</t>
  </si>
  <si>
    <t>18.052,92</t>
  </si>
  <si>
    <t>-404,00</t>
  </si>
  <si>
    <t>-7.525,31</t>
  </si>
  <si>
    <t>17.871,92</t>
  </si>
  <si>
    <t>-31.043,53</t>
  </si>
  <si>
    <t>MLP-25162</t>
  </si>
  <si>
    <t>18.267</t>
  </si>
  <si>
    <t>18,62755</t>
  </si>
  <si>
    <t>340.278,37</t>
  </si>
  <si>
    <t>18.061,39</t>
  </si>
  <si>
    <t>-7.208,86</t>
  </si>
  <si>
    <t>17.880,39</t>
  </si>
  <si>
    <t>-31.058,24</t>
  </si>
  <si>
    <t>MLP-25163</t>
  </si>
  <si>
    <t>18.178</t>
  </si>
  <si>
    <t>18,62589</t>
  </si>
  <si>
    <t>338.588,58</t>
  </si>
  <si>
    <t>17.981,95</t>
  </si>
  <si>
    <t>-376,00</t>
  </si>
  <si>
    <t>-7.003,33</t>
  </si>
  <si>
    <t>17.801,95</t>
  </si>
  <si>
    <t>-30.921,99</t>
  </si>
  <si>
    <t>MLP-25164</t>
  </si>
  <si>
    <t>18,62664</t>
  </si>
  <si>
    <t>338.841,88</t>
  </si>
  <si>
    <t>17.947,59</t>
  </si>
  <si>
    <t>-7.879,07</t>
  </si>
  <si>
    <t>17.768,59</t>
  </si>
  <si>
    <t>-30.864,04</t>
  </si>
  <si>
    <t>310.171</t>
  </si>
  <si>
    <t>5.777.374,89</t>
  </si>
  <si>
    <t>310.386,18</t>
  </si>
  <si>
    <t>-2.889,00</t>
  </si>
  <si>
    <t>-53.813,35</t>
  </si>
  <si>
    <t>307.280,18</t>
  </si>
  <si>
    <t>-533.745,66</t>
  </si>
  <si>
    <t>MK-01403</t>
  </si>
  <si>
    <t>6327398</t>
  </si>
  <si>
    <t>03-04-2025</t>
  </si>
  <si>
    <t>122477</t>
  </si>
  <si>
    <t>10.908</t>
  </si>
  <si>
    <t>21,3718</t>
  </si>
  <si>
    <t>18,985</t>
  </si>
  <si>
    <t>207.080,79</t>
  </si>
  <si>
    <t>11.160,63</t>
  </si>
  <si>
    <t>253,00</t>
  </si>
  <si>
    <t>4.803,77</t>
  </si>
  <si>
    <t>0,5848</t>
  </si>
  <si>
    <t>6.526,74</t>
  </si>
  <si>
    <t>MK-01404</t>
  </si>
  <si>
    <t>122481</t>
  </si>
  <si>
    <t>10.677</t>
  </si>
  <si>
    <t>202.694,68</t>
  </si>
  <si>
    <t>10.672,64</t>
  </si>
  <si>
    <t>-4,00</t>
  </si>
  <si>
    <t>-74,61</t>
  </si>
  <si>
    <t>6.241,36</t>
  </si>
  <si>
    <t>MK-01405</t>
  </si>
  <si>
    <t>122486</t>
  </si>
  <si>
    <t>10.881</t>
  </si>
  <si>
    <t>206.572,18</t>
  </si>
  <si>
    <t>11.504,20</t>
  </si>
  <si>
    <t>623,00</t>
  </si>
  <si>
    <t>11.835,06</t>
  </si>
  <si>
    <t>6.727,66</t>
  </si>
  <si>
    <t>MK-01406</t>
  </si>
  <si>
    <t>122487</t>
  </si>
  <si>
    <t>11.045</t>
  </si>
  <si>
    <t>209.692,55</t>
  </si>
  <si>
    <t>10.973,12</t>
  </si>
  <si>
    <t>-72,00</t>
  </si>
  <si>
    <t>-1.367,87</t>
  </si>
  <si>
    <t>6.417,08</t>
  </si>
  <si>
    <t>MK-01407</t>
  </si>
  <si>
    <t>122488</t>
  </si>
  <si>
    <t>11.540</t>
  </si>
  <si>
    <t>219.093,35</t>
  </si>
  <si>
    <t>11.711,26</t>
  </si>
  <si>
    <t>171,00</t>
  </si>
  <si>
    <t>3.244,92</t>
  </si>
  <si>
    <t>6.848,74</t>
  </si>
  <si>
    <t>55.050</t>
  </si>
  <si>
    <t>1.045.133,55</t>
  </si>
  <si>
    <t>56.021,85</t>
  </si>
  <si>
    <t>971,00</t>
  </si>
  <si>
    <t>18.441,27</t>
  </si>
  <si>
    <t>32.761,58</t>
  </si>
  <si>
    <t>MK-01399</t>
  </si>
  <si>
    <t>6336575</t>
  </si>
  <si>
    <t>01-05-2025</t>
  </si>
  <si>
    <t>122470</t>
  </si>
  <si>
    <t>10.799</t>
  </si>
  <si>
    <t>18,9851</t>
  </si>
  <si>
    <t>205.021,85</t>
  </si>
  <si>
    <t>11.560,19</t>
  </si>
  <si>
    <t>501,00</t>
  </si>
  <si>
    <t>9.513,39</t>
  </si>
  <si>
    <t>2,25</t>
  </si>
  <si>
    <t>260</t>
  </si>
  <si>
    <t>11.300,19</t>
  </si>
  <si>
    <t>0,585</t>
  </si>
  <si>
    <t>6.610,61</t>
  </si>
  <si>
    <t>MK-01400</t>
  </si>
  <si>
    <t>122471</t>
  </si>
  <si>
    <t>13.041</t>
  </si>
  <si>
    <t>247.584,27</t>
  </si>
  <si>
    <t>12.976,82</t>
  </si>
  <si>
    <t>-356,00</t>
  </si>
  <si>
    <t>-6.761,70</t>
  </si>
  <si>
    <t>292</t>
  </si>
  <si>
    <t>12.684,82</t>
  </si>
  <si>
    <t>7.420,62</t>
  </si>
  <si>
    <t>MK-01401</t>
  </si>
  <si>
    <t>122474</t>
  </si>
  <si>
    <t>12.558</t>
  </si>
  <si>
    <t>238.406,63</t>
  </si>
  <si>
    <t>12.190,26</t>
  </si>
  <si>
    <t>-641,00</t>
  </si>
  <si>
    <t>-12.175,24</t>
  </si>
  <si>
    <t>274</t>
  </si>
  <si>
    <t>11.916,26</t>
  </si>
  <si>
    <t>6.971,01</t>
  </si>
  <si>
    <t>MK-01408</t>
  </si>
  <si>
    <t>122489</t>
  </si>
  <si>
    <t>10.927</t>
  </si>
  <si>
    <t>207.458,45</t>
  </si>
  <si>
    <t>11.615,19</t>
  </si>
  <si>
    <t>427,00</t>
  </si>
  <si>
    <t>8.101,98</t>
  </si>
  <si>
    <t>261</t>
  </si>
  <si>
    <t>11.354,19</t>
  </si>
  <si>
    <t>6.642,20</t>
  </si>
  <si>
    <t>47.325</t>
  </si>
  <si>
    <t>898.471,20</t>
  </si>
  <si>
    <t>48.342,46</t>
  </si>
  <si>
    <t>-69,00</t>
  </si>
  <si>
    <t>-1.321,57</t>
  </si>
  <si>
    <t>47.255,46</t>
  </si>
  <si>
    <t>27.644,44</t>
  </si>
  <si>
    <t>MK-01416</t>
  </si>
  <si>
    <t>6336579</t>
  </si>
  <si>
    <t>122514</t>
  </si>
  <si>
    <t>13.989</t>
  </si>
  <si>
    <t>18,4162</t>
  </si>
  <si>
    <t>257.618,33</t>
  </si>
  <si>
    <t>15.027,87</t>
  </si>
  <si>
    <t>701,00</t>
  </si>
  <si>
    <t>12.913,26</t>
  </si>
  <si>
    <t>14.689,87</t>
  </si>
  <si>
    <t>0,128</t>
  </si>
  <si>
    <t>1.880,30</t>
  </si>
  <si>
    <t>NCJ-00936</t>
  </si>
  <si>
    <t>F001-0012903</t>
  </si>
  <si>
    <t>31-03-2025</t>
  </si>
  <si>
    <t>CM-9544-C</t>
  </si>
  <si>
    <t>31.286</t>
  </si>
  <si>
    <t>18,20203</t>
  </si>
  <si>
    <t>569.468,59</t>
  </si>
  <si>
    <t>30.538,42</t>
  </si>
  <si>
    <t>-748,00</t>
  </si>
  <si>
    <t>-13.607,47</t>
  </si>
  <si>
    <t>-52.373,39</t>
  </si>
  <si>
    <t>NCJ-00937</t>
  </si>
  <si>
    <t>CM-9545-C</t>
  </si>
  <si>
    <t>30.598</t>
  </si>
  <si>
    <t>18,20201</t>
  </si>
  <si>
    <t>556.945,11</t>
  </si>
  <si>
    <t>29.560,44</t>
  </si>
  <si>
    <t>-1.038,00</t>
  </si>
  <si>
    <t>-18.893,69</t>
  </si>
  <si>
    <t>-50.696,15</t>
  </si>
  <si>
    <t>NCJ-00938</t>
  </si>
  <si>
    <t>CM-9546-C</t>
  </si>
  <si>
    <t>30.536</t>
  </si>
  <si>
    <t>18,20195</t>
  </si>
  <si>
    <t>555.814,69</t>
  </si>
  <si>
    <t>30.065,41</t>
  </si>
  <si>
    <t>-8.573,12</t>
  </si>
  <si>
    <t>-51.562,18</t>
  </si>
  <si>
    <t>NCJ-00939</t>
  </si>
  <si>
    <t>CM-9547-C</t>
  </si>
  <si>
    <t>30.727</t>
  </si>
  <si>
    <t>18,2021</t>
  </si>
  <si>
    <t>559.296,07</t>
  </si>
  <si>
    <t>30.343,26</t>
  </si>
  <si>
    <t>-384,00</t>
  </si>
  <si>
    <t>-6.989,61</t>
  </si>
  <si>
    <t>-52.038,69</t>
  </si>
  <si>
    <t>NCJ-00940</t>
  </si>
  <si>
    <t>CM-9548-C</t>
  </si>
  <si>
    <t>30.569</t>
  </si>
  <si>
    <t>18,20179</t>
  </si>
  <si>
    <t>556.410,56</t>
  </si>
  <si>
    <t>29.782,42</t>
  </si>
  <si>
    <t>-787,00</t>
  </si>
  <si>
    <t>-14.324,81</t>
  </si>
  <si>
    <t>-51.076,85</t>
  </si>
  <si>
    <t>NCJ-00941</t>
  </si>
  <si>
    <t>CM-9549-C</t>
  </si>
  <si>
    <t>30.489</t>
  </si>
  <si>
    <t>18,20185</t>
  </si>
  <si>
    <t>554.956,17</t>
  </si>
  <si>
    <t>29.890,49</t>
  </si>
  <si>
    <t>-10.902,91</t>
  </si>
  <si>
    <t>-51.262,19</t>
  </si>
  <si>
    <t>NCJ-00942</t>
  </si>
  <si>
    <t>CM-9550-C</t>
  </si>
  <si>
    <t>30.495</t>
  </si>
  <si>
    <t>18,20227</t>
  </si>
  <si>
    <t>555.078,11</t>
  </si>
  <si>
    <t>29.831,80</t>
  </si>
  <si>
    <t>-663,00</t>
  </si>
  <si>
    <t>-12.068,11</t>
  </si>
  <si>
    <t>-51.161,54</t>
  </si>
  <si>
    <t>214.700</t>
  </si>
  <si>
    <t>3.907.969,30</t>
  </si>
  <si>
    <t>210.012,24</t>
  </si>
  <si>
    <t>-4.690,00</t>
  </si>
  <si>
    <t>-85.359,72</t>
  </si>
  <si>
    <t>-360.170,99</t>
  </si>
  <si>
    <t>NL-01264</t>
  </si>
  <si>
    <t>F001-0012904</t>
  </si>
  <si>
    <t>CM-01688</t>
  </si>
  <si>
    <t>32.911</t>
  </si>
  <si>
    <t>19,823</t>
  </si>
  <si>
    <t>18,02308</t>
  </si>
  <si>
    <t>593.157,55</t>
  </si>
  <si>
    <t>32.234,68</t>
  </si>
  <si>
    <t>-676,00</t>
  </si>
  <si>
    <t>-12.183,60</t>
  </si>
  <si>
    <t>-2,044</t>
  </si>
  <si>
    <t>-65.887,69</t>
  </si>
  <si>
    <t>NL-01265</t>
  </si>
  <si>
    <t>CM-01689</t>
  </si>
  <si>
    <t>33.043</t>
  </si>
  <si>
    <t>595.536,47</t>
  </si>
  <si>
    <t>32.309,06</t>
  </si>
  <si>
    <t>-734,00</t>
  </si>
  <si>
    <t>-13.228,94</t>
  </si>
  <si>
    <t>-66.039,72</t>
  </si>
  <si>
    <t>NL-01266</t>
  </si>
  <si>
    <t>CM-01690</t>
  </si>
  <si>
    <t>33.103</t>
  </si>
  <si>
    <t>18,02292</t>
  </si>
  <si>
    <t>596.612,63</t>
  </si>
  <si>
    <t>32.219,22</t>
  </si>
  <si>
    <t>-884,00</t>
  </si>
  <si>
    <t>-15.932,26</t>
  </si>
  <si>
    <t>-65.856,09</t>
  </si>
  <si>
    <t>NL-01267</t>
  </si>
  <si>
    <t>CM-01691</t>
  </si>
  <si>
    <t>18,02318</t>
  </si>
  <si>
    <t>593.377,25</t>
  </si>
  <si>
    <t>32.995,28</t>
  </si>
  <si>
    <t>72,00</t>
  </si>
  <si>
    <t>1.297,67</t>
  </si>
  <si>
    <t>-67.442,35</t>
  </si>
  <si>
    <t>NL-01268</t>
  </si>
  <si>
    <t>CM-11837</t>
  </si>
  <si>
    <t>33.150</t>
  </si>
  <si>
    <t>18,0228</t>
  </si>
  <si>
    <t>597.455,69</t>
  </si>
  <si>
    <t>32.872,17</t>
  </si>
  <si>
    <t>-278,00</t>
  </si>
  <si>
    <t>-5.010,34</t>
  </si>
  <si>
    <t>-67.190,72</t>
  </si>
  <si>
    <t>NL-01269</t>
  </si>
  <si>
    <t>CM-11838</t>
  </si>
  <si>
    <t>33.361</t>
  </si>
  <si>
    <t>601.271,32</t>
  </si>
  <si>
    <t>32.625,43</t>
  </si>
  <si>
    <t>-736,00</t>
  </si>
  <si>
    <t>-13.265,06</t>
  </si>
  <si>
    <t>-66.686,38</t>
  </si>
  <si>
    <t>NL-01270</t>
  </si>
  <si>
    <t>CM-11839</t>
  </si>
  <si>
    <t>32.978</t>
  </si>
  <si>
    <t>18,02313</t>
  </si>
  <si>
    <t>594.366,85</t>
  </si>
  <si>
    <t>32.751,82</t>
  </si>
  <si>
    <t>-226,00</t>
  </si>
  <si>
    <t>-4.076,47</t>
  </si>
  <si>
    <t>-66.944,72</t>
  </si>
  <si>
    <t>231.469</t>
  </si>
  <si>
    <t>4.171.777,76</t>
  </si>
  <si>
    <t>228.007,66</t>
  </si>
  <si>
    <t>-3.462,00</t>
  </si>
  <si>
    <t>-62.399,00</t>
  </si>
  <si>
    <t>-466.047,67</t>
  </si>
  <si>
    <t>NCJ-00943</t>
  </si>
  <si>
    <t>F001-0012907</t>
  </si>
  <si>
    <t>CM-9551-C</t>
  </si>
  <si>
    <t>30.377</t>
  </si>
  <si>
    <t>18,70875</t>
  </si>
  <si>
    <t>568.315,55</t>
  </si>
  <si>
    <t>30.099,94</t>
  </si>
  <si>
    <t>-277,00</t>
  </si>
  <si>
    <t>-5.182,32</t>
  </si>
  <si>
    <t>-36.360,73</t>
  </si>
  <si>
    <t>NCJ-00944</t>
  </si>
  <si>
    <t>CM-9552-C</t>
  </si>
  <si>
    <t>29.543</t>
  </si>
  <si>
    <t>18,70872</t>
  </si>
  <si>
    <t>552.711,60</t>
  </si>
  <si>
    <t>29.260,26</t>
  </si>
  <si>
    <t>-283,00</t>
  </si>
  <si>
    <t>-5.294,57</t>
  </si>
  <si>
    <t>-35.346,39</t>
  </si>
  <si>
    <t>NCJ-00945</t>
  </si>
  <si>
    <t>CM-9553-C</t>
  </si>
  <si>
    <t>29.914</t>
  </si>
  <si>
    <t>559.653,26</t>
  </si>
  <si>
    <t>29.676,35</t>
  </si>
  <si>
    <t>-238,00</t>
  </si>
  <si>
    <t>-4.452,68</t>
  </si>
  <si>
    <t>-35.849,03</t>
  </si>
  <si>
    <t>89.834</t>
  </si>
  <si>
    <t>1.680.680,41</t>
  </si>
  <si>
    <t>89.036,55</t>
  </si>
  <si>
    <t>-798,00</t>
  </si>
  <si>
    <t>-14.929,57</t>
  </si>
  <si>
    <t>-107.556,15</t>
  </si>
  <si>
    <t>NL-01277</t>
  </si>
  <si>
    <t>F001-0012945</t>
  </si>
  <si>
    <t>05-04-2025</t>
  </si>
  <si>
    <t>CM-01695</t>
  </si>
  <si>
    <t>32.649</t>
  </si>
  <si>
    <t>18,18014</t>
  </si>
  <si>
    <t>593.563,33</t>
  </si>
  <si>
    <t>32.348,72</t>
  </si>
  <si>
    <t>-300,00</t>
  </si>
  <si>
    <t>-5.454,04</t>
  </si>
  <si>
    <t>-56.189,73</t>
  </si>
  <si>
    <t>NL-01278</t>
  </si>
  <si>
    <t>CM-01696</t>
  </si>
  <si>
    <t>32.747</t>
  </si>
  <si>
    <t>18,17993</t>
  </si>
  <si>
    <t>595.338,13</t>
  </si>
  <si>
    <t>32.340,30</t>
  </si>
  <si>
    <t>-407,00</t>
  </si>
  <si>
    <t>-7.399,23</t>
  </si>
  <si>
    <t>-56.175,10</t>
  </si>
  <si>
    <t>NL-01279</t>
  </si>
  <si>
    <t>CM-11843</t>
  </si>
  <si>
    <t>33.364</t>
  </si>
  <si>
    <t>18,17974</t>
  </si>
  <si>
    <t>606.548,85</t>
  </si>
  <si>
    <t>33.069,72</t>
  </si>
  <si>
    <t>-294,00</t>
  </si>
  <si>
    <t>-5.344,84</t>
  </si>
  <si>
    <t>-57.442,10</t>
  </si>
  <si>
    <t>NL-01280</t>
  </si>
  <si>
    <t>CM-11844</t>
  </si>
  <si>
    <t>33.248</t>
  </si>
  <si>
    <t>18,1799</t>
  </si>
  <si>
    <t>604.445,48</t>
  </si>
  <si>
    <t>32.903,82</t>
  </si>
  <si>
    <t>-6.253,89</t>
  </si>
  <si>
    <t>-57.153,94</t>
  </si>
  <si>
    <t>NL-01281</t>
  </si>
  <si>
    <t>CM-11845</t>
  </si>
  <si>
    <t>32.521</t>
  </si>
  <si>
    <t>18,18021</t>
  </si>
  <si>
    <t>591.238,76</t>
  </si>
  <si>
    <t>32.628,69</t>
  </si>
  <si>
    <t>1.963,46</t>
  </si>
  <si>
    <t>-56.676,03</t>
  </si>
  <si>
    <t>164.529</t>
  </si>
  <si>
    <t>2.991.134,55</t>
  </si>
  <si>
    <t>163.291,25</t>
  </si>
  <si>
    <t>-1.237,00</t>
  </si>
  <si>
    <t>-22.488,54</t>
  </si>
  <si>
    <t>-283.636,90</t>
  </si>
  <si>
    <t>ML-06379</t>
  </si>
  <si>
    <t>F001-0012947</t>
  </si>
  <si>
    <t>11-04-2025</t>
  </si>
  <si>
    <t>CM-01697</t>
  </si>
  <si>
    <t>32.749</t>
  </si>
  <si>
    <t>18,17972</t>
  </si>
  <si>
    <t>595.367,63</t>
  </si>
  <si>
    <t>31.990,06</t>
  </si>
  <si>
    <t>-759,00</t>
  </si>
  <si>
    <t>-13.798,41</t>
  </si>
  <si>
    <t>-55.566,73</t>
  </si>
  <si>
    <t>ML-06380</t>
  </si>
  <si>
    <t>CM-01698</t>
  </si>
  <si>
    <t>32.556</t>
  </si>
  <si>
    <t>18,17992</t>
  </si>
  <si>
    <t>591.865,39</t>
  </si>
  <si>
    <t>32.010,30</t>
  </si>
  <si>
    <t>-546,00</t>
  </si>
  <si>
    <t>-9.926,24</t>
  </si>
  <si>
    <t>-55.601,89</t>
  </si>
  <si>
    <t>ML-06381</t>
  </si>
  <si>
    <t>CM-01699</t>
  </si>
  <si>
    <t>32.443</t>
  </si>
  <si>
    <t>589.811,61</t>
  </si>
  <si>
    <t>31.965,26</t>
  </si>
  <si>
    <t>-478,00</t>
  </si>
  <si>
    <t>-8.690,01</t>
  </si>
  <si>
    <t>-55.523,66</t>
  </si>
  <si>
    <t>ML-06382</t>
  </si>
  <si>
    <t>CM-11846</t>
  </si>
  <si>
    <t>32.552</t>
  </si>
  <si>
    <t>18,17998</t>
  </si>
  <si>
    <t>591.794,65</t>
  </si>
  <si>
    <t>32.091,59</t>
  </si>
  <si>
    <t>-460,00</t>
  </si>
  <si>
    <t>-8.362,79</t>
  </si>
  <si>
    <t>-55.743,09</t>
  </si>
  <si>
    <t>ML-06383</t>
  </si>
  <si>
    <t>CM-11847</t>
  </si>
  <si>
    <t>32.239</t>
  </si>
  <si>
    <t>586.095,85</t>
  </si>
  <si>
    <t>31.807,23</t>
  </si>
  <si>
    <t>-7.853,64</t>
  </si>
  <si>
    <t>-55.249,16</t>
  </si>
  <si>
    <t>ML-06384</t>
  </si>
  <si>
    <t>CM-11848</t>
  </si>
  <si>
    <t>32.187</t>
  </si>
  <si>
    <t>585.151,21</t>
  </si>
  <si>
    <t>31.328,24</t>
  </si>
  <si>
    <t>-859,00</t>
  </si>
  <si>
    <t>-15.616,40</t>
  </si>
  <si>
    <t>-54.417,15</t>
  </si>
  <si>
    <t>194.726</t>
  </si>
  <si>
    <t>3.540.086,34</t>
  </si>
  <si>
    <t>191.192,68</t>
  </si>
  <si>
    <t>-3.534,00</t>
  </si>
  <si>
    <t>-64.247,49</t>
  </si>
  <si>
    <t>-332.101,68</t>
  </si>
  <si>
    <t>NCJ-00946</t>
  </si>
  <si>
    <t>F001-0012951</t>
  </si>
  <si>
    <t>21-04-2025</t>
  </si>
  <si>
    <t>CM-9562-C</t>
  </si>
  <si>
    <t>32.276</t>
  </si>
  <si>
    <t>18,18016</t>
  </si>
  <si>
    <t>586.782,72</t>
  </si>
  <si>
    <t>32.121,35</t>
  </si>
  <si>
    <t>-155,00</t>
  </si>
  <si>
    <t>-2.817,92</t>
  </si>
  <si>
    <t>-55.794,78</t>
  </si>
  <si>
    <t>NCJ-00947</t>
  </si>
  <si>
    <t>CM-9563-C</t>
  </si>
  <si>
    <t>32.145</t>
  </si>
  <si>
    <t>18,1801</t>
  </si>
  <si>
    <t>584.399,35</t>
  </si>
  <si>
    <t>31.938,20</t>
  </si>
  <si>
    <t>-3.759,56</t>
  </si>
  <si>
    <t>-55.476,66</t>
  </si>
  <si>
    <t>NCJ-00948</t>
  </si>
  <si>
    <t>CM-9564-C</t>
  </si>
  <si>
    <t>31.590</t>
  </si>
  <si>
    <t>18,18015</t>
  </si>
  <si>
    <t>574.310,87</t>
  </si>
  <si>
    <t>31.056,01</t>
  </si>
  <si>
    <t>-534,00</t>
  </si>
  <si>
    <t>-9.708,20</t>
  </si>
  <si>
    <t>-53.944,29</t>
  </si>
  <si>
    <t>NCJ-00949</t>
  </si>
  <si>
    <t>CM-9565-C</t>
  </si>
  <si>
    <t>30.987</t>
  </si>
  <si>
    <t>18,18001</t>
  </si>
  <si>
    <t>563.344,08</t>
  </si>
  <si>
    <t>29.861,33</t>
  </si>
  <si>
    <t>-1.126,00</t>
  </si>
  <si>
    <t>-20.470,69</t>
  </si>
  <si>
    <t>-51.869,13</t>
  </si>
  <si>
    <t>126.998</t>
  </si>
  <si>
    <t>2.308.837,02</t>
  </si>
  <si>
    <t>124.976,89</t>
  </si>
  <si>
    <t>-2.022,00</t>
  </si>
  <si>
    <t>-36.756,37</t>
  </si>
  <si>
    <t>-217.084,86</t>
  </si>
  <si>
    <t>NANT-00490</t>
  </si>
  <si>
    <t>90407799</t>
  </si>
  <si>
    <t>24-03-2025</t>
  </si>
  <si>
    <t>CM-691</t>
  </si>
  <si>
    <t>28.192</t>
  </si>
  <si>
    <t>20,02</t>
  </si>
  <si>
    <t>18,32392</t>
  </si>
  <si>
    <t>516.587,83</t>
  </si>
  <si>
    <t>26.803,18</t>
  </si>
  <si>
    <t>-1.389,00</t>
  </si>
  <si>
    <t>-25.451,92</t>
  </si>
  <si>
    <t>-1,847</t>
  </si>
  <si>
    <t>-49.505,47</t>
  </si>
  <si>
    <t>NANT-00491</t>
  </si>
  <si>
    <t>CM-692</t>
  </si>
  <si>
    <t>43.147</t>
  </si>
  <si>
    <t>18,32394</t>
  </si>
  <si>
    <t>790.623,18</t>
  </si>
  <si>
    <t>43.272,98</t>
  </si>
  <si>
    <t>126,00</t>
  </si>
  <si>
    <t>2.308,82</t>
  </si>
  <si>
    <t>-79.925,19</t>
  </si>
  <si>
    <t>71.339</t>
  </si>
  <si>
    <t>1.307.211,01</t>
  </si>
  <si>
    <t>70.076,16</t>
  </si>
  <si>
    <t>-1.263,00</t>
  </si>
  <si>
    <t>-23.143,10</t>
  </si>
  <si>
    <t>-129.430,66</t>
  </si>
  <si>
    <t>IGOR MIMICA MORENO</t>
  </si>
  <si>
    <t>4600000861</t>
  </si>
  <si>
    <t>MTIM-00001</t>
  </si>
  <si>
    <t>40</t>
  </si>
  <si>
    <t>02-06-2025</t>
  </si>
  <si>
    <t>N1206052025</t>
  </si>
  <si>
    <t>2.170</t>
  </si>
  <si>
    <t>6</t>
  </si>
  <si>
    <t>6,70995</t>
  </si>
  <si>
    <t>14.560,60</t>
  </si>
  <si>
    <t>2.427,14</t>
  </si>
  <si>
    <t>257,00</t>
  </si>
  <si>
    <t>1.724,46</t>
  </si>
  <si>
    <t>20,33145</t>
  </si>
  <si>
    <t>-14,33145</t>
  </si>
  <si>
    <t>-34.784,44</t>
  </si>
  <si>
    <t>MTIM-00002</t>
  </si>
  <si>
    <t>N1206052025_B</t>
  </si>
  <si>
    <t>660</t>
  </si>
  <si>
    <t>7,99999</t>
  </si>
  <si>
    <t>8,31142</t>
  </si>
  <si>
    <t>5.485,54</t>
  </si>
  <si>
    <t>685,76</t>
  </si>
  <si>
    <t>26,00</t>
  </si>
  <si>
    <t>216,10</t>
  </si>
  <si>
    <t>-12,33146</t>
  </si>
  <si>
    <t>-8.456,42</t>
  </si>
  <si>
    <t>2.830</t>
  </si>
  <si>
    <t>20.046,14</t>
  </si>
  <si>
    <t>3.112,90</t>
  </si>
  <si>
    <t>283,00</t>
  </si>
  <si>
    <t>1.940,56</t>
  </si>
  <si>
    <t>-43.240,86</t>
  </si>
  <si>
    <t>MK-01402</t>
  </si>
  <si>
    <t>122476</t>
  </si>
  <si>
    <t>11.219</t>
  </si>
  <si>
    <t>212.994,36</t>
  </si>
  <si>
    <t>12.318,18</t>
  </si>
  <si>
    <t>822,00</t>
  </si>
  <si>
    <t>15.608,65</t>
  </si>
  <si>
    <t>277</t>
  </si>
  <si>
    <t>12.041,18</t>
  </si>
  <si>
    <t>7.044,09</t>
  </si>
  <si>
    <t>MK-01412</t>
  </si>
  <si>
    <t>122492</t>
  </si>
  <si>
    <t>10.722</t>
  </si>
  <si>
    <t>197.459,05</t>
  </si>
  <si>
    <t>11.258,91</t>
  </si>
  <si>
    <t>5.227,99</t>
  </si>
  <si>
    <t>253</t>
  </si>
  <si>
    <t>11.005,91</t>
  </si>
  <si>
    <t>1.408,76</t>
  </si>
  <si>
    <t>MK-01414</t>
  </si>
  <si>
    <t>122506</t>
  </si>
  <si>
    <t>13.043</t>
  </si>
  <si>
    <t>240.203,05</t>
  </si>
  <si>
    <t>13.844,33</t>
  </si>
  <si>
    <t>490,00</t>
  </si>
  <si>
    <t>9.029,46</t>
  </si>
  <si>
    <t>311</t>
  </si>
  <si>
    <t>13.533,33</t>
  </si>
  <si>
    <t>1.732,27</t>
  </si>
  <si>
    <t>23.765</t>
  </si>
  <si>
    <t>437.662,10</t>
  </si>
  <si>
    <t>25.103,24</t>
  </si>
  <si>
    <t>14.257,45</t>
  </si>
  <si>
    <t>24.539,24</t>
  </si>
  <si>
    <t>3.141,03</t>
  </si>
  <si>
    <t>MK-01409</t>
  </si>
  <si>
    <t>95091885</t>
  </si>
  <si>
    <t>122446</t>
  </si>
  <si>
    <t>13.805</t>
  </si>
  <si>
    <t>261.417,04</t>
  </si>
  <si>
    <t>14.140,18</t>
  </si>
  <si>
    <t>323,96</t>
  </si>
  <si>
    <t>318</t>
  </si>
  <si>
    <t>13.822,18</t>
  </si>
  <si>
    <t>1.769,24</t>
  </si>
  <si>
    <t>MK-01410</t>
  </si>
  <si>
    <t>122484</t>
  </si>
  <si>
    <t>10.836</t>
  </si>
  <si>
    <t>205.202,21</t>
  </si>
  <si>
    <t>11.422,72</t>
  </si>
  <si>
    <t>330,00</t>
  </si>
  <si>
    <t>6.070,98</t>
  </si>
  <si>
    <t>257</t>
  </si>
  <si>
    <t>11.165,72</t>
  </si>
  <si>
    <t>1.429,21</t>
  </si>
  <si>
    <t>MK-01411</t>
  </si>
  <si>
    <t>122490</t>
  </si>
  <si>
    <t>11.586</t>
  </si>
  <si>
    <t>219.412,43</t>
  </si>
  <si>
    <t>11.765,34</t>
  </si>
  <si>
    <t>-86,00</t>
  </si>
  <si>
    <t>-1.586,03</t>
  </si>
  <si>
    <t>265</t>
  </si>
  <si>
    <t>11.500,34</t>
  </si>
  <si>
    <t>1.472,04</t>
  </si>
  <si>
    <t>36.227</t>
  </si>
  <si>
    <t>686.031,68</t>
  </si>
  <si>
    <t>37.328,24</t>
  </si>
  <si>
    <t>262,00</t>
  </si>
  <si>
    <t>4.808,91</t>
  </si>
  <si>
    <t>36.488,24</t>
  </si>
  <si>
    <t>4.670,49</t>
  </si>
  <si>
    <t>MK-01417</t>
  </si>
  <si>
    <t>122579</t>
  </si>
  <si>
    <t>15.315</t>
  </si>
  <si>
    <t>18,1212</t>
  </si>
  <si>
    <t>285.372,26</t>
  </si>
  <si>
    <t>16.096,17</t>
  </si>
  <si>
    <t>419,00</t>
  </si>
  <si>
    <t>7.597,52</t>
  </si>
  <si>
    <t>362</t>
  </si>
  <si>
    <t>15.734,17</t>
  </si>
  <si>
    <t>MK-01419</t>
  </si>
  <si>
    <t>122582</t>
  </si>
  <si>
    <t>15.327</t>
  </si>
  <si>
    <t>18,6356</t>
  </si>
  <si>
    <t>293.696,31</t>
  </si>
  <si>
    <t>15.788,72</t>
  </si>
  <si>
    <t>107,00</t>
  </si>
  <si>
    <t>1.996,97</t>
  </si>
  <si>
    <t>355</t>
  </si>
  <si>
    <t>15.433,72</t>
  </si>
  <si>
    <t>0,529</t>
  </si>
  <si>
    <t>8.164,44</t>
  </si>
  <si>
    <t>MK-01420</t>
  </si>
  <si>
    <t>122586</t>
  </si>
  <si>
    <t>16.193</t>
  </si>
  <si>
    <t>301.741,47</t>
  </si>
  <si>
    <t>17.119,89</t>
  </si>
  <si>
    <t>542,00</t>
  </si>
  <si>
    <t>9.812,71</t>
  </si>
  <si>
    <t>385</t>
  </si>
  <si>
    <t>16.734,89</t>
  </si>
  <si>
    <t>MK-01421</t>
  </si>
  <si>
    <t>122588</t>
  </si>
  <si>
    <t>14.313</t>
  </si>
  <si>
    <t>274.277,06</t>
  </si>
  <si>
    <t>14.853,06</t>
  </si>
  <si>
    <t>206,00</t>
  </si>
  <si>
    <t>3.836,95</t>
  </si>
  <si>
    <t>14.519,06</t>
  </si>
  <si>
    <t>7.680,58</t>
  </si>
  <si>
    <t>MK-01422</t>
  </si>
  <si>
    <t>122590</t>
  </si>
  <si>
    <t>13.917</t>
  </si>
  <si>
    <t>266.688,80</t>
  </si>
  <si>
    <t>14.109,89</t>
  </si>
  <si>
    <t>-124,00</t>
  </si>
  <si>
    <t>-2.316,07</t>
  </si>
  <si>
    <t>317</t>
  </si>
  <si>
    <t>13.792,89</t>
  </si>
  <si>
    <t>7.296,44</t>
  </si>
  <si>
    <t>MK-01423</t>
  </si>
  <si>
    <t>122591</t>
  </si>
  <si>
    <t>14.916</t>
  </si>
  <si>
    <t>285.826,59</t>
  </si>
  <si>
    <t>15.361,26</t>
  </si>
  <si>
    <t>99,00</t>
  </si>
  <si>
    <t>1.852,02</t>
  </si>
  <si>
    <t>346</t>
  </si>
  <si>
    <t>15.015,26</t>
  </si>
  <si>
    <t>7.943,07</t>
  </si>
  <si>
    <t>MK-01424</t>
  </si>
  <si>
    <t>122593</t>
  </si>
  <si>
    <t>16.404</t>
  </si>
  <si>
    <t>314.351,36</t>
  </si>
  <si>
    <t>17.345,02</t>
  </si>
  <si>
    <t>551,00</t>
  </si>
  <si>
    <t>10.260,28</t>
  </si>
  <si>
    <t>16.955,02</t>
  </si>
  <si>
    <t>8.969,21</t>
  </si>
  <si>
    <t>MK-01425</t>
  </si>
  <si>
    <t>122596</t>
  </si>
  <si>
    <t>15.487</t>
  </si>
  <si>
    <t>288.580,36</t>
  </si>
  <si>
    <t>16.094,90</t>
  </si>
  <si>
    <t>246,00</t>
  </si>
  <si>
    <t>4.454,62</t>
  </si>
  <si>
    <t>15.732,90</t>
  </si>
  <si>
    <t>MK-01426</t>
  </si>
  <si>
    <t>122610</t>
  </si>
  <si>
    <t>12.129</t>
  </si>
  <si>
    <t>232.417,43</t>
  </si>
  <si>
    <t>12.729,50</t>
  </si>
  <si>
    <t>315,00</t>
  </si>
  <si>
    <t>5.866,14</t>
  </si>
  <si>
    <t>286</t>
  </si>
  <si>
    <t>12.443,50</t>
  </si>
  <si>
    <t>6.582,61</t>
  </si>
  <si>
    <t>134.001</t>
  </si>
  <si>
    <t>2.542.951,64</t>
  </si>
  <si>
    <t>139.498,41</t>
  </si>
  <si>
    <t>2.361,00</t>
  </si>
  <si>
    <t>43.361,14</t>
  </si>
  <si>
    <t>136.361,41</t>
  </si>
  <si>
    <t>46.636,35</t>
  </si>
  <si>
    <t>MK-01433</t>
  </si>
  <si>
    <t>6346119</t>
  </si>
  <si>
    <t>03-06-2025</t>
  </si>
  <si>
    <t>122621</t>
  </si>
  <si>
    <t>10.729</t>
  </si>
  <si>
    <t>199.929,31</t>
  </si>
  <si>
    <t>11.623,25</t>
  </si>
  <si>
    <t>632,00</t>
  </si>
  <si>
    <t>11.448,22</t>
  </si>
  <si>
    <t>262</t>
  </si>
  <si>
    <t>11.361,25</t>
  </si>
  <si>
    <t>0,224</t>
  </si>
  <si>
    <t>2.544,92</t>
  </si>
  <si>
    <t>MK-01434</t>
  </si>
  <si>
    <t>122623</t>
  </si>
  <si>
    <t>11.395</t>
  </si>
  <si>
    <t>212.331,41</t>
  </si>
  <si>
    <t>11.962,91</t>
  </si>
  <si>
    <t>299,00</t>
  </si>
  <si>
    <t>5.415,39</t>
  </si>
  <si>
    <t>269</t>
  </si>
  <si>
    <t>11.693,91</t>
  </si>
  <si>
    <t>2.619,44</t>
  </si>
  <si>
    <t>22.125</t>
  </si>
  <si>
    <t>412.260,72</t>
  </si>
  <si>
    <t>23.586,16</t>
  </si>
  <si>
    <t>931,00</t>
  </si>
  <si>
    <t>16.863,61</t>
  </si>
  <si>
    <t>23.055,16</t>
  </si>
  <si>
    <t>5.164,36</t>
  </si>
  <si>
    <t>MK-01398</t>
  </si>
  <si>
    <t>6346115</t>
  </si>
  <si>
    <t>122444</t>
  </si>
  <si>
    <t>11.208</t>
  </si>
  <si>
    <t>212.788,40</t>
  </si>
  <si>
    <t>11.991,91</t>
  </si>
  <si>
    <t>9.753,23</t>
  </si>
  <si>
    <t>270</t>
  </si>
  <si>
    <t>11.721,91</t>
  </si>
  <si>
    <t>6.857,32</t>
  </si>
  <si>
    <t>MK-01413</t>
  </si>
  <si>
    <t>122502</t>
  </si>
  <si>
    <t>11.299</t>
  </si>
  <si>
    <t>208.086,67</t>
  </si>
  <si>
    <t>12.657,09</t>
  </si>
  <si>
    <t>1.073,00</t>
  </si>
  <si>
    <t>19.760,21</t>
  </si>
  <si>
    <t>285</t>
  </si>
  <si>
    <t>12.372,09</t>
  </si>
  <si>
    <t>1.583,63</t>
  </si>
  <si>
    <t>MK-01415</t>
  </si>
  <si>
    <t>6354662</t>
  </si>
  <si>
    <t>01-07-2025</t>
  </si>
  <si>
    <t>122507</t>
  </si>
  <si>
    <t>13.532</t>
  </si>
  <si>
    <t>19,29062</t>
  </si>
  <si>
    <t>261.049,01</t>
  </si>
  <si>
    <t>14.195,29</t>
  </si>
  <si>
    <t>5.263,55</t>
  </si>
  <si>
    <t>13.805,29</t>
  </si>
  <si>
    <t>1.767,08</t>
  </si>
  <si>
    <t>MK-01418</t>
  </si>
  <si>
    <t>6354663</t>
  </si>
  <si>
    <t>122580</t>
  </si>
  <si>
    <t>15.171</t>
  </si>
  <si>
    <t>19,52041</t>
  </si>
  <si>
    <t>296.146,88</t>
  </si>
  <si>
    <t>15.948,74</t>
  </si>
  <si>
    <t>339,00</t>
  </si>
  <si>
    <t>6.609,61</t>
  </si>
  <si>
    <t>439</t>
  </si>
  <si>
    <t>15.509,74</t>
  </si>
  <si>
    <t>8.204,65</t>
  </si>
  <si>
    <t>MK-01429</t>
  </si>
  <si>
    <t>122614</t>
  </si>
  <si>
    <t>10.732</t>
  </si>
  <si>
    <t>17,7773</t>
  </si>
  <si>
    <t>195.180,56</t>
  </si>
  <si>
    <t>11.496,91</t>
  </si>
  <si>
    <t>765,00</t>
  </si>
  <si>
    <t>13.595,01</t>
  </si>
  <si>
    <t>2.575,31</t>
  </si>
  <si>
    <t>MK-01435</t>
  </si>
  <si>
    <t>122627</t>
  </si>
  <si>
    <t>11.793</t>
  </si>
  <si>
    <t>214.473,69</t>
  </si>
  <si>
    <t>12.331,87</t>
  </si>
  <si>
    <t>539,00</t>
  </si>
  <si>
    <t>9.579,30</t>
  </si>
  <si>
    <t>2.762,34</t>
  </si>
  <si>
    <t>22.525</t>
  </si>
  <si>
    <t>409.654,25</t>
  </si>
  <si>
    <t>23.828,78</t>
  </si>
  <si>
    <t>1.304,00</t>
  </si>
  <si>
    <t>23.174,31</t>
  </si>
  <si>
    <t>5.337,65</t>
  </si>
  <si>
    <t>M-001</t>
  </si>
  <si>
    <t>MK-01448</t>
  </si>
  <si>
    <t>6354664</t>
  </si>
  <si>
    <t>122677</t>
  </si>
  <si>
    <t>12.016</t>
  </si>
  <si>
    <t>18,73821</t>
  </si>
  <si>
    <t>225.162,13</t>
  </si>
  <si>
    <t>12.401,20</t>
  </si>
  <si>
    <t>385,00</t>
  </si>
  <si>
    <t>7.214,21</t>
  </si>
  <si>
    <t>MK-01447</t>
  </si>
  <si>
    <t>6354667</t>
  </si>
  <si>
    <t>122676</t>
  </si>
  <si>
    <t>11.784</t>
  </si>
  <si>
    <t>18,3865</t>
  </si>
  <si>
    <t>216.660,64</t>
  </si>
  <si>
    <t>12.546,92</t>
  </si>
  <si>
    <t>763,00</t>
  </si>
  <si>
    <t>14.033,31</t>
  </si>
  <si>
    <t>Provision de precio provisorio</t>
  </si>
  <si>
    <t>JUL-25</t>
  </si>
  <si>
    <t>NMSP-00316</t>
  </si>
  <si>
    <t>1002302</t>
  </si>
  <si>
    <t>BAGS6308TO6327</t>
  </si>
  <si>
    <t>17.113</t>
  </si>
  <si>
    <t>19,25889</t>
  </si>
  <si>
    <t>329.577,36</t>
  </si>
  <si>
    <t>22.991,03</t>
  </si>
  <si>
    <t>4.958,00</t>
  </si>
  <si>
    <t>95.486,15</t>
  </si>
  <si>
    <t>920</t>
  </si>
  <si>
    <t>22.071,03</t>
  </si>
  <si>
    <t>PROVISORIO</t>
  </si>
  <si>
    <t>-26.661,80</t>
  </si>
  <si>
    <t>NMSP-00317</t>
  </si>
  <si>
    <t>BAGS6328TO6347</t>
  </si>
  <si>
    <t>15.738</t>
  </si>
  <si>
    <t>18,73883</t>
  </si>
  <si>
    <t>294.911,63</t>
  </si>
  <si>
    <t>18.063,80</t>
  </si>
  <si>
    <t>1.287,00</t>
  </si>
  <si>
    <t>24.113,13</t>
  </si>
  <si>
    <t>1039</t>
  </si>
  <si>
    <t>17.024,80</t>
  </si>
  <si>
    <t>-20.565,96</t>
  </si>
  <si>
    <t>NMSP-00318</t>
  </si>
  <si>
    <t>BAGS6348TO6367</t>
  </si>
  <si>
    <t>15.673</t>
  </si>
  <si>
    <t>18,73928</t>
  </si>
  <si>
    <t>293.700,76</t>
  </si>
  <si>
    <t>19.017,34</t>
  </si>
  <si>
    <t>2.251,00</t>
  </si>
  <si>
    <t>42.188,49</t>
  </si>
  <si>
    <t>17.924,34</t>
  </si>
  <si>
    <t>-21.652,60</t>
  </si>
  <si>
    <t>NMSP-00319</t>
  </si>
  <si>
    <t>BAGS6448TO6467</t>
  </si>
  <si>
    <t>16.894</t>
  </si>
  <si>
    <t>19,25876</t>
  </si>
  <si>
    <t>325.359,06</t>
  </si>
  <si>
    <t>19.195,83</t>
  </si>
  <si>
    <t>1.534,00</t>
  </si>
  <si>
    <t>29.538,12</t>
  </si>
  <si>
    <t>768</t>
  </si>
  <si>
    <t>18.427,83</t>
  </si>
  <si>
    <t>-22.260,82</t>
  </si>
  <si>
    <t>NMSP-00320</t>
  </si>
  <si>
    <t>BAGS6508TO6527</t>
  </si>
  <si>
    <t>15.564</t>
  </si>
  <si>
    <t>19,07845</t>
  </si>
  <si>
    <t>296.934,11</t>
  </si>
  <si>
    <t>18.095,62</t>
  </si>
  <si>
    <t>1.627,00</t>
  </si>
  <si>
    <t>31.036,25</t>
  </si>
  <si>
    <t>905</t>
  </si>
  <si>
    <t>17.190,62</t>
  </si>
  <si>
    <t>-20.766,27</t>
  </si>
  <si>
    <t>NMSP-00321</t>
  </si>
  <si>
    <t>BAGS6488TO6507</t>
  </si>
  <si>
    <t>15.864</t>
  </si>
  <si>
    <t>19,07855</t>
  </si>
  <si>
    <t>302.663,04</t>
  </si>
  <si>
    <t>18.215,77</t>
  </si>
  <si>
    <t>1.441,00</t>
  </si>
  <si>
    <t>27.486,85</t>
  </si>
  <si>
    <t>911</t>
  </si>
  <si>
    <t>17.304,77</t>
  </si>
  <si>
    <t>-20.904,16</t>
  </si>
  <si>
    <t>NMSP-00322</t>
  </si>
  <si>
    <t>BAGS6528TO6547</t>
  </si>
  <si>
    <t>14.768</t>
  </si>
  <si>
    <t>18,61956</t>
  </si>
  <si>
    <t>274.964,39</t>
  </si>
  <si>
    <t>17.611,67</t>
  </si>
  <si>
    <t>1.743,00</t>
  </si>
  <si>
    <t>32.457,06</t>
  </si>
  <si>
    <t>16.510,67</t>
  </si>
  <si>
    <t>-19.944,89</t>
  </si>
  <si>
    <t>111.613</t>
  </si>
  <si>
    <t>2.118.110,35</t>
  </si>
  <si>
    <t>133.191,06</t>
  </si>
  <si>
    <t>14.841,00</t>
  </si>
  <si>
    <t>282.306,05</t>
  </si>
  <si>
    <t>126.454,06</t>
  </si>
  <si>
    <t>-152.756,50</t>
  </si>
  <si>
    <t>MCAS-00110</t>
  </si>
  <si>
    <t>843</t>
  </si>
  <si>
    <t>80182025</t>
  </si>
  <si>
    <t>29.481</t>
  </si>
  <si>
    <t>19,04778</t>
  </si>
  <si>
    <t>561.549,14</t>
  </si>
  <si>
    <t>28.393,17</t>
  </si>
  <si>
    <t>-1.798,00</t>
  </si>
  <si>
    <t>-34.247,91</t>
  </si>
  <si>
    <t>710</t>
  </si>
  <si>
    <t>27.683,17</t>
  </si>
  <si>
    <t>-33.441,27</t>
  </si>
  <si>
    <t>MCAS-00111</t>
  </si>
  <si>
    <t>80182030</t>
  </si>
  <si>
    <t>29.435</t>
  </si>
  <si>
    <t>19,04755</t>
  </si>
  <si>
    <t>560.669,37</t>
  </si>
  <si>
    <t>28.616,71</t>
  </si>
  <si>
    <t>-1.534,00</t>
  </si>
  <si>
    <t>-29.218,94</t>
  </si>
  <si>
    <t>715</t>
  </si>
  <si>
    <t>27.901,71</t>
  </si>
  <si>
    <t>-33.705,27</t>
  </si>
  <si>
    <t>MCAS-00112</t>
  </si>
  <si>
    <t>80182050</t>
  </si>
  <si>
    <t>29.133</t>
  </si>
  <si>
    <t>19,0478</t>
  </si>
  <si>
    <t>554.919,67</t>
  </si>
  <si>
    <t>28.245,93</t>
  </si>
  <si>
    <t>-30.343,15</t>
  </si>
  <si>
    <t>706</t>
  </si>
  <si>
    <t>27.539,93</t>
  </si>
  <si>
    <t>-33.268,24</t>
  </si>
  <si>
    <t>MCAS-00113</t>
  </si>
  <si>
    <t>80182744</t>
  </si>
  <si>
    <t>27.262</t>
  </si>
  <si>
    <t>19,04792</t>
  </si>
  <si>
    <t>519.283,84</t>
  </si>
  <si>
    <t>26.935,88</t>
  </si>
  <si>
    <t>-999,00</t>
  </si>
  <si>
    <t>-19.028,87</t>
  </si>
  <si>
    <t>26.262,88</t>
  </si>
  <si>
    <t>-31.725,56</t>
  </si>
  <si>
    <t>MCAS-00114</t>
  </si>
  <si>
    <t>80182745</t>
  </si>
  <si>
    <t>26.650</t>
  </si>
  <si>
    <t>19,04761</t>
  </si>
  <si>
    <t>507.612,66</t>
  </si>
  <si>
    <t>26.285,73</t>
  </si>
  <si>
    <t>-1.021,00</t>
  </si>
  <si>
    <t>-19.447,61</t>
  </si>
  <si>
    <t>657</t>
  </si>
  <si>
    <t>25.628,73</t>
  </si>
  <si>
    <t>-30.959,51</t>
  </si>
  <si>
    <t>MCAS-00115</t>
  </si>
  <si>
    <t>80182753</t>
  </si>
  <si>
    <t>26.298</t>
  </si>
  <si>
    <t>19,04756</t>
  </si>
  <si>
    <t>500.907,15</t>
  </si>
  <si>
    <t>26.012,48</t>
  </si>
  <si>
    <t>-935,00</t>
  </si>
  <si>
    <t>-17.809,47</t>
  </si>
  <si>
    <t>650</t>
  </si>
  <si>
    <t>25.362,48</t>
  </si>
  <si>
    <t>-30.637,88</t>
  </si>
  <si>
    <t>MCAS-00116</t>
  </si>
  <si>
    <t>80182754</t>
  </si>
  <si>
    <t>27.185</t>
  </si>
  <si>
    <t>19,04769</t>
  </si>
  <si>
    <t>517.810,59</t>
  </si>
  <si>
    <t>25.943,65</t>
  </si>
  <si>
    <t>-1.890,00</t>
  </si>
  <si>
    <t>-36.000,13</t>
  </si>
  <si>
    <t>649</t>
  </si>
  <si>
    <t>25.294,65</t>
  </si>
  <si>
    <t>-30.555,94</t>
  </si>
  <si>
    <t>MCAS-00117</t>
  </si>
  <si>
    <t>80182898</t>
  </si>
  <si>
    <t>25.536</t>
  </si>
  <si>
    <t>19,04783</t>
  </si>
  <si>
    <t>486.409,78</t>
  </si>
  <si>
    <t>25.174,71</t>
  </si>
  <si>
    <t>-991,00</t>
  </si>
  <si>
    <t>-18.876,40</t>
  </si>
  <si>
    <t>629</t>
  </si>
  <si>
    <t>24.545,71</t>
  </si>
  <si>
    <t>-29.651,22</t>
  </si>
  <si>
    <t>MCAS-00118</t>
  </si>
  <si>
    <t>80182916</t>
  </si>
  <si>
    <t>26.820</t>
  </si>
  <si>
    <t>19,04789</t>
  </si>
  <si>
    <t>510.870,16</t>
  </si>
  <si>
    <t>26.355,16</t>
  </si>
  <si>
    <t>-1.124,00</t>
  </si>
  <si>
    <t>-21.409,83</t>
  </si>
  <si>
    <t>659</t>
  </si>
  <si>
    <t>25.696,16</t>
  </si>
  <si>
    <t>-31.040,96</t>
  </si>
  <si>
    <t>MCAS-00119</t>
  </si>
  <si>
    <t>80183026</t>
  </si>
  <si>
    <t>27.528</t>
  </si>
  <si>
    <t>19,04766</t>
  </si>
  <si>
    <t>524.346,85</t>
  </si>
  <si>
    <t>19.220,04</t>
  </si>
  <si>
    <t>-8.789,00</t>
  </si>
  <si>
    <t>-167.411,98</t>
  </si>
  <si>
    <t>481</t>
  </si>
  <si>
    <t>18.739,04</t>
  </si>
  <si>
    <t>-22.636,76</t>
  </si>
  <si>
    <t>MCAS-00120</t>
  </si>
  <si>
    <t>80183029</t>
  </si>
  <si>
    <t>27.711</t>
  </si>
  <si>
    <t>19,04758</t>
  </si>
  <si>
    <t>527.836,18</t>
  </si>
  <si>
    <t>27.474,72</t>
  </si>
  <si>
    <t>-924,00</t>
  </si>
  <si>
    <t>-17.594,81</t>
  </si>
  <si>
    <t>687</t>
  </si>
  <si>
    <t>26.787,72</t>
  </si>
  <si>
    <t>-32.359,57</t>
  </si>
  <si>
    <t>303.040</t>
  </si>
  <si>
    <t>5.772.215,39</t>
  </si>
  <si>
    <t>288.658,18</t>
  </si>
  <si>
    <t>-21.598,00</t>
  </si>
  <si>
    <t>-411.389,10</t>
  </si>
  <si>
    <t>281.442,18</t>
  </si>
  <si>
    <t>-339.982,18</t>
  </si>
  <si>
    <t>NANT-00478</t>
  </si>
  <si>
    <t>0910550805</t>
  </si>
  <si>
    <t>CM-679</t>
  </si>
  <si>
    <t>28.976</t>
  </si>
  <si>
    <t>19,59688</t>
  </si>
  <si>
    <t>567.832,62</t>
  </si>
  <si>
    <t>30.817,28</t>
  </si>
  <si>
    <t>1.226,00</t>
  </si>
  <si>
    <t>24.018,33</t>
  </si>
  <si>
    <t>616</t>
  </si>
  <si>
    <t>30.201,28</t>
  </si>
  <si>
    <t>-32.617,38</t>
  </si>
  <si>
    <t>NANT-00479</t>
  </si>
  <si>
    <t>CM-680</t>
  </si>
  <si>
    <t>26.880</t>
  </si>
  <si>
    <t>19,59687</t>
  </si>
  <si>
    <t>526.772,16</t>
  </si>
  <si>
    <t>27.625,91</t>
  </si>
  <si>
    <t>192,00</t>
  </si>
  <si>
    <t>3.762,60</t>
  </si>
  <si>
    <t>553</t>
  </si>
  <si>
    <t>27.072,91</t>
  </si>
  <si>
    <t>-29.238,74</t>
  </si>
  <si>
    <t>NANT-00480</t>
  </si>
  <si>
    <t>CM-681</t>
  </si>
  <si>
    <t>27.643</t>
  </si>
  <si>
    <t>19,59721</t>
  </si>
  <si>
    <t>541.722,91</t>
  </si>
  <si>
    <t>29.534,34</t>
  </si>
  <si>
    <t>1.300,00</t>
  </si>
  <si>
    <t>25.476,37</t>
  </si>
  <si>
    <t>591</t>
  </si>
  <si>
    <t>28.943,34</t>
  </si>
  <si>
    <t>-31.258,81</t>
  </si>
  <si>
    <t>NANT-00481</t>
  </si>
  <si>
    <t>CM-682</t>
  </si>
  <si>
    <t>28.830</t>
  </si>
  <si>
    <t>19,59714</t>
  </si>
  <si>
    <t>564.978,57</t>
  </si>
  <si>
    <t>30.963,79</t>
  </si>
  <si>
    <t>1.515,00</t>
  </si>
  <si>
    <t>29.689,67</t>
  </si>
  <si>
    <t>619</t>
  </si>
  <si>
    <t>30.344,79</t>
  </si>
  <si>
    <t>-32.772,37</t>
  </si>
  <si>
    <t>NANT-00482</t>
  </si>
  <si>
    <t>CM-683</t>
  </si>
  <si>
    <t>28.112</t>
  </si>
  <si>
    <t>19,59684</t>
  </si>
  <si>
    <t>550.911,94</t>
  </si>
  <si>
    <t>29.744,03</t>
  </si>
  <si>
    <t>1.037,00</t>
  </si>
  <si>
    <t>20.321,92</t>
  </si>
  <si>
    <t>29.149,03</t>
  </si>
  <si>
    <t>-31.480,95</t>
  </si>
  <si>
    <t>NANT-00483</t>
  </si>
  <si>
    <t>CM-684</t>
  </si>
  <si>
    <t>28.216</t>
  </si>
  <si>
    <t>19,59715</t>
  </si>
  <si>
    <t>552.956,40</t>
  </si>
  <si>
    <t>27.960,39</t>
  </si>
  <si>
    <t>-815,00</t>
  </si>
  <si>
    <t>-15.971,68</t>
  </si>
  <si>
    <t>27.401,39</t>
  </si>
  <si>
    <t>-29.593,50</t>
  </si>
  <si>
    <t>NANT-00484</t>
  </si>
  <si>
    <t>CM-685</t>
  </si>
  <si>
    <t>42.248</t>
  </si>
  <si>
    <t>19,59711</t>
  </si>
  <si>
    <t>827.934,63</t>
  </si>
  <si>
    <t>43.184,17</t>
  </si>
  <si>
    <t>1.410,99</t>
  </si>
  <si>
    <t>864</t>
  </si>
  <si>
    <t>42.320,17</t>
  </si>
  <si>
    <t>-45.705,78</t>
  </si>
  <si>
    <t>NANT-00485</t>
  </si>
  <si>
    <t>CM-686</t>
  </si>
  <si>
    <t>42.543</t>
  </si>
  <si>
    <t>19,59694</t>
  </si>
  <si>
    <t>833.708,16</t>
  </si>
  <si>
    <t>44.223,92</t>
  </si>
  <si>
    <t>797,00</t>
  </si>
  <si>
    <t>15.618,76</t>
  </si>
  <si>
    <t>43.339,92</t>
  </si>
  <si>
    <t>-46.807,11</t>
  </si>
  <si>
    <t>NANT-00486</t>
  </si>
  <si>
    <t>CM-687</t>
  </si>
  <si>
    <t>42.260</t>
  </si>
  <si>
    <t>19,5972</t>
  </si>
  <si>
    <t>828.168,93</t>
  </si>
  <si>
    <t>44.183,13</t>
  </si>
  <si>
    <t>1.040,00</t>
  </si>
  <si>
    <t>20.381,09</t>
  </si>
  <si>
    <t>43.299,13</t>
  </si>
  <si>
    <t>-46.763,06</t>
  </si>
  <si>
    <t>NANT-00487</t>
  </si>
  <si>
    <t>CM-688</t>
  </si>
  <si>
    <t>41.690</t>
  </si>
  <si>
    <t>19,59683</t>
  </si>
  <si>
    <t>816.995,54</t>
  </si>
  <si>
    <t>41.515,79</t>
  </si>
  <si>
    <t>-1.004,00</t>
  </si>
  <si>
    <t>-19.675,22</t>
  </si>
  <si>
    <t>830</t>
  </si>
  <si>
    <t>40.685,79</t>
  </si>
  <si>
    <t>-43.940,65</t>
  </si>
  <si>
    <t>NANT-00488</t>
  </si>
  <si>
    <t>CM-689</t>
  </si>
  <si>
    <t>41.150</t>
  </si>
  <si>
    <t>806.415,31</t>
  </si>
  <si>
    <t>38.699,78</t>
  </si>
  <si>
    <t>-3.224,00</t>
  </si>
  <si>
    <t>-63.180,31</t>
  </si>
  <si>
    <t>774</t>
  </si>
  <si>
    <t>37.925,78</t>
  </si>
  <si>
    <t>-40.959,84</t>
  </si>
  <si>
    <t>NANT-00489</t>
  </si>
  <si>
    <t>CM-690</t>
  </si>
  <si>
    <t>28.456</t>
  </si>
  <si>
    <t>19,59671</t>
  </si>
  <si>
    <t>557.649,21</t>
  </si>
  <si>
    <t>27.522,34</t>
  </si>
  <si>
    <t>-1.484,00</t>
  </si>
  <si>
    <t>-29.081,52</t>
  </si>
  <si>
    <t>26.972,34</t>
  </si>
  <si>
    <t>-29.130,13</t>
  </si>
  <si>
    <t>407.004</t>
  </si>
  <si>
    <t>7.976.046,38</t>
  </si>
  <si>
    <t>415.974,87</t>
  </si>
  <si>
    <t>12.771,00</t>
  </si>
  <si>
    <t>407.655,87</t>
  </si>
  <si>
    <t>-440.268,32</t>
  </si>
  <si>
    <t>NCEN-00838</t>
  </si>
  <si>
    <t>3884/438</t>
  </si>
  <si>
    <t>CEN-01531</t>
  </si>
  <si>
    <t>18.890</t>
  </si>
  <si>
    <t>18,73174</t>
  </si>
  <si>
    <t>353.851,59</t>
  </si>
  <si>
    <t>19.972,09</t>
  </si>
  <si>
    <t>683,00</t>
  </si>
  <si>
    <t>12.793,78</t>
  </si>
  <si>
    <t>399</t>
  </si>
  <si>
    <t>19.573,09</t>
  </si>
  <si>
    <t>-33.998,46</t>
  </si>
  <si>
    <t>NCEN-00839</t>
  </si>
  <si>
    <t>CEN-01532</t>
  </si>
  <si>
    <t>18.894</t>
  </si>
  <si>
    <t>18,73214</t>
  </si>
  <si>
    <t>353.932,51</t>
  </si>
  <si>
    <t>19.786,21</t>
  </si>
  <si>
    <t>496,00</t>
  </si>
  <si>
    <t>9.291,14</t>
  </si>
  <si>
    <t>396</t>
  </si>
  <si>
    <t>19.390,21</t>
  </si>
  <si>
    <t>-33.680,79</t>
  </si>
  <si>
    <t>NCEN-00840</t>
  </si>
  <si>
    <t>CEN-01533</t>
  </si>
  <si>
    <t>18.752</t>
  </si>
  <si>
    <t>18,72605</t>
  </si>
  <si>
    <t>351.156,50</t>
  </si>
  <si>
    <t>19.890,61</t>
  </si>
  <si>
    <t>740,00</t>
  </si>
  <si>
    <t>13.857,28</t>
  </si>
  <si>
    <t>398</t>
  </si>
  <si>
    <t>19.492,61</t>
  </si>
  <si>
    <t>-33.858,66</t>
  </si>
  <si>
    <t>NCEN-00841</t>
  </si>
  <si>
    <t>CEN-01534</t>
  </si>
  <si>
    <t>18.777</t>
  </si>
  <si>
    <t>18,72643</t>
  </si>
  <si>
    <t>351.622,36</t>
  </si>
  <si>
    <t>19.572,34</t>
  </si>
  <si>
    <t>405,00</t>
  </si>
  <si>
    <t>7.584,20</t>
  </si>
  <si>
    <t>391</t>
  </si>
  <si>
    <t>19.181,34</t>
  </si>
  <si>
    <t>-33.317,99</t>
  </si>
  <si>
    <t>NCEN-00842</t>
  </si>
  <si>
    <t>CEN-01535</t>
  </si>
  <si>
    <t>18,72606</t>
  </si>
  <si>
    <t>351.156,68</t>
  </si>
  <si>
    <t>19.609,07</t>
  </si>
  <si>
    <t>465,00</t>
  </si>
  <si>
    <t>8.707,62</t>
  </si>
  <si>
    <t>392</t>
  </si>
  <si>
    <t>19.217,07</t>
  </si>
  <si>
    <t>-33.380,05</t>
  </si>
  <si>
    <t>NCEN-00843</t>
  </si>
  <si>
    <t>CEN-01536</t>
  </si>
  <si>
    <t>18.792</t>
  </si>
  <si>
    <t>18,72579</t>
  </si>
  <si>
    <t>351.885,63</t>
  </si>
  <si>
    <t>20.298,13</t>
  </si>
  <si>
    <t>1.101,00</t>
  </si>
  <si>
    <t>20.617,09</t>
  </si>
  <si>
    <t>19.892,13</t>
  </si>
  <si>
    <t>-34.552,63</t>
  </si>
  <si>
    <t>NCEN-00844</t>
  </si>
  <si>
    <t>CEN-01537</t>
  </si>
  <si>
    <t>18.760</t>
  </si>
  <si>
    <t>18,72578</t>
  </si>
  <si>
    <t>351.298,24</t>
  </si>
  <si>
    <t>19.723,66</t>
  </si>
  <si>
    <t>570,00</t>
  </si>
  <si>
    <t>10.673,69</t>
  </si>
  <si>
    <t>394</t>
  </si>
  <si>
    <t>19.329,66</t>
  </si>
  <si>
    <t>-33.575,62</t>
  </si>
  <si>
    <t>NCEN-00845</t>
  </si>
  <si>
    <t>CEN-01538</t>
  </si>
  <si>
    <t>18.885</t>
  </si>
  <si>
    <t>18,72681</t>
  </si>
  <si>
    <t>353.648,26</t>
  </si>
  <si>
    <t>19.631,98</t>
  </si>
  <si>
    <t>354,00</t>
  </si>
  <si>
    <t>6.629,29</t>
  </si>
  <si>
    <t>19.238,98</t>
  </si>
  <si>
    <t>-33.418,11</t>
  </si>
  <si>
    <t>NCEN-00846</t>
  </si>
  <si>
    <t>CEN-01539</t>
  </si>
  <si>
    <t>18.762</t>
  </si>
  <si>
    <t>18,72601</t>
  </si>
  <si>
    <t>351.339,26</t>
  </si>
  <si>
    <t>19.273,21</t>
  </si>
  <si>
    <t>2.359,48</t>
  </si>
  <si>
    <t>18.888,21</t>
  </si>
  <si>
    <t>-32.808,82</t>
  </si>
  <si>
    <t>NCEN-00847</t>
  </si>
  <si>
    <t>CEN-01540</t>
  </si>
  <si>
    <t>18.866</t>
  </si>
  <si>
    <t>18,72703</t>
  </si>
  <si>
    <t>353.303,69</t>
  </si>
  <si>
    <t>19.320,66</t>
  </si>
  <si>
    <t>1.292,17</t>
  </si>
  <si>
    <t>18.934,66</t>
  </si>
  <si>
    <t>-32.889,50</t>
  </si>
  <si>
    <t>NCEN-00848</t>
  </si>
  <si>
    <t>CEN-01541</t>
  </si>
  <si>
    <t>18.750</t>
  </si>
  <si>
    <t>18,72585</t>
  </si>
  <si>
    <t>351.116,05</t>
  </si>
  <si>
    <t>19.030,97</t>
  </si>
  <si>
    <t>-100,00</t>
  </si>
  <si>
    <t>-1.872,59</t>
  </si>
  <si>
    <t>18.649,97</t>
  </si>
  <si>
    <t>-32.395,00</t>
  </si>
  <si>
    <t>NCEN-00849</t>
  </si>
  <si>
    <t>CEN-01542</t>
  </si>
  <si>
    <t>18,72608</t>
  </si>
  <si>
    <t>351.157,06</t>
  </si>
  <si>
    <t>19.086,97</t>
  </si>
  <si>
    <t>-880,13</t>
  </si>
  <si>
    <t>18.704,97</t>
  </si>
  <si>
    <t>-32.490,53</t>
  </si>
  <si>
    <t>NCEN-00850</t>
  </si>
  <si>
    <t>CEN-01543</t>
  </si>
  <si>
    <t>18.815</t>
  </si>
  <si>
    <t>18,72607</t>
  </si>
  <si>
    <t>352.331,46</t>
  </si>
  <si>
    <t>18.976,45</t>
  </si>
  <si>
    <t>-219,00</t>
  </si>
  <si>
    <t>-4.101,01</t>
  </si>
  <si>
    <t>380</t>
  </si>
  <si>
    <t>18.596,45</t>
  </si>
  <si>
    <t>-32.302,03</t>
  </si>
  <si>
    <t>NCEN-00851</t>
  </si>
  <si>
    <t>CEN-01544</t>
  </si>
  <si>
    <t>18,72839</t>
  </si>
  <si>
    <t>351.952,81</t>
  </si>
  <si>
    <t>18.773,76</t>
  </si>
  <si>
    <t>-394,00</t>
  </si>
  <si>
    <t>-7.378,99</t>
  </si>
  <si>
    <t>18.398,76</t>
  </si>
  <si>
    <t>-31.958,65</t>
  </si>
  <si>
    <t>NCEN-00852</t>
  </si>
  <si>
    <t>CEN-01545</t>
  </si>
  <si>
    <t>18.839</t>
  </si>
  <si>
    <t>18,7307</t>
  </si>
  <si>
    <t>352.859,08</t>
  </si>
  <si>
    <t>18.979,33</t>
  </si>
  <si>
    <t>-239,00</t>
  </si>
  <si>
    <t>-4.476,64</t>
  </si>
  <si>
    <t>18.599,33</t>
  </si>
  <si>
    <t>-32.307,04</t>
  </si>
  <si>
    <t>282.079</t>
  </si>
  <si>
    <t>5.282.611,18</t>
  </si>
  <si>
    <t>291.925,44</t>
  </si>
  <si>
    <t>4.010,00</t>
  </si>
  <si>
    <t>75.096,38</t>
  </si>
  <si>
    <t>286.087,44</t>
  </si>
  <si>
    <t>-496.933,88</t>
  </si>
  <si>
    <t>AGO-25</t>
  </si>
  <si>
    <t>NCEN-00853</t>
  </si>
  <si>
    <t>3901/439</t>
  </si>
  <si>
    <t>07-05-2025</t>
  </si>
  <si>
    <t>CEN-01555</t>
  </si>
  <si>
    <t>17.448</t>
  </si>
  <si>
    <t>18,06965</t>
  </si>
  <si>
    <t>315.277,74</t>
  </si>
  <si>
    <t>16.857,67</t>
  </si>
  <si>
    <t>-927,00</t>
  </si>
  <si>
    <t>-16.755,08</t>
  </si>
  <si>
    <t>337</t>
  </si>
  <si>
    <t>16.520,67</t>
  </si>
  <si>
    <t>-1,961</t>
  </si>
  <si>
    <t>-32.397,03</t>
  </si>
  <si>
    <t>NCEN-00854</t>
  </si>
  <si>
    <t>CEN-01556</t>
  </si>
  <si>
    <t>17.455</t>
  </si>
  <si>
    <t>18,06984</t>
  </si>
  <si>
    <t>315.405,06</t>
  </si>
  <si>
    <t>19.551,38</t>
  </si>
  <si>
    <t>1.706,00</t>
  </si>
  <si>
    <t>30.819,92</t>
  </si>
  <si>
    <t>19.160,38</t>
  </si>
  <si>
    <t>-37.573,51</t>
  </si>
  <si>
    <t>NCEN-00855</t>
  </si>
  <si>
    <t>CEN-01557</t>
  </si>
  <si>
    <t>17.449</t>
  </si>
  <si>
    <t>18,06967</t>
  </si>
  <si>
    <t>315.295,85</t>
  </si>
  <si>
    <t>19.437,44</t>
  </si>
  <si>
    <t>1.600,00</t>
  </si>
  <si>
    <t>28.903,16</t>
  </si>
  <si>
    <t>389</t>
  </si>
  <si>
    <t>19.048,44</t>
  </si>
  <si>
    <t>-37.353,99</t>
  </si>
  <si>
    <t>NCEN-00856</t>
  </si>
  <si>
    <t>CEN-01558</t>
  </si>
  <si>
    <t>17.486</t>
  </si>
  <si>
    <t>18,06964</t>
  </si>
  <si>
    <t>315.968,30</t>
  </si>
  <si>
    <t>19.450,88</t>
  </si>
  <si>
    <t>1.576,00</t>
  </si>
  <si>
    <t>28.473,05</t>
  </si>
  <si>
    <t>19.061,88</t>
  </si>
  <si>
    <t>-37.380,35</t>
  </si>
  <si>
    <t>NCEN-00857</t>
  </si>
  <si>
    <t>CEN-01559</t>
  </si>
  <si>
    <t>5.272</t>
  </si>
  <si>
    <t>18,07388</t>
  </si>
  <si>
    <t>95.293,45</t>
  </si>
  <si>
    <t>5.272,44</t>
  </si>
  <si>
    <t>105</t>
  </si>
  <si>
    <t>5.167,44</t>
  </si>
  <si>
    <t>-10.133,35</t>
  </si>
  <si>
    <t>75.110</t>
  </si>
  <si>
    <t>1.357.240,40</t>
  </si>
  <si>
    <t>80.569,81</t>
  </si>
  <si>
    <t>3.955,00</t>
  </si>
  <si>
    <t>71.441,05</t>
  </si>
  <si>
    <t>78.958,81</t>
  </si>
  <si>
    <t>-154.838,23</t>
  </si>
  <si>
    <t>NMLB-00543</t>
  </si>
  <si>
    <t>F001-00001631</t>
  </si>
  <si>
    <t>26-03-2025</t>
  </si>
  <si>
    <t>X5L-947/VEB997</t>
  </si>
  <si>
    <t>22.058</t>
  </si>
  <si>
    <t>20,075</t>
  </si>
  <si>
    <t>18,27473</t>
  </si>
  <si>
    <t>403.104,01</t>
  </si>
  <si>
    <t>21.290,67</t>
  </si>
  <si>
    <t>-767,00</t>
  </si>
  <si>
    <t>-14.022,75</t>
  </si>
  <si>
    <t>-1,792</t>
  </si>
  <si>
    <t>-38.152,88</t>
  </si>
  <si>
    <t>NMLB-00544</t>
  </si>
  <si>
    <t>X5J-928/AYJ977</t>
  </si>
  <si>
    <t>22.059</t>
  </si>
  <si>
    <t>18,27493</t>
  </si>
  <si>
    <t>403.126,62</t>
  </si>
  <si>
    <t>21.138,88</t>
  </si>
  <si>
    <t>-920,00</t>
  </si>
  <si>
    <t>-16.815,13</t>
  </si>
  <si>
    <t>-37.880,87</t>
  </si>
  <si>
    <t>NMLB-00545</t>
  </si>
  <si>
    <t>CBI-922/APT991</t>
  </si>
  <si>
    <t>21.843</t>
  </si>
  <si>
    <t>18,27505</t>
  </si>
  <si>
    <t>399.181,90</t>
  </si>
  <si>
    <t>21.876,73</t>
  </si>
  <si>
    <t>616,42</t>
  </si>
  <si>
    <t>-39.203,10</t>
  </si>
  <si>
    <t>NMLB-00546</t>
  </si>
  <si>
    <t>CBK-847/VAL991</t>
  </si>
  <si>
    <t>22.130</t>
  </si>
  <si>
    <t>18,27475</t>
  </si>
  <si>
    <t>404.420,11</t>
  </si>
  <si>
    <t>20.008,90</t>
  </si>
  <si>
    <t>-2.121,00</t>
  </si>
  <si>
    <t>-38.762,57</t>
  </si>
  <si>
    <t>-35.855,95</t>
  </si>
  <si>
    <t>NMLB-00547</t>
  </si>
  <si>
    <t>X5J-930/AZC983</t>
  </si>
  <si>
    <t>21.000</t>
  </si>
  <si>
    <t>18,27514</t>
  </si>
  <si>
    <t>383.777,90</t>
  </si>
  <si>
    <t>20.416,23</t>
  </si>
  <si>
    <t>-10.668,48</t>
  </si>
  <si>
    <t>-36.585,88</t>
  </si>
  <si>
    <t>NMLB-00548</t>
  </si>
  <si>
    <t>AYC-708/BFD995</t>
  </si>
  <si>
    <t>22.010</t>
  </si>
  <si>
    <t>18,27482</t>
  </si>
  <si>
    <t>402.228,85</t>
  </si>
  <si>
    <t>21.284,88</t>
  </si>
  <si>
    <t>-725,00</t>
  </si>
  <si>
    <t>-13.251,44</t>
  </si>
  <si>
    <t>-38.142,50</t>
  </si>
  <si>
    <t>NMLB-00549</t>
  </si>
  <si>
    <t>V2X-786/ADM974</t>
  </si>
  <si>
    <t>22.112</t>
  </si>
  <si>
    <t>18,27462</t>
  </si>
  <si>
    <t>404.088,38</t>
  </si>
  <si>
    <t>22.006,12</t>
  </si>
  <si>
    <t>-106,00</t>
  </si>
  <si>
    <t>-1.934,92</t>
  </si>
  <si>
    <t>-39.434,97</t>
  </si>
  <si>
    <t>NMLB-00550</t>
  </si>
  <si>
    <t>V0J-871/V3N988</t>
  </si>
  <si>
    <t>22.490</t>
  </si>
  <si>
    <t>18,2753</t>
  </si>
  <si>
    <t>411.011,40</t>
  </si>
  <si>
    <t>23.377,51</t>
  </si>
  <si>
    <t>888,00</t>
  </si>
  <si>
    <t>16.219,51</t>
  </si>
  <si>
    <t>-41.892,50</t>
  </si>
  <si>
    <t>NMLB-00551</t>
  </si>
  <si>
    <t>V0I-751/M1Y989</t>
  </si>
  <si>
    <t>21.081</t>
  </si>
  <si>
    <t>18,27542</t>
  </si>
  <si>
    <t>385.264,05</t>
  </si>
  <si>
    <t>22.403,61</t>
  </si>
  <si>
    <t>1.323,00</t>
  </si>
  <si>
    <t>24.171,25</t>
  </si>
  <si>
    <t>-40.147,27</t>
  </si>
  <si>
    <t>NMLB-00552</t>
  </si>
  <si>
    <t>BZR-835/VAL980</t>
  </si>
  <si>
    <t>21.039</t>
  </si>
  <si>
    <t>18,27533</t>
  </si>
  <si>
    <t>384.494,65</t>
  </si>
  <si>
    <t>21.018,96</t>
  </si>
  <si>
    <t>-366,24</t>
  </si>
  <si>
    <t>-37.665,98</t>
  </si>
  <si>
    <t>217.822</t>
  </si>
  <si>
    <t>3.980.697,87</t>
  </si>
  <si>
    <t>214.822,49</t>
  </si>
  <si>
    <t>-2.998,00</t>
  </si>
  <si>
    <t>-54.814,35</t>
  </si>
  <si>
    <t>-384.961,90</t>
  </si>
  <si>
    <t>NMSP-00323</t>
  </si>
  <si>
    <t>1002309</t>
  </si>
  <si>
    <t>02-04-2025</t>
  </si>
  <si>
    <t>BAGS6548TO6567</t>
  </si>
  <si>
    <t>14.222</t>
  </si>
  <si>
    <t>18,08996</t>
  </si>
  <si>
    <t>257.273,19</t>
  </si>
  <si>
    <t>16.813,23</t>
  </si>
  <si>
    <t>1.540,00</t>
  </si>
  <si>
    <t>27.864,87</t>
  </si>
  <si>
    <t>1051</t>
  </si>
  <si>
    <t>15.762,23</t>
  </si>
  <si>
    <t>-27.378,99</t>
  </si>
  <si>
    <t>NMSP-00324</t>
  </si>
  <si>
    <t>BAGS6592TO6614</t>
  </si>
  <si>
    <t>14.842</t>
  </si>
  <si>
    <t>18,09029</t>
  </si>
  <si>
    <t>268.488,21</t>
  </si>
  <si>
    <t>13.963,90</t>
  </si>
  <si>
    <t>-1.751,00</t>
  </si>
  <si>
    <t>-31.669,95</t>
  </si>
  <si>
    <t>873</t>
  </si>
  <si>
    <t>13.090,90</t>
  </si>
  <si>
    <t>-22.738,89</t>
  </si>
  <si>
    <t>NMSP-00325</t>
  </si>
  <si>
    <t>BAGS6568TO6627</t>
  </si>
  <si>
    <t>14.982</t>
  </si>
  <si>
    <t>18,2104</t>
  </si>
  <si>
    <t>272.827,88</t>
  </si>
  <si>
    <t>14.257,68</t>
  </si>
  <si>
    <t>-1.544,00</t>
  </si>
  <si>
    <t>-28.122,32</t>
  </si>
  <si>
    <t>13.437,68</t>
  </si>
  <si>
    <t>-23.341,25</t>
  </si>
  <si>
    <t>NMSP-00326</t>
  </si>
  <si>
    <t>BAGS6628TO6647</t>
  </si>
  <si>
    <t>13.878</t>
  </si>
  <si>
    <t>18,08994</t>
  </si>
  <si>
    <t>251.048,86</t>
  </si>
  <si>
    <t>12.840,06</t>
  </si>
  <si>
    <t>-1.841,00</t>
  </si>
  <si>
    <t>-33.299,06</t>
  </si>
  <si>
    <t>803</t>
  </si>
  <si>
    <t>12.037,06</t>
  </si>
  <si>
    <t>-20.908,37</t>
  </si>
  <si>
    <t>57.923</t>
  </si>
  <si>
    <t>1.049.638,14</t>
  </si>
  <si>
    <t>57.874,87</t>
  </si>
  <si>
    <t>-3.596,00</t>
  </si>
  <si>
    <t>-65.226,46</t>
  </si>
  <si>
    <t>54.327,87</t>
  </si>
  <si>
    <t>-94.367,50</t>
  </si>
  <si>
    <t>MMVC-00924</t>
  </si>
  <si>
    <t>1351</t>
  </si>
  <si>
    <t>MVC-0325894</t>
  </si>
  <si>
    <t>25.444</t>
  </si>
  <si>
    <t>16,30505</t>
  </si>
  <si>
    <t>414.865,79</t>
  </si>
  <si>
    <t>25.874,52</t>
  </si>
  <si>
    <t>431,00</t>
  </si>
  <si>
    <t>7.027,48</t>
  </si>
  <si>
    <t>-1,37223</t>
  </si>
  <si>
    <t>-35.505,79</t>
  </si>
  <si>
    <t>MMVC-00925</t>
  </si>
  <si>
    <t>MVC-0325895</t>
  </si>
  <si>
    <t>24.605</t>
  </si>
  <si>
    <t>16,30555</t>
  </si>
  <si>
    <t>401.198,01</t>
  </si>
  <si>
    <t>24.135,12</t>
  </si>
  <si>
    <t>-470,00</t>
  </si>
  <si>
    <t>-7.661,65</t>
  </si>
  <si>
    <t>-33.118,94</t>
  </si>
  <si>
    <t>MMVC-00926</t>
  </si>
  <si>
    <t>MVC-0325896</t>
  </si>
  <si>
    <t>25.078</t>
  </si>
  <si>
    <t>16,30559</t>
  </si>
  <si>
    <t>408.911,60</t>
  </si>
  <si>
    <t>24.978,81</t>
  </si>
  <si>
    <t>-1.617,35</t>
  </si>
  <si>
    <t>-34.276,67</t>
  </si>
  <si>
    <t>MMVC-00927</t>
  </si>
  <si>
    <t>MVC-0325897</t>
  </si>
  <si>
    <t>25.822</t>
  </si>
  <si>
    <t>16,30526</t>
  </si>
  <si>
    <t>421.034,51</t>
  </si>
  <si>
    <t>25.109,61</t>
  </si>
  <si>
    <t>-712,00</t>
  </si>
  <si>
    <t>-11.615,70</t>
  </si>
  <si>
    <t>-34.456,16</t>
  </si>
  <si>
    <t>100.949</t>
  </si>
  <si>
    <t>1.646.009,91</t>
  </si>
  <si>
    <t>100.098,06</t>
  </si>
  <si>
    <t>-850,00</t>
  </si>
  <si>
    <t>-13.867,22</t>
  </si>
  <si>
    <t>-137.357,56</t>
  </si>
  <si>
    <t>MCAS-00121</t>
  </si>
  <si>
    <t>851</t>
  </si>
  <si>
    <t>80183552</t>
  </si>
  <si>
    <t>26.956</t>
  </si>
  <si>
    <t>18,56007</t>
  </si>
  <si>
    <t>500.301,97</t>
  </si>
  <si>
    <t>26.460,37</t>
  </si>
  <si>
    <t>-1.157,00</t>
  </si>
  <si>
    <t>-21.474,00</t>
  </si>
  <si>
    <t>662</t>
  </si>
  <si>
    <t>25.798,37</t>
  </si>
  <si>
    <t>-44.811,77</t>
  </si>
  <si>
    <t>MCAS-00122</t>
  </si>
  <si>
    <t>80183558</t>
  </si>
  <si>
    <t>26.831</t>
  </si>
  <si>
    <t>18,55992</t>
  </si>
  <si>
    <t>497.981,66</t>
  </si>
  <si>
    <t>26.576,19</t>
  </si>
  <si>
    <t>-919,00</t>
  </si>
  <si>
    <t>-17.056,57</t>
  </si>
  <si>
    <t>664</t>
  </si>
  <si>
    <t>25.912,19</t>
  </si>
  <si>
    <t>-45.009,47</t>
  </si>
  <si>
    <t>MCAS-00123</t>
  </si>
  <si>
    <t>80183906</t>
  </si>
  <si>
    <t>27.209</t>
  </si>
  <si>
    <t>18,55961</t>
  </si>
  <si>
    <t>504.994,45</t>
  </si>
  <si>
    <t>26.845,61</t>
  </si>
  <si>
    <t>-1.035,00</t>
  </si>
  <si>
    <t>-19.209,20</t>
  </si>
  <si>
    <t>671</t>
  </si>
  <si>
    <t>26.174,61</t>
  </si>
  <si>
    <t>-45.465,30</t>
  </si>
  <si>
    <t>MCAS-00124</t>
  </si>
  <si>
    <t>80183915</t>
  </si>
  <si>
    <t>27.358</t>
  </si>
  <si>
    <t>18,5596</t>
  </si>
  <si>
    <t>507.744,67</t>
  </si>
  <si>
    <t>27.663,99</t>
  </si>
  <si>
    <t>-386,00</t>
  </si>
  <si>
    <t>-7.164,01</t>
  </si>
  <si>
    <t>692</t>
  </si>
  <si>
    <t>26.971,99</t>
  </si>
  <si>
    <t>-46.850,35</t>
  </si>
  <si>
    <t>MCAS-00125</t>
  </si>
  <si>
    <t>80183991</t>
  </si>
  <si>
    <t>26.666</t>
  </si>
  <si>
    <t>18,5599</t>
  </si>
  <si>
    <t>494.923,02</t>
  </si>
  <si>
    <t>26.059,59</t>
  </si>
  <si>
    <t>-1.258,00</t>
  </si>
  <si>
    <t>-23.348,35</t>
  </si>
  <si>
    <t>651</t>
  </si>
  <si>
    <t>25.408,59</t>
  </si>
  <si>
    <t>-44.134,72</t>
  </si>
  <si>
    <t>MCAS-00126</t>
  </si>
  <si>
    <t>80183994</t>
  </si>
  <si>
    <t>27.336</t>
  </si>
  <si>
    <t>18,56004</t>
  </si>
  <si>
    <t>507.358,58</t>
  </si>
  <si>
    <t>26.458,52</t>
  </si>
  <si>
    <t>-1.539,00</t>
  </si>
  <si>
    <t>-28.563,90</t>
  </si>
  <si>
    <t>661</t>
  </si>
  <si>
    <t>25.797,52</t>
  </si>
  <si>
    <t>-44.810,29</t>
  </si>
  <si>
    <t>MCAS-00127</t>
  </si>
  <si>
    <t>80184147</t>
  </si>
  <si>
    <t>26.340</t>
  </si>
  <si>
    <t>18,55962</t>
  </si>
  <si>
    <t>488.853,30</t>
  </si>
  <si>
    <t>25.809,97</t>
  </si>
  <si>
    <t>-1.175,00</t>
  </si>
  <si>
    <t>-21.807,55</t>
  </si>
  <si>
    <t>645</t>
  </si>
  <si>
    <t>25.164,97</t>
  </si>
  <si>
    <t>-43.711,55</t>
  </si>
  <si>
    <t>MCAS-00128</t>
  </si>
  <si>
    <t>80184155</t>
  </si>
  <si>
    <t>25.349</t>
  </si>
  <si>
    <t>18,56009</t>
  </si>
  <si>
    <t>470.480,23</t>
  </si>
  <si>
    <t>25.510,17</t>
  </si>
  <si>
    <t>-477,00</t>
  </si>
  <si>
    <t>-8.853,16</t>
  </si>
  <si>
    <t>638</t>
  </si>
  <si>
    <t>24.872,17</t>
  </si>
  <si>
    <t>-43.202,96</t>
  </si>
  <si>
    <t>MCAS-00129</t>
  </si>
  <si>
    <t>80184162</t>
  </si>
  <si>
    <t>26.439</t>
  </si>
  <si>
    <t>490.710,97</t>
  </si>
  <si>
    <t>26.468,60</t>
  </si>
  <si>
    <t>-632,00</t>
  </si>
  <si>
    <t>-11.729,96</t>
  </si>
  <si>
    <t>25.806,60</t>
  </si>
  <si>
    <t>-44.826,06</t>
  </si>
  <si>
    <t>MCAS-00130</t>
  </si>
  <si>
    <t>80184328</t>
  </si>
  <si>
    <t>26.657</t>
  </si>
  <si>
    <t>18,55999</t>
  </si>
  <si>
    <t>494.762,46</t>
  </si>
  <si>
    <t>26.183,39</t>
  </si>
  <si>
    <t>-1.129,00</t>
  </si>
  <si>
    <t>-20.954,23</t>
  </si>
  <si>
    <t>655</t>
  </si>
  <si>
    <t>25.528,39</t>
  </si>
  <si>
    <t>-44.342,81</t>
  </si>
  <si>
    <t>MCAS-00131</t>
  </si>
  <si>
    <t>80184334</t>
  </si>
  <si>
    <t>25.474</t>
  </si>
  <si>
    <t>18,55998</t>
  </si>
  <si>
    <t>472.793,60</t>
  </si>
  <si>
    <t>25.324,72</t>
  </si>
  <si>
    <t>-782,00</t>
  </si>
  <si>
    <t>-14.515,95</t>
  </si>
  <si>
    <t>633</t>
  </si>
  <si>
    <t>24.691,72</t>
  </si>
  <si>
    <t>-42.889,52</t>
  </si>
  <si>
    <t>292.615</t>
  </si>
  <si>
    <t>5.430.904,91</t>
  </si>
  <si>
    <t>289.361,12</t>
  </si>
  <si>
    <t>-10.489,00</t>
  </si>
  <si>
    <t>-194.676,88</t>
  </si>
  <si>
    <t>282.127,12</t>
  </si>
  <si>
    <t>-490.054,80</t>
  </si>
  <si>
    <t>MCOL-06155</t>
  </si>
  <si>
    <t>344</t>
  </si>
  <si>
    <t>02-05-2025</t>
  </si>
  <si>
    <t>2025030017</t>
  </si>
  <si>
    <t>7.401</t>
  </si>
  <si>
    <t>17,30136</t>
  </si>
  <si>
    <t>128.047,85</t>
  </si>
  <si>
    <t>7.538,53</t>
  </si>
  <si>
    <t>-541,00</t>
  </si>
  <si>
    <t>-9.360,04</t>
  </si>
  <si>
    <t>678</t>
  </si>
  <si>
    <t>6.860,53</t>
  </si>
  <si>
    <t>-13.453,50</t>
  </si>
  <si>
    <t>MCOL-06156</t>
  </si>
  <si>
    <t>2025040002</t>
  </si>
  <si>
    <t>6.382</t>
  </si>
  <si>
    <t>17,30071</t>
  </si>
  <si>
    <t>110.410,19</t>
  </si>
  <si>
    <t>6.366,64</t>
  </si>
  <si>
    <t>-588,00</t>
  </si>
  <si>
    <t>-10.172,82</t>
  </si>
  <si>
    <t>573</t>
  </si>
  <si>
    <t>5.793,64</t>
  </si>
  <si>
    <t>-11.361,33</t>
  </si>
  <si>
    <t>MCOL-06157</t>
  </si>
  <si>
    <t>2025040004</t>
  </si>
  <si>
    <t>5.638</t>
  </si>
  <si>
    <t>17,31422</t>
  </si>
  <si>
    <t>97.623,82</t>
  </si>
  <si>
    <t>5.463,36</t>
  </si>
  <si>
    <t>-667,00</t>
  </si>
  <si>
    <t>-11.548,58</t>
  </si>
  <si>
    <t>492</t>
  </si>
  <si>
    <t>4.971,36</t>
  </si>
  <si>
    <t>-9.748,84</t>
  </si>
  <si>
    <t>MCOL-06158</t>
  </si>
  <si>
    <t>2025040006</t>
  </si>
  <si>
    <t>5.337</t>
  </si>
  <si>
    <t>17,30153</t>
  </si>
  <si>
    <t>92.340,85</t>
  </si>
  <si>
    <t>4.334,92</t>
  </si>
  <si>
    <t>-1.392,00</t>
  </si>
  <si>
    <t>-24.087,71</t>
  </si>
  <si>
    <t>3.944,92</t>
  </si>
  <si>
    <t>-7.735,99</t>
  </si>
  <si>
    <t>24.758</t>
  </si>
  <si>
    <t>428.422,71</t>
  </si>
  <si>
    <t>23.703,45</t>
  </si>
  <si>
    <t>-3.188,00</t>
  </si>
  <si>
    <t>-55.169,15</t>
  </si>
  <si>
    <t>21.570,45</t>
  </si>
  <si>
    <t>-42.299,66</t>
  </si>
  <si>
    <t>JUL-25/JUL-25</t>
  </si>
  <si>
    <t>MDP-07224</t>
  </si>
  <si>
    <t>8941</t>
  </si>
  <si>
    <t>20749</t>
  </si>
  <si>
    <t>20.333</t>
  </si>
  <si>
    <t>18,78598</t>
  </si>
  <si>
    <t>381.971,64</t>
  </si>
  <si>
    <t>21.023,90</t>
  </si>
  <si>
    <t>-2.816,02</t>
  </si>
  <si>
    <t>20.182,90</t>
  </si>
  <si>
    <t>-39.578,67</t>
  </si>
  <si>
    <t>MDP-07225</t>
  </si>
  <si>
    <t>20750</t>
  </si>
  <si>
    <t>19.477</t>
  </si>
  <si>
    <t>18,78593</t>
  </si>
  <si>
    <t>365.901,89</t>
  </si>
  <si>
    <t>21.080,83</t>
  </si>
  <si>
    <t>760,00</t>
  </si>
  <si>
    <t>14.284,63</t>
  </si>
  <si>
    <t>20.237,83</t>
  </si>
  <si>
    <t>-39.686,38</t>
  </si>
  <si>
    <t>MDP-07226</t>
  </si>
  <si>
    <t>20751</t>
  </si>
  <si>
    <t>18.083</t>
  </si>
  <si>
    <t>18,60633</t>
  </si>
  <si>
    <t>336.450,31</t>
  </si>
  <si>
    <t>19.314,81</t>
  </si>
  <si>
    <t>170,00</t>
  </si>
  <si>
    <t>3.167,36</t>
  </si>
  <si>
    <t>5,5</t>
  </si>
  <si>
    <t>1062</t>
  </si>
  <si>
    <t>18.252,81</t>
  </si>
  <si>
    <t>-35.793,76</t>
  </si>
  <si>
    <t>MDP-07227</t>
  </si>
  <si>
    <t>20752</t>
  </si>
  <si>
    <t>15.626</t>
  </si>
  <si>
    <t>18,60584</t>
  </si>
  <si>
    <t>290.726,90</t>
  </si>
  <si>
    <t>16.520,37</t>
  </si>
  <si>
    <t>-14,00</t>
  </si>
  <si>
    <t>-264,39</t>
  </si>
  <si>
    <t>909</t>
  </si>
  <si>
    <t>15.611,37</t>
  </si>
  <si>
    <t>-30.613,90</t>
  </si>
  <si>
    <t>MDP-07228</t>
  </si>
  <si>
    <t>20753</t>
  </si>
  <si>
    <t>18,60559</t>
  </si>
  <si>
    <t>336.120,57</t>
  </si>
  <si>
    <t>19.028,94</t>
  </si>
  <si>
    <t>-1.555,99</t>
  </si>
  <si>
    <t>1047</t>
  </si>
  <si>
    <t>17.981,94</t>
  </si>
  <si>
    <t>-35.262,58</t>
  </si>
  <si>
    <t>MDP-07229</t>
  </si>
  <si>
    <t>20754</t>
  </si>
  <si>
    <t>17.848</t>
  </si>
  <si>
    <t>18,60599</t>
  </si>
  <si>
    <t>332.083,74</t>
  </si>
  <si>
    <t>19.134,98</t>
  </si>
  <si>
    <t>235,00</t>
  </si>
  <si>
    <t>4.367,94</t>
  </si>
  <si>
    <t>1052</t>
  </si>
  <si>
    <t>18.082,98</t>
  </si>
  <si>
    <t>-35.460,72</t>
  </si>
  <si>
    <t>MDP-07230</t>
  </si>
  <si>
    <t>20755</t>
  </si>
  <si>
    <t>17.777</t>
  </si>
  <si>
    <t>18,38558</t>
  </si>
  <si>
    <t>326.843,80</t>
  </si>
  <si>
    <t>19.230,46</t>
  </si>
  <si>
    <t>155,00</t>
  </si>
  <si>
    <t>2.854,91</t>
  </si>
  <si>
    <t>1298</t>
  </si>
  <si>
    <t>17.932,46</t>
  </si>
  <si>
    <t>-35.165,55</t>
  </si>
  <si>
    <t>MDP-07231</t>
  </si>
  <si>
    <t>20756</t>
  </si>
  <si>
    <t>16.264</t>
  </si>
  <si>
    <t>299.033,12</t>
  </si>
  <si>
    <t>18.257,00</t>
  </si>
  <si>
    <t>761,00</t>
  </si>
  <si>
    <t>13.997,09</t>
  </si>
  <si>
    <t>1232</t>
  </si>
  <si>
    <t>17.025,00</t>
  </si>
  <si>
    <t>-33.386,03</t>
  </si>
  <si>
    <t>MDP-07232</t>
  </si>
  <si>
    <t>20757</t>
  </si>
  <si>
    <t>14.638</t>
  </si>
  <si>
    <t>18,35542</t>
  </si>
  <si>
    <t>268.693,74</t>
  </si>
  <si>
    <t>16.551,49</t>
  </si>
  <si>
    <t>796,00</t>
  </si>
  <si>
    <t>14.612,75</t>
  </si>
  <si>
    <t>1117</t>
  </si>
  <si>
    <t>15.434,49</t>
  </si>
  <si>
    <t>-30.267,03</t>
  </si>
  <si>
    <t>MDP-07233</t>
  </si>
  <si>
    <t>20758</t>
  </si>
  <si>
    <t>13.203</t>
  </si>
  <si>
    <t>18,09612</t>
  </si>
  <si>
    <t>238.914,50</t>
  </si>
  <si>
    <t>15.052,35</t>
  </si>
  <si>
    <t>721,00</t>
  </si>
  <si>
    <t>13.044,05</t>
  </si>
  <si>
    <t>1129</t>
  </si>
  <si>
    <t>13.923,35</t>
  </si>
  <si>
    <t>-27.303,69</t>
  </si>
  <si>
    <t>MDP-07234</t>
  </si>
  <si>
    <t>20759</t>
  </si>
  <si>
    <t>14.107</t>
  </si>
  <si>
    <t>18,14634</t>
  </si>
  <si>
    <t>255.993,55</t>
  </si>
  <si>
    <t>15.832,22</t>
  </si>
  <si>
    <t>538,00</t>
  </si>
  <si>
    <t>9.763,46</t>
  </si>
  <si>
    <t>1187</t>
  </si>
  <si>
    <t>14.645,22</t>
  </si>
  <si>
    <t>-28.719,28</t>
  </si>
  <si>
    <t>MDP-07235</t>
  </si>
  <si>
    <t>20760</t>
  </si>
  <si>
    <t>19.938</t>
  </si>
  <si>
    <t>18,88571</t>
  </si>
  <si>
    <t>376.546,94</t>
  </si>
  <si>
    <t>21.030,31</t>
  </si>
  <si>
    <t>9.709,33</t>
  </si>
  <si>
    <t>578</t>
  </si>
  <si>
    <t>20.452,31</t>
  </si>
  <si>
    <t>-40.106,98</t>
  </si>
  <si>
    <t>MDP-07236</t>
  </si>
  <si>
    <t>20761</t>
  </si>
  <si>
    <t>18,6061</t>
  </si>
  <si>
    <t>347.435,44</t>
  </si>
  <si>
    <t>19.563,32</t>
  </si>
  <si>
    <t>-3.458,50</t>
  </si>
  <si>
    <t>1076</t>
  </si>
  <si>
    <t>18.487,32</t>
  </si>
  <si>
    <t>-36.253,63</t>
  </si>
  <si>
    <t>MDP-07237</t>
  </si>
  <si>
    <t>20762</t>
  </si>
  <si>
    <t>18.222</t>
  </si>
  <si>
    <t>18,60569</t>
  </si>
  <si>
    <t>339.040,97</t>
  </si>
  <si>
    <t>19.984,85</t>
  </si>
  <si>
    <t>663,00</t>
  </si>
  <si>
    <t>12.343,20</t>
  </si>
  <si>
    <t>1099</t>
  </si>
  <si>
    <t>18.885,85</t>
  </si>
  <si>
    <t>-37.035,15</t>
  </si>
  <si>
    <t>MDP-07238</t>
  </si>
  <si>
    <t>20763</t>
  </si>
  <si>
    <t>16.681</t>
  </si>
  <si>
    <t>18,38616</t>
  </si>
  <si>
    <t>306.708,62</t>
  </si>
  <si>
    <t>17.680,70</t>
  </si>
  <si>
    <t>-194,00</t>
  </si>
  <si>
    <t>-3.563,05</t>
  </si>
  <si>
    <t>1193</t>
  </si>
  <si>
    <t>16.487,70</t>
  </si>
  <si>
    <t>-32.332,38</t>
  </si>
  <si>
    <t>MDP-07239</t>
  </si>
  <si>
    <t>20764</t>
  </si>
  <si>
    <t>15.839</t>
  </si>
  <si>
    <t>18,38608</t>
  </si>
  <si>
    <t>291.225,31</t>
  </si>
  <si>
    <t>16.757,16</t>
  </si>
  <si>
    <t>-3.921,57</t>
  </si>
  <si>
    <t>1131</t>
  </si>
  <si>
    <t>15.626,16</t>
  </si>
  <si>
    <t>-30.642,90</t>
  </si>
  <si>
    <t>MDP-07240</t>
  </si>
  <si>
    <t>20765</t>
  </si>
  <si>
    <t>15.182</t>
  </si>
  <si>
    <t>18,38647</t>
  </si>
  <si>
    <t>279.143,95</t>
  </si>
  <si>
    <t>16.402,88</t>
  </si>
  <si>
    <t>114,00</t>
  </si>
  <si>
    <t>2.093,30</t>
  </si>
  <si>
    <t>1107</t>
  </si>
  <si>
    <t>15.295,88</t>
  </si>
  <si>
    <t>-29.995,22</t>
  </si>
  <si>
    <t>MDP-07241</t>
  </si>
  <si>
    <t>20766</t>
  </si>
  <si>
    <t>7.443</t>
  </si>
  <si>
    <t>18,14559</t>
  </si>
  <si>
    <t>135.049,45</t>
  </si>
  <si>
    <t>8.302,02</t>
  </si>
  <si>
    <t>236,00</t>
  </si>
  <si>
    <t>4.290,89</t>
  </si>
  <si>
    <t>623</t>
  </si>
  <si>
    <t>7.679,02</t>
  </si>
  <si>
    <t>-15.058,56</t>
  </si>
  <si>
    <t>297.401</t>
  </si>
  <si>
    <t>5.507.884,44</t>
  </si>
  <si>
    <t>320.748,59</t>
  </si>
  <si>
    <t>4.822,00</t>
  </si>
  <si>
    <t>88.949,39</t>
  </si>
  <si>
    <t>302.224,59</t>
  </si>
  <si>
    <t>-592.662,41</t>
  </si>
  <si>
    <t>NANT-00492</t>
  </si>
  <si>
    <t>0910551980</t>
  </si>
  <si>
    <t>CM-693</t>
  </si>
  <si>
    <t>42.779</t>
  </si>
  <si>
    <t>19,46902</t>
  </si>
  <si>
    <t>832.864,62</t>
  </si>
  <si>
    <t>43.841,45</t>
  </si>
  <si>
    <t>185,00</t>
  </si>
  <si>
    <t>3.611,31</t>
  </si>
  <si>
    <t>877</t>
  </si>
  <si>
    <t>42.964,45</t>
  </si>
  <si>
    <t>-51.901,06</t>
  </si>
  <si>
    <t>NANT-00493</t>
  </si>
  <si>
    <t>CM-694</t>
  </si>
  <si>
    <t>27.582</t>
  </si>
  <si>
    <t>19,46898</t>
  </si>
  <si>
    <t>536.995,32</t>
  </si>
  <si>
    <t>26.258,85</t>
  </si>
  <si>
    <t>-1.848,00</t>
  </si>
  <si>
    <t>-35.978,68</t>
  </si>
  <si>
    <t>525</t>
  </si>
  <si>
    <t>25.733,85</t>
  </si>
  <si>
    <t>-31.086,49</t>
  </si>
  <si>
    <t>NANT-00494</t>
  </si>
  <si>
    <t>CM-695</t>
  </si>
  <si>
    <t>28.184</t>
  </si>
  <si>
    <t>19,46917</t>
  </si>
  <si>
    <t>548.715,56</t>
  </si>
  <si>
    <t>27.315,05</t>
  </si>
  <si>
    <t>-1.415,00</t>
  </si>
  <si>
    <t>-27.548,88</t>
  </si>
  <si>
    <t>546</t>
  </si>
  <si>
    <t>26.769,05</t>
  </si>
  <si>
    <t>-32.337,01</t>
  </si>
  <si>
    <t>NANT-00495</t>
  </si>
  <si>
    <t>CM-696</t>
  </si>
  <si>
    <t>41.361</t>
  </si>
  <si>
    <t>19,46896</t>
  </si>
  <si>
    <t>805.253,55</t>
  </si>
  <si>
    <t>39.974,60</t>
  </si>
  <si>
    <t>-2.185,00</t>
  </si>
  <si>
    <t>-42.539,68</t>
  </si>
  <si>
    <t>799</t>
  </si>
  <si>
    <t>39.175,60</t>
  </si>
  <si>
    <t>-47.324,12</t>
  </si>
  <si>
    <t>NANT-00496</t>
  </si>
  <si>
    <t>CM-697</t>
  </si>
  <si>
    <t>41.802</t>
  </si>
  <si>
    <t>19,46904</t>
  </si>
  <si>
    <t>813.842,67</t>
  </si>
  <si>
    <t>43.258,77</t>
  </si>
  <si>
    <t>592,00</t>
  </si>
  <si>
    <t>11.525,67</t>
  </si>
  <si>
    <t>865</t>
  </si>
  <si>
    <t>42.393,77</t>
  </si>
  <si>
    <t>-51.211,67</t>
  </si>
  <si>
    <t>181.708</t>
  </si>
  <si>
    <t>3.537.671,72</t>
  </si>
  <si>
    <t>180.648,72</t>
  </si>
  <si>
    <t>-4.671,00</t>
  </si>
  <si>
    <t>-90.930,26</t>
  </si>
  <si>
    <t>177.036,72</t>
  </si>
  <si>
    <t>-213.860,35</t>
  </si>
  <si>
    <t>NQB-00010</t>
  </si>
  <si>
    <t>5339</t>
  </si>
  <si>
    <t>26-04-2025</t>
  </si>
  <si>
    <t>L606042025</t>
  </si>
  <si>
    <t>16.199</t>
  </si>
  <si>
    <t>19,792</t>
  </si>
  <si>
    <t>17,64376</t>
  </si>
  <si>
    <t>285.811,26</t>
  </si>
  <si>
    <t>17.424,46</t>
  </si>
  <si>
    <t>1.225,00</t>
  </si>
  <si>
    <t>21.613,61</t>
  </si>
  <si>
    <t>-2,075</t>
  </si>
  <si>
    <t>-36.155,75</t>
  </si>
  <si>
    <t>NQB-00011</t>
  </si>
  <si>
    <t>L707042025</t>
  </si>
  <si>
    <t>17.268</t>
  </si>
  <si>
    <t>17,6444</t>
  </si>
  <si>
    <t>304.683,50</t>
  </si>
  <si>
    <t>17.933,23</t>
  </si>
  <si>
    <t>665,00</t>
  </si>
  <si>
    <t>11.733,53</t>
  </si>
  <si>
    <t>-37.211,45</t>
  </si>
  <si>
    <t>NQB-00012</t>
  </si>
  <si>
    <t>L808042025</t>
  </si>
  <si>
    <t>17.437</t>
  </si>
  <si>
    <t>17,64449</t>
  </si>
  <si>
    <t>307.666,99</t>
  </si>
  <si>
    <t>18.127,96</t>
  </si>
  <si>
    <t>691,00</t>
  </si>
  <si>
    <t>12.192,34</t>
  </si>
  <si>
    <t>-37.615,52</t>
  </si>
  <si>
    <t>NQB-00013</t>
  </si>
  <si>
    <t>L909042025</t>
  </si>
  <si>
    <t>19.651</t>
  </si>
  <si>
    <t>17,64429</t>
  </si>
  <si>
    <t>346.727,89</t>
  </si>
  <si>
    <t>21.767,94</t>
  </si>
  <si>
    <t>2.117,00</t>
  </si>
  <si>
    <t>37.352,96</t>
  </si>
  <si>
    <t>-45.168,48</t>
  </si>
  <si>
    <t>NQB-00014</t>
  </si>
  <si>
    <t>L1010042025</t>
  </si>
  <si>
    <t>16.615</t>
  </si>
  <si>
    <t>17,64407</t>
  </si>
  <si>
    <t>293.156,21</t>
  </si>
  <si>
    <t>18.195,21</t>
  </si>
  <si>
    <t>1.580,00</t>
  </si>
  <si>
    <t>27.877,63</t>
  </si>
  <si>
    <t>-37.755,06</t>
  </si>
  <si>
    <t>NQB-00015</t>
  </si>
  <si>
    <t>L1111042025</t>
  </si>
  <si>
    <t>13.055</t>
  </si>
  <si>
    <t>17,64458</t>
  </si>
  <si>
    <t>230.349,97</t>
  </si>
  <si>
    <t>14.276,00</t>
  </si>
  <si>
    <t>1.221,00</t>
  </si>
  <si>
    <t>21.544,03</t>
  </si>
  <si>
    <t>-29.622,70</t>
  </si>
  <si>
    <t>NQB-00016</t>
  </si>
  <si>
    <t>L1212042025</t>
  </si>
  <si>
    <t>13.200</t>
  </si>
  <si>
    <t>17,64434</t>
  </si>
  <si>
    <t>232.905,35</t>
  </si>
  <si>
    <t>14.804,46</t>
  </si>
  <si>
    <t>1.604,00</t>
  </si>
  <si>
    <t>28.301,52</t>
  </si>
  <si>
    <t>-30.719,25</t>
  </si>
  <si>
    <t>NQB-00017</t>
  </si>
  <si>
    <t>L1313042025</t>
  </si>
  <si>
    <t>16.792</t>
  </si>
  <si>
    <t>17,64427</t>
  </si>
  <si>
    <t>296.282,64</t>
  </si>
  <si>
    <t>17.328,09</t>
  </si>
  <si>
    <t>536,00</t>
  </si>
  <si>
    <t>9.458,92</t>
  </si>
  <si>
    <t>-35.955,79</t>
  </si>
  <si>
    <t>130.217</t>
  </si>
  <si>
    <t>2.297.583,81</t>
  </si>
  <si>
    <t>139.857,35</t>
  </si>
  <si>
    <t>9.639,00</t>
  </si>
  <si>
    <t>170.074,54</t>
  </si>
  <si>
    <t>-290.204,00</t>
  </si>
  <si>
    <t>12.233</t>
  </si>
  <si>
    <t>221.103,20</t>
  </si>
  <si>
    <t>14.068,78</t>
  </si>
  <si>
    <t>1.554,00</t>
  </si>
  <si>
    <t>28.095,48</t>
  </si>
  <si>
    <t>281</t>
  </si>
  <si>
    <t>13.787,78</t>
  </si>
  <si>
    <t>-27.037,84</t>
  </si>
  <si>
    <t>NCEN-00858</t>
  </si>
  <si>
    <t>CEN-01560</t>
  </si>
  <si>
    <t>17.475</t>
  </si>
  <si>
    <t>18,07454</t>
  </si>
  <si>
    <t>315.859,06</t>
  </si>
  <si>
    <t>19.126,76</t>
  </si>
  <si>
    <t>1.268,00</t>
  </si>
  <si>
    <t>22.925,75</t>
  </si>
  <si>
    <t>18.743,76</t>
  </si>
  <si>
    <t>-36.756,51</t>
  </si>
  <si>
    <t>NCEN-00859</t>
  </si>
  <si>
    <t>CEN-01561</t>
  </si>
  <si>
    <t>17.420</t>
  </si>
  <si>
    <t>18,07404</t>
  </si>
  <si>
    <t>314.840,82</t>
  </si>
  <si>
    <t>18.485,17</t>
  </si>
  <si>
    <t>696,00</t>
  </si>
  <si>
    <t>12.573,57</t>
  </si>
  <si>
    <t>18.115,17</t>
  </si>
  <si>
    <t>-35.523,85</t>
  </si>
  <si>
    <t>NCEN-00860</t>
  </si>
  <si>
    <t>CEN-01562</t>
  </si>
  <si>
    <t>17.428</t>
  </si>
  <si>
    <t>18,07429</t>
  </si>
  <si>
    <t>315.004,55</t>
  </si>
  <si>
    <t>16.865,69</t>
  </si>
  <si>
    <t>-900,00</t>
  </si>
  <si>
    <t>-16.260,17</t>
  </si>
  <si>
    <t>16.528,69</t>
  </si>
  <si>
    <t>-32.412,76</t>
  </si>
  <si>
    <t>NCEN-00861</t>
  </si>
  <si>
    <t>CEN-01563</t>
  </si>
  <si>
    <t>17.453</t>
  </si>
  <si>
    <t>18,07496</t>
  </si>
  <si>
    <t>315.459,07</t>
  </si>
  <si>
    <t>17.047,94</t>
  </si>
  <si>
    <t>-13.481,75</t>
  </si>
  <si>
    <t>16.706,94</t>
  </si>
  <si>
    <t>-32.762,31</t>
  </si>
  <si>
    <t>NCEN-00862</t>
  </si>
  <si>
    <t>CEN-01564</t>
  </si>
  <si>
    <t>17.399</t>
  </si>
  <si>
    <t>18,07348</t>
  </si>
  <si>
    <t>314.458,96</t>
  </si>
  <si>
    <t>16.528,62</t>
  </si>
  <si>
    <t>-1.201,00</t>
  </si>
  <si>
    <t>-21.711,67</t>
  </si>
  <si>
    <t>331</t>
  </si>
  <si>
    <t>16.197,62</t>
  </si>
  <si>
    <t>-31.763,53</t>
  </si>
  <si>
    <t>NCEN-00863</t>
  </si>
  <si>
    <t>CEN-01565</t>
  </si>
  <si>
    <t>17.468</t>
  </si>
  <si>
    <t>18,06912</t>
  </si>
  <si>
    <t>315.622,76</t>
  </si>
  <si>
    <t>16.776,36</t>
  </si>
  <si>
    <t>-1.027,00</t>
  </si>
  <si>
    <t>-18.559,88</t>
  </si>
  <si>
    <t>16.440,36</t>
  </si>
  <si>
    <t>-32.239,55</t>
  </si>
  <si>
    <t>NCEN-00864</t>
  </si>
  <si>
    <t>CEN-01566</t>
  </si>
  <si>
    <t>17.464</t>
  </si>
  <si>
    <t>18,06902</t>
  </si>
  <si>
    <t>315.550,13</t>
  </si>
  <si>
    <t>17.695,26</t>
  </si>
  <si>
    <t>-122,00</t>
  </si>
  <si>
    <t>-2.210,56</t>
  </si>
  <si>
    <t>354</t>
  </si>
  <si>
    <t>17.341,26</t>
  </si>
  <si>
    <t>-34.006,21</t>
  </si>
  <si>
    <t>NCEN-00865</t>
  </si>
  <si>
    <t>CEN-01567</t>
  </si>
  <si>
    <t>18,0733</t>
  </si>
  <si>
    <t>314.827,93</t>
  </si>
  <si>
    <t>18.003,18</t>
  </si>
  <si>
    <t>224,00</t>
  </si>
  <si>
    <t>4.042,64</t>
  </si>
  <si>
    <t>360</t>
  </si>
  <si>
    <t>17.643,18</t>
  </si>
  <si>
    <t>-34.598,28</t>
  </si>
  <si>
    <t>NCEN-00866</t>
  </si>
  <si>
    <t>CEN-01568</t>
  </si>
  <si>
    <t>17.427</t>
  </si>
  <si>
    <t>18,06908</t>
  </si>
  <si>
    <t>314.895,98</t>
  </si>
  <si>
    <t>18.468,36</t>
  </si>
  <si>
    <t>672,00</t>
  </si>
  <si>
    <t>12.142,78</t>
  </si>
  <si>
    <t>18.099,36</t>
  </si>
  <si>
    <t>-35.492,84</t>
  </si>
  <si>
    <t>NCEN-00867</t>
  </si>
  <si>
    <t>CEN-01569</t>
  </si>
  <si>
    <t>17.435</t>
  </si>
  <si>
    <t>18,07299</t>
  </si>
  <si>
    <t>315.105,92</t>
  </si>
  <si>
    <t>18.460,18</t>
  </si>
  <si>
    <t>656,00</t>
  </si>
  <si>
    <t>11.855,88</t>
  </si>
  <si>
    <t>18.091,18</t>
  </si>
  <si>
    <t>-35.476,80</t>
  </si>
  <si>
    <t>NCEN-00868</t>
  </si>
  <si>
    <t>CEN-01570</t>
  </si>
  <si>
    <t>17.404</t>
  </si>
  <si>
    <t>18,06991</t>
  </si>
  <si>
    <t>314.485,49</t>
  </si>
  <si>
    <t>18.559,04</t>
  </si>
  <si>
    <t>784,00</t>
  </si>
  <si>
    <t>14.166,81</t>
  </si>
  <si>
    <t>18.188,04</t>
  </si>
  <si>
    <t>-35.666,75</t>
  </si>
  <si>
    <t>NCEN-00869</t>
  </si>
  <si>
    <t>CEN-01571</t>
  </si>
  <si>
    <t>18,07361</t>
  </si>
  <si>
    <t>314.549,89</t>
  </si>
  <si>
    <t>16.944,19</t>
  </si>
  <si>
    <t>-799,00</t>
  </si>
  <si>
    <t>-14.440,81</t>
  </si>
  <si>
    <t>339</t>
  </si>
  <si>
    <t>16.605,19</t>
  </si>
  <si>
    <t>-32.562,78</t>
  </si>
  <si>
    <t>NCEN-00870</t>
  </si>
  <si>
    <t>CEN-01572</t>
  </si>
  <si>
    <t>17.495</t>
  </si>
  <si>
    <t>18,07508</t>
  </si>
  <si>
    <t>316.222,82</t>
  </si>
  <si>
    <t>17.514,74</t>
  </si>
  <si>
    <t>-330,00</t>
  </si>
  <si>
    <t>-5.964,78</t>
  </si>
  <si>
    <t>17.164,74</t>
  </si>
  <si>
    <t>-33.660,06</t>
  </si>
  <si>
    <t>238.924</t>
  </si>
  <si>
    <t>4.317.986,58</t>
  </si>
  <si>
    <t>244.544,27</t>
  </si>
  <si>
    <t>729,00</t>
  </si>
  <si>
    <t>13.173,29</t>
  </si>
  <si>
    <t>239.653,27</t>
  </si>
  <si>
    <t>-469.960,07</t>
  </si>
  <si>
    <t>NMLB-00553</t>
  </si>
  <si>
    <t>F001-00001650</t>
  </si>
  <si>
    <t>24-04-2025</t>
  </si>
  <si>
    <t>X5L947/VEB-997</t>
  </si>
  <si>
    <t>21.302</t>
  </si>
  <si>
    <t>19,735</t>
  </si>
  <si>
    <t>17,93457</t>
  </si>
  <si>
    <t>382.042,29</t>
  </si>
  <si>
    <t>21.348,23</t>
  </si>
  <si>
    <t>46,00</t>
  </si>
  <si>
    <t>824,99</t>
  </si>
  <si>
    <t>-2,132</t>
  </si>
  <si>
    <t>-45.514,43</t>
  </si>
  <si>
    <t>NMLB-00554</t>
  </si>
  <si>
    <t>X5J928/AYJ-977</t>
  </si>
  <si>
    <t>21.566</t>
  </si>
  <si>
    <t>17,9346</t>
  </si>
  <si>
    <t>386.777,48</t>
  </si>
  <si>
    <t>21.455,22</t>
  </si>
  <si>
    <t>-111,00</t>
  </si>
  <si>
    <t>-1.986,79</t>
  </si>
  <si>
    <t>-45.742,53</t>
  </si>
  <si>
    <t>NMLB-00555</t>
  </si>
  <si>
    <t>CBI922/APT-991</t>
  </si>
  <si>
    <t>21.032</t>
  </si>
  <si>
    <t>17,93524</t>
  </si>
  <si>
    <t>377.214,06</t>
  </si>
  <si>
    <t>21.337,13</t>
  </si>
  <si>
    <t>305,00</t>
  </si>
  <si>
    <t>5.472,58</t>
  </si>
  <si>
    <t>-45.490,76</t>
  </si>
  <si>
    <t>NMLB-00556</t>
  </si>
  <si>
    <t>CBK847/VAL-991</t>
  </si>
  <si>
    <t>21.526</t>
  </si>
  <si>
    <t>17,93459</t>
  </si>
  <si>
    <t>386.060,06</t>
  </si>
  <si>
    <t>21.811,69</t>
  </si>
  <si>
    <t>286,00</t>
  </si>
  <si>
    <t>5.123,73</t>
  </si>
  <si>
    <t>-46.502,52</t>
  </si>
  <si>
    <t>NMLB-00557</t>
  </si>
  <si>
    <t>X5J930/BFD-995</t>
  </si>
  <si>
    <t>21.716</t>
  </si>
  <si>
    <t>17,93489</t>
  </si>
  <si>
    <t>389.474,14</t>
  </si>
  <si>
    <t>22.005,51</t>
  </si>
  <si>
    <t>290,00</t>
  </si>
  <si>
    <t>5.192,33</t>
  </si>
  <si>
    <t>-46.915,75</t>
  </si>
  <si>
    <t>NMLB-00558</t>
  </si>
  <si>
    <t>AYC708/AZC-983</t>
  </si>
  <si>
    <t>21.511</t>
  </si>
  <si>
    <t>17,93471</t>
  </si>
  <si>
    <t>385.793,53</t>
  </si>
  <si>
    <t>21.975,71</t>
  </si>
  <si>
    <t>8.334,44</t>
  </si>
  <si>
    <t>-46.852,21</t>
  </si>
  <si>
    <t>NMLB-00559</t>
  </si>
  <si>
    <t>V4A732/VEH-997</t>
  </si>
  <si>
    <t>21.306</t>
  </si>
  <si>
    <t>17,93467</t>
  </si>
  <si>
    <t>382.116,18</t>
  </si>
  <si>
    <t>20.291,36</t>
  </si>
  <si>
    <t>-1.015,00</t>
  </si>
  <si>
    <t>-18.197,23</t>
  </si>
  <si>
    <t>-43.261,18</t>
  </si>
  <si>
    <t>NMLB-00560</t>
  </si>
  <si>
    <t>VCL884/ADM-974</t>
  </si>
  <si>
    <t>21.007</t>
  </si>
  <si>
    <t>17,93507</t>
  </si>
  <si>
    <t>376.761,99</t>
  </si>
  <si>
    <t>21.040,80</t>
  </si>
  <si>
    <t>606,21</t>
  </si>
  <si>
    <t>-44.858,99</t>
  </si>
  <si>
    <t>NMLB-00561</t>
  </si>
  <si>
    <t>VCL894/V3N-988</t>
  </si>
  <si>
    <t>20.828</t>
  </si>
  <si>
    <t>17,93509</t>
  </si>
  <si>
    <t>373.552,06</t>
  </si>
  <si>
    <t>19.308,46</t>
  </si>
  <si>
    <t>-1.520,00</t>
  </si>
  <si>
    <t>-27.253,09</t>
  </si>
  <si>
    <t>-41.165,64</t>
  </si>
  <si>
    <t>NMLB-00562</t>
  </si>
  <si>
    <t>BSB892/VAL-995</t>
  </si>
  <si>
    <t>21.094</t>
  </si>
  <si>
    <t>17,93514</t>
  </si>
  <si>
    <t>378.323,83</t>
  </si>
  <si>
    <t>20.122,60</t>
  </si>
  <si>
    <t>-971,00</t>
  </si>
  <si>
    <t>-17.422,19</t>
  </si>
  <si>
    <t>-42.901,38</t>
  </si>
  <si>
    <t>NMLB-00563</t>
  </si>
  <si>
    <t>BFD786/ASM-979</t>
  </si>
  <si>
    <t>20.769</t>
  </si>
  <si>
    <t>17,9353</t>
  </si>
  <si>
    <t>372.498,27</t>
  </si>
  <si>
    <t>19.781,26</t>
  </si>
  <si>
    <t>-988,00</t>
  </si>
  <si>
    <t>-17.715,41</t>
  </si>
  <si>
    <t>-42.173,65</t>
  </si>
  <si>
    <t>NMLB-00564</t>
  </si>
  <si>
    <t>BSR940/F4Z-993</t>
  </si>
  <si>
    <t>20.796</t>
  </si>
  <si>
    <t>17,93516</t>
  </si>
  <si>
    <t>372.979,60</t>
  </si>
  <si>
    <t>19.797,18</t>
  </si>
  <si>
    <t>-17.914,00</t>
  </si>
  <si>
    <t>-42.207,59</t>
  </si>
  <si>
    <t>254.453</t>
  </si>
  <si>
    <t>4.563.593,49</t>
  </si>
  <si>
    <t>250.275,15</t>
  </si>
  <si>
    <t>-4.178,00</t>
  </si>
  <si>
    <t>-74.934,43</t>
  </si>
  <si>
    <t>-533.586,63</t>
  </si>
  <si>
    <t>NMLP-00262</t>
  </si>
  <si>
    <t>1475/1298</t>
  </si>
  <si>
    <t>05-05-2025</t>
  </si>
  <si>
    <t>MLP-25237</t>
  </si>
  <si>
    <t>17.478</t>
  </si>
  <si>
    <t>17,71308</t>
  </si>
  <si>
    <t>309.594,60</t>
  </si>
  <si>
    <t>17.483,17</t>
  </si>
  <si>
    <t>-6.113,32</t>
  </si>
  <si>
    <t>17.133,17</t>
  </si>
  <si>
    <t>-33.598,15</t>
  </si>
  <si>
    <t>NMLP-00263</t>
  </si>
  <si>
    <t>MLP-25238</t>
  </si>
  <si>
    <t>17.518</t>
  </si>
  <si>
    <t>17,7133</t>
  </si>
  <si>
    <t>310.310,05</t>
  </si>
  <si>
    <t>16.930,51</t>
  </si>
  <si>
    <t>-16.419,70</t>
  </si>
  <si>
    <t>16.591,51</t>
  </si>
  <si>
    <t>-32.535,95</t>
  </si>
  <si>
    <t>NMLP-00264</t>
  </si>
  <si>
    <t>MLP-25239</t>
  </si>
  <si>
    <t>17.480</t>
  </si>
  <si>
    <t>17,71278</t>
  </si>
  <si>
    <t>309.623,95</t>
  </si>
  <si>
    <t>16.993,62</t>
  </si>
  <si>
    <t>-827,00</t>
  </si>
  <si>
    <t>-14.642,09</t>
  </si>
  <si>
    <t>16.653,62</t>
  </si>
  <si>
    <t>-32.657,75</t>
  </si>
  <si>
    <t>NMLP-00265</t>
  </si>
  <si>
    <t>MLP-25240</t>
  </si>
  <si>
    <t>17.440</t>
  </si>
  <si>
    <t>17,70966</t>
  </si>
  <si>
    <t>308.857,92</t>
  </si>
  <si>
    <t>18.104,46</t>
  </si>
  <si>
    <t>302,00</t>
  </si>
  <si>
    <t>5.355,05</t>
  </si>
  <si>
    <t>17.742,46</t>
  </si>
  <si>
    <t>-34.792,96</t>
  </si>
  <si>
    <t>NMLP-00266</t>
  </si>
  <si>
    <t>MLP-25241</t>
  </si>
  <si>
    <t>17.513</t>
  </si>
  <si>
    <t>17,71253</t>
  </si>
  <si>
    <t>310.192,49</t>
  </si>
  <si>
    <t>18.482,74</t>
  </si>
  <si>
    <t>600,00</t>
  </si>
  <si>
    <t>10.630,00</t>
  </si>
  <si>
    <t>18.112,74</t>
  </si>
  <si>
    <t>-35.519,08</t>
  </si>
  <si>
    <t>NMLP-00267</t>
  </si>
  <si>
    <t>MLP-25242</t>
  </si>
  <si>
    <t>17.489</t>
  </si>
  <si>
    <t>17,71327</t>
  </si>
  <si>
    <t>309.788,82</t>
  </si>
  <si>
    <t>17.729,20</t>
  </si>
  <si>
    <t>-2.034,90</t>
  </si>
  <si>
    <t>17.374,20</t>
  </si>
  <si>
    <t>-34.070,81</t>
  </si>
  <si>
    <t>NMLP-00268</t>
  </si>
  <si>
    <t>MLP-25243</t>
  </si>
  <si>
    <t>17.498</t>
  </si>
  <si>
    <t>17,71317</t>
  </si>
  <si>
    <t>309.943,30</t>
  </si>
  <si>
    <t>18.273,17</t>
  </si>
  <si>
    <t>410,00</t>
  </si>
  <si>
    <t>7.267,18</t>
  </si>
  <si>
    <t>17.908,17</t>
  </si>
  <si>
    <t>-35.117,92</t>
  </si>
  <si>
    <t>NMLP-00269</t>
  </si>
  <si>
    <t>MLP-25244</t>
  </si>
  <si>
    <t>17,71289</t>
  </si>
  <si>
    <t>310.302,91</t>
  </si>
  <si>
    <t>18.242,10</t>
  </si>
  <si>
    <t>359,00</t>
  </si>
  <si>
    <t>6.352,20</t>
  </si>
  <si>
    <t>17.877,10</t>
  </si>
  <si>
    <t>-35.056,99</t>
  </si>
  <si>
    <t>NMLP-00270</t>
  </si>
  <si>
    <t>MLP-25245</t>
  </si>
  <si>
    <t>17.454</t>
  </si>
  <si>
    <t>17,71167</t>
  </si>
  <si>
    <t>309.136,00</t>
  </si>
  <si>
    <t>17.769,13</t>
  </si>
  <si>
    <t>-702,62</t>
  </si>
  <si>
    <t>17.414,13</t>
  </si>
  <si>
    <t>-34.149,11</t>
  </si>
  <si>
    <t>NMLP-00271</t>
  </si>
  <si>
    <t>MLP-25246</t>
  </si>
  <si>
    <t>17,71031</t>
  </si>
  <si>
    <t>310.240,27</t>
  </si>
  <si>
    <t>17.184,78</t>
  </si>
  <si>
    <t>-677,00</t>
  </si>
  <si>
    <t>-11.984,92</t>
  </si>
  <si>
    <t>16.840,78</t>
  </si>
  <si>
    <t>-33.024,77</t>
  </si>
  <si>
    <t>NMLP-00272</t>
  </si>
  <si>
    <t>MLP-25247</t>
  </si>
  <si>
    <t>17.557</t>
  </si>
  <si>
    <t>17,71141</t>
  </si>
  <si>
    <t>310.953,88</t>
  </si>
  <si>
    <t>18.062,71</t>
  </si>
  <si>
    <t>145,00</t>
  </si>
  <si>
    <t>2.568,33</t>
  </si>
  <si>
    <t>361</t>
  </si>
  <si>
    <t>17.701,71</t>
  </si>
  <si>
    <t>-34.713,05</t>
  </si>
  <si>
    <t>NMLP-00273</t>
  </si>
  <si>
    <t>MLP-25248</t>
  </si>
  <si>
    <t>17.563</t>
  </si>
  <si>
    <t>17,71273</t>
  </si>
  <si>
    <t>311.081,23</t>
  </si>
  <si>
    <t>18.070,12</t>
  </si>
  <si>
    <t>147,00</t>
  </si>
  <si>
    <t>2.595,62</t>
  </si>
  <si>
    <t>17.709,12</t>
  </si>
  <si>
    <t>-34.727,58</t>
  </si>
  <si>
    <t>NMLP-00274</t>
  </si>
  <si>
    <t>MLP-25249</t>
  </si>
  <si>
    <t>17.365</t>
  </si>
  <si>
    <t>17,71163</t>
  </si>
  <si>
    <t>307.555,69</t>
  </si>
  <si>
    <t>16.903,15</t>
  </si>
  <si>
    <t>-14.159,92</t>
  </si>
  <si>
    <t>16.565,15</t>
  </si>
  <si>
    <t>-32.484,26</t>
  </si>
  <si>
    <t>NMLP-00275</t>
  </si>
  <si>
    <t>MLP-25250</t>
  </si>
  <si>
    <t>17.421</t>
  </si>
  <si>
    <t>17,71236</t>
  </si>
  <si>
    <t>308.575,19</t>
  </si>
  <si>
    <t>17.854,85</t>
  </si>
  <si>
    <t>76,00</t>
  </si>
  <si>
    <t>1.353,05</t>
  </si>
  <si>
    <t>357</t>
  </si>
  <si>
    <t>17.497,85</t>
  </si>
  <si>
    <t>-34.313,28</t>
  </si>
  <si>
    <t>NMLP-00276</t>
  </si>
  <si>
    <t>MLP-25251</t>
  </si>
  <si>
    <t>17.503</t>
  </si>
  <si>
    <t>17,71294</t>
  </si>
  <si>
    <t>310.025,99</t>
  </si>
  <si>
    <t>18.354,87</t>
  </si>
  <si>
    <t>485,00</t>
  </si>
  <si>
    <t>8.592,02</t>
  </si>
  <si>
    <t>17.987,87</t>
  </si>
  <si>
    <t>-35.274,21</t>
  </si>
  <si>
    <t>262.315</t>
  </si>
  <si>
    <t>4.646.182,29</t>
  </si>
  <si>
    <t>266.438,58</t>
  </si>
  <si>
    <t>-1.206,00</t>
  </si>
  <si>
    <t>-21.344,02</t>
  </si>
  <si>
    <t>261.109,58</t>
  </si>
  <si>
    <t>-512.035,87</t>
  </si>
  <si>
    <t>SEP-25</t>
  </si>
  <si>
    <t>NMSP-00327</t>
  </si>
  <si>
    <t>1002323</t>
  </si>
  <si>
    <t>BAGS6648TO6667</t>
  </si>
  <si>
    <t>12.304</t>
  </si>
  <si>
    <t>17,70544</t>
  </si>
  <si>
    <t>217.846,00</t>
  </si>
  <si>
    <t>12.268,08</t>
  </si>
  <si>
    <t>-895,00</t>
  </si>
  <si>
    <t>-15.846,37</t>
  </si>
  <si>
    <t>7</t>
  </si>
  <si>
    <t>11.409,08</t>
  </si>
  <si>
    <t>-22.373,21</t>
  </si>
  <si>
    <t>NMSP-00328</t>
  </si>
  <si>
    <t>BAGS6688TO6727</t>
  </si>
  <si>
    <t>13.084</t>
  </si>
  <si>
    <t>17,80627</t>
  </si>
  <si>
    <t>232.984,23</t>
  </si>
  <si>
    <t>12.670,55</t>
  </si>
  <si>
    <t>-1.238,00</t>
  </si>
  <si>
    <t>-22.044,16</t>
  </si>
  <si>
    <t>6,5</t>
  </si>
  <si>
    <t>824</t>
  </si>
  <si>
    <t>11.846,55</t>
  </si>
  <si>
    <t>-23.231,08</t>
  </si>
  <si>
    <t>NMSP-00329</t>
  </si>
  <si>
    <t>BAGS6728TO6747</t>
  </si>
  <si>
    <t>13.896</t>
  </si>
  <si>
    <t>17,8661</t>
  </si>
  <si>
    <t>248.260,66</t>
  </si>
  <si>
    <t>13.393,73</t>
  </si>
  <si>
    <t>-1.339,00</t>
  </si>
  <si>
    <t>-23.922,71</t>
  </si>
  <si>
    <t>12.556,73</t>
  </si>
  <si>
    <t>-24.623,75</t>
  </si>
  <si>
    <t>NMSP-00330</t>
  </si>
  <si>
    <t>BAGS6748TO6767</t>
  </si>
  <si>
    <t>12.080</t>
  </si>
  <si>
    <t>17,70601</t>
  </si>
  <si>
    <t>213.884,53</t>
  </si>
  <si>
    <t>12.193,13</t>
  </si>
  <si>
    <t>-741,00</t>
  </si>
  <si>
    <t>-13.120,15</t>
  </si>
  <si>
    <t>854</t>
  </si>
  <si>
    <t>11.339,13</t>
  </si>
  <si>
    <t>-22.236,03</t>
  </si>
  <si>
    <t>51.364</t>
  </si>
  <si>
    <t>912.975,42</t>
  </si>
  <si>
    <t>50.525,49</t>
  </si>
  <si>
    <t>-4.213,00</t>
  </si>
  <si>
    <t>-74.933,39</t>
  </si>
  <si>
    <t>47.151,49</t>
  </si>
  <si>
    <t>-92.464,07</t>
  </si>
  <si>
    <t>MMVC-00928</t>
  </si>
  <si>
    <t>1360</t>
  </si>
  <si>
    <t>06-05-2025</t>
  </si>
  <si>
    <t>MVC-0425898</t>
  </si>
  <si>
    <t>23.913</t>
  </si>
  <si>
    <t>16,12369</t>
  </si>
  <si>
    <t>385.565,88</t>
  </si>
  <si>
    <t>24.291,75</t>
  </si>
  <si>
    <t>379,00</t>
  </si>
  <si>
    <t>6.110,88</t>
  </si>
  <si>
    <t>-1,54919</t>
  </si>
  <si>
    <t>-37.632,54</t>
  </si>
  <si>
    <t>MMVC-00929</t>
  </si>
  <si>
    <t>MVC-0425899</t>
  </si>
  <si>
    <t>23.938</t>
  </si>
  <si>
    <t>16,12386</t>
  </si>
  <si>
    <t>385.972,98</t>
  </si>
  <si>
    <t>23.809,27</t>
  </si>
  <si>
    <t>-129,00</t>
  </si>
  <si>
    <t>-2.075,62</t>
  </si>
  <si>
    <t>-36.885,08</t>
  </si>
  <si>
    <t>MMVC-00930</t>
  </si>
  <si>
    <t>MVC-0425900</t>
  </si>
  <si>
    <t>24.307</t>
  </si>
  <si>
    <t>16,12394</t>
  </si>
  <si>
    <t>391.924,68</t>
  </si>
  <si>
    <t>24.783,99</t>
  </si>
  <si>
    <t>477,00</t>
  </si>
  <si>
    <t>7.691,12</t>
  </si>
  <si>
    <t>-38.395,11</t>
  </si>
  <si>
    <t>MMVC-00931</t>
  </si>
  <si>
    <t>MVC-0425901</t>
  </si>
  <si>
    <t>23.079</t>
  </si>
  <si>
    <t>15,9251</t>
  </si>
  <si>
    <t>367.535,45</t>
  </si>
  <si>
    <t>23.377,29</t>
  </si>
  <si>
    <t>298,00</t>
  </si>
  <si>
    <t>4.745,68</t>
  </si>
  <si>
    <t>-36.215,86</t>
  </si>
  <si>
    <t>95.237</t>
  </si>
  <si>
    <t>1.530.998,99</t>
  </si>
  <si>
    <t>96.262,30</t>
  </si>
  <si>
    <t>1.025,00</t>
  </si>
  <si>
    <t>16.472,06</t>
  </si>
  <si>
    <t>-149.128,59</t>
  </si>
  <si>
    <t>MCAS-00132</t>
  </si>
  <si>
    <t>80184532</t>
  </si>
  <si>
    <t>18,35355</t>
  </si>
  <si>
    <t>497.920,43</t>
  </si>
  <si>
    <t>26.872,30</t>
  </si>
  <si>
    <t>-929,00</t>
  </si>
  <si>
    <t>-17.050,45</t>
  </si>
  <si>
    <t>672</t>
  </si>
  <si>
    <t>26.200,30</t>
  </si>
  <si>
    <t>-51.378,79</t>
  </si>
  <si>
    <t>MCAS-00133</t>
  </si>
  <si>
    <t>80184549</t>
  </si>
  <si>
    <t>27.188</t>
  </si>
  <si>
    <t>18,35308</t>
  </si>
  <si>
    <t>498.981,19</t>
  </si>
  <si>
    <t>27.217,24</t>
  </si>
  <si>
    <t>-651,00</t>
  </si>
  <si>
    <t>-11.947,86</t>
  </si>
  <si>
    <t>26.537,24</t>
  </si>
  <si>
    <t>-52.039,53</t>
  </si>
  <si>
    <t>MCAS-00134</t>
  </si>
  <si>
    <t>80184551</t>
  </si>
  <si>
    <t>26.877</t>
  </si>
  <si>
    <t>18,3531</t>
  </si>
  <si>
    <t>493.273,57</t>
  </si>
  <si>
    <t>27.205,86</t>
  </si>
  <si>
    <t>-351,00</t>
  </si>
  <si>
    <t>-6.441,94</t>
  </si>
  <si>
    <t>26.525,86</t>
  </si>
  <si>
    <t>-52.017,21</t>
  </si>
  <si>
    <t>MCAS-00135</t>
  </si>
  <si>
    <t>80184776</t>
  </si>
  <si>
    <t>27.240</t>
  </si>
  <si>
    <t>18,35343</t>
  </si>
  <si>
    <t>499.939,26</t>
  </si>
  <si>
    <t>27.621,39</t>
  </si>
  <si>
    <t>-309,00</t>
  </si>
  <si>
    <t>-5.671,21</t>
  </si>
  <si>
    <t>691</t>
  </si>
  <si>
    <t>26.930,39</t>
  </si>
  <si>
    <t>-52.810,49</t>
  </si>
  <si>
    <t>MCAS-00136</t>
  </si>
  <si>
    <t>80184783</t>
  </si>
  <si>
    <t>27.053</t>
  </si>
  <si>
    <t>18,35322</t>
  </si>
  <si>
    <t>496.515,50</t>
  </si>
  <si>
    <t>27.381,25</t>
  </si>
  <si>
    <t>-357,00</t>
  </si>
  <si>
    <t>-6.552,10</t>
  </si>
  <si>
    <t>685</t>
  </si>
  <si>
    <t>26.696,25</t>
  </si>
  <si>
    <t>-52.351,35</t>
  </si>
  <si>
    <t>MCAS-00137</t>
  </si>
  <si>
    <t>80185243</t>
  </si>
  <si>
    <t>27.747</t>
  </si>
  <si>
    <t>509.247,66</t>
  </si>
  <si>
    <t>28.261,98</t>
  </si>
  <si>
    <t>-192,00</t>
  </si>
  <si>
    <t>-3.523,88</t>
  </si>
  <si>
    <t>707</t>
  </si>
  <si>
    <t>27.554,98</t>
  </si>
  <si>
    <t>-54.035,32</t>
  </si>
  <si>
    <t>MCAS-00138</t>
  </si>
  <si>
    <t>80185254</t>
  </si>
  <si>
    <t>28.061</t>
  </si>
  <si>
    <t>18,3535</t>
  </si>
  <si>
    <t>515.008,32</t>
  </si>
  <si>
    <t>28.558,67</t>
  </si>
  <si>
    <t>-3.964,36</t>
  </si>
  <si>
    <t>714</t>
  </si>
  <si>
    <t>27.844,67</t>
  </si>
  <si>
    <t>-54.603,40</t>
  </si>
  <si>
    <t>MCAS-00139</t>
  </si>
  <si>
    <t>80185440</t>
  </si>
  <si>
    <t>28.485</t>
  </si>
  <si>
    <t>522.794,11</t>
  </si>
  <si>
    <t>28.000,21</t>
  </si>
  <si>
    <t>-21.730,60</t>
  </si>
  <si>
    <t>700</t>
  </si>
  <si>
    <t>27.300,21</t>
  </si>
  <si>
    <t>-53.535,71</t>
  </si>
  <si>
    <t>MCAS-00140</t>
  </si>
  <si>
    <t>80185447</t>
  </si>
  <si>
    <t>27.226</t>
  </si>
  <si>
    <t>18,35358</t>
  </si>
  <si>
    <t>499.692,75</t>
  </si>
  <si>
    <t>27.525,65</t>
  </si>
  <si>
    <t>-388,00</t>
  </si>
  <si>
    <t>-7.121,19</t>
  </si>
  <si>
    <t>688</t>
  </si>
  <si>
    <t>26.837,65</t>
  </si>
  <si>
    <t>-52.628,63</t>
  </si>
  <si>
    <t>MCAS-00141</t>
  </si>
  <si>
    <t>80185450</t>
  </si>
  <si>
    <t>26.620</t>
  </si>
  <si>
    <t>18,3533</t>
  </si>
  <si>
    <t>488.572,63</t>
  </si>
  <si>
    <t>27.102,48</t>
  </si>
  <si>
    <t>-196,00</t>
  </si>
  <si>
    <t>-3.597,25</t>
  </si>
  <si>
    <t>26.424,48</t>
  </si>
  <si>
    <t>-51.818,41</t>
  </si>
  <si>
    <t>273.625</t>
  </si>
  <si>
    <t>5.021.945,42</t>
  </si>
  <si>
    <t>275.747,03</t>
  </si>
  <si>
    <t>-4.773,00</t>
  </si>
  <si>
    <t>-87.600,84</t>
  </si>
  <si>
    <t>268.852,03</t>
  </si>
  <si>
    <t>-527.218,84</t>
  </si>
  <si>
    <t>NL-01271</t>
  </si>
  <si>
    <t>F001-0012908</t>
  </si>
  <si>
    <t>CM-01692</t>
  </si>
  <si>
    <t>32.651</t>
  </si>
  <si>
    <t>18,02309</t>
  </si>
  <si>
    <t>588.471,91</t>
  </si>
  <si>
    <t>32.133,81</t>
  </si>
  <si>
    <t>-517,00</t>
  </si>
  <si>
    <t>-9.317,94</t>
  </si>
  <si>
    <t>-65.681,51</t>
  </si>
  <si>
    <t>NL-01272</t>
  </si>
  <si>
    <t>CM-01693</t>
  </si>
  <si>
    <t>33.014</t>
  </si>
  <si>
    <t>18,02303</t>
  </si>
  <si>
    <t>595.012,24</t>
  </si>
  <si>
    <t>32.456,97</t>
  </si>
  <si>
    <t>-10.038,83</t>
  </si>
  <si>
    <t>-66.342,05</t>
  </si>
  <si>
    <t>NL-01273</t>
  </si>
  <si>
    <t>CM-01694</t>
  </si>
  <si>
    <t>32.728</t>
  </si>
  <si>
    <t>18,023</t>
  </si>
  <si>
    <t>589.856,67</t>
  </si>
  <si>
    <t>32.303,08</t>
  </si>
  <si>
    <t>-7.659,78</t>
  </si>
  <si>
    <t>-66.027,50</t>
  </si>
  <si>
    <t>NL-01274</t>
  </si>
  <si>
    <t>CM-11840</t>
  </si>
  <si>
    <t>32.695</t>
  </si>
  <si>
    <t>18,02324</t>
  </si>
  <si>
    <t>589.269,97</t>
  </si>
  <si>
    <t>32.766,08</t>
  </si>
  <si>
    <t>71,00</t>
  </si>
  <si>
    <t>1.279,65</t>
  </si>
  <si>
    <t>-66.973,87</t>
  </si>
  <si>
    <t>NL-01275</t>
  </si>
  <si>
    <t>CM-11841</t>
  </si>
  <si>
    <t>33.137</t>
  </si>
  <si>
    <t>18,02286</t>
  </si>
  <si>
    <t>597.223,65</t>
  </si>
  <si>
    <t>33.040,63</t>
  </si>
  <si>
    <t>-96,00</t>
  </si>
  <si>
    <t>-1.730,19</t>
  </si>
  <si>
    <t>-67.535,05</t>
  </si>
  <si>
    <t>NL-01276</t>
  </si>
  <si>
    <t>CM-11842</t>
  </si>
  <si>
    <t>33.288</t>
  </si>
  <si>
    <t>18,02298</t>
  </si>
  <si>
    <t>599.948,99</t>
  </si>
  <si>
    <t>33.012,77</t>
  </si>
  <si>
    <t>-275,00</t>
  </si>
  <si>
    <t>-4.956,32</t>
  </si>
  <si>
    <t>-67.478,10</t>
  </si>
  <si>
    <t>197.513</t>
  </si>
  <si>
    <t>3.559.783,43</t>
  </si>
  <si>
    <t>195.713,34</t>
  </si>
  <si>
    <t>-1.799,00</t>
  </si>
  <si>
    <t>-32.423,41</t>
  </si>
  <si>
    <t>-400.038,08</t>
  </si>
  <si>
    <t>MCJ-04354</t>
  </si>
  <si>
    <t>F001-0012946</t>
  </si>
  <si>
    <t>CM-9554-C</t>
  </si>
  <si>
    <t>30.355</t>
  </si>
  <si>
    <t>20,01</t>
  </si>
  <si>
    <t>18,0602</t>
  </si>
  <si>
    <t>548.217,49</t>
  </si>
  <si>
    <t>30.005,22</t>
  </si>
  <si>
    <t>-6.321,07</t>
  </si>
  <si>
    <t>-1,857</t>
  </si>
  <si>
    <t>-55.719,69</t>
  </si>
  <si>
    <t>MCJ-04355</t>
  </si>
  <si>
    <t>CM-9555-C</t>
  </si>
  <si>
    <t>32.080</t>
  </si>
  <si>
    <t>18,06003</t>
  </si>
  <si>
    <t>579.365,85</t>
  </si>
  <si>
    <t>31.793,14</t>
  </si>
  <si>
    <t>-287,00</t>
  </si>
  <si>
    <t>-5.183,23</t>
  </si>
  <si>
    <t>-59.039,86</t>
  </si>
  <si>
    <t>MCJ-04356</t>
  </si>
  <si>
    <t>CM-9556-C</t>
  </si>
  <si>
    <t>31.594</t>
  </si>
  <si>
    <t>18,05992</t>
  </si>
  <si>
    <t>570.585,02</t>
  </si>
  <si>
    <t>31.186,30</t>
  </si>
  <si>
    <t>-7.368,45</t>
  </si>
  <si>
    <t>-57.912,96</t>
  </si>
  <si>
    <t>MCJ-04357</t>
  </si>
  <si>
    <t>CM-9557-C</t>
  </si>
  <si>
    <t>31.354</t>
  </si>
  <si>
    <t>18,05984</t>
  </si>
  <si>
    <t>566.248,26</t>
  </si>
  <si>
    <t>31.500,18</t>
  </si>
  <si>
    <t>2.636,74</t>
  </si>
  <si>
    <t>-58.495,83</t>
  </si>
  <si>
    <t>MCJ-04358</t>
  </si>
  <si>
    <t>CM-9558-C</t>
  </si>
  <si>
    <t>32.134</t>
  </si>
  <si>
    <t>18,06008</t>
  </si>
  <si>
    <t>580.342,77</t>
  </si>
  <si>
    <t>31.639,55</t>
  </si>
  <si>
    <t>-8.921,68</t>
  </si>
  <si>
    <t>-58.754,64</t>
  </si>
  <si>
    <t>MCJ-04359</t>
  </si>
  <si>
    <t>CM-9559-C</t>
  </si>
  <si>
    <t>31.282</t>
  </si>
  <si>
    <t>18,06002</t>
  </si>
  <si>
    <t>564.953,59</t>
  </si>
  <si>
    <t>31.005,54</t>
  </si>
  <si>
    <t>-4.984,57</t>
  </si>
  <si>
    <t>-57.577,29</t>
  </si>
  <si>
    <t>MCJ-04360</t>
  </si>
  <si>
    <t>CM-9560-C</t>
  </si>
  <si>
    <t>18,05973</t>
  </si>
  <si>
    <t>581.812,40</t>
  </si>
  <si>
    <t>31.692,01</t>
  </si>
  <si>
    <t>-524,00</t>
  </si>
  <si>
    <t>-9.463,30</t>
  </si>
  <si>
    <t>-58.852,06</t>
  </si>
  <si>
    <t>MCJ-04361</t>
  </si>
  <si>
    <t>CM-9561-C</t>
  </si>
  <si>
    <t>32.228</t>
  </si>
  <si>
    <t>18,06018</t>
  </si>
  <si>
    <t>582.043,33</t>
  </si>
  <si>
    <t>31.554,54</t>
  </si>
  <si>
    <t>-673,00</t>
  </si>
  <si>
    <t>-12.154,50</t>
  </si>
  <si>
    <t>-58.596,78</t>
  </si>
  <si>
    <t>253.243</t>
  </si>
  <si>
    <t>4.573.568,71</t>
  </si>
  <si>
    <t>250.376,48</t>
  </si>
  <si>
    <t>-2.866,00</t>
  </si>
  <si>
    <t>-51.760,06</t>
  </si>
  <si>
    <t>-464.949,11</t>
  </si>
  <si>
    <t>NL-01282</t>
  </si>
  <si>
    <t>F001-0012950</t>
  </si>
  <si>
    <t>CM-01700</t>
  </si>
  <si>
    <t>32.539</t>
  </si>
  <si>
    <t>20,011</t>
  </si>
  <si>
    <t>18,06108</t>
  </si>
  <si>
    <t>587.689,61</t>
  </si>
  <si>
    <t>32.128,33</t>
  </si>
  <si>
    <t>-411,00</t>
  </si>
  <si>
    <t>-7.423,10</t>
  </si>
  <si>
    <t>-1,856</t>
  </si>
  <si>
    <t>-59.630,18</t>
  </si>
  <si>
    <t>NL-01283</t>
  </si>
  <si>
    <t>CM-01701</t>
  </si>
  <si>
    <t>32.564</t>
  </si>
  <si>
    <t>18,06126</t>
  </si>
  <si>
    <t>588.146,80</t>
  </si>
  <si>
    <t>31.982,26</t>
  </si>
  <si>
    <t>-10.511,65</t>
  </si>
  <si>
    <t>-59.359,07</t>
  </si>
  <si>
    <t>NL-01284</t>
  </si>
  <si>
    <t>CM-01702</t>
  </si>
  <si>
    <t>32.079</t>
  </si>
  <si>
    <t>18,06124</t>
  </si>
  <si>
    <t>579.386,42</t>
  </si>
  <si>
    <t>31.389,71</t>
  </si>
  <si>
    <t>-12.444,19</t>
  </si>
  <si>
    <t>-58.259,30</t>
  </si>
  <si>
    <t>NL-01285</t>
  </si>
  <si>
    <t>CM-01703</t>
  </si>
  <si>
    <t>32.005</t>
  </si>
  <si>
    <t>18,0612</t>
  </si>
  <si>
    <t>578.048,59</t>
  </si>
  <si>
    <t>31.372,59</t>
  </si>
  <si>
    <t>-11.414,68</t>
  </si>
  <si>
    <t>-58.227,53</t>
  </si>
  <si>
    <t>NL-01286</t>
  </si>
  <si>
    <t>CM-01704</t>
  </si>
  <si>
    <t>32.108</t>
  </si>
  <si>
    <t>18,06085</t>
  </si>
  <si>
    <t>579.897,88</t>
  </si>
  <si>
    <t>31.665,09</t>
  </si>
  <si>
    <t>-8.000,96</t>
  </si>
  <si>
    <t>-58.770,41</t>
  </si>
  <si>
    <t>NL-01287</t>
  </si>
  <si>
    <t>CM-01705</t>
  </si>
  <si>
    <t>32.251</t>
  </si>
  <si>
    <t>18,06116</t>
  </si>
  <si>
    <t>582.490,36</t>
  </si>
  <si>
    <t>31.483,23</t>
  </si>
  <si>
    <t>-768,00</t>
  </si>
  <si>
    <t>-13.870,97</t>
  </si>
  <si>
    <t>-58.432,87</t>
  </si>
  <si>
    <t>NL-01288</t>
  </si>
  <si>
    <t>CM-11849</t>
  </si>
  <si>
    <t>32.869</t>
  </si>
  <si>
    <t>18,06107</t>
  </si>
  <si>
    <t>593.649,23</t>
  </si>
  <si>
    <t>32.519,25</t>
  </si>
  <si>
    <t>-6.321,37</t>
  </si>
  <si>
    <t>-60.355,73</t>
  </si>
  <si>
    <t>NL-01289</t>
  </si>
  <si>
    <t>CM-11850</t>
  </si>
  <si>
    <t>33.197</t>
  </si>
  <si>
    <t>18,0608</t>
  </si>
  <si>
    <t>599.564,22</t>
  </si>
  <si>
    <t>32.686,47</t>
  </si>
  <si>
    <t>-9.229,07</t>
  </si>
  <si>
    <t>-60.666,09</t>
  </si>
  <si>
    <t>NL-01290</t>
  </si>
  <si>
    <t>CM-11851</t>
  </si>
  <si>
    <t>33.130</t>
  </si>
  <si>
    <t>18,06076</t>
  </si>
  <si>
    <t>598.353,04</t>
  </si>
  <si>
    <t>32.879,11</t>
  </si>
  <si>
    <t>-251,00</t>
  </si>
  <si>
    <t>-4.533,25</t>
  </si>
  <si>
    <t>-61.023,63</t>
  </si>
  <si>
    <t>NL-01291</t>
  </si>
  <si>
    <t>CM-11852</t>
  </si>
  <si>
    <t>33.403</t>
  </si>
  <si>
    <t>18,06073</t>
  </si>
  <si>
    <t>603.285,59</t>
  </si>
  <si>
    <t>32.550,65</t>
  </si>
  <si>
    <t>-853,00</t>
  </si>
  <si>
    <t>-15.396,98</t>
  </si>
  <si>
    <t>-60.414,00</t>
  </si>
  <si>
    <t>326.145</t>
  </si>
  <si>
    <t>5.890.511,74</t>
  </si>
  <si>
    <t>320.656,69</t>
  </si>
  <si>
    <t>-5.490,00</t>
  </si>
  <si>
    <t>-99.146,22</t>
  </si>
  <si>
    <t>-595.138,81</t>
  </si>
  <si>
    <t>NL-01292</t>
  </si>
  <si>
    <t>F001-0012952</t>
  </si>
  <si>
    <t>23-04-2025</t>
  </si>
  <si>
    <t>CM-01706</t>
  </si>
  <si>
    <t>31.802</t>
  </si>
  <si>
    <t>19,962</t>
  </si>
  <si>
    <t>18,16207</t>
  </si>
  <si>
    <t>577.590,10</t>
  </si>
  <si>
    <t>30.970,77</t>
  </si>
  <si>
    <t>-831,00</t>
  </si>
  <si>
    <t>-15.092,68</t>
  </si>
  <si>
    <t>-1,905</t>
  </si>
  <si>
    <t>-58.999,32</t>
  </si>
  <si>
    <t>NL-01293</t>
  </si>
  <si>
    <t>CM-01707</t>
  </si>
  <si>
    <t>31.814</t>
  </si>
  <si>
    <t>18,16212</t>
  </si>
  <si>
    <t>577.809,70</t>
  </si>
  <si>
    <t>31.012,01</t>
  </si>
  <si>
    <t>-802,00</t>
  </si>
  <si>
    <t>-14.565,84</t>
  </si>
  <si>
    <t>-59.077,88</t>
  </si>
  <si>
    <t>NL-01294</t>
  </si>
  <si>
    <t>CM-01708</t>
  </si>
  <si>
    <t>32.279</t>
  </si>
  <si>
    <t>18,16175</t>
  </si>
  <si>
    <t>586.243,05</t>
  </si>
  <si>
    <t>31.175,79</t>
  </si>
  <si>
    <t>-1.103,00</t>
  </si>
  <si>
    <t>-20.032,41</t>
  </si>
  <si>
    <t>-59.389,88</t>
  </si>
  <si>
    <t>NL-01295</t>
  </si>
  <si>
    <t>CM-01709</t>
  </si>
  <si>
    <t>31.788</t>
  </si>
  <si>
    <t>18,16193</t>
  </si>
  <si>
    <t>577.331,31</t>
  </si>
  <si>
    <t>30.943,64</t>
  </si>
  <si>
    <t>-844,00</t>
  </si>
  <si>
    <t>-15.328,67</t>
  </si>
  <si>
    <t>-58.947,63</t>
  </si>
  <si>
    <t>NL-01296</t>
  </si>
  <si>
    <t>CM-11853</t>
  </si>
  <si>
    <t>18,16218</t>
  </si>
  <si>
    <t>600.550,59</t>
  </si>
  <si>
    <t>32.951,56</t>
  </si>
  <si>
    <t>-2.078,48</t>
  </si>
  <si>
    <t>-62.772,72</t>
  </si>
  <si>
    <t>NL-01297</t>
  </si>
  <si>
    <t>CM-11854</t>
  </si>
  <si>
    <t>32.618</t>
  </si>
  <si>
    <t>18,16222</t>
  </si>
  <si>
    <t>592.415,38</t>
  </si>
  <si>
    <t>32.150,90</t>
  </si>
  <si>
    <t>-8.483,57</t>
  </si>
  <si>
    <t>-61.247,46</t>
  </si>
  <si>
    <t>NL-01298</t>
  </si>
  <si>
    <t>CM-11855</t>
  </si>
  <si>
    <t>32.638</t>
  </si>
  <si>
    <t>18,16214</t>
  </si>
  <si>
    <t>592.775,79</t>
  </si>
  <si>
    <t>31.977,18</t>
  </si>
  <si>
    <t>-661,00</t>
  </si>
  <si>
    <t>-12.001,91</t>
  </si>
  <si>
    <t>-60.916,53</t>
  </si>
  <si>
    <t>NL-01299</t>
  </si>
  <si>
    <t>CM-11856</t>
  </si>
  <si>
    <t>32.169</t>
  </si>
  <si>
    <t>18,16178</t>
  </si>
  <si>
    <t>584.246,40</t>
  </si>
  <si>
    <t>31.769,76</t>
  </si>
  <si>
    <t>-399,00</t>
  </si>
  <si>
    <t>-7.250,91</t>
  </si>
  <si>
    <t>-60.521,39</t>
  </si>
  <si>
    <t>258.174</t>
  </si>
  <si>
    <t>4.688.962,32</t>
  </si>
  <si>
    <t>252.951,61</t>
  </si>
  <si>
    <t>-5.221,00</t>
  </si>
  <si>
    <t>-94.834,47</t>
  </si>
  <si>
    <t>-481.872,81</t>
  </si>
  <si>
    <t>NCJ-00950</t>
  </si>
  <si>
    <t>F001-0012957</t>
  </si>
  <si>
    <t>CM-9566-C</t>
  </si>
  <si>
    <t>31.668</t>
  </si>
  <si>
    <t>575.146,28</t>
  </si>
  <si>
    <t>30.861,63</t>
  </si>
  <si>
    <t>-806,00</t>
  </si>
  <si>
    <t>-14.638,37</t>
  </si>
  <si>
    <t>-58.791,41</t>
  </si>
  <si>
    <t>NCJ-00951</t>
  </si>
  <si>
    <t>CM-9567-C</t>
  </si>
  <si>
    <t>18,16179</t>
  </si>
  <si>
    <t>578.162,39</t>
  </si>
  <si>
    <t>33.144,20</t>
  </si>
  <si>
    <t>1.310,00</t>
  </si>
  <si>
    <t>23.795,58</t>
  </si>
  <si>
    <t>-63.139,70</t>
  </si>
  <si>
    <t>NCJ-00952</t>
  </si>
  <si>
    <t>CM-9568-C</t>
  </si>
  <si>
    <t>18,16206</t>
  </si>
  <si>
    <t>578.988,36</t>
  </si>
  <si>
    <t>31.234,37</t>
  </si>
  <si>
    <t>-645,00</t>
  </si>
  <si>
    <t>-11.707,81</t>
  </si>
  <si>
    <t>-59.501,47</t>
  </si>
  <si>
    <t>NCJ-00953</t>
  </si>
  <si>
    <t>CM-9569-C</t>
  </si>
  <si>
    <t>31.665</t>
  </si>
  <si>
    <t>575.105,45</t>
  </si>
  <si>
    <t>30.854,99</t>
  </si>
  <si>
    <t>-810,00</t>
  </si>
  <si>
    <t>-14.711,55</t>
  </si>
  <si>
    <t>-58.778,76</t>
  </si>
  <si>
    <t>NCJ-00954</t>
  </si>
  <si>
    <t>CM-9570-C</t>
  </si>
  <si>
    <t>30.718</t>
  </si>
  <si>
    <t>18,16208</t>
  </si>
  <si>
    <t>557.902,86</t>
  </si>
  <si>
    <t>30.499,72</t>
  </si>
  <si>
    <t>-3.964,42</t>
  </si>
  <si>
    <t>-58.101,97</t>
  </si>
  <si>
    <t>NCJ-00955</t>
  </si>
  <si>
    <t>CM-9571-C</t>
  </si>
  <si>
    <t>31.311</t>
  </si>
  <si>
    <t>18,16209</t>
  </si>
  <si>
    <t>568.673,26</t>
  </si>
  <si>
    <t>30.757,06</t>
  </si>
  <si>
    <t>-554,00</t>
  </si>
  <si>
    <t>-10.060,71</t>
  </si>
  <si>
    <t>-58.592,20</t>
  </si>
  <si>
    <t>189.075</t>
  </si>
  <si>
    <t>3.433.978,60</t>
  </si>
  <si>
    <t>187.351,97</t>
  </si>
  <si>
    <t>-1.723,00</t>
  </si>
  <si>
    <t>-31.287,28</t>
  </si>
  <si>
    <t>-356.905,51</t>
  </si>
  <si>
    <t>MCOL-06159</t>
  </si>
  <si>
    <t>2025040020</t>
  </si>
  <si>
    <t>5.409</t>
  </si>
  <si>
    <t>17,30067</t>
  </si>
  <si>
    <t>93.580,01</t>
  </si>
  <si>
    <t>5.374,19</t>
  </si>
  <si>
    <t>-519,00</t>
  </si>
  <si>
    <t>-8.979,05</t>
  </si>
  <si>
    <t>484</t>
  </si>
  <si>
    <t>4.890,19</t>
  </si>
  <si>
    <t>-9.589,66</t>
  </si>
  <si>
    <t>MCOL-06160</t>
  </si>
  <si>
    <t>2025040021</t>
  </si>
  <si>
    <t>4.982</t>
  </si>
  <si>
    <t>17,30108</t>
  </si>
  <si>
    <t>86.198,31</t>
  </si>
  <si>
    <t>5.029,54</t>
  </si>
  <si>
    <t>-7.024,24</t>
  </si>
  <si>
    <t>453</t>
  </si>
  <si>
    <t>4.576,54</t>
  </si>
  <si>
    <t>-8.974,59</t>
  </si>
  <si>
    <t>MCOL-06161</t>
  </si>
  <si>
    <t>2025040026</t>
  </si>
  <si>
    <t>14.035</t>
  </si>
  <si>
    <t>18,40596</t>
  </si>
  <si>
    <t>258.328,75</t>
  </si>
  <si>
    <t>15.053,55</t>
  </si>
  <si>
    <t>2,00</t>
  </si>
  <si>
    <t>36,81</t>
  </si>
  <si>
    <t>1016</t>
  </si>
  <si>
    <t>14.037,55</t>
  </si>
  <si>
    <t>-27.527,64</t>
  </si>
  <si>
    <t>MCOL-06162</t>
  </si>
  <si>
    <t>2025040028</t>
  </si>
  <si>
    <t>9.268</t>
  </si>
  <si>
    <t>17,30142</t>
  </si>
  <si>
    <t>160.355,65</t>
  </si>
  <si>
    <t>9.608,93</t>
  </si>
  <si>
    <t>-9.065,94</t>
  </si>
  <si>
    <t>8.743,93</t>
  </si>
  <si>
    <t>-17.146,85</t>
  </si>
  <si>
    <t>33.695</t>
  </si>
  <si>
    <t>598.462,72</t>
  </si>
  <si>
    <t>35.066,21</t>
  </si>
  <si>
    <t>-1.447,00</t>
  </si>
  <si>
    <t>-25.032,42</t>
  </si>
  <si>
    <t>32.248,21</t>
  </si>
  <si>
    <t>-63.238,74</t>
  </si>
  <si>
    <t>MCOL-06163</t>
  </si>
  <si>
    <t>2025050001</t>
  </si>
  <si>
    <t>12.803</t>
  </si>
  <si>
    <t>18,80652</t>
  </si>
  <si>
    <t>240.784,08</t>
  </si>
  <si>
    <t>13.248,36</t>
  </si>
  <si>
    <t>-449,00</t>
  </si>
  <si>
    <t>-8.444,13</t>
  </si>
  <si>
    <t>894</t>
  </si>
  <si>
    <t>12.354,36</t>
  </si>
  <si>
    <t>-1,536</t>
  </si>
  <si>
    <t>-18.976,30</t>
  </si>
  <si>
    <t>MCOL-06164</t>
  </si>
  <si>
    <t>2025050004</t>
  </si>
  <si>
    <t>9.045</t>
  </si>
  <si>
    <t>17,73854</t>
  </si>
  <si>
    <t>160.452,15</t>
  </si>
  <si>
    <t>9.654,87</t>
  </si>
  <si>
    <t>-260,00</t>
  </si>
  <si>
    <t>-4.612,02</t>
  </si>
  <si>
    <t>8.785,87</t>
  </si>
  <si>
    <t>-13.495,10</t>
  </si>
  <si>
    <t>MCOL-06165</t>
  </si>
  <si>
    <t>2025050005</t>
  </si>
  <si>
    <t>9.080</t>
  </si>
  <si>
    <t>17,72527</t>
  </si>
  <si>
    <t>160.945,13</t>
  </si>
  <si>
    <t>10.391,73</t>
  </si>
  <si>
    <t>377,00</t>
  </si>
  <si>
    <t>6.682,43</t>
  </si>
  <si>
    <t>935</t>
  </si>
  <si>
    <t>9.456,73</t>
  </si>
  <si>
    <t>-14.525,54</t>
  </si>
  <si>
    <t>MCOL-06166</t>
  </si>
  <si>
    <t>2025050007</t>
  </si>
  <si>
    <t>9.447</t>
  </si>
  <si>
    <t>17,73932</t>
  </si>
  <si>
    <t>167.578,24</t>
  </si>
  <si>
    <t>10.425,07</t>
  </si>
  <si>
    <t>40,00</t>
  </si>
  <si>
    <t>709,57</t>
  </si>
  <si>
    <t>938</t>
  </si>
  <si>
    <t>9.487,07</t>
  </si>
  <si>
    <t>-14.572,14</t>
  </si>
  <si>
    <t>MCOL-06167</t>
  </si>
  <si>
    <t>2025050012</t>
  </si>
  <si>
    <t>7.717</t>
  </si>
  <si>
    <t>17,71051</t>
  </si>
  <si>
    <t>136.668,46</t>
  </si>
  <si>
    <t>8.002,87</t>
  </si>
  <si>
    <t>-434,00</t>
  </si>
  <si>
    <t>-7.685,12</t>
  </si>
  <si>
    <t>720</t>
  </si>
  <si>
    <t>7.282,87</t>
  </si>
  <si>
    <t>-11.186,49</t>
  </si>
  <si>
    <t>MCOL-06168</t>
  </si>
  <si>
    <t>2025050014</t>
  </si>
  <si>
    <t>8.932</t>
  </si>
  <si>
    <t>17,73933</t>
  </si>
  <si>
    <t>158.441,50</t>
  </si>
  <si>
    <t>9.959,99</t>
  </si>
  <si>
    <t>132,00</t>
  </si>
  <si>
    <t>2.347,62</t>
  </si>
  <si>
    <t>9.063,99</t>
  </si>
  <si>
    <t>-13.922,29</t>
  </si>
  <si>
    <t>MCOL-06169</t>
  </si>
  <si>
    <t>2025050016</t>
  </si>
  <si>
    <t>7.028</t>
  </si>
  <si>
    <t>17,73836</t>
  </si>
  <si>
    <t>124.663,95</t>
  </si>
  <si>
    <t>7.154,13</t>
  </si>
  <si>
    <t>-518,00</t>
  </si>
  <si>
    <t>-9.184,92</t>
  </si>
  <si>
    <t>644</t>
  </si>
  <si>
    <t>6.510,13</t>
  </si>
  <si>
    <t>-9.999,56</t>
  </si>
  <si>
    <t>MCOL-06170</t>
  </si>
  <si>
    <t>2025050017</t>
  </si>
  <si>
    <t>6.328</t>
  </si>
  <si>
    <t>17,72565</t>
  </si>
  <si>
    <t>112.170,41</t>
  </si>
  <si>
    <t>6.482,94</t>
  </si>
  <si>
    <t>-428,00</t>
  </si>
  <si>
    <t>-7.586,58</t>
  </si>
  <si>
    <t>5.899,94</t>
  </si>
  <si>
    <t>-9.062,31</t>
  </si>
  <si>
    <t>MCOL-06171</t>
  </si>
  <si>
    <t>2025050019</t>
  </si>
  <si>
    <t>7.699</t>
  </si>
  <si>
    <t>17,72578</t>
  </si>
  <si>
    <t>136.463,66</t>
  </si>
  <si>
    <t>8.352,65</t>
  </si>
  <si>
    <t>-98,00</t>
  </si>
  <si>
    <t>-1.737,13</t>
  </si>
  <si>
    <t>752</t>
  </si>
  <si>
    <t>7.600,65</t>
  </si>
  <si>
    <t>-11.674,60</t>
  </si>
  <si>
    <t>78.078</t>
  </si>
  <si>
    <t>1.398.167,58</t>
  </si>
  <si>
    <t>83.672,61</t>
  </si>
  <si>
    <t>-1.638,00</t>
  </si>
  <si>
    <t>-29.510,28</t>
  </si>
  <si>
    <t>76.441,61</t>
  </si>
  <si>
    <t>-117.414,33</t>
  </si>
  <si>
    <t>ANGLO AMERICAN MARKETING LIMIT</t>
  </si>
  <si>
    <t>4600000841</t>
  </si>
  <si>
    <t>MQVC-00236</t>
  </si>
  <si>
    <t>456187</t>
  </si>
  <si>
    <t>14-05-2025</t>
  </si>
  <si>
    <t>AAQ2025032602</t>
  </si>
  <si>
    <t>19.352</t>
  </si>
  <si>
    <t>18,82162</t>
  </si>
  <si>
    <t>364.236,01</t>
  </si>
  <si>
    <t>19.075,86</t>
  </si>
  <si>
    <t>-5.194,77</t>
  </si>
  <si>
    <t>-33.134,77</t>
  </si>
  <si>
    <t>MQVC-00237</t>
  </si>
  <si>
    <t>AAQ2025032603</t>
  </si>
  <si>
    <t>19.300</t>
  </si>
  <si>
    <t>18,8216</t>
  </si>
  <si>
    <t>363.256,92</t>
  </si>
  <si>
    <t>18.894,59</t>
  </si>
  <si>
    <t>-405,00</t>
  </si>
  <si>
    <t>-7.622,75</t>
  </si>
  <si>
    <t>-32.819,90</t>
  </si>
  <si>
    <t>MQVC-00238</t>
  </si>
  <si>
    <t>AAQ2025032701</t>
  </si>
  <si>
    <t>18.955</t>
  </si>
  <si>
    <t>18,822</t>
  </si>
  <si>
    <t>356.771,04</t>
  </si>
  <si>
    <t>18.362,60</t>
  </si>
  <si>
    <t>-592,00</t>
  </si>
  <si>
    <t>-11.142,62</t>
  </si>
  <si>
    <t>-31.895,84</t>
  </si>
  <si>
    <t>MQVC-00239</t>
  </si>
  <si>
    <t>AAQ2025032702</t>
  </si>
  <si>
    <t>18.307</t>
  </si>
  <si>
    <t>18,82126</t>
  </si>
  <si>
    <t>344.560,73</t>
  </si>
  <si>
    <t>18.549,92</t>
  </si>
  <si>
    <t>243,00</t>
  </si>
  <si>
    <t>4.573,57</t>
  </si>
  <si>
    <t>-32.221,21</t>
  </si>
  <si>
    <t>MQVC-00240</t>
  </si>
  <si>
    <t>AAQ2025032801</t>
  </si>
  <si>
    <t>18.571</t>
  </si>
  <si>
    <t>18,82108</t>
  </si>
  <si>
    <t>349.526,35</t>
  </si>
  <si>
    <t>18.021,96</t>
  </si>
  <si>
    <t>-549,00</t>
  </si>
  <si>
    <t>-10.332,77</t>
  </si>
  <si>
    <t>-31.304,14</t>
  </si>
  <si>
    <t>MQVC-00241</t>
  </si>
  <si>
    <t>AAQ2025032901</t>
  </si>
  <si>
    <t>19.447</t>
  </si>
  <si>
    <t>18,82163</t>
  </si>
  <si>
    <t>366.024,19</t>
  </si>
  <si>
    <t>18.372,20</t>
  </si>
  <si>
    <t>-20.229,49</t>
  </si>
  <si>
    <t>-31.912,51</t>
  </si>
  <si>
    <t>113.932</t>
  </si>
  <si>
    <t>2.144.375,24</t>
  </si>
  <si>
    <t>111.277,13</t>
  </si>
  <si>
    <t>-2.654,00</t>
  </si>
  <si>
    <t>-49.948,83</t>
  </si>
  <si>
    <t>-193.288,37</t>
  </si>
  <si>
    <t>AGO-25/AGO-25</t>
  </si>
  <si>
    <t>MDP-07242</t>
  </si>
  <si>
    <t>8999</t>
  </si>
  <si>
    <t>20767</t>
  </si>
  <si>
    <t>21.753</t>
  </si>
  <si>
    <t>19,31058</t>
  </si>
  <si>
    <t>420.060,72</t>
  </si>
  <si>
    <t>22.150,70</t>
  </si>
  <si>
    <t>-211,00</t>
  </si>
  <si>
    <t>-4.074,53</t>
  </si>
  <si>
    <t>609</t>
  </si>
  <si>
    <t>21.541,70</t>
  </si>
  <si>
    <t>-33.088,05</t>
  </si>
  <si>
    <t>MDP-07243</t>
  </si>
  <si>
    <t>20768</t>
  </si>
  <si>
    <t>21.209</t>
  </si>
  <si>
    <t>19,21103</t>
  </si>
  <si>
    <t>407.452,15</t>
  </si>
  <si>
    <t>22.697,31</t>
  </si>
  <si>
    <t>580,00</t>
  </si>
  <si>
    <t>11.142,40</t>
  </si>
  <si>
    <t>908</t>
  </si>
  <si>
    <t>21.789,31</t>
  </si>
  <si>
    <t>-33.468,38</t>
  </si>
  <si>
    <t>MDP-07244</t>
  </si>
  <si>
    <t>20769</t>
  </si>
  <si>
    <t>18.409</t>
  </si>
  <si>
    <t>19,0011</t>
  </si>
  <si>
    <t>349.783,58</t>
  </si>
  <si>
    <t>19.802,73</t>
  </si>
  <si>
    <t>5.795,34</t>
  </si>
  <si>
    <t>1089</t>
  </si>
  <si>
    <t>18.713,73</t>
  </si>
  <si>
    <t>-28.744,29</t>
  </si>
  <si>
    <t>MDP-07245</t>
  </si>
  <si>
    <t>20770</t>
  </si>
  <si>
    <t>17.637</t>
  </si>
  <si>
    <t>18,78141</t>
  </si>
  <si>
    <t>331.253,48</t>
  </si>
  <si>
    <t>18.685,76</t>
  </si>
  <si>
    <t>-4.000,44</t>
  </si>
  <si>
    <t>1261</t>
  </si>
  <si>
    <t>17.424,76</t>
  </si>
  <si>
    <t>-26.764,43</t>
  </si>
  <si>
    <t>MDP-07246</t>
  </si>
  <si>
    <t>20771</t>
  </si>
  <si>
    <t>15.588</t>
  </si>
  <si>
    <t>18,54151</t>
  </si>
  <si>
    <t>289.026,84</t>
  </si>
  <si>
    <t>17.139,29</t>
  </si>
  <si>
    <t>266,00</t>
  </si>
  <si>
    <t>4.932,04</t>
  </si>
  <si>
    <t>1285</t>
  </si>
  <si>
    <t>15.854,29</t>
  </si>
  <si>
    <t>-24.352,19</t>
  </si>
  <si>
    <t>MDP-07247</t>
  </si>
  <si>
    <t>20772</t>
  </si>
  <si>
    <t>13.558</t>
  </si>
  <si>
    <t>18,54099</t>
  </si>
  <si>
    <t>251.373,69</t>
  </si>
  <si>
    <t>14.694,84</t>
  </si>
  <si>
    <t>35,00</t>
  </si>
  <si>
    <t>648,93</t>
  </si>
  <si>
    <t>1102</t>
  </si>
  <si>
    <t>13.592,84</t>
  </si>
  <si>
    <t>-20.878,60</t>
  </si>
  <si>
    <t>MDP-07248</t>
  </si>
  <si>
    <t>20773</t>
  </si>
  <si>
    <t>16.723</t>
  </si>
  <si>
    <t>18,8115</t>
  </si>
  <si>
    <t>314.575,67</t>
  </si>
  <si>
    <t>17.077,93</t>
  </si>
  <si>
    <t>-15.011,58</t>
  </si>
  <si>
    <t>1153</t>
  </si>
  <si>
    <t>15.924,93</t>
  </si>
  <si>
    <t>-24.460,69</t>
  </si>
  <si>
    <t>MDP-07249</t>
  </si>
  <si>
    <t>20774</t>
  </si>
  <si>
    <t>14.218</t>
  </si>
  <si>
    <t>18,81076</t>
  </si>
  <si>
    <t>267.448,21</t>
  </si>
  <si>
    <t>15.204,00</t>
  </si>
  <si>
    <t>-752,43</t>
  </si>
  <si>
    <t>1026</t>
  </si>
  <si>
    <t>14.178,00</t>
  </si>
  <si>
    <t>-21.777,41</t>
  </si>
  <si>
    <t>MDP-07250</t>
  </si>
  <si>
    <t>20775</t>
  </si>
  <si>
    <t>17.114</t>
  </si>
  <si>
    <t>18,81052</t>
  </si>
  <si>
    <t>321.926,49</t>
  </si>
  <si>
    <t>17.211,80</t>
  </si>
  <si>
    <t>-1.064,00</t>
  </si>
  <si>
    <t>-20.014,39</t>
  </si>
  <si>
    <t>1162</t>
  </si>
  <si>
    <t>16.049,80</t>
  </si>
  <si>
    <t>-24.652,49</t>
  </si>
  <si>
    <t>MDP-07251</t>
  </si>
  <si>
    <t>20776</t>
  </si>
  <si>
    <t>14.400</t>
  </si>
  <si>
    <t>18,57067</t>
  </si>
  <si>
    <t>267.425,08</t>
  </si>
  <si>
    <t>15.585,68</t>
  </si>
  <si>
    <t>16,00</t>
  </si>
  <si>
    <t>297,13</t>
  </si>
  <si>
    <t>1169</t>
  </si>
  <si>
    <t>14.416,68</t>
  </si>
  <si>
    <t>-22.144,02</t>
  </si>
  <si>
    <t>MDP-07252</t>
  </si>
  <si>
    <t>20793</t>
  </si>
  <si>
    <t>15.356</t>
  </si>
  <si>
    <t>18,54114</t>
  </si>
  <si>
    <t>284.716,30</t>
  </si>
  <si>
    <t>17.924,17</t>
  </si>
  <si>
    <t>1.224,00</t>
  </si>
  <si>
    <t>22.694,36</t>
  </si>
  <si>
    <t>1344</t>
  </si>
  <si>
    <t>16.580,17</t>
  </si>
  <si>
    <t>-25.467,14</t>
  </si>
  <si>
    <t>MDP-07253</t>
  </si>
  <si>
    <t>20794</t>
  </si>
  <si>
    <t>10.863</t>
  </si>
  <si>
    <t>17,68042</t>
  </si>
  <si>
    <t>192.056,59</t>
  </si>
  <si>
    <t>12.259,27</t>
  </si>
  <si>
    <t>294,00</t>
  </si>
  <si>
    <t>5.190,97</t>
  </si>
  <si>
    <t>1103</t>
  </si>
  <si>
    <t>11.156,27</t>
  </si>
  <si>
    <t>-17.136,03</t>
  </si>
  <si>
    <t>MDP-07254</t>
  </si>
  <si>
    <t>20795</t>
  </si>
  <si>
    <t>11.518</t>
  </si>
  <si>
    <t>17,70167</t>
  </si>
  <si>
    <t>203.885,59</t>
  </si>
  <si>
    <t>14.460,79</t>
  </si>
  <si>
    <t>1.642,00</t>
  </si>
  <si>
    <t>29.064,73</t>
  </si>
  <si>
    <t>1301</t>
  </si>
  <si>
    <t>13.159,79</t>
  </si>
  <si>
    <t>-20.213,44</t>
  </si>
  <si>
    <t>208.345</t>
  </si>
  <si>
    <t>3.900.984,39</t>
  </si>
  <si>
    <t>224.894,27</t>
  </si>
  <si>
    <t>2.036,00</t>
  </si>
  <si>
    <t>35.912,53</t>
  </si>
  <si>
    <t>210.382,27</t>
  </si>
  <si>
    <t>-323.147,16</t>
  </si>
  <si>
    <t>NANT-00497</t>
  </si>
  <si>
    <t>0910553267</t>
  </si>
  <si>
    <t>28-04-2025</t>
  </si>
  <si>
    <t>CM-698</t>
  </si>
  <si>
    <t>42.511</t>
  </si>
  <si>
    <t>18,94017</t>
  </si>
  <si>
    <t>805.173,72</t>
  </si>
  <si>
    <t>44.093,05</t>
  </si>
  <si>
    <t>700,00</t>
  </si>
  <si>
    <t>13.251,11</t>
  </si>
  <si>
    <t>882</t>
  </si>
  <si>
    <t>43.211,05</t>
  </si>
  <si>
    <t>-75.057,59</t>
  </si>
  <si>
    <t>NANT-00498</t>
  </si>
  <si>
    <t>CM-699</t>
  </si>
  <si>
    <t>42.657</t>
  </si>
  <si>
    <t>18,93984</t>
  </si>
  <si>
    <t>807.925,28</t>
  </si>
  <si>
    <t>45.039,99</t>
  </si>
  <si>
    <t>1.482,00</t>
  </si>
  <si>
    <t>28.068,84</t>
  </si>
  <si>
    <t>901</t>
  </si>
  <si>
    <t>44.138,99</t>
  </si>
  <si>
    <t>-76.669,43</t>
  </si>
  <si>
    <t>NANT-00499</t>
  </si>
  <si>
    <t>CM-700</t>
  </si>
  <si>
    <t>41.352</t>
  </si>
  <si>
    <t>18,93989</t>
  </si>
  <si>
    <t>783.203,96</t>
  </si>
  <si>
    <t>43.461,02</t>
  </si>
  <si>
    <t>1.240,00</t>
  </si>
  <si>
    <t>23.485,46</t>
  </si>
  <si>
    <t>42.592,02</t>
  </si>
  <si>
    <t>-73.982,34</t>
  </si>
  <si>
    <t>NANT-00500</t>
  </si>
  <si>
    <t>CM-701</t>
  </si>
  <si>
    <t>41.380</t>
  </si>
  <si>
    <t>783.721,38</t>
  </si>
  <si>
    <t>41.720,54</t>
  </si>
  <si>
    <t>-493,00</t>
  </si>
  <si>
    <t>-9.337,34</t>
  </si>
  <si>
    <t>834</t>
  </si>
  <si>
    <t>40.886,54</t>
  </si>
  <si>
    <t>-71.019,92</t>
  </si>
  <si>
    <t>NANT-00501</t>
  </si>
  <si>
    <t>CM-702</t>
  </si>
  <si>
    <t>42.383</t>
  </si>
  <si>
    <t>18,93986</t>
  </si>
  <si>
    <t>802.729,04</t>
  </si>
  <si>
    <t>44.468,51</t>
  </si>
  <si>
    <t>1.196,00</t>
  </si>
  <si>
    <t>22.652,07</t>
  </si>
  <si>
    <t>889</t>
  </si>
  <si>
    <t>43.579,51</t>
  </si>
  <si>
    <t>-75.697,61</t>
  </si>
  <si>
    <t>NANT-00502</t>
  </si>
  <si>
    <t>CM-703</t>
  </si>
  <si>
    <t>41.718</t>
  </si>
  <si>
    <t>18,9398</t>
  </si>
  <si>
    <t>790.123,46</t>
  </si>
  <si>
    <t>42.860,98</t>
  </si>
  <si>
    <t>5.416,78</t>
  </si>
  <si>
    <t>857</t>
  </si>
  <si>
    <t>42.003,98</t>
  </si>
  <si>
    <t>-72.960,91</t>
  </si>
  <si>
    <t>NANT-00503</t>
  </si>
  <si>
    <t>CM-704</t>
  </si>
  <si>
    <t>41.317</t>
  </si>
  <si>
    <t>18,93978</t>
  </si>
  <si>
    <t>782.531,23</t>
  </si>
  <si>
    <t>39.652,96</t>
  </si>
  <si>
    <t>-2.457,00</t>
  </si>
  <si>
    <t>-46.535,04</t>
  </si>
  <si>
    <t>793</t>
  </si>
  <si>
    <t>38.859,96</t>
  </si>
  <si>
    <t>-67.499,75</t>
  </si>
  <si>
    <t>293.318</t>
  </si>
  <si>
    <t>5.555.408,07</t>
  </si>
  <si>
    <t>301.297,05</t>
  </si>
  <si>
    <t>1.954,00</t>
  </si>
  <si>
    <t>37.001,88</t>
  </si>
  <si>
    <t>295.272,05</t>
  </si>
  <si>
    <t>-512.887,55</t>
  </si>
  <si>
    <t>NQB-00018</t>
  </si>
  <si>
    <t>5359</t>
  </si>
  <si>
    <t>20-05-2025</t>
  </si>
  <si>
    <t>L0006052025</t>
  </si>
  <si>
    <t>22.105</t>
  </si>
  <si>
    <t>19,636</t>
  </si>
  <si>
    <t>17,68567</t>
  </si>
  <si>
    <t>390.941,78</t>
  </si>
  <si>
    <t>22.244,94</t>
  </si>
  <si>
    <t>140,00</t>
  </si>
  <si>
    <t>2.475,99</t>
  </si>
  <si>
    <t>-2,231</t>
  </si>
  <si>
    <t>-49.628,46</t>
  </si>
  <si>
    <t>NQB-00019</t>
  </si>
  <si>
    <t>L0007052025</t>
  </si>
  <si>
    <t>21.175</t>
  </si>
  <si>
    <t>17,6857</t>
  </si>
  <si>
    <t>374.494,75</t>
  </si>
  <si>
    <t>21.564,37</t>
  </si>
  <si>
    <t>389,00</t>
  </si>
  <si>
    <t>6.879,74</t>
  </si>
  <si>
    <t>-48.110,11</t>
  </si>
  <si>
    <t>NQB-00020</t>
  </si>
  <si>
    <t>L0008052025</t>
  </si>
  <si>
    <t>21.161</t>
  </si>
  <si>
    <t>17,68587</t>
  </si>
  <si>
    <t>374.250,65</t>
  </si>
  <si>
    <t>21.822,07</t>
  </si>
  <si>
    <t>661,00</t>
  </si>
  <si>
    <t>11.690,36</t>
  </si>
  <si>
    <t>-48.685,04</t>
  </si>
  <si>
    <t>NQB-00021</t>
  </si>
  <si>
    <t>L0009052025</t>
  </si>
  <si>
    <t>18.855</t>
  </si>
  <si>
    <t>17,68589</t>
  </si>
  <si>
    <t>333.467,55</t>
  </si>
  <si>
    <t>21.912,43</t>
  </si>
  <si>
    <t>3.057,00</t>
  </si>
  <si>
    <t>54.065,77</t>
  </si>
  <si>
    <t>-48.886,63</t>
  </si>
  <si>
    <t>NQB-00022</t>
  </si>
  <si>
    <t>L0010052025</t>
  </si>
  <si>
    <t>18.556</t>
  </si>
  <si>
    <t>17,68558</t>
  </si>
  <si>
    <t>328.173,58</t>
  </si>
  <si>
    <t>21.433,50</t>
  </si>
  <si>
    <t>2.878,00</t>
  </si>
  <si>
    <t>50.890,26</t>
  </si>
  <si>
    <t>-47.818,14</t>
  </si>
  <si>
    <t>101.852</t>
  </si>
  <si>
    <t>1.801.328,31</t>
  </si>
  <si>
    <t>108.977,31</t>
  </si>
  <si>
    <t>7.125,00</t>
  </si>
  <si>
    <t>126.002,12</t>
  </si>
  <si>
    <t>-243.128,38</t>
  </si>
  <si>
    <t>NCEN-00871</t>
  </si>
  <si>
    <t>3950/440</t>
  </si>
  <si>
    <t>CEN-01608</t>
  </si>
  <si>
    <t>17.905</t>
  </si>
  <si>
    <t>18,89315</t>
  </si>
  <si>
    <t>338.274,37</t>
  </si>
  <si>
    <t>17.461,13</t>
  </si>
  <si>
    <t>-792,00</t>
  </si>
  <si>
    <t>-14.963,37</t>
  </si>
  <si>
    <t>17.112,13</t>
  </si>
  <si>
    <t>-26.284,23</t>
  </si>
  <si>
    <t>NCEN-00872</t>
  </si>
  <si>
    <t>CEN-01609</t>
  </si>
  <si>
    <t>17.934</t>
  </si>
  <si>
    <t>18,89364</t>
  </si>
  <si>
    <t>338.838,46</t>
  </si>
  <si>
    <t>17.731,83</t>
  </si>
  <si>
    <t>-10.523,76</t>
  </si>
  <si>
    <t>17.376,83</t>
  </si>
  <si>
    <t>-26.690,81</t>
  </si>
  <si>
    <t>NCEN-00873</t>
  </si>
  <si>
    <t>CEN-01610</t>
  </si>
  <si>
    <t>17.910</t>
  </si>
  <si>
    <t>18,89345</t>
  </si>
  <si>
    <t>338.390,74</t>
  </si>
  <si>
    <t>18.165,76</t>
  </si>
  <si>
    <t>-2.040,49</t>
  </si>
  <si>
    <t>363</t>
  </si>
  <si>
    <t>17.802,76</t>
  </si>
  <si>
    <t>-27.345,04</t>
  </si>
  <si>
    <t>NCEN-00874</t>
  </si>
  <si>
    <t>CEN-01611</t>
  </si>
  <si>
    <t>17.928</t>
  </si>
  <si>
    <t>18,89331</t>
  </si>
  <si>
    <t>338.721,54</t>
  </si>
  <si>
    <t>18.468,73</t>
  </si>
  <si>
    <t>3.249,65</t>
  </si>
  <si>
    <t>18.099,73</t>
  </si>
  <si>
    <t>-27.801,19</t>
  </si>
  <si>
    <t>NCEN-00875</t>
  </si>
  <si>
    <t>CEN-01612</t>
  </si>
  <si>
    <t>18,8936</t>
  </si>
  <si>
    <t>338.449,02</t>
  </si>
  <si>
    <t>18.616,82</t>
  </si>
  <si>
    <t>331,00</t>
  </si>
  <si>
    <t>6.253,78</t>
  </si>
  <si>
    <t>18.244,82</t>
  </si>
  <si>
    <t>-28.024,04</t>
  </si>
  <si>
    <t>NCEN-00876</t>
  </si>
  <si>
    <t>CEN-01613</t>
  </si>
  <si>
    <t>17.930</t>
  </si>
  <si>
    <t>18,89342</t>
  </si>
  <si>
    <t>338.760,56</t>
  </si>
  <si>
    <t>19.210,76</t>
  </si>
  <si>
    <t>897,00</t>
  </si>
  <si>
    <t>16.947,40</t>
  </si>
  <si>
    <t>18.826,76</t>
  </si>
  <si>
    <t>-28.917,90</t>
  </si>
  <si>
    <t>NCEN-00877</t>
  </si>
  <si>
    <t>CEN-01614</t>
  </si>
  <si>
    <t>18.057</t>
  </si>
  <si>
    <t>18,89484</t>
  </si>
  <si>
    <t>341.193,26</t>
  </si>
  <si>
    <t>19.364,70</t>
  </si>
  <si>
    <t>920,00</t>
  </si>
  <si>
    <t>17.383,25</t>
  </si>
  <si>
    <t>18.977,70</t>
  </si>
  <si>
    <t>-29.149,75</t>
  </si>
  <si>
    <t>NCEN-00878</t>
  </si>
  <si>
    <t>CEN-01615</t>
  </si>
  <si>
    <t>17.944</t>
  </si>
  <si>
    <t>18,89416</t>
  </si>
  <si>
    <t>339.033,08</t>
  </si>
  <si>
    <t>18.687,46</t>
  </si>
  <si>
    <t>370,00</t>
  </si>
  <si>
    <t>6.990,84</t>
  </si>
  <si>
    <t>374</t>
  </si>
  <si>
    <t>18.313,46</t>
  </si>
  <si>
    <t>-28.129,47</t>
  </si>
  <si>
    <t>NCEN-00879</t>
  </si>
  <si>
    <t>CEN-01616</t>
  </si>
  <si>
    <t>17.938</t>
  </si>
  <si>
    <t>18,89385</t>
  </si>
  <si>
    <t>338.916,35</t>
  </si>
  <si>
    <t>19.007,60</t>
  </si>
  <si>
    <t>690,00</t>
  </si>
  <si>
    <t>13.036,76</t>
  </si>
  <si>
    <t>18.627,60</t>
  </si>
  <si>
    <t>-28.611,99</t>
  </si>
  <si>
    <t>NCEN-00880</t>
  </si>
  <si>
    <t>CEN-01617</t>
  </si>
  <si>
    <t>17.909</t>
  </si>
  <si>
    <t>18,89335</t>
  </si>
  <si>
    <t>338.351,91</t>
  </si>
  <si>
    <t>19.202,37</t>
  </si>
  <si>
    <t>910,00</t>
  </si>
  <si>
    <t>17.192,95</t>
  </si>
  <si>
    <t>18.818,37</t>
  </si>
  <si>
    <t>-28.905,02</t>
  </si>
  <si>
    <t>NCEN-00881</t>
  </si>
  <si>
    <t>CEN-01618</t>
  </si>
  <si>
    <t>17.931</t>
  </si>
  <si>
    <t>18,89347</t>
  </si>
  <si>
    <t>338.780,01</t>
  </si>
  <si>
    <t>19.201,13</t>
  </si>
  <si>
    <t>886,00</t>
  </si>
  <si>
    <t>16.739,61</t>
  </si>
  <si>
    <t>18.817,13</t>
  </si>
  <si>
    <t>-28.903,11</t>
  </si>
  <si>
    <t>NCEN-00882</t>
  </si>
  <si>
    <t>CEN-01619</t>
  </si>
  <si>
    <t>340.045,15</t>
  </si>
  <si>
    <t>19.023,87</t>
  </si>
  <si>
    <t>647,00</t>
  </si>
  <si>
    <t>12.224,96</t>
  </si>
  <si>
    <t>18.643,87</t>
  </si>
  <si>
    <t>-28.636,98</t>
  </si>
  <si>
    <t>NCEN-00883</t>
  </si>
  <si>
    <t>CEN-01620</t>
  </si>
  <si>
    <t>18.005</t>
  </si>
  <si>
    <t>18,89418</t>
  </si>
  <si>
    <t>340.181,32</t>
  </si>
  <si>
    <t>17.401,49</t>
  </si>
  <si>
    <t>-951,00</t>
  </si>
  <si>
    <t>-17.968,37</t>
  </si>
  <si>
    <t>17.053,49</t>
  </si>
  <si>
    <t>-26.194,16</t>
  </si>
  <si>
    <t>NCEN-00884</t>
  </si>
  <si>
    <t>CEN-01621</t>
  </si>
  <si>
    <t>18.092</t>
  </si>
  <si>
    <t>18,8956</t>
  </si>
  <si>
    <t>341.854,97</t>
  </si>
  <si>
    <t>17.133,80</t>
  </si>
  <si>
    <t>-1.301,00</t>
  </si>
  <si>
    <t>-24.583,18</t>
  </si>
  <si>
    <t>16.790,80</t>
  </si>
  <si>
    <t>-25.790,67</t>
  </si>
  <si>
    <t>NCEN-00885</t>
  </si>
  <si>
    <t>CEN-01622</t>
  </si>
  <si>
    <t>17.963</t>
  </si>
  <si>
    <t>18,89413</t>
  </si>
  <si>
    <t>339.402,74</t>
  </si>
  <si>
    <t>18.638,15</t>
  </si>
  <si>
    <t>5.706,03</t>
  </si>
  <si>
    <t>18.265,15</t>
  </si>
  <si>
    <t>-28.055,27</t>
  </si>
  <si>
    <t>NCEN-00886</t>
  </si>
  <si>
    <t>CEN-01623</t>
  </si>
  <si>
    <t>18,89332</t>
  </si>
  <si>
    <t>338.721,72</t>
  </si>
  <si>
    <t>18.487,62</t>
  </si>
  <si>
    <t>190,00</t>
  </si>
  <si>
    <t>3.589,73</t>
  </si>
  <si>
    <t>18.117,62</t>
  </si>
  <si>
    <t>-27.828,66</t>
  </si>
  <si>
    <t>NCEN-00887</t>
  </si>
  <si>
    <t>CEN-01624</t>
  </si>
  <si>
    <t>17.945</t>
  </si>
  <si>
    <t>18,8942</t>
  </si>
  <si>
    <t>339.052,34</t>
  </si>
  <si>
    <t>18.630,23</t>
  </si>
  <si>
    <t>312,00</t>
  </si>
  <si>
    <t>5.894,99</t>
  </si>
  <si>
    <t>18.257,23</t>
  </si>
  <si>
    <t>-28.043,11</t>
  </si>
  <si>
    <t>NCEN-00888</t>
  </si>
  <si>
    <t>CEN-01625</t>
  </si>
  <si>
    <t>18,89363</t>
  </si>
  <si>
    <t>338.838,28</t>
  </si>
  <si>
    <t>18.490,99</t>
  </si>
  <si>
    <t>187,00</t>
  </si>
  <si>
    <t>3.533,11</t>
  </si>
  <si>
    <t>18.120,99</t>
  </si>
  <si>
    <t>-27.833,84</t>
  </si>
  <si>
    <t>323.163</t>
  </si>
  <si>
    <t>6.105.805,82</t>
  </si>
  <si>
    <t>332.924,44</t>
  </si>
  <si>
    <t>3.105,00</t>
  </si>
  <si>
    <t>58.663,89</t>
  </si>
  <si>
    <t>326.266,44</t>
  </si>
  <si>
    <t>-501.145,24</t>
  </si>
  <si>
    <t>NMLB-00565</t>
  </si>
  <si>
    <t>F001-00001664</t>
  </si>
  <si>
    <t>X5L947/AYJ977</t>
  </si>
  <si>
    <t>21.380</t>
  </si>
  <si>
    <t>20,125</t>
  </si>
  <si>
    <t>18,32534</t>
  </si>
  <si>
    <t>391.795,68</t>
  </si>
  <si>
    <t>20.439,10</t>
  </si>
  <si>
    <t>-17.242,31</t>
  </si>
  <si>
    <t>-1,742</t>
  </si>
  <si>
    <t>-35.604,91</t>
  </si>
  <si>
    <t>NMLB-00566</t>
  </si>
  <si>
    <t>X5J928/VEB997</t>
  </si>
  <si>
    <t>21.675</t>
  </si>
  <si>
    <t>18,32463</t>
  </si>
  <si>
    <t>397.186,38</t>
  </si>
  <si>
    <t>21.693,07</t>
  </si>
  <si>
    <t>331,13</t>
  </si>
  <si>
    <t>-37.789,33</t>
  </si>
  <si>
    <t>NMLB-00567</t>
  </si>
  <si>
    <t>CBI922/APT991</t>
  </si>
  <si>
    <t>21.238</t>
  </si>
  <si>
    <t>18,32458</t>
  </si>
  <si>
    <t>389.177,35</t>
  </si>
  <si>
    <t>19.998,49</t>
  </si>
  <si>
    <t>-1.240,00</t>
  </si>
  <si>
    <t>-22.713,50</t>
  </si>
  <si>
    <t>-34.837,37</t>
  </si>
  <si>
    <t>NMLB-00568</t>
  </si>
  <si>
    <t>CBK847/VAL991</t>
  </si>
  <si>
    <t>20.565</t>
  </si>
  <si>
    <t>18,3251</t>
  </si>
  <si>
    <t>376.855,75</t>
  </si>
  <si>
    <t>19.246,51</t>
  </si>
  <si>
    <t>-1.318,00</t>
  </si>
  <si>
    <t>-24.161,46</t>
  </si>
  <si>
    <t>-33.527,42</t>
  </si>
  <si>
    <t>NMLB-00569</t>
  </si>
  <si>
    <t>X5J930/BFD995</t>
  </si>
  <si>
    <t>20.624</t>
  </si>
  <si>
    <t>18,32496</t>
  </si>
  <si>
    <t>377.933,90</t>
  </si>
  <si>
    <t>19.325,39</t>
  </si>
  <si>
    <t>-1.299,00</t>
  </si>
  <si>
    <t>-23.796,98</t>
  </si>
  <si>
    <t>-33.664,83</t>
  </si>
  <si>
    <t>NMLB-00570</t>
  </si>
  <si>
    <t>AYC-708/AZC-983</t>
  </si>
  <si>
    <t>21.187</t>
  </si>
  <si>
    <t>18,32507</t>
  </si>
  <si>
    <t>388.253,22</t>
  </si>
  <si>
    <t>20.513,21</t>
  </si>
  <si>
    <t>-674,00</t>
  </si>
  <si>
    <t>-12.347,25</t>
  </si>
  <si>
    <t>-35.734,01</t>
  </si>
  <si>
    <t>NMLB-00571</t>
  </si>
  <si>
    <t>RBCG55/GRGK51</t>
  </si>
  <si>
    <t>21.162</t>
  </si>
  <si>
    <t>18,32488</t>
  </si>
  <si>
    <t>387.791,17</t>
  </si>
  <si>
    <t>19.706,89</t>
  </si>
  <si>
    <t>-26.664,72</t>
  </si>
  <si>
    <t>-34.329,40</t>
  </si>
  <si>
    <t>NMLB-00572</t>
  </si>
  <si>
    <t>HYSH62/HXFS36</t>
  </si>
  <si>
    <t>21.212</t>
  </si>
  <si>
    <t>18,32525</t>
  </si>
  <si>
    <t>388.715,29</t>
  </si>
  <si>
    <t>19.534,53</t>
  </si>
  <si>
    <t>-1.677,00</t>
  </si>
  <si>
    <t>-30.740,06</t>
  </si>
  <si>
    <t>-34.029,15</t>
  </si>
  <si>
    <t>NMLB-00573</t>
  </si>
  <si>
    <t>RVXV93/PWTB88</t>
  </si>
  <si>
    <t>20.893</t>
  </si>
  <si>
    <t>18,32492</t>
  </si>
  <si>
    <t>382.862,54</t>
  </si>
  <si>
    <t>20.966,70</t>
  </si>
  <si>
    <t>74,00</t>
  </si>
  <si>
    <t>1.350,55</t>
  </si>
  <si>
    <t>-36.523,99</t>
  </si>
  <si>
    <t>NMLB-00574</t>
  </si>
  <si>
    <t>RVXR95/PWTB87</t>
  </si>
  <si>
    <t>21.548</t>
  </si>
  <si>
    <t>18,32542</t>
  </si>
  <si>
    <t>394.876,08</t>
  </si>
  <si>
    <t>20.497,93</t>
  </si>
  <si>
    <t>-1.050,00</t>
  </si>
  <si>
    <t>-19.242,97</t>
  </si>
  <si>
    <t>-35.707,39</t>
  </si>
  <si>
    <t>211.484</t>
  </si>
  <si>
    <t>3.875.447,36</t>
  </si>
  <si>
    <t>201.921,82</t>
  </si>
  <si>
    <t>-9.562,00</t>
  </si>
  <si>
    <t>-175.227,57</t>
  </si>
  <si>
    <t>-351.747,80</t>
  </si>
  <si>
    <t>1477/1371</t>
  </si>
  <si>
    <t>MLP-25216</t>
  </si>
  <si>
    <t>18,26034</t>
  </si>
  <si>
    <t>334.962,40</t>
  </si>
  <si>
    <t>18.685,28</t>
  </si>
  <si>
    <t>2.830,35</t>
  </si>
  <si>
    <t>18.498,28</t>
  </si>
  <si>
    <t>-36.275,13</t>
  </si>
  <si>
    <t>MLP-25217</t>
  </si>
  <si>
    <t>18.383</t>
  </si>
  <si>
    <t>18,26073</t>
  </si>
  <si>
    <t>335.692,75</t>
  </si>
  <si>
    <t>18.340,97</t>
  </si>
  <si>
    <t>-225,00</t>
  </si>
  <si>
    <t>-4.108,66</t>
  </si>
  <si>
    <t>18.157,97</t>
  </si>
  <si>
    <t>-35.607,78</t>
  </si>
  <si>
    <t>MLP-25218</t>
  </si>
  <si>
    <t>18.386</t>
  </si>
  <si>
    <t>18,26026</t>
  </si>
  <si>
    <t>335.738,31</t>
  </si>
  <si>
    <t>18.444,91</t>
  </si>
  <si>
    <t>-125,00</t>
  </si>
  <si>
    <t>-2.282,53</t>
  </si>
  <si>
    <t>18.260,91</t>
  </si>
  <si>
    <t>-35.809,64</t>
  </si>
  <si>
    <t>MLP-25219</t>
  </si>
  <si>
    <t>18.366</t>
  </si>
  <si>
    <t>18,26</t>
  </si>
  <si>
    <t>335.371,88</t>
  </si>
  <si>
    <t>18.419,89</t>
  </si>
  <si>
    <t>-131,00</t>
  </si>
  <si>
    <t>-2.392,06</t>
  </si>
  <si>
    <t>18.235,89</t>
  </si>
  <si>
    <t>-35.760,58</t>
  </si>
  <si>
    <t>MLP-25220</t>
  </si>
  <si>
    <t>18.303</t>
  </si>
  <si>
    <t>18,25952</t>
  </si>
  <si>
    <t>334.206,21</t>
  </si>
  <si>
    <t>18.265,75</t>
  </si>
  <si>
    <t>-4.017,09</t>
  </si>
  <si>
    <t>18.082,75</t>
  </si>
  <si>
    <t>-35.460,27</t>
  </si>
  <si>
    <t>MLP-25221</t>
  </si>
  <si>
    <t>18.340</t>
  </si>
  <si>
    <t>18,25982</t>
  </si>
  <si>
    <t>334.880,54</t>
  </si>
  <si>
    <t>18.329,57</t>
  </si>
  <si>
    <t>-193,00</t>
  </si>
  <si>
    <t>-3.524,15</t>
  </si>
  <si>
    <t>18.146,57</t>
  </si>
  <si>
    <t>-35.585,42</t>
  </si>
  <si>
    <t>MLP-25222</t>
  </si>
  <si>
    <t>18,26089</t>
  </si>
  <si>
    <t>335.749,89</t>
  </si>
  <si>
    <t>18.397,89</t>
  </si>
  <si>
    <t>-172,00</t>
  </si>
  <si>
    <t>-3.140,87</t>
  </si>
  <si>
    <t>18.213,89</t>
  </si>
  <si>
    <t>-35.717,44</t>
  </si>
  <si>
    <t>MLP-25223</t>
  </si>
  <si>
    <t>18.108</t>
  </si>
  <si>
    <t>18,25747</t>
  </si>
  <si>
    <t>330.607,99</t>
  </si>
  <si>
    <t>17.897,05</t>
  </si>
  <si>
    <t>-390,00</t>
  </si>
  <si>
    <t>-7.120,41</t>
  </si>
  <si>
    <t>17.718,05</t>
  </si>
  <si>
    <t>-34.745,10</t>
  </si>
  <si>
    <t>MLP-25224</t>
  </si>
  <si>
    <t>17.957</t>
  </si>
  <si>
    <t>18,25648</t>
  </si>
  <si>
    <t>327.824,65</t>
  </si>
  <si>
    <t>17.987,74</t>
  </si>
  <si>
    <t>-2.720,22</t>
  </si>
  <si>
    <t>17.807,74</t>
  </si>
  <si>
    <t>-34.920,98</t>
  </si>
  <si>
    <t>MLP-25225</t>
  </si>
  <si>
    <t>17.854</t>
  </si>
  <si>
    <t>18,25564</t>
  </si>
  <si>
    <t>325.929,92</t>
  </si>
  <si>
    <t>17.771,24</t>
  </si>
  <si>
    <t>-4.746,47</t>
  </si>
  <si>
    <t>17.593,24</t>
  </si>
  <si>
    <t>-34.500,34</t>
  </si>
  <si>
    <t>MLP-25226</t>
  </si>
  <si>
    <t>17.852</t>
  </si>
  <si>
    <t>18,25526</t>
  </si>
  <si>
    <t>325.887,10</t>
  </si>
  <si>
    <t>17.792,72</t>
  </si>
  <si>
    <t>-237,00</t>
  </si>
  <si>
    <t>-4.326,50</t>
  </si>
  <si>
    <t>17.614,72</t>
  </si>
  <si>
    <t>-34.542,47</t>
  </si>
  <si>
    <t>MLP-25227</t>
  </si>
  <si>
    <t>17.882</t>
  </si>
  <si>
    <t>18,25576</t>
  </si>
  <si>
    <t>326.456,31</t>
  </si>
  <si>
    <t>17.920,75</t>
  </si>
  <si>
    <t>-2.574,06</t>
  </si>
  <si>
    <t>17.741,75</t>
  </si>
  <si>
    <t>-34.791,57</t>
  </si>
  <si>
    <t>MLP-25228</t>
  </si>
  <si>
    <t>17.874</t>
  </si>
  <si>
    <t>18,25578</t>
  </si>
  <si>
    <t>326.311,98</t>
  </si>
  <si>
    <t>17.982,63</t>
  </si>
  <si>
    <t>-1.314,42</t>
  </si>
  <si>
    <t>17.802,63</t>
  </si>
  <si>
    <t>-34.910,96</t>
  </si>
  <si>
    <t>MLP-25229</t>
  </si>
  <si>
    <t>17.921</t>
  </si>
  <si>
    <t>18,25645</t>
  </si>
  <si>
    <t>327.173,56</t>
  </si>
  <si>
    <t>17.833,52</t>
  </si>
  <si>
    <t>-265,00</t>
  </si>
  <si>
    <t>-4.837,96</t>
  </si>
  <si>
    <t>17.655,52</t>
  </si>
  <si>
    <t>-34.622,47</t>
  </si>
  <si>
    <t>MLP-25230</t>
  </si>
  <si>
    <t>18,25691</t>
  </si>
  <si>
    <t>328.826,43</t>
  </si>
  <si>
    <t>17.996,17</t>
  </si>
  <si>
    <t>-195,00</t>
  </si>
  <si>
    <t>-3.560,10</t>
  </si>
  <si>
    <t>17.816,17</t>
  </si>
  <si>
    <t>-34.937,51</t>
  </si>
  <si>
    <t>MLP-25231</t>
  </si>
  <si>
    <t>17.939</t>
  </si>
  <si>
    <t>18,25614</t>
  </si>
  <si>
    <t>327.493,31</t>
  </si>
  <si>
    <t>18.063,56</t>
  </si>
  <si>
    <t>-56,00</t>
  </si>
  <si>
    <t>-1.022,34</t>
  </si>
  <si>
    <t>17.882,56</t>
  </si>
  <si>
    <t>-35.067,70</t>
  </si>
  <si>
    <t>MLP-25232</t>
  </si>
  <si>
    <t>17.949</t>
  </si>
  <si>
    <t>18,25693</t>
  </si>
  <si>
    <t>327.688,21</t>
  </si>
  <si>
    <t>17.908,30</t>
  </si>
  <si>
    <t>-3.998,27</t>
  </si>
  <si>
    <t>17.729,30</t>
  </si>
  <si>
    <t>-34.767,16</t>
  </si>
  <si>
    <t>MLP-25233</t>
  </si>
  <si>
    <t>18,25626</t>
  </si>
  <si>
    <t>327.820,78</t>
  </si>
  <si>
    <t>17.655,12</t>
  </si>
  <si>
    <t>-8.744,75</t>
  </si>
  <si>
    <t>177</t>
  </si>
  <si>
    <t>17.478,12</t>
  </si>
  <si>
    <t>-34.274,59</t>
  </si>
  <si>
    <t>MLP-25234</t>
  </si>
  <si>
    <t>17.950</t>
  </si>
  <si>
    <t>327.692,08</t>
  </si>
  <si>
    <t>17.730,02</t>
  </si>
  <si>
    <t>-7.247,69</t>
  </si>
  <si>
    <t>17.553,02</t>
  </si>
  <si>
    <t>-34.421,47</t>
  </si>
  <si>
    <t>MLP-25235</t>
  </si>
  <si>
    <t>17.956</t>
  </si>
  <si>
    <t>18,25661</t>
  </si>
  <si>
    <t>327.809,01</t>
  </si>
  <si>
    <t>17.793,69</t>
  </si>
  <si>
    <t>-340,00</t>
  </si>
  <si>
    <t>-6.207,25</t>
  </si>
  <si>
    <t>17.615,69</t>
  </si>
  <si>
    <t>-34.544,37</t>
  </si>
  <si>
    <t>MLP-25236</t>
  </si>
  <si>
    <t>17.984</t>
  </si>
  <si>
    <t>18,25673</t>
  </si>
  <si>
    <t>328.335,26</t>
  </si>
  <si>
    <t>17.845,66</t>
  </si>
  <si>
    <t>-5.787,38</t>
  </si>
  <si>
    <t>17.667,66</t>
  </si>
  <si>
    <t>-34.646,28</t>
  </si>
  <si>
    <t>379.702</t>
  </si>
  <si>
    <t>6.932.458,57</t>
  </si>
  <si>
    <t>379.062,43</t>
  </si>
  <si>
    <t>-4.428,00</t>
  </si>
  <si>
    <t>-80.842,83</t>
  </si>
  <si>
    <t>375.272,43</t>
  </si>
  <si>
    <t>-735.909,23</t>
  </si>
  <si>
    <t>NMLP-00277</t>
  </si>
  <si>
    <t>1478/1376</t>
  </si>
  <si>
    <t>05-06-2025</t>
  </si>
  <si>
    <t>MLP-25348</t>
  </si>
  <si>
    <t>16.814</t>
  </si>
  <si>
    <t>17,41527</t>
  </si>
  <si>
    <t>292.817,97</t>
  </si>
  <si>
    <t>17.827,91</t>
  </si>
  <si>
    <t>657,00</t>
  </si>
  <si>
    <t>11.441,83</t>
  </si>
  <si>
    <t>17.470,91</t>
  </si>
  <si>
    <t>-26.835,32</t>
  </si>
  <si>
    <t>NMLP-00278</t>
  </si>
  <si>
    <t>MLP-25349</t>
  </si>
  <si>
    <t>16.833</t>
  </si>
  <si>
    <t>17,41642</t>
  </si>
  <si>
    <t>293.178,60</t>
  </si>
  <si>
    <t>16.848,81</t>
  </si>
  <si>
    <t>-322,00</t>
  </si>
  <si>
    <t>-5.608,09</t>
  </si>
  <si>
    <t>16.511,81</t>
  </si>
  <si>
    <t>-25.362,14</t>
  </si>
  <si>
    <t>NMLP-00279</t>
  </si>
  <si>
    <t>MLP-25350</t>
  </si>
  <si>
    <t>16.851</t>
  </si>
  <si>
    <t>17,41586</t>
  </si>
  <si>
    <t>293.476,32</t>
  </si>
  <si>
    <t>17.544,31</t>
  </si>
  <si>
    <t>342,00</t>
  </si>
  <si>
    <t>5.956,22</t>
  </si>
  <si>
    <t>351</t>
  </si>
  <si>
    <t>17.193,31</t>
  </si>
  <si>
    <t>-26.408,92</t>
  </si>
  <si>
    <t>NMLP-00280</t>
  </si>
  <si>
    <t>MLP-25351</t>
  </si>
  <si>
    <t>16.857</t>
  </si>
  <si>
    <t>17,4158</t>
  </si>
  <si>
    <t>293.577,75</t>
  </si>
  <si>
    <t>16.925,15</t>
  </si>
  <si>
    <t>-271,00</t>
  </si>
  <si>
    <t>-4.719,68</t>
  </si>
  <si>
    <t>16.586,15</t>
  </si>
  <si>
    <t>-25.476,33</t>
  </si>
  <si>
    <t>NMLP-00281</t>
  </si>
  <si>
    <t>MLP-25352</t>
  </si>
  <si>
    <t>16.838</t>
  </si>
  <si>
    <t>17,41593</t>
  </si>
  <si>
    <t>293.255,66</t>
  </si>
  <si>
    <t>17.671,95</t>
  </si>
  <si>
    <t>481,00</t>
  </si>
  <si>
    <t>8.377,06</t>
  </si>
  <si>
    <t>17.318,95</t>
  </si>
  <si>
    <t>-26.601,91</t>
  </si>
  <si>
    <t>NMLP-00282</t>
  </si>
  <si>
    <t>MLP-25353</t>
  </si>
  <si>
    <t>16.855</t>
  </si>
  <si>
    <t>17,41596</t>
  </si>
  <si>
    <t>293.546,30</t>
  </si>
  <si>
    <t>16.996,90</t>
  </si>
  <si>
    <t>-3.448,36</t>
  </si>
  <si>
    <t>16.656,90</t>
  </si>
  <si>
    <t>-25.585,00</t>
  </si>
  <si>
    <t>NMLP-00283</t>
  </si>
  <si>
    <t>MLP-25354</t>
  </si>
  <si>
    <t>16.854</t>
  </si>
  <si>
    <t>17,41634</t>
  </si>
  <si>
    <t>293.535,75</t>
  </si>
  <si>
    <t>17.398,39</t>
  </si>
  <si>
    <t>196,00</t>
  </si>
  <si>
    <t>3.413,60</t>
  </si>
  <si>
    <t>17.050,39</t>
  </si>
  <si>
    <t>-26.189,40</t>
  </si>
  <si>
    <t>NMLP-00284</t>
  </si>
  <si>
    <t>MLP-25355</t>
  </si>
  <si>
    <t>16.827</t>
  </si>
  <si>
    <t>17,41583</t>
  </si>
  <si>
    <t>293.049,16</t>
  </si>
  <si>
    <t>17.761,16</t>
  </si>
  <si>
    <t>10.101,18</t>
  </si>
  <si>
    <t>17.406,16</t>
  </si>
  <si>
    <t>-26.735,86</t>
  </si>
  <si>
    <t>NMLP-00285</t>
  </si>
  <si>
    <t>MLP-25356</t>
  </si>
  <si>
    <t>16.821</t>
  </si>
  <si>
    <t>17,41764</t>
  </si>
  <si>
    <t>292.977,26</t>
  </si>
  <si>
    <t>17.074,99</t>
  </si>
  <si>
    <t>-87,00</t>
  </si>
  <si>
    <t>-1.515,33</t>
  </si>
  <si>
    <t>16.733,99</t>
  </si>
  <si>
    <t>-25.703,41</t>
  </si>
  <si>
    <t>NMLP-00286</t>
  </si>
  <si>
    <t>MLP-25357</t>
  </si>
  <si>
    <t>16.852</t>
  </si>
  <si>
    <t>17,41972</t>
  </si>
  <si>
    <t>293.558,57</t>
  </si>
  <si>
    <t>16.852,08</t>
  </si>
  <si>
    <t>-337,00</t>
  </si>
  <si>
    <t>-5.870,45</t>
  </si>
  <si>
    <t>16.515,08</t>
  </si>
  <si>
    <t>-25.367,16</t>
  </si>
  <si>
    <t>NMLP-00287</t>
  </si>
  <si>
    <t>MLP-25358</t>
  </si>
  <si>
    <t>16.972</t>
  </si>
  <si>
    <t>17,41776</t>
  </si>
  <si>
    <t>295.607,96</t>
  </si>
  <si>
    <t>16.590,62</t>
  </si>
  <si>
    <t>-12.418,86</t>
  </si>
  <si>
    <t>16.258,62</t>
  </si>
  <si>
    <t>-24.973,24</t>
  </si>
  <si>
    <t>NMLP-00288</t>
  </si>
  <si>
    <t>MLP-25359</t>
  </si>
  <si>
    <t>16.853</t>
  </si>
  <si>
    <t>17,41652</t>
  </si>
  <si>
    <t>293.521,59</t>
  </si>
  <si>
    <t>16.753,91</t>
  </si>
  <si>
    <t>-7.558,77</t>
  </si>
  <si>
    <t>16.418,91</t>
  </si>
  <si>
    <t>-25.219,45</t>
  </si>
  <si>
    <t>NMLP-00289</t>
  </si>
  <si>
    <t>MLP-25360</t>
  </si>
  <si>
    <t>16.848</t>
  </si>
  <si>
    <t>17,41577</t>
  </si>
  <si>
    <t>293.423,61</t>
  </si>
  <si>
    <t>17.040,36</t>
  </si>
  <si>
    <t>-2.594,95</t>
  </si>
  <si>
    <t>16.699,36</t>
  </si>
  <si>
    <t>-25.650,22</t>
  </si>
  <si>
    <t>NMLP-00290</t>
  </si>
  <si>
    <t>MLP-25361</t>
  </si>
  <si>
    <t>16.896</t>
  </si>
  <si>
    <t>17,4164</t>
  </si>
  <si>
    <t>294.270,68</t>
  </si>
  <si>
    <t>16.616,58</t>
  </si>
  <si>
    <t>-10.658,84</t>
  </si>
  <si>
    <t>16.284,58</t>
  </si>
  <si>
    <t>-25.013,11</t>
  </si>
  <si>
    <t>NMLP-00291</t>
  </si>
  <si>
    <t>MLP-25362</t>
  </si>
  <si>
    <t>16.952</t>
  </si>
  <si>
    <t>17,41984</t>
  </si>
  <si>
    <t>295.301,90</t>
  </si>
  <si>
    <t>16.345,58</t>
  </si>
  <si>
    <t>-933,00</t>
  </si>
  <si>
    <t>-16.252,71</t>
  </si>
  <si>
    <t>327</t>
  </si>
  <si>
    <t>16.018,58</t>
  </si>
  <si>
    <t>-24.604,54</t>
  </si>
  <si>
    <t>NMLP-00292</t>
  </si>
  <si>
    <t>MLP-25363</t>
  </si>
  <si>
    <t>16.964</t>
  </si>
  <si>
    <t>17,4211</t>
  </si>
  <si>
    <t>295.528,00</t>
  </si>
  <si>
    <t>16.963,80</t>
  </si>
  <si>
    <t>-339,00</t>
  </si>
  <si>
    <t>-5.905,75</t>
  </si>
  <si>
    <t>16.624,80</t>
  </si>
  <si>
    <t>-25.535,69</t>
  </si>
  <si>
    <t>NMLP-00293</t>
  </si>
  <si>
    <t>MLP-25364</t>
  </si>
  <si>
    <t>16.862</t>
  </si>
  <si>
    <t>17,41997</t>
  </si>
  <si>
    <t>293.733,49</t>
  </si>
  <si>
    <t>16.896,34</t>
  </si>
  <si>
    <t>-304,00</t>
  </si>
  <si>
    <t>-5.287,66</t>
  </si>
  <si>
    <t>16.558,34</t>
  </si>
  <si>
    <t>-25.433,61</t>
  </si>
  <si>
    <t>NMLP-00294</t>
  </si>
  <si>
    <t>MLP-25365</t>
  </si>
  <si>
    <t>17,41678</t>
  </si>
  <si>
    <t>293.491,83</t>
  </si>
  <si>
    <t>16.856,93</t>
  </si>
  <si>
    <t>-331,00</t>
  </si>
  <si>
    <t>-5.767,92</t>
  </si>
  <si>
    <t>16.519,93</t>
  </si>
  <si>
    <t>-25.374,61</t>
  </si>
  <si>
    <t>303.600</t>
  </si>
  <si>
    <t>5.287.852,40</t>
  </si>
  <si>
    <t>306.965,77</t>
  </si>
  <si>
    <t>-2.774,00</t>
  </si>
  <si>
    <t>-48.317,48</t>
  </si>
  <si>
    <t>300.826,77</t>
  </si>
  <si>
    <t>-462.069,92</t>
  </si>
  <si>
    <t>1480/1375</t>
  </si>
  <si>
    <t>04-06-2025</t>
  </si>
  <si>
    <t>MLP-25327</t>
  </si>
  <si>
    <t>18.920</t>
  </si>
  <si>
    <t>18,78689</t>
  </si>
  <si>
    <t>355.445,90</t>
  </si>
  <si>
    <t>18.648,18</t>
  </si>
  <si>
    <t>-458,00</t>
  </si>
  <si>
    <t>-8.604,40</t>
  </si>
  <si>
    <t>18.462,18</t>
  </si>
  <si>
    <t>-28.357,91</t>
  </si>
  <si>
    <t>MLP-25328</t>
  </si>
  <si>
    <t>18.870</t>
  </si>
  <si>
    <t>18,78676</t>
  </si>
  <si>
    <t>354.513,53</t>
  </si>
  <si>
    <t>18.723,77</t>
  </si>
  <si>
    <t>-6.274,78</t>
  </si>
  <si>
    <t>18.536,77</t>
  </si>
  <si>
    <t>-28.472,48</t>
  </si>
  <si>
    <t>MLP-25329</t>
  </si>
  <si>
    <t>18.627</t>
  </si>
  <si>
    <t>18,78429</t>
  </si>
  <si>
    <t>349.892,09</t>
  </si>
  <si>
    <t>18.704,32</t>
  </si>
  <si>
    <t>-2.066,27</t>
  </si>
  <si>
    <t>18.517,32</t>
  </si>
  <si>
    <t>-28.442,60</t>
  </si>
  <si>
    <t>MLP-25330</t>
  </si>
  <si>
    <t>18,78556</t>
  </si>
  <si>
    <t>352.742,57</t>
  </si>
  <si>
    <t>18.841,03</t>
  </si>
  <si>
    <t>-2.329,41</t>
  </si>
  <si>
    <t>18.653,03</t>
  </si>
  <si>
    <t>-28.651,05</t>
  </si>
  <si>
    <t>MLP-25331</t>
  </si>
  <si>
    <t>18.838</t>
  </si>
  <si>
    <t>18,78634</t>
  </si>
  <si>
    <t>353.891,89</t>
  </si>
  <si>
    <t>19.411,21</t>
  </si>
  <si>
    <t>7.120,02</t>
  </si>
  <si>
    <t>194</t>
  </si>
  <si>
    <t>19.217,21</t>
  </si>
  <si>
    <t>-29.517,63</t>
  </si>
  <si>
    <t>MLP-25332</t>
  </si>
  <si>
    <t>18.807</t>
  </si>
  <si>
    <t>18,78612</t>
  </si>
  <si>
    <t>353.311,16</t>
  </si>
  <si>
    <t>18.523,53</t>
  </si>
  <si>
    <t>-8.810,69</t>
  </si>
  <si>
    <t>18.338,53</t>
  </si>
  <si>
    <t>-28.167,98</t>
  </si>
  <si>
    <t>MLP-25333</t>
  </si>
  <si>
    <t>18.828</t>
  </si>
  <si>
    <t>18,78601</t>
  </si>
  <si>
    <t>353.699,54</t>
  </si>
  <si>
    <t>18.472,00</t>
  </si>
  <si>
    <t>-10.163,23</t>
  </si>
  <si>
    <t>18.287,00</t>
  </si>
  <si>
    <t>-28.088,83</t>
  </si>
  <si>
    <t>MLP-25334</t>
  </si>
  <si>
    <t>18.682</t>
  </si>
  <si>
    <t>18,7848</t>
  </si>
  <si>
    <t>350.943,13</t>
  </si>
  <si>
    <t>18.682,60</t>
  </si>
  <si>
    <t>-187,00</t>
  </si>
  <si>
    <t>-3.512,76</t>
  </si>
  <si>
    <t>18.495,60</t>
  </si>
  <si>
    <t>-28.409,24</t>
  </si>
  <si>
    <t>MLP-25335</t>
  </si>
  <si>
    <t>18.696</t>
  </si>
  <si>
    <t>18,78487</t>
  </si>
  <si>
    <t>351.204,83</t>
  </si>
  <si>
    <t>18.899,90</t>
  </si>
  <si>
    <t>15,00</t>
  </si>
  <si>
    <t>281,77</t>
  </si>
  <si>
    <t>18.710,90</t>
  </si>
  <si>
    <t>-28.739,94</t>
  </si>
  <si>
    <t>MLP-25336</t>
  </si>
  <si>
    <t>18.205</t>
  </si>
  <si>
    <t>18,78026</t>
  </si>
  <si>
    <t>341.896,72</t>
  </si>
  <si>
    <t>18.590,92</t>
  </si>
  <si>
    <t>200,00</t>
  </si>
  <si>
    <t>3.756,05</t>
  </si>
  <si>
    <t>18.404,92</t>
  </si>
  <si>
    <t>-28.269,96</t>
  </si>
  <si>
    <t>MLP-25337</t>
  </si>
  <si>
    <t>18,78097</t>
  </si>
  <si>
    <t>343.248,38</t>
  </si>
  <si>
    <t>18.811,30</t>
  </si>
  <si>
    <t>347,00</t>
  </si>
  <si>
    <t>6.517,00</t>
  </si>
  <si>
    <t>18.623,30</t>
  </si>
  <si>
    <t>-28.605,39</t>
  </si>
  <si>
    <t>MLP-25338</t>
  </si>
  <si>
    <t>18.255</t>
  </si>
  <si>
    <t>18,78065</t>
  </si>
  <si>
    <t>342.833,37</t>
  </si>
  <si>
    <t>18.664,16</t>
  </si>
  <si>
    <t>223,00</t>
  </si>
  <si>
    <t>4.188,08</t>
  </si>
  <si>
    <t>18.477,16</t>
  </si>
  <si>
    <t>-28.380,92</t>
  </si>
  <si>
    <t>MLP-25339</t>
  </si>
  <si>
    <t>17.974</t>
  </si>
  <si>
    <t>18,77782</t>
  </si>
  <si>
    <t>337.520,88</t>
  </si>
  <si>
    <t>18.688,54</t>
  </si>
  <si>
    <t>527,00</t>
  </si>
  <si>
    <t>9.895,91</t>
  </si>
  <si>
    <t>18.501,54</t>
  </si>
  <si>
    <t>-28.418,37</t>
  </si>
  <si>
    <t>MLP-25340</t>
  </si>
  <si>
    <t>16.760,12</t>
  </si>
  <si>
    <t>-1.613,00</t>
  </si>
  <si>
    <t>-30.292,56</t>
  </si>
  <si>
    <t>168</t>
  </si>
  <si>
    <t>16.592,12</t>
  </si>
  <si>
    <t>-25.485,50</t>
  </si>
  <si>
    <t>MLP-25341</t>
  </si>
  <si>
    <t>18.176</t>
  </si>
  <si>
    <t>18,78048</t>
  </si>
  <si>
    <t>341.361,54</t>
  </si>
  <si>
    <t>18.583,68</t>
  </si>
  <si>
    <t>4.150,49</t>
  </si>
  <si>
    <t>18.397,68</t>
  </si>
  <si>
    <t>-28.258,84</t>
  </si>
  <si>
    <t>MLP-25342</t>
  </si>
  <si>
    <t>18.251</t>
  </si>
  <si>
    <t>18,78116</t>
  </si>
  <si>
    <t>342.768,45</t>
  </si>
  <si>
    <t>18.546,52</t>
  </si>
  <si>
    <t>111,00</t>
  </si>
  <si>
    <t>2.084,71</t>
  </si>
  <si>
    <t>18.361,52</t>
  </si>
  <si>
    <t>-28.203,29</t>
  </si>
  <si>
    <t>MLP-25343</t>
  </si>
  <si>
    <t>18.241</t>
  </si>
  <si>
    <t>18,78034</t>
  </si>
  <si>
    <t>342.567,55</t>
  </si>
  <si>
    <t>18.178,44</t>
  </si>
  <si>
    <t>-4.582,40</t>
  </si>
  <si>
    <t>17.996,44</t>
  </si>
  <si>
    <t>-27.642,53</t>
  </si>
  <si>
    <t>MLP-25344</t>
  </si>
  <si>
    <t>18,78032</t>
  </si>
  <si>
    <t>342.604,37</t>
  </si>
  <si>
    <t>18.472,19</t>
  </si>
  <si>
    <t>44,00</t>
  </si>
  <si>
    <t>826,33</t>
  </si>
  <si>
    <t>18.287,19</t>
  </si>
  <si>
    <t>-28.089,12</t>
  </si>
  <si>
    <t>MLP-25345</t>
  </si>
  <si>
    <t>18,77996</t>
  </si>
  <si>
    <t>342.448,92</t>
  </si>
  <si>
    <t>17.841,14</t>
  </si>
  <si>
    <t>-572,00</t>
  </si>
  <si>
    <t>-10.742,14</t>
  </si>
  <si>
    <t>17.663,14</t>
  </si>
  <si>
    <t>-27.130,58</t>
  </si>
  <si>
    <t>MLP-25346</t>
  </si>
  <si>
    <t>18,78039</t>
  </si>
  <si>
    <t>342.865,94</t>
  </si>
  <si>
    <t>17.940,51</t>
  </si>
  <si>
    <t>-495,00</t>
  </si>
  <si>
    <t>-9.296,29</t>
  </si>
  <si>
    <t>17.761,51</t>
  </si>
  <si>
    <t>-27.281,68</t>
  </si>
  <si>
    <t>MLP-25347</t>
  </si>
  <si>
    <t>18,78287</t>
  </si>
  <si>
    <t>343.562,06</t>
  </si>
  <si>
    <t>17.958,06</t>
  </si>
  <si>
    <t>-9.635,61</t>
  </si>
  <si>
    <t>17.778,06</t>
  </si>
  <si>
    <t>-27.307,10</t>
  </si>
  <si>
    <t>387.654</t>
  </si>
  <si>
    <t>7.281.219,54</t>
  </si>
  <si>
    <t>387.942,12</t>
  </si>
  <si>
    <t>-3.593,00</t>
  </si>
  <si>
    <t>-67.490,18</t>
  </si>
  <si>
    <t>384.063,12</t>
  </si>
  <si>
    <t>-589.920,94</t>
  </si>
  <si>
    <t>OCT-25</t>
  </si>
  <si>
    <t>NMSP-00331</t>
  </si>
  <si>
    <t>1002343</t>
  </si>
  <si>
    <t>BAGS6848TO6901</t>
  </si>
  <si>
    <t>15.773</t>
  </si>
  <si>
    <t>18,75144</t>
  </si>
  <si>
    <t>295.763,59</t>
  </si>
  <si>
    <t>15.654,22</t>
  </si>
  <si>
    <t>-902,00</t>
  </si>
  <si>
    <t>-16.913,80</t>
  </si>
  <si>
    <t>783</t>
  </si>
  <si>
    <t>14.871,22</t>
  </si>
  <si>
    <t>-22.842,19</t>
  </si>
  <si>
    <t>NMSP-00332</t>
  </si>
  <si>
    <t>BAGS6872TO6907</t>
  </si>
  <si>
    <t>15.824</t>
  </si>
  <si>
    <t>18,75047</t>
  </si>
  <si>
    <t>296.710,18</t>
  </si>
  <si>
    <t>15.547,03</t>
  </si>
  <si>
    <t>-1.054,00</t>
  </si>
  <si>
    <t>-19.765,25</t>
  </si>
  <si>
    <t>14.770,03</t>
  </si>
  <si>
    <t>-22.686,77</t>
  </si>
  <si>
    <t>NMSP-00333</t>
  </si>
  <si>
    <t>BAGS6909TO6939</t>
  </si>
  <si>
    <t>15.183</t>
  </si>
  <si>
    <t>18,41115</t>
  </si>
  <si>
    <t>279.531,58</t>
  </si>
  <si>
    <t>14.805,19</t>
  </si>
  <si>
    <t>-1.229,00</t>
  </si>
  <si>
    <t>-22.618,83</t>
  </si>
  <si>
    <t>13.954,19</t>
  </si>
  <si>
    <t>-21.433,64</t>
  </si>
  <si>
    <t>NMSP-00334</t>
  </si>
  <si>
    <t>BAGS6910TO6960</t>
  </si>
  <si>
    <t>15.395</t>
  </si>
  <si>
    <t>18,41132</t>
  </si>
  <si>
    <t>283.438,43</t>
  </si>
  <si>
    <t>15.550,13</t>
  </si>
  <si>
    <t>-739,00</t>
  </si>
  <si>
    <t>-13.599,89</t>
  </si>
  <si>
    <t>14.656,13</t>
  </si>
  <si>
    <t>-22.511,82</t>
  </si>
  <si>
    <t>NMSP-00335</t>
  </si>
  <si>
    <t>BAGS6961TO6993</t>
  </si>
  <si>
    <t>14.504</t>
  </si>
  <si>
    <t>18,41153</t>
  </si>
  <si>
    <t>267.043,24</t>
  </si>
  <si>
    <t>14.052,94</t>
  </si>
  <si>
    <t>-1.259,00</t>
  </si>
  <si>
    <t>-23.183,61</t>
  </si>
  <si>
    <t>808</t>
  </si>
  <si>
    <t>13.244,94</t>
  </si>
  <si>
    <t>-20.344,23</t>
  </si>
  <si>
    <t>76.679</t>
  </si>
  <si>
    <t>1.422.487,02</t>
  </si>
  <si>
    <t>75.609,51</t>
  </si>
  <si>
    <t>-5.183,00</t>
  </si>
  <si>
    <t>-96.081,38</t>
  </si>
  <si>
    <t>71.496,51</t>
  </si>
  <si>
    <t>-109.818,65</t>
  </si>
  <si>
    <t>MMVC-00932</t>
  </si>
  <si>
    <t>MVC-0425902</t>
  </si>
  <si>
    <t>15.063</t>
  </si>
  <si>
    <t>16,12361</t>
  </si>
  <si>
    <t>242.869,90</t>
  </si>
  <si>
    <t>14.943,70</t>
  </si>
  <si>
    <t>-1.918,71</t>
  </si>
  <si>
    <t>-23.150,63</t>
  </si>
  <si>
    <t>MMVC-00933</t>
  </si>
  <si>
    <t>1367</t>
  </si>
  <si>
    <t>MVC-0525903</t>
  </si>
  <si>
    <t>23.883</t>
  </si>
  <si>
    <t>16,46792</t>
  </si>
  <si>
    <t>393.303,26</t>
  </si>
  <si>
    <t>23.229,80</t>
  </si>
  <si>
    <t>-653,00</t>
  </si>
  <si>
    <t>-10.753,55</t>
  </si>
  <si>
    <t>-1,21344</t>
  </si>
  <si>
    <t>-28.187,97</t>
  </si>
  <si>
    <t>MMVC-00934</t>
  </si>
  <si>
    <t>MVC-0525904</t>
  </si>
  <si>
    <t>23.435</t>
  </si>
  <si>
    <t>16,46833</t>
  </si>
  <si>
    <t>385.935,38</t>
  </si>
  <si>
    <t>23.054,06</t>
  </si>
  <si>
    <t>-381,00</t>
  </si>
  <si>
    <t>-6.274,43</t>
  </si>
  <si>
    <t>-27.974,72</t>
  </si>
  <si>
    <t>MMVC-00935</t>
  </si>
  <si>
    <t>MVC-0525905</t>
  </si>
  <si>
    <t>23.928</t>
  </si>
  <si>
    <t>394.044,44</t>
  </si>
  <si>
    <t>23.637,94</t>
  </si>
  <si>
    <t>-290,00</t>
  </si>
  <si>
    <t>-4.775,70</t>
  </si>
  <si>
    <t>-28.683,22</t>
  </si>
  <si>
    <t>MMVC-00936</t>
  </si>
  <si>
    <t>MVC-0525906</t>
  </si>
  <si>
    <t>23.283</t>
  </si>
  <si>
    <t>16,26455</t>
  </si>
  <si>
    <t>378.687,58</t>
  </si>
  <si>
    <t>22.734,14</t>
  </si>
  <si>
    <t>-8.926,96</t>
  </si>
  <si>
    <t>-27.586,51</t>
  </si>
  <si>
    <t>MMVC-00937</t>
  </si>
  <si>
    <t>MVC-0525907</t>
  </si>
  <si>
    <t>23.831</t>
  </si>
  <si>
    <t>16,468</t>
  </si>
  <si>
    <t>392.448,96</t>
  </si>
  <si>
    <t>23.938,18</t>
  </si>
  <si>
    <t>1.765,04</t>
  </si>
  <si>
    <t>-29.047,55</t>
  </si>
  <si>
    <t>118.360</t>
  </si>
  <si>
    <t>1.944.419,62</t>
  </si>
  <si>
    <t>116.594,12</t>
  </si>
  <si>
    <t>-1.766,00</t>
  </si>
  <si>
    <t>-28.965,60</t>
  </si>
  <si>
    <t>-141.479,97</t>
  </si>
  <si>
    <t>MCAS-00142</t>
  </si>
  <si>
    <t>856</t>
  </si>
  <si>
    <t>80186239</t>
  </si>
  <si>
    <t>26.137</t>
  </si>
  <si>
    <t>18,7454</t>
  </si>
  <si>
    <t>489.945,37</t>
  </si>
  <si>
    <t>26.231,65</t>
  </si>
  <si>
    <t>-561,00</t>
  </si>
  <si>
    <t>-10.516,17</t>
  </si>
  <si>
    <t>656</t>
  </si>
  <si>
    <t>25.575,65</t>
  </si>
  <si>
    <t>-39.284,20</t>
  </si>
  <si>
    <t>MCAS-00143</t>
  </si>
  <si>
    <t>80186242</t>
  </si>
  <si>
    <t>25.252</t>
  </si>
  <si>
    <t>18,74495</t>
  </si>
  <si>
    <t>473.338,49</t>
  </si>
  <si>
    <t>25.461,97</t>
  </si>
  <si>
    <t>-8.004,09</t>
  </si>
  <si>
    <t>637</t>
  </si>
  <si>
    <t>24.824,97</t>
  </si>
  <si>
    <t>-38.131,15</t>
  </si>
  <si>
    <t>MCAS-00144</t>
  </si>
  <si>
    <t>80186243</t>
  </si>
  <si>
    <t>25.288</t>
  </si>
  <si>
    <t>18,74539</t>
  </si>
  <si>
    <t>474.025,97</t>
  </si>
  <si>
    <t>25.072,44</t>
  </si>
  <si>
    <t>-842,00</t>
  </si>
  <si>
    <t>-15.783,62</t>
  </si>
  <si>
    <t>627</t>
  </si>
  <si>
    <t>24.445,44</t>
  </si>
  <si>
    <t>-37.548,20</t>
  </si>
  <si>
    <t>MCAS-00145</t>
  </si>
  <si>
    <t>80186244</t>
  </si>
  <si>
    <t>24.861</t>
  </si>
  <si>
    <t>18,74524</t>
  </si>
  <si>
    <t>466.016,91</t>
  </si>
  <si>
    <t>25.121,67</t>
  </si>
  <si>
    <t>-367,00</t>
  </si>
  <si>
    <t>-6.879,50</t>
  </si>
  <si>
    <t>628</t>
  </si>
  <si>
    <t>24.493,67</t>
  </si>
  <si>
    <t>-37.622,28</t>
  </si>
  <si>
    <t>MCAS-00146</t>
  </si>
  <si>
    <t>80186842</t>
  </si>
  <si>
    <t>27.589</t>
  </si>
  <si>
    <t>18,7455</t>
  </si>
  <si>
    <t>517.162,04</t>
  </si>
  <si>
    <t>27.135,37</t>
  </si>
  <si>
    <t>-1.131,00</t>
  </si>
  <si>
    <t>-21.205,47</t>
  </si>
  <si>
    <t>26.457,37</t>
  </si>
  <si>
    <t>-40.638,52</t>
  </si>
  <si>
    <t>MCAS-00147</t>
  </si>
  <si>
    <t>80186845</t>
  </si>
  <si>
    <t>26.077</t>
  </si>
  <si>
    <t>18,74488</t>
  </si>
  <si>
    <t>488.816,90</t>
  </si>
  <si>
    <t>25.818,23</t>
  </si>
  <si>
    <t>-904,00</t>
  </si>
  <si>
    <t>-16.947,62</t>
  </si>
  <si>
    <t>25.173,23</t>
  </si>
  <si>
    <t>-38.666,08</t>
  </si>
  <si>
    <t>155.202</t>
  </si>
  <si>
    <t>2.909.305,68</t>
  </si>
  <si>
    <t>154.841,33</t>
  </si>
  <si>
    <t>-4.232,00</t>
  </si>
  <si>
    <t>-79.336,47</t>
  </si>
  <si>
    <t>150.970,33</t>
  </si>
  <si>
    <t>-231.890,43</t>
  </si>
  <si>
    <t>NCJ-00956</t>
  </si>
  <si>
    <t>F001-0013010</t>
  </si>
  <si>
    <t>30-04-2025</t>
  </si>
  <si>
    <t>CM-9572-C</t>
  </si>
  <si>
    <t>31.542</t>
  </si>
  <si>
    <t>19,819</t>
  </si>
  <si>
    <t>18,01911</t>
  </si>
  <si>
    <t>568.358,74</t>
  </si>
  <si>
    <t>30.692,11</t>
  </si>
  <si>
    <t>-15.316,24</t>
  </si>
  <si>
    <t>-2,048</t>
  </si>
  <si>
    <t>-62.857,44</t>
  </si>
  <si>
    <t>NCJ-00957</t>
  </si>
  <si>
    <t>CM-9573-C</t>
  </si>
  <si>
    <t>31.000</t>
  </si>
  <si>
    <t>18,01879</t>
  </si>
  <si>
    <t>558.582,60</t>
  </si>
  <si>
    <t>30.714,55</t>
  </si>
  <si>
    <t>-5.135,36</t>
  </si>
  <si>
    <t>-62.903,40</t>
  </si>
  <si>
    <t>NCJ-00958</t>
  </si>
  <si>
    <t>CM-9574-C</t>
  </si>
  <si>
    <t>31.486</t>
  </si>
  <si>
    <t>18,01873</t>
  </si>
  <si>
    <t>567.337,62</t>
  </si>
  <si>
    <t>31.053,08</t>
  </si>
  <si>
    <t>-7.802,11</t>
  </si>
  <si>
    <t>-63.596,71</t>
  </si>
  <si>
    <t>NCJ-00959</t>
  </si>
  <si>
    <t>CM-9575-C</t>
  </si>
  <si>
    <t>31.360</t>
  </si>
  <si>
    <t>18,01886</t>
  </si>
  <si>
    <t>565.071,42</t>
  </si>
  <si>
    <t>30.923,83</t>
  </si>
  <si>
    <t>-436,00</t>
  </si>
  <si>
    <t>-7.856,22</t>
  </si>
  <si>
    <t>-63.332,00</t>
  </si>
  <si>
    <t>NCJ-00960</t>
  </si>
  <si>
    <t>CM-9576-C</t>
  </si>
  <si>
    <t>30.913</t>
  </si>
  <si>
    <t>18,0188</t>
  </si>
  <si>
    <t>557.015,22</t>
  </si>
  <si>
    <t>30.991,57</t>
  </si>
  <si>
    <t>79,00</t>
  </si>
  <si>
    <t>1.423,49</t>
  </si>
  <si>
    <t>-63.470,74</t>
  </si>
  <si>
    <t>NCJ-00961</t>
  </si>
  <si>
    <t>CM-9577-C</t>
  </si>
  <si>
    <t>18,01887</t>
  </si>
  <si>
    <t>556.080,29</t>
  </si>
  <si>
    <t>30.643,97</t>
  </si>
  <si>
    <t>-217,00</t>
  </si>
  <si>
    <t>-3.910,09</t>
  </si>
  <si>
    <t>-62.758,85</t>
  </si>
  <si>
    <t>187.162</t>
  </si>
  <si>
    <t>3.372.445,89</t>
  </si>
  <si>
    <t>185.019,11</t>
  </si>
  <si>
    <t>-2.142,00</t>
  </si>
  <si>
    <t>-38.596,53</t>
  </si>
  <si>
    <t>-378.919,14</t>
  </si>
  <si>
    <t>NL-01300</t>
  </si>
  <si>
    <t>F001-0013012</t>
  </si>
  <si>
    <t>CM-01720</t>
  </si>
  <si>
    <t>32.763</t>
  </si>
  <si>
    <t>18,019</t>
  </si>
  <si>
    <t>590.356,34</t>
  </si>
  <si>
    <t>32.031,64</t>
  </si>
  <si>
    <t>-13.171,89</t>
  </si>
  <si>
    <t>-65.600,80</t>
  </si>
  <si>
    <t>NL-01301</t>
  </si>
  <si>
    <t>CM-01721</t>
  </si>
  <si>
    <t>32.878</t>
  </si>
  <si>
    <t>18,01921</t>
  </si>
  <si>
    <t>592.435,74</t>
  </si>
  <si>
    <t>33.006,97</t>
  </si>
  <si>
    <t>129,00</t>
  </si>
  <si>
    <t>2.324,48</t>
  </si>
  <si>
    <t>-67.598,27</t>
  </si>
  <si>
    <t>NL-01302</t>
  </si>
  <si>
    <t>CM-01722</t>
  </si>
  <si>
    <t>32.904</t>
  </si>
  <si>
    <t>18,01904</t>
  </si>
  <si>
    <t>592.898,43</t>
  </si>
  <si>
    <t>32.428,41</t>
  </si>
  <si>
    <t>-8.577,06</t>
  </si>
  <si>
    <t>-66.413,38</t>
  </si>
  <si>
    <t>NL-01303</t>
  </si>
  <si>
    <t>CM-11869</t>
  </si>
  <si>
    <t>33.057</t>
  </si>
  <si>
    <t>595.654,23</t>
  </si>
  <si>
    <t>32.717,52</t>
  </si>
  <si>
    <t>-6.108,44</t>
  </si>
  <si>
    <t>-67.005,48</t>
  </si>
  <si>
    <t>NL-01304</t>
  </si>
  <si>
    <t>CM-11870</t>
  </si>
  <si>
    <t>33.007</t>
  </si>
  <si>
    <t>18,01914</t>
  </si>
  <si>
    <t>594.757,77</t>
  </si>
  <si>
    <t>32.191,04</t>
  </si>
  <si>
    <t>-816,00</t>
  </si>
  <si>
    <t>-14.703,62</t>
  </si>
  <si>
    <t>-65.927,25</t>
  </si>
  <si>
    <t>164.609</t>
  </si>
  <si>
    <t>2.966.102,51</t>
  </si>
  <si>
    <t>162.375,58</t>
  </si>
  <si>
    <t>-2.233,00</t>
  </si>
  <si>
    <t>-40.236,53</t>
  </si>
  <si>
    <t>-332.545,18</t>
  </si>
  <si>
    <t>MCJ-04362</t>
  </si>
  <si>
    <t>F001-0013029</t>
  </si>
  <si>
    <t>12-05-2025</t>
  </si>
  <si>
    <t>CM-9578-C</t>
  </si>
  <si>
    <t>31.233</t>
  </si>
  <si>
    <t>18,10604</t>
  </si>
  <si>
    <t>565.506,05</t>
  </si>
  <si>
    <t>30.366,97</t>
  </si>
  <si>
    <t>-866,00</t>
  </si>
  <si>
    <t>-15.679,83</t>
  </si>
  <si>
    <t>-59.549,63</t>
  </si>
  <si>
    <t>MCJ-04363</t>
  </si>
  <si>
    <t>CM-9579-C</t>
  </si>
  <si>
    <t>31.094</t>
  </si>
  <si>
    <t>18,10617</t>
  </si>
  <si>
    <t>562.993,27</t>
  </si>
  <si>
    <t>30.708,02</t>
  </si>
  <si>
    <t>-6.988,98</t>
  </si>
  <si>
    <t>-60.218,43</t>
  </si>
  <si>
    <t>MCJ-04364</t>
  </si>
  <si>
    <t>CM-9580-C</t>
  </si>
  <si>
    <t>31.456</t>
  </si>
  <si>
    <t>18,10609</t>
  </si>
  <si>
    <t>569.545,16</t>
  </si>
  <si>
    <t>30.553,12</t>
  </si>
  <si>
    <t>-903,00</t>
  </si>
  <si>
    <t>-16.349,80</t>
  </si>
  <si>
    <t>-59.914,67</t>
  </si>
  <si>
    <t>MCJ-04365</t>
  </si>
  <si>
    <t>CM-9581-C</t>
  </si>
  <si>
    <t>30.919</t>
  </si>
  <si>
    <t>559.824,67</t>
  </si>
  <si>
    <t>29.991,05</t>
  </si>
  <si>
    <t>-928,00</t>
  </si>
  <si>
    <t>-16.802,53</t>
  </si>
  <si>
    <t>-58.812,45</t>
  </si>
  <si>
    <t>MCJ-04366</t>
  </si>
  <si>
    <t>CM-9582-C</t>
  </si>
  <si>
    <t>30.662</t>
  </si>
  <si>
    <t>18,10618</t>
  </si>
  <si>
    <t>555.171,78</t>
  </si>
  <si>
    <t>29.708,77</t>
  </si>
  <si>
    <t>-953,00</t>
  </si>
  <si>
    <t>-17.255,19</t>
  </si>
  <si>
    <t>-58.258,90</t>
  </si>
  <si>
    <t>MCJ-04367</t>
  </si>
  <si>
    <t>CM-9583-C</t>
  </si>
  <si>
    <t>30.735</t>
  </si>
  <si>
    <t>18,10583</t>
  </si>
  <si>
    <t>556.482,66</t>
  </si>
  <si>
    <t>29.997,13</t>
  </si>
  <si>
    <t>-13.362,10</t>
  </si>
  <si>
    <t>-58.824,37</t>
  </si>
  <si>
    <t>MCJ-04368</t>
  </si>
  <si>
    <t>CM-9584-C</t>
  </si>
  <si>
    <t>30.958</t>
  </si>
  <si>
    <t>18,10581</t>
  </si>
  <si>
    <t>560.519,56</t>
  </si>
  <si>
    <t>30.404,77</t>
  </si>
  <si>
    <t>-553,00</t>
  </si>
  <si>
    <t>-10.012,51</t>
  </si>
  <si>
    <t>-59.623,75</t>
  </si>
  <si>
    <t>MCJ-04369</t>
  </si>
  <si>
    <t>CM-9585-C</t>
  </si>
  <si>
    <t>30.645</t>
  </si>
  <si>
    <t>554.863,73</t>
  </si>
  <si>
    <t>29.985,94</t>
  </si>
  <si>
    <t>-659,00</t>
  </si>
  <si>
    <t>-11.931,97</t>
  </si>
  <si>
    <t>-58.802,43</t>
  </si>
  <si>
    <t>MCJ-04370</t>
  </si>
  <si>
    <t>CM-9586-C</t>
  </si>
  <si>
    <t>30.019</t>
  </si>
  <si>
    <t>18,10599</t>
  </si>
  <si>
    <t>543.523,58</t>
  </si>
  <si>
    <t>29.287,56</t>
  </si>
  <si>
    <t>-13.235,48</t>
  </si>
  <si>
    <t>-57.432,91</t>
  </si>
  <si>
    <t>MCJ-04371</t>
  </si>
  <si>
    <t>CM-9587-C</t>
  </si>
  <si>
    <t>30.810</t>
  </si>
  <si>
    <t>18,10587</t>
  </si>
  <si>
    <t>557.841,97</t>
  </si>
  <si>
    <t>30.176,41</t>
  </si>
  <si>
    <t>-634,00</t>
  </si>
  <si>
    <t>-11.479,12</t>
  </si>
  <si>
    <t>-59.175,94</t>
  </si>
  <si>
    <t>308.531</t>
  </si>
  <si>
    <t>5.586.272,43</t>
  </si>
  <si>
    <t>301.179,74</t>
  </si>
  <si>
    <t>-7.351,00</t>
  </si>
  <si>
    <t>-133.097,51</t>
  </si>
  <si>
    <t>-590.613,48</t>
  </si>
  <si>
    <t>NL-01305</t>
  </si>
  <si>
    <t>F001-0013027</t>
  </si>
  <si>
    <t>CM-01723</t>
  </si>
  <si>
    <t>33.045</t>
  </si>
  <si>
    <t>19,705</t>
  </si>
  <si>
    <t>17,90484</t>
  </si>
  <si>
    <t>591.665,46</t>
  </si>
  <si>
    <t>32.713,30</t>
  </si>
  <si>
    <t>-5.944,41</t>
  </si>
  <si>
    <t>-2,162</t>
  </si>
  <si>
    <t>-70.726,15</t>
  </si>
  <si>
    <t>NL-01306</t>
  </si>
  <si>
    <t>CM-01724</t>
  </si>
  <si>
    <t>33.518</t>
  </si>
  <si>
    <t>17,90516</t>
  </si>
  <si>
    <t>600.145,23</t>
  </si>
  <si>
    <t>32.725,79</t>
  </si>
  <si>
    <t>-14.180,89</t>
  </si>
  <si>
    <t>-70.753,16</t>
  </si>
  <si>
    <t>NL-01307</t>
  </si>
  <si>
    <t>CM-11871</t>
  </si>
  <si>
    <t>32.437</t>
  </si>
  <si>
    <t>17,90505</t>
  </si>
  <si>
    <t>580.785,99</t>
  </si>
  <si>
    <t>31.934,23</t>
  </si>
  <si>
    <t>-9.006,24</t>
  </si>
  <si>
    <t>-69.041,81</t>
  </si>
  <si>
    <t>99.000</t>
  </si>
  <si>
    <t>1.772.596,68</t>
  </si>
  <si>
    <t>97.373,32</t>
  </si>
  <si>
    <t>-1.627,00</t>
  </si>
  <si>
    <t>-29.131,54</t>
  </si>
  <si>
    <t>-210.521,12</t>
  </si>
  <si>
    <t>ML-06385</t>
  </si>
  <si>
    <t>F001-0013030</t>
  </si>
  <si>
    <t>CM-01725</t>
  </si>
  <si>
    <t>33.528</t>
  </si>
  <si>
    <t>20,005</t>
  </si>
  <si>
    <t>18,05506</t>
  </si>
  <si>
    <t>605.349,95</t>
  </si>
  <si>
    <t>33.016,57</t>
  </si>
  <si>
    <t>-9.233,90</t>
  </si>
  <si>
    <t>-1,862</t>
  </si>
  <si>
    <t>-61.476,85</t>
  </si>
  <si>
    <t>ML-06386</t>
  </si>
  <si>
    <t>CM-01726</t>
  </si>
  <si>
    <t>33.196</t>
  </si>
  <si>
    <t>18,05495</t>
  </si>
  <si>
    <t>599.352,03</t>
  </si>
  <si>
    <t>32.653,84</t>
  </si>
  <si>
    <t>-542,00</t>
  </si>
  <si>
    <t>-9.788,67</t>
  </si>
  <si>
    <t>-60.801,45</t>
  </si>
  <si>
    <t>ML-06387</t>
  </si>
  <si>
    <t>CM-11872</t>
  </si>
  <si>
    <t>32.784</t>
  </si>
  <si>
    <t>18,05516</t>
  </si>
  <si>
    <t>591.920,25</t>
  </si>
  <si>
    <t>32.120,76</t>
  </si>
  <si>
    <t>-11.974,90</t>
  </si>
  <si>
    <t>-59.808,86</t>
  </si>
  <si>
    <t>ML-06388</t>
  </si>
  <si>
    <t>CM-11873</t>
  </si>
  <si>
    <t>32.999</t>
  </si>
  <si>
    <t>18,05493</t>
  </si>
  <si>
    <t>595.794,65</t>
  </si>
  <si>
    <t>32.564,84</t>
  </si>
  <si>
    <t>-7.838,73</t>
  </si>
  <si>
    <t>-60.635,73</t>
  </si>
  <si>
    <t>132.507</t>
  </si>
  <si>
    <t>2.392.416,88</t>
  </si>
  <si>
    <t>130.356,01</t>
  </si>
  <si>
    <t>-2.150,00</t>
  </si>
  <si>
    <t>-38.836,20</t>
  </si>
  <si>
    <t>-242.722,89</t>
  </si>
  <si>
    <t>NCJ-00962</t>
  </si>
  <si>
    <t>F001-0013033</t>
  </si>
  <si>
    <t>19-05-2025</t>
  </si>
  <si>
    <t>CM-9588-C</t>
  </si>
  <si>
    <t>30.853</t>
  </si>
  <si>
    <t>19,829</t>
  </si>
  <si>
    <t>18,02919</t>
  </si>
  <si>
    <t>556.254,58</t>
  </si>
  <si>
    <t>30.125,04</t>
  </si>
  <si>
    <t>-728,00</t>
  </si>
  <si>
    <t>-13.124,59</t>
  </si>
  <si>
    <t>-2,038</t>
  </si>
  <si>
    <t>-61.394,82</t>
  </si>
  <si>
    <t>NCJ-00963</t>
  </si>
  <si>
    <t>CM-9589-C</t>
  </si>
  <si>
    <t>31.161</t>
  </si>
  <si>
    <t>18,02917</t>
  </si>
  <si>
    <t>561.806,92</t>
  </si>
  <si>
    <t>30.823,03</t>
  </si>
  <si>
    <t>-338,00</t>
  </si>
  <si>
    <t>-6.093,35</t>
  </si>
  <si>
    <t>-62.817,33</t>
  </si>
  <si>
    <t>NCJ-00964</t>
  </si>
  <si>
    <t>CM-9590-C</t>
  </si>
  <si>
    <t>30.480</t>
  </si>
  <si>
    <t>18,02871</t>
  </si>
  <si>
    <t>549.514,95</t>
  </si>
  <si>
    <t>29.825,41</t>
  </si>
  <si>
    <t>-655,00</t>
  </si>
  <si>
    <t>-11.801,42</t>
  </si>
  <si>
    <t>-60.784,19</t>
  </si>
  <si>
    <t>NCJ-00965</t>
  </si>
  <si>
    <t>CM-9591-C</t>
  </si>
  <si>
    <t>31.126</t>
  </si>
  <si>
    <t>18,02897</t>
  </si>
  <si>
    <t>561.169,59</t>
  </si>
  <si>
    <t>30.291,64</t>
  </si>
  <si>
    <t>-15.042,71</t>
  </si>
  <si>
    <t>-61.734,36</t>
  </si>
  <si>
    <t>123.620</t>
  </si>
  <si>
    <t>2.228.746,04</t>
  </si>
  <si>
    <t>121.065,12</t>
  </si>
  <si>
    <t>-2.555,00</t>
  </si>
  <si>
    <t>-46.062,07</t>
  </si>
  <si>
    <t>-246.730,70</t>
  </si>
  <si>
    <t>NL-01308</t>
  </si>
  <si>
    <t>F001-0013034</t>
  </si>
  <si>
    <t>CM-01733</t>
  </si>
  <si>
    <t>18,02879</t>
  </si>
  <si>
    <t>588.802,14</t>
  </si>
  <si>
    <t>31.930,51</t>
  </si>
  <si>
    <t>-13.133,79</t>
  </si>
  <si>
    <t>-65.074,38</t>
  </si>
  <si>
    <t>NL-01309</t>
  </si>
  <si>
    <t>CM-01734</t>
  </si>
  <si>
    <t>32.624</t>
  </si>
  <si>
    <t>18,0292</t>
  </si>
  <si>
    <t>588.184,46</t>
  </si>
  <si>
    <t>32.491,95</t>
  </si>
  <si>
    <t>-132,00</t>
  </si>
  <si>
    <t>-2.380,76</t>
  </si>
  <si>
    <t>-66.218,59</t>
  </si>
  <si>
    <t>NL-01310</t>
  </si>
  <si>
    <t>CM-01735</t>
  </si>
  <si>
    <t>32.967</t>
  </si>
  <si>
    <t>18,02925</t>
  </si>
  <si>
    <t>594.370,40</t>
  </si>
  <si>
    <t>32.310,18</t>
  </si>
  <si>
    <t>-657,00</t>
  </si>
  <si>
    <t>-11.841,97</t>
  </si>
  <si>
    <t>-65.848,15</t>
  </si>
  <si>
    <t>NL-01311</t>
  </si>
  <si>
    <t>CM-01736</t>
  </si>
  <si>
    <t>33.368</t>
  </si>
  <si>
    <t>18,02886</t>
  </si>
  <si>
    <t>601.587,13</t>
  </si>
  <si>
    <t>32.955,80</t>
  </si>
  <si>
    <t>-7.431,50</t>
  </si>
  <si>
    <t>-67.163,92</t>
  </si>
  <si>
    <t>NL-01312</t>
  </si>
  <si>
    <t>CM-01737</t>
  </si>
  <si>
    <t>32.935</t>
  </si>
  <si>
    <t>18,02918</t>
  </si>
  <si>
    <t>593.790,92</t>
  </si>
  <si>
    <t>32.478,60</t>
  </si>
  <si>
    <t>-456,00</t>
  </si>
  <si>
    <t>-8.228,52</t>
  </si>
  <si>
    <t>-66.191,39</t>
  </si>
  <si>
    <t>NL-01313</t>
  </si>
  <si>
    <t>CM-11880</t>
  </si>
  <si>
    <t>33.106</t>
  </si>
  <si>
    <t>18,02921</t>
  </si>
  <si>
    <t>596.874,98</t>
  </si>
  <si>
    <t>32.713,91</t>
  </si>
  <si>
    <t>-392,00</t>
  </si>
  <si>
    <t>-7.069,07</t>
  </si>
  <si>
    <t>-66.670,95</t>
  </si>
  <si>
    <t>NL-01314</t>
  </si>
  <si>
    <t>CM-11881</t>
  </si>
  <si>
    <t>32.898</t>
  </si>
  <si>
    <t>18,02926</t>
  </si>
  <si>
    <t>593.126,46</t>
  </si>
  <si>
    <t>32.465,63</t>
  </si>
  <si>
    <t>-7.795,31</t>
  </si>
  <si>
    <t>-66.164,95</t>
  </si>
  <si>
    <t>NL-01315</t>
  </si>
  <si>
    <t>CM-11882</t>
  </si>
  <si>
    <t>33.255</t>
  </si>
  <si>
    <t>18,02883</t>
  </si>
  <si>
    <t>599.548,83</t>
  </si>
  <si>
    <t>32.868,88</t>
  </si>
  <si>
    <t>-6.961,29</t>
  </si>
  <si>
    <t>-66.986,78</t>
  </si>
  <si>
    <t>NL-01316</t>
  </si>
  <si>
    <t>CM-11883</t>
  </si>
  <si>
    <t>33.369</t>
  </si>
  <si>
    <t>18,02882</t>
  </si>
  <si>
    <t>601.603,54</t>
  </si>
  <si>
    <t>32.684,35</t>
  </si>
  <si>
    <t>-685,00</t>
  </si>
  <si>
    <t>-12.343,43</t>
  </si>
  <si>
    <t>-66.610,71</t>
  </si>
  <si>
    <t>NL-01317</t>
  </si>
  <si>
    <t>CM-11884</t>
  </si>
  <si>
    <t>33.748</t>
  </si>
  <si>
    <t>18,02885</t>
  </si>
  <si>
    <t>608.437,72</t>
  </si>
  <si>
    <t>32.946,53</t>
  </si>
  <si>
    <t>-801,00</t>
  </si>
  <si>
    <t>-14.449,58</t>
  </si>
  <si>
    <t>-67.145,03</t>
  </si>
  <si>
    <t>330.929</t>
  </si>
  <si>
    <t>5.966.326,58</t>
  </si>
  <si>
    <t>325.846,34</t>
  </si>
  <si>
    <t>-5.081,00</t>
  </si>
  <si>
    <t>-91.635,22</t>
  </si>
  <si>
    <t>-664.074,85</t>
  </si>
  <si>
    <t>NCJ-00966</t>
  </si>
  <si>
    <t>F001-0013037</t>
  </si>
  <si>
    <t>22-05-2025</t>
  </si>
  <si>
    <t>CM-9592-C</t>
  </si>
  <si>
    <t>31.002</t>
  </si>
  <si>
    <t>18,02898</t>
  </si>
  <si>
    <t>558.934,53</t>
  </si>
  <si>
    <t>30.426,09</t>
  </si>
  <si>
    <t>-576,00</t>
  </si>
  <si>
    <t>-10.383,07</t>
  </si>
  <si>
    <t>-62.008,37</t>
  </si>
  <si>
    <t>NCJ-00967</t>
  </si>
  <si>
    <t>CM-9593-C</t>
  </si>
  <si>
    <t>18,0291</t>
  </si>
  <si>
    <t>562.129,42</t>
  </si>
  <si>
    <t>30.715,81</t>
  </si>
  <si>
    <t>-8.350,90</t>
  </si>
  <si>
    <t>-62.598,82</t>
  </si>
  <si>
    <t>NCJ-00968</t>
  </si>
  <si>
    <t>CM-9594-C</t>
  </si>
  <si>
    <t>31.457</t>
  </si>
  <si>
    <t>567.129,28</t>
  </si>
  <si>
    <t>31.142,71</t>
  </si>
  <si>
    <t>-5.666,29</t>
  </si>
  <si>
    <t>-63.468,84</t>
  </si>
  <si>
    <t>NCJ-00969</t>
  </si>
  <si>
    <t>CM-9595-C</t>
  </si>
  <si>
    <t>30.788</t>
  </si>
  <si>
    <t>18,02911</t>
  </si>
  <si>
    <t>555.080,10</t>
  </si>
  <si>
    <t>30.417,41</t>
  </si>
  <si>
    <t>-371,00</t>
  </si>
  <si>
    <t>-6.681,36</t>
  </si>
  <si>
    <t>-61.990,69</t>
  </si>
  <si>
    <t>NCJ-00970</t>
  </si>
  <si>
    <t>CM-9596-C</t>
  </si>
  <si>
    <t>18,02927</t>
  </si>
  <si>
    <t>558.150,07</t>
  </si>
  <si>
    <t>30.445,65</t>
  </si>
  <si>
    <t>-9.237,30</t>
  </si>
  <si>
    <t>-62.048,23</t>
  </si>
  <si>
    <t>155.384</t>
  </si>
  <si>
    <t>2.801.423,40</t>
  </si>
  <si>
    <t>153.147,67</t>
  </si>
  <si>
    <t>-2.236,00</t>
  </si>
  <si>
    <t>-40.318,92</t>
  </si>
  <si>
    <t>-312.114,95</t>
  </si>
  <si>
    <t>NL-01318</t>
  </si>
  <si>
    <t>F001-0013038</t>
  </si>
  <si>
    <t>CM-01738</t>
  </si>
  <si>
    <t>32.428</t>
  </si>
  <si>
    <t>584.639,62</t>
  </si>
  <si>
    <t>31.917,53</t>
  </si>
  <si>
    <t>-510,00</t>
  </si>
  <si>
    <t>-9.203,19</t>
  </si>
  <si>
    <t>-65.047,93</t>
  </si>
  <si>
    <t>NL-01319</t>
  </si>
  <si>
    <t>CM-01739</t>
  </si>
  <si>
    <t>33.091</t>
  </si>
  <si>
    <t>18,02874</t>
  </si>
  <si>
    <t>596.589,17</t>
  </si>
  <si>
    <t>32.469,47</t>
  </si>
  <si>
    <t>-622,00</t>
  </si>
  <si>
    <t>-11.205,40</t>
  </si>
  <si>
    <t>-66.172,78</t>
  </si>
  <si>
    <t>NL-01320</t>
  </si>
  <si>
    <t>CM-01740</t>
  </si>
  <si>
    <t>33.011</t>
  </si>
  <si>
    <t>18,02873</t>
  </si>
  <si>
    <t>595.146,30</t>
  </si>
  <si>
    <t>32.597,93</t>
  </si>
  <si>
    <t>-413,00</t>
  </si>
  <si>
    <t>-7.447,13</t>
  </si>
  <si>
    <t>-66.434,58</t>
  </si>
  <si>
    <t>NL-01321</t>
  </si>
  <si>
    <t>CM-01741</t>
  </si>
  <si>
    <t>33.292</t>
  </si>
  <si>
    <t>18,02909</t>
  </si>
  <si>
    <t>600.224,62</t>
  </si>
  <si>
    <t>32.494,99</t>
  </si>
  <si>
    <t>-797,00</t>
  </si>
  <si>
    <t>-14.369,37</t>
  </si>
  <si>
    <t>-66.224,79</t>
  </si>
  <si>
    <t>NL-01322</t>
  </si>
  <si>
    <t>CM-11885</t>
  </si>
  <si>
    <t>33.346</t>
  </si>
  <si>
    <t>18,02888</t>
  </si>
  <si>
    <t>601.190,88</t>
  </si>
  <si>
    <t>32.773,86</t>
  </si>
  <si>
    <t>-10.315,04</t>
  </si>
  <si>
    <t>-66.793,13</t>
  </si>
  <si>
    <t>NL-01323</t>
  </si>
  <si>
    <t>CM-11886</t>
  </si>
  <si>
    <t>33.180</t>
  </si>
  <si>
    <t>18,02915</t>
  </si>
  <si>
    <t>598.207,23</t>
  </si>
  <si>
    <t>32.665,57</t>
  </si>
  <si>
    <t>-9.274,74</t>
  </si>
  <si>
    <t>-66.572,43</t>
  </si>
  <si>
    <t>NL-01324</t>
  </si>
  <si>
    <t>CM-11887</t>
  </si>
  <si>
    <t>33.029</t>
  </si>
  <si>
    <t>18,02893</t>
  </si>
  <si>
    <t>595.477,57</t>
  </si>
  <si>
    <t>32.585,26</t>
  </si>
  <si>
    <t>-444,00</t>
  </si>
  <si>
    <t>-8.000,16</t>
  </si>
  <si>
    <t>-66.408,76</t>
  </si>
  <si>
    <t>NL-01325</t>
  </si>
  <si>
    <t>CM-11888</t>
  </si>
  <si>
    <t>591.070,94</t>
  </si>
  <si>
    <t>32.479,60</t>
  </si>
  <si>
    <t>-5.488,10</t>
  </si>
  <si>
    <t>-66.193,42</t>
  </si>
  <si>
    <t>NL-01326</t>
  </si>
  <si>
    <t>CM-11889</t>
  </si>
  <si>
    <t>32.321</t>
  </si>
  <si>
    <t>582.709,48</t>
  </si>
  <si>
    <t>32.257,71</t>
  </si>
  <si>
    <t>-63,00</t>
  </si>
  <si>
    <t>-1.141,04</t>
  </si>
  <si>
    <t>-65.741,21</t>
  </si>
  <si>
    <t>296.482</t>
  </si>
  <si>
    <t>5.345.255,81</t>
  </si>
  <si>
    <t>292.241,92</t>
  </si>
  <si>
    <t>-4.239,00</t>
  </si>
  <si>
    <t>-76.444,17</t>
  </si>
  <si>
    <t>-595.589,03</t>
  </si>
  <si>
    <t>NANT-00504</t>
  </si>
  <si>
    <t>90409152</t>
  </si>
  <si>
    <t>29-04-2025</t>
  </si>
  <si>
    <t>CM-705</t>
  </si>
  <si>
    <t>28.758</t>
  </si>
  <si>
    <t>18,26875</t>
  </si>
  <si>
    <t>525.372,63</t>
  </si>
  <si>
    <t>26.971,25</t>
  </si>
  <si>
    <t>-1.787,00</t>
  </si>
  <si>
    <t>-32.646,26</t>
  </si>
  <si>
    <t>-55.965,34</t>
  </si>
  <si>
    <t>NANT-00505</t>
  </si>
  <si>
    <t>CM-706</t>
  </si>
  <si>
    <t>43.554</t>
  </si>
  <si>
    <t>18,26897</t>
  </si>
  <si>
    <t>795.686,91</t>
  </si>
  <si>
    <t>45.028,71</t>
  </si>
  <si>
    <t>1.475,00</t>
  </si>
  <si>
    <t>26.946,73</t>
  </si>
  <si>
    <t>-93.434,57</t>
  </si>
  <si>
    <t>NANT-00506</t>
  </si>
  <si>
    <t>CM-707</t>
  </si>
  <si>
    <t>43.107</t>
  </si>
  <si>
    <t>18,26907</t>
  </si>
  <si>
    <t>787.525,01</t>
  </si>
  <si>
    <t>43.349,63</t>
  </si>
  <si>
    <t>4.439,38</t>
  </si>
  <si>
    <t>-89.950,48</t>
  </si>
  <si>
    <t>NANT-00507</t>
  </si>
  <si>
    <t>CM-708</t>
  </si>
  <si>
    <t>43.538</t>
  </si>
  <si>
    <t>18,26869</t>
  </si>
  <si>
    <t>795.382,23</t>
  </si>
  <si>
    <t>46.530,23</t>
  </si>
  <si>
    <t>2.992,00</t>
  </si>
  <si>
    <t>54.659,92</t>
  </si>
  <si>
    <t>-96.550,23</t>
  </si>
  <si>
    <t>NANT-00508</t>
  </si>
  <si>
    <t>CM-709</t>
  </si>
  <si>
    <t>29.058</t>
  </si>
  <si>
    <t>18,26893</t>
  </si>
  <si>
    <t>530.858,50</t>
  </si>
  <si>
    <t>28.411,82</t>
  </si>
  <si>
    <t>-646,00</t>
  </si>
  <si>
    <t>-11.801,73</t>
  </si>
  <si>
    <t>-58.954,53</t>
  </si>
  <si>
    <t>NANT-00509</t>
  </si>
  <si>
    <t>CM-710</t>
  </si>
  <si>
    <t>29.340</t>
  </si>
  <si>
    <t>18,2691</t>
  </si>
  <si>
    <t>536.015,27</t>
  </si>
  <si>
    <t>28.042,68</t>
  </si>
  <si>
    <t>-1.297,00</t>
  </si>
  <si>
    <t>-23.695,02</t>
  </si>
  <si>
    <t>-58.188,56</t>
  </si>
  <si>
    <t>217.355</t>
  </si>
  <si>
    <t>3.970.840,55</t>
  </si>
  <si>
    <t>218.334,32</t>
  </si>
  <si>
    <t>980,00</t>
  </si>
  <si>
    <t>17.903,02</t>
  </si>
  <si>
    <t>-453.043,71</t>
  </si>
  <si>
    <t>MCOL-06172</t>
  </si>
  <si>
    <t>2025050022</t>
  </si>
  <si>
    <t>14.287</t>
  </si>
  <si>
    <t>18,83082</t>
  </si>
  <si>
    <t>269.032,79</t>
  </si>
  <si>
    <t>14.950,93</t>
  </si>
  <si>
    <t>-6.496,63</t>
  </si>
  <si>
    <t>13.941,93</t>
  </si>
  <si>
    <t>-21.414,80</t>
  </si>
  <si>
    <t>MCOL-06173</t>
  </si>
  <si>
    <t>2025050024</t>
  </si>
  <si>
    <t>10.767</t>
  </si>
  <si>
    <t>17,73973</t>
  </si>
  <si>
    <t>191.005,85</t>
  </si>
  <si>
    <t>10.944,45</t>
  </si>
  <si>
    <t>-808,00</t>
  </si>
  <si>
    <t>-14.333,70</t>
  </si>
  <si>
    <t>985</t>
  </si>
  <si>
    <t>9.959,45</t>
  </si>
  <si>
    <t>-15.297,72</t>
  </si>
  <si>
    <t>MCOL-06174</t>
  </si>
  <si>
    <t>2025050025</t>
  </si>
  <si>
    <t>9.616</t>
  </si>
  <si>
    <t>17,71101</t>
  </si>
  <si>
    <t>170.308,53</t>
  </si>
  <si>
    <t>10.934,94</t>
  </si>
  <si>
    <t>335,00</t>
  </si>
  <si>
    <t>5.933,19</t>
  </si>
  <si>
    <t>984</t>
  </si>
  <si>
    <t>9.950,94</t>
  </si>
  <si>
    <t>-15.284,64</t>
  </si>
  <si>
    <t>MCOL-06175</t>
  </si>
  <si>
    <t>2025050026</t>
  </si>
  <si>
    <t>9.482</t>
  </si>
  <si>
    <t>17,71095</t>
  </si>
  <si>
    <t>167.938,78</t>
  </si>
  <si>
    <t>10.323,26</t>
  </si>
  <si>
    <t>-88,00</t>
  </si>
  <si>
    <t>-1.558,56</t>
  </si>
  <si>
    <t>929</t>
  </si>
  <si>
    <t>9.394,26</t>
  </si>
  <si>
    <t>-14.429,58</t>
  </si>
  <si>
    <t>MCOL-06176</t>
  </si>
  <si>
    <t>2025050027</t>
  </si>
  <si>
    <t>11.323</t>
  </si>
  <si>
    <t>18,57842</t>
  </si>
  <si>
    <t>210.362,06</t>
  </si>
  <si>
    <t>11.880,17</t>
  </si>
  <si>
    <t>-6.205,19</t>
  </si>
  <si>
    <t>891</t>
  </si>
  <si>
    <t>10.989,17</t>
  </si>
  <si>
    <t>-16.879,37</t>
  </si>
  <si>
    <t>MCOL-06177</t>
  </si>
  <si>
    <t>2025050028</t>
  </si>
  <si>
    <t>7.137</t>
  </si>
  <si>
    <t>17,72666</t>
  </si>
  <si>
    <t>126.517,47</t>
  </si>
  <si>
    <t>7.291,23</t>
  </si>
  <si>
    <t>-502,00</t>
  </si>
  <si>
    <t>-8.898,78</t>
  </si>
  <si>
    <t>6.635,23</t>
  </si>
  <si>
    <t>-10.191,71</t>
  </si>
  <si>
    <t>62.612</t>
  </si>
  <si>
    <t>1.135.165,48</t>
  </si>
  <si>
    <t>66.324,98</t>
  </si>
  <si>
    <t>-1.742,00</t>
  </si>
  <si>
    <t>-31.559,67</t>
  </si>
  <si>
    <t>60.870,98</t>
  </si>
  <si>
    <t>-93.497,82</t>
  </si>
  <si>
    <t>MCOL-06178</t>
  </si>
  <si>
    <t>2025060002</t>
  </si>
  <si>
    <t>15.532</t>
  </si>
  <si>
    <t>20,3676</t>
  </si>
  <si>
    <t>316.343,89</t>
  </si>
  <si>
    <t>16.330,49</t>
  </si>
  <si>
    <t>-303,00</t>
  </si>
  <si>
    <t>-6.171,38</t>
  </si>
  <si>
    <t>15.228,49</t>
  </si>
  <si>
    <t>MCOL-06179</t>
  </si>
  <si>
    <t>2025060008</t>
  </si>
  <si>
    <t>6.820</t>
  </si>
  <si>
    <t>19,26294</t>
  </si>
  <si>
    <t>131.381,89</t>
  </si>
  <si>
    <t>7.208,32</t>
  </si>
  <si>
    <t>-261,00</t>
  </si>
  <si>
    <t>-5.027,63</t>
  </si>
  <si>
    <t>6.559,32</t>
  </si>
  <si>
    <t>MCOL-06180</t>
  </si>
  <si>
    <t>2025060011</t>
  </si>
  <si>
    <t>10.668</t>
  </si>
  <si>
    <t>19,28738</t>
  </si>
  <si>
    <t>205.756,40</t>
  </si>
  <si>
    <t>11.545,34</t>
  </si>
  <si>
    <t>-162,00</t>
  </si>
  <si>
    <t>-3.124,56</t>
  </si>
  <si>
    <t>10.506,34</t>
  </si>
  <si>
    <t>MCOL-06181</t>
  </si>
  <si>
    <t>2025060012</t>
  </si>
  <si>
    <t>7.811</t>
  </si>
  <si>
    <t>19,27444</t>
  </si>
  <si>
    <t>150.561,13</t>
  </si>
  <si>
    <t>8.698,61</t>
  </si>
  <si>
    <t>104,00</t>
  </si>
  <si>
    <t>2.004,54</t>
  </si>
  <si>
    <t>7.915,61</t>
  </si>
  <si>
    <t>MCOL-06182</t>
  </si>
  <si>
    <t>2025060014</t>
  </si>
  <si>
    <t>7.720</t>
  </si>
  <si>
    <t>19,28595</t>
  </si>
  <si>
    <t>148.896,01</t>
  </si>
  <si>
    <t>8.692,53</t>
  </si>
  <si>
    <t>3.664,33</t>
  </si>
  <si>
    <t>782</t>
  </si>
  <si>
    <t>7.910,53</t>
  </si>
  <si>
    <t>MCOL-06183</t>
  </si>
  <si>
    <t>2025060017</t>
  </si>
  <si>
    <t>10.603</t>
  </si>
  <si>
    <t>19,28748</t>
  </si>
  <si>
    <t>204.511,31</t>
  </si>
  <si>
    <t>9.357,84</t>
  </si>
  <si>
    <t>-2.087,00</t>
  </si>
  <si>
    <t>-40.252,97</t>
  </si>
  <si>
    <t>842</t>
  </si>
  <si>
    <t>8.515,84</t>
  </si>
  <si>
    <t>MCOL-06184</t>
  </si>
  <si>
    <t>2025060019</t>
  </si>
  <si>
    <t>8.942</t>
  </si>
  <si>
    <t>19,28653</t>
  </si>
  <si>
    <t>172.453,59</t>
  </si>
  <si>
    <t>9.109,06</t>
  </si>
  <si>
    <t>-12.594,10</t>
  </si>
  <si>
    <t>8.289,06</t>
  </si>
  <si>
    <t>68.097</t>
  </si>
  <si>
    <t>1.329.904,22</t>
  </si>
  <si>
    <t>70.942,19</t>
  </si>
  <si>
    <t>-3.172,00</t>
  </si>
  <si>
    <t>-61.501,77</t>
  </si>
  <si>
    <t>64.925,19</t>
  </si>
  <si>
    <t>SEP-25/SEP-25</t>
  </si>
  <si>
    <t>MDP-07255</t>
  </si>
  <si>
    <t>9016</t>
  </si>
  <si>
    <t>20796</t>
  </si>
  <si>
    <t>21.399</t>
  </si>
  <si>
    <t>20,74698</t>
  </si>
  <si>
    <t>443.972,17</t>
  </si>
  <si>
    <t>21.685,74</t>
  </si>
  <si>
    <t>-581,00</t>
  </si>
  <si>
    <t>-12.054,00</t>
  </si>
  <si>
    <t>20.818,74</t>
  </si>
  <si>
    <t>MDP-07256</t>
  </si>
  <si>
    <t>20797</t>
  </si>
  <si>
    <t>20,74715</t>
  </si>
  <si>
    <t>440.091,77</t>
  </si>
  <si>
    <t>21.642,08</t>
  </si>
  <si>
    <t>-9.045,76</t>
  </si>
  <si>
    <t>866</t>
  </si>
  <si>
    <t>20.776,08</t>
  </si>
  <si>
    <t>MDP-07257</t>
  </si>
  <si>
    <t>20798</t>
  </si>
  <si>
    <t>16.652</t>
  </si>
  <si>
    <t>20,34753</t>
  </si>
  <si>
    <t>338.820,05</t>
  </si>
  <si>
    <t>17.659,62</t>
  </si>
  <si>
    <t>-184,00</t>
  </si>
  <si>
    <t>-3.743,95</t>
  </si>
  <si>
    <t>1192</t>
  </si>
  <si>
    <t>16.467,62</t>
  </si>
  <si>
    <t>MDP-07258</t>
  </si>
  <si>
    <t>20805</t>
  </si>
  <si>
    <t>17.260</t>
  </si>
  <si>
    <t>20,56674</t>
  </si>
  <si>
    <t>354.990,74</t>
  </si>
  <si>
    <t>19.749,22</t>
  </si>
  <si>
    <t>1.403,00</t>
  </si>
  <si>
    <t>28.855,14</t>
  </si>
  <si>
    <t>1086</t>
  </si>
  <si>
    <t>18.663,22</t>
  </si>
  <si>
    <t>MDP-07259</t>
  </si>
  <si>
    <t>20806</t>
  </si>
  <si>
    <t>19.908</t>
  </si>
  <si>
    <t>20,53668</t>
  </si>
  <si>
    <t>408.850,66</t>
  </si>
  <si>
    <t>21.715,49</t>
  </si>
  <si>
    <t>613,00</t>
  </si>
  <si>
    <t>12.588,98</t>
  </si>
  <si>
    <t>1194</t>
  </si>
  <si>
    <t>20.521,49</t>
  </si>
  <si>
    <t>MDP-07260</t>
  </si>
  <si>
    <t>20807</t>
  </si>
  <si>
    <t>17.772</t>
  </si>
  <si>
    <t>20,31674</t>
  </si>
  <si>
    <t>361.060,64</t>
  </si>
  <si>
    <t>20.502,40</t>
  </si>
  <si>
    <t>1.347,00</t>
  </si>
  <si>
    <t>27.366,65</t>
  </si>
  <si>
    <t>1384</t>
  </si>
  <si>
    <t>19.118,40</t>
  </si>
  <si>
    <t>MDP-07261</t>
  </si>
  <si>
    <t>20814</t>
  </si>
  <si>
    <t>17.802</t>
  </si>
  <si>
    <t>20,34708</t>
  </si>
  <si>
    <t>362.225,98</t>
  </si>
  <si>
    <t>19.968,72</t>
  </si>
  <si>
    <t>818,00</t>
  </si>
  <si>
    <t>16.643,91</t>
  </si>
  <si>
    <t>1348</t>
  </si>
  <si>
    <t>18.620,72</t>
  </si>
  <si>
    <t>MDP-07262</t>
  </si>
  <si>
    <t>20815</t>
  </si>
  <si>
    <t>17.356</t>
  </si>
  <si>
    <t>20,34646</t>
  </si>
  <si>
    <t>353.126,91</t>
  </si>
  <si>
    <t>21.285,00</t>
  </si>
  <si>
    <t>2.492,00</t>
  </si>
  <si>
    <t>50.703,38</t>
  </si>
  <si>
    <t>1437</t>
  </si>
  <si>
    <t>19.848,00</t>
  </si>
  <si>
    <t>MDP-07263</t>
  </si>
  <si>
    <t>20816</t>
  </si>
  <si>
    <t>15.736</t>
  </si>
  <si>
    <t>20,0771</t>
  </si>
  <si>
    <t>315.935,32</t>
  </si>
  <si>
    <t>20.223,67</t>
  </si>
  <si>
    <t>2.971,00</t>
  </si>
  <si>
    <t>59.649,06</t>
  </si>
  <si>
    <t>1517</t>
  </si>
  <si>
    <t>18.706,67</t>
  </si>
  <si>
    <t>MDP-07264</t>
  </si>
  <si>
    <t>20817</t>
  </si>
  <si>
    <t>14.426</t>
  </si>
  <si>
    <t>20,07694</t>
  </si>
  <si>
    <t>289.635,90</t>
  </si>
  <si>
    <t>19.979,39</t>
  </si>
  <si>
    <t>4.055,00</t>
  </si>
  <si>
    <t>81.411,99</t>
  </si>
  <si>
    <t>1498</t>
  </si>
  <si>
    <t>18.481,39</t>
  </si>
  <si>
    <t>179.524</t>
  </si>
  <si>
    <t>3.668.710,14</t>
  </si>
  <si>
    <t>204.411,33</t>
  </si>
  <si>
    <t>12.498,00</t>
  </si>
  <si>
    <t>252.375,40</t>
  </si>
  <si>
    <t>192.022,33</t>
  </si>
  <si>
    <t>NANT-00520</t>
  </si>
  <si>
    <t>0910554339</t>
  </si>
  <si>
    <t>25-05-2025</t>
  </si>
  <si>
    <t>CM-711</t>
  </si>
  <si>
    <t>28.128</t>
  </si>
  <si>
    <t>19,91</t>
  </si>
  <si>
    <t>18,71982</t>
  </si>
  <si>
    <t>526.550,26</t>
  </si>
  <si>
    <t>27.187,93</t>
  </si>
  <si>
    <t>-27.780,77</t>
  </si>
  <si>
    <t>544</t>
  </si>
  <si>
    <t>26.643,93</t>
  </si>
  <si>
    <t>-1,957</t>
  </si>
  <si>
    <t>-52.142,17</t>
  </si>
  <si>
    <t>NANT-00521</t>
  </si>
  <si>
    <t>CM-712</t>
  </si>
  <si>
    <t>28.632</t>
  </si>
  <si>
    <t>18,72017</t>
  </si>
  <si>
    <t>535.989,83</t>
  </si>
  <si>
    <t>28.223,50</t>
  </si>
  <si>
    <t>-972,00</t>
  </si>
  <si>
    <t>-18.199,37</t>
  </si>
  <si>
    <t>564</t>
  </si>
  <si>
    <t>27.659,50</t>
  </si>
  <si>
    <t>-54.129,64</t>
  </si>
  <si>
    <t>NANT-00522</t>
  </si>
  <si>
    <t>CM-713</t>
  </si>
  <si>
    <t>28.032</t>
  </si>
  <si>
    <t>18,71992</t>
  </si>
  <si>
    <t>524.755,26</t>
  </si>
  <si>
    <t>28.172,83</t>
  </si>
  <si>
    <t>-7.901,49</t>
  </si>
  <si>
    <t>563</t>
  </si>
  <si>
    <t>27.609,83</t>
  </si>
  <si>
    <t>-54.032,44</t>
  </si>
  <si>
    <t>NANT-00523</t>
  </si>
  <si>
    <t>CM-714</t>
  </si>
  <si>
    <t>28.641</t>
  </si>
  <si>
    <t>18,71978</t>
  </si>
  <si>
    <t>536.143,87</t>
  </si>
  <si>
    <t>28.442,64</t>
  </si>
  <si>
    <t>-14.355,45</t>
  </si>
  <si>
    <t>569</t>
  </si>
  <si>
    <t>27.873,64</t>
  </si>
  <si>
    <t>-54.548,71</t>
  </si>
  <si>
    <t>NANT-00524</t>
  </si>
  <si>
    <t>CM-715</t>
  </si>
  <si>
    <t>27.671</t>
  </si>
  <si>
    <t>18,71994</t>
  </si>
  <si>
    <t>518.004,58</t>
  </si>
  <si>
    <t>28.692,03</t>
  </si>
  <si>
    <t>447,00</t>
  </si>
  <si>
    <t>8.363,13</t>
  </si>
  <si>
    <t>574</t>
  </si>
  <si>
    <t>28.118,03</t>
  </si>
  <si>
    <t>-55.026,98</t>
  </si>
  <si>
    <t>NANT-00525</t>
  </si>
  <si>
    <t>CM-716</t>
  </si>
  <si>
    <t>42.050</t>
  </si>
  <si>
    <t>18,72</t>
  </si>
  <si>
    <t>787.172,86</t>
  </si>
  <si>
    <t>45.345,90</t>
  </si>
  <si>
    <t>2.389,00</t>
  </si>
  <si>
    <t>44.723,20</t>
  </si>
  <si>
    <t>907</t>
  </si>
  <si>
    <t>44.438,90</t>
  </si>
  <si>
    <t>-86.966,93</t>
  </si>
  <si>
    <t>NANT-00526</t>
  </si>
  <si>
    <t>CM-717</t>
  </si>
  <si>
    <t>43.577</t>
  </si>
  <si>
    <t>18,71984</t>
  </si>
  <si>
    <t>815.748,28</t>
  </si>
  <si>
    <t>46.159,07</t>
  </si>
  <si>
    <t>1.659,00</t>
  </si>
  <si>
    <t>31.063,52</t>
  </si>
  <si>
    <t>923</t>
  </si>
  <si>
    <t>45.236,07</t>
  </si>
  <si>
    <t>-88.526,99</t>
  </si>
  <si>
    <t>NANT-00527</t>
  </si>
  <si>
    <t>CM-718</t>
  </si>
  <si>
    <t>28.362</t>
  </si>
  <si>
    <t>18,71972</t>
  </si>
  <si>
    <t>530.932,11</t>
  </si>
  <si>
    <t>28.185,68</t>
  </si>
  <si>
    <t>-13.861,95</t>
  </si>
  <si>
    <t>27.621,68</t>
  </si>
  <si>
    <t>-54.055,63</t>
  </si>
  <si>
    <t>NANT-00528</t>
  </si>
  <si>
    <t>CM-719</t>
  </si>
  <si>
    <t>42.893</t>
  </si>
  <si>
    <t>18,71999</t>
  </si>
  <si>
    <t>802.949,59</t>
  </si>
  <si>
    <t>44.941,13</t>
  </si>
  <si>
    <t>1.149,00</t>
  </si>
  <si>
    <t>21.518,44</t>
  </si>
  <si>
    <t>44.042,13</t>
  </si>
  <si>
    <t>-86.190,45</t>
  </si>
  <si>
    <t>NANT-00529</t>
  </si>
  <si>
    <t>CM-720</t>
  </si>
  <si>
    <t>28.908</t>
  </si>
  <si>
    <t>18,71996</t>
  </si>
  <si>
    <t>541.157,25</t>
  </si>
  <si>
    <t>27.306,72</t>
  </si>
  <si>
    <t>-2.147,00</t>
  </si>
  <si>
    <t>-40.197,74</t>
  </si>
  <si>
    <t>26.760,72</t>
  </si>
  <si>
    <t>-52.370,73</t>
  </si>
  <si>
    <t>NANT-00530</t>
  </si>
  <si>
    <t>CM-721</t>
  </si>
  <si>
    <t>42.532</t>
  </si>
  <si>
    <t>796.192,28</t>
  </si>
  <si>
    <t>42.757,47</t>
  </si>
  <si>
    <t>-11.784,70</t>
  </si>
  <si>
    <t>855</t>
  </si>
  <si>
    <t>41.902,47</t>
  </si>
  <si>
    <t>-82.003,13</t>
  </si>
  <si>
    <t>NANT-00531</t>
  </si>
  <si>
    <t>CM-722</t>
  </si>
  <si>
    <t>42.239</t>
  </si>
  <si>
    <t>790.710,23</t>
  </si>
  <si>
    <t>41.659,46</t>
  </si>
  <si>
    <t>-1.413,00</t>
  </si>
  <si>
    <t>-26.442,26</t>
  </si>
  <si>
    <t>833</t>
  </si>
  <si>
    <t>40.826,46</t>
  </si>
  <si>
    <t>-79.897,38</t>
  </si>
  <si>
    <t>NANT-00532</t>
  </si>
  <si>
    <t>CM-723</t>
  </si>
  <si>
    <t>26.379</t>
  </si>
  <si>
    <t>18,72013</t>
  </si>
  <si>
    <t>493.811,88</t>
  </si>
  <si>
    <t>24.658,95</t>
  </si>
  <si>
    <t>-2.213,00</t>
  </si>
  <si>
    <t>-41.422,22</t>
  </si>
  <si>
    <t>493</t>
  </si>
  <si>
    <t>24.165,95</t>
  </si>
  <si>
    <t>-47.292,76</t>
  </si>
  <si>
    <t>NANT-00533</t>
  </si>
  <si>
    <t>CM-724</t>
  </si>
  <si>
    <t>27.332</t>
  </si>
  <si>
    <t>18,71981</t>
  </si>
  <si>
    <t>511.653,53</t>
  </si>
  <si>
    <t>25.937,02</t>
  </si>
  <si>
    <t>-1.914,00</t>
  </si>
  <si>
    <t>-35.833,09</t>
  </si>
  <si>
    <t>519</t>
  </si>
  <si>
    <t>25.418,02</t>
  </si>
  <si>
    <t>-49.743,07</t>
  </si>
  <si>
    <t>NANT-00534</t>
  </si>
  <si>
    <t>CM-725</t>
  </si>
  <si>
    <t>27.264</t>
  </si>
  <si>
    <t>18,71969</t>
  </si>
  <si>
    <t>510.366,27</t>
  </si>
  <si>
    <t>27.265,74</t>
  </si>
  <si>
    <t>-10.162,17</t>
  </si>
  <si>
    <t>545</t>
  </si>
  <si>
    <t>26.720,74</t>
  </si>
  <si>
    <t>-52.292,49</t>
  </si>
  <si>
    <t>NANT-00535</t>
  </si>
  <si>
    <t>CM-726</t>
  </si>
  <si>
    <t>40.801</t>
  </si>
  <si>
    <t>18,71979</t>
  </si>
  <si>
    <t>763.792,23</t>
  </si>
  <si>
    <t>44.464,88</t>
  </si>
  <si>
    <t>2.775,00</t>
  </si>
  <si>
    <t>51.939,18</t>
  </si>
  <si>
    <t>43.575,88</t>
  </si>
  <si>
    <t>-85.278,00</t>
  </si>
  <si>
    <t>NANT-00536</t>
  </si>
  <si>
    <t>CM-727</t>
  </si>
  <si>
    <t>41.239</t>
  </si>
  <si>
    <t>18,71989</t>
  </si>
  <si>
    <t>771.996,48</t>
  </si>
  <si>
    <t>44.304,17</t>
  </si>
  <si>
    <t>2.179,00</t>
  </si>
  <si>
    <t>40.786,71</t>
  </si>
  <si>
    <t>886</t>
  </si>
  <si>
    <t>43.418,17</t>
  </si>
  <si>
    <t>-84.969,36</t>
  </si>
  <si>
    <t>574.679</t>
  </si>
  <si>
    <t>10.757.926,79</t>
  </si>
  <si>
    <t>583.705,12</t>
  </si>
  <si>
    <t>-2.648,00</t>
  </si>
  <si>
    <t>-49.547,03</t>
  </si>
  <si>
    <t>572.032,12</t>
  </si>
  <si>
    <t>-1.119.466,86</t>
  </si>
  <si>
    <t>NQB-00023</t>
  </si>
  <si>
    <t>5363</t>
  </si>
  <si>
    <t>22-06-2025</t>
  </si>
  <si>
    <t>L0015062025</t>
  </si>
  <si>
    <t>19.899</t>
  </si>
  <si>
    <t>21,854</t>
  </si>
  <si>
    <t>19,68506</t>
  </si>
  <si>
    <t>391.713,02</t>
  </si>
  <si>
    <t>22.744,40</t>
  </si>
  <si>
    <t>2.845,00</t>
  </si>
  <si>
    <t>56.011,87</t>
  </si>
  <si>
    <t>-0,013</t>
  </si>
  <si>
    <t>-295,68</t>
  </si>
  <si>
    <t>NQB-00024</t>
  </si>
  <si>
    <t>L0016062025</t>
  </si>
  <si>
    <t>20.652</t>
  </si>
  <si>
    <t>19,68505</t>
  </si>
  <si>
    <t>406.535,59</t>
  </si>
  <si>
    <t>22.789,99</t>
  </si>
  <si>
    <t>2.138,00</t>
  </si>
  <si>
    <t>42.086,44</t>
  </si>
  <si>
    <t>-296,27</t>
  </si>
  <si>
    <t>NQB-00025</t>
  </si>
  <si>
    <t>L0017062025</t>
  </si>
  <si>
    <t>20.477</t>
  </si>
  <si>
    <t>19,68532</t>
  </si>
  <si>
    <t>403.096,23</t>
  </si>
  <si>
    <t>23.138,32</t>
  </si>
  <si>
    <t>2.661,00</t>
  </si>
  <si>
    <t>52.388,94</t>
  </si>
  <si>
    <t>-300,80</t>
  </si>
  <si>
    <t>NQB-00026</t>
  </si>
  <si>
    <t>L0018062025</t>
  </si>
  <si>
    <t>18.909</t>
  </si>
  <si>
    <t>19,68585</t>
  </si>
  <si>
    <t>372.239,67</t>
  </si>
  <si>
    <t>23.196,88</t>
  </si>
  <si>
    <t>4.288,00</t>
  </si>
  <si>
    <t>84.410,56</t>
  </si>
  <si>
    <t>-301,56</t>
  </si>
  <si>
    <t>NQB-00027</t>
  </si>
  <si>
    <t>L0019062025</t>
  </si>
  <si>
    <t>18.558</t>
  </si>
  <si>
    <t>19,68556</t>
  </si>
  <si>
    <t>365.324,60</t>
  </si>
  <si>
    <t>22.201,81</t>
  </si>
  <si>
    <t>3.644,00</t>
  </si>
  <si>
    <t>71.730,44</t>
  </si>
  <si>
    <t>-288,62</t>
  </si>
  <si>
    <t>NQB-00028</t>
  </si>
  <si>
    <t>L0020062025</t>
  </si>
  <si>
    <t>20.541</t>
  </si>
  <si>
    <t>19,68572</t>
  </si>
  <si>
    <t>404.364,39</t>
  </si>
  <si>
    <t>21.469,24</t>
  </si>
  <si>
    <t>928,00</t>
  </si>
  <si>
    <t>18.273,07</t>
  </si>
  <si>
    <t>-279,10</t>
  </si>
  <si>
    <t>NQB-00029</t>
  </si>
  <si>
    <t>L0021062025</t>
  </si>
  <si>
    <t>21.227</t>
  </si>
  <si>
    <t>19,6853</t>
  </si>
  <si>
    <t>417.859,81</t>
  </si>
  <si>
    <t>22.086,24</t>
  </si>
  <si>
    <t>859,00</t>
  </si>
  <si>
    <t>16.914,40</t>
  </si>
  <si>
    <t>-287,12</t>
  </si>
  <si>
    <t>NQB-00030</t>
  </si>
  <si>
    <t>L0022062025</t>
  </si>
  <si>
    <t>19.937</t>
  </si>
  <si>
    <t>19,68525</t>
  </si>
  <si>
    <t>392.464,90</t>
  </si>
  <si>
    <t>21.824,26</t>
  </si>
  <si>
    <t>1.887,00</t>
  </si>
  <si>
    <t>37.151,18</t>
  </si>
  <si>
    <t>-283,72</t>
  </si>
  <si>
    <t>NQB-00031</t>
  </si>
  <si>
    <t>L0023062025</t>
  </si>
  <si>
    <t>19,68526</t>
  </si>
  <si>
    <t>419.414,14</t>
  </si>
  <si>
    <t>21.374,97</t>
  </si>
  <si>
    <t>1.357,69</t>
  </si>
  <si>
    <t>-277,87</t>
  </si>
  <si>
    <t>NQB-00032</t>
  </si>
  <si>
    <t>L0024062025</t>
  </si>
  <si>
    <t>23.703</t>
  </si>
  <si>
    <t>19,68549</t>
  </si>
  <si>
    <t>466.605,09</t>
  </si>
  <si>
    <t>23.748,36</t>
  </si>
  <si>
    <t>892,93</t>
  </si>
  <si>
    <t>-308,73</t>
  </si>
  <si>
    <t>NQB-00033</t>
  </si>
  <si>
    <t>L0025062025</t>
  </si>
  <si>
    <t>23.910</t>
  </si>
  <si>
    <t>19,68575</t>
  </si>
  <si>
    <t>470.686,27</t>
  </si>
  <si>
    <t>24.398,72</t>
  </si>
  <si>
    <t>489,00</t>
  </si>
  <si>
    <t>9.620,82</t>
  </si>
  <si>
    <t>-317,18</t>
  </si>
  <si>
    <t>229.119</t>
  </si>
  <si>
    <t>4.510.303,71</t>
  </si>
  <si>
    <t>248.973,19</t>
  </si>
  <si>
    <t>19.853,00</t>
  </si>
  <si>
    <t>390.838,34</t>
  </si>
  <si>
    <t>-3.236,65</t>
  </si>
  <si>
    <t>LANGELOTH METALLURGICAL COMPAN</t>
  </si>
  <si>
    <t>M+001</t>
  </si>
  <si>
    <t>4600000854</t>
  </si>
  <si>
    <t>NMCO-00001</t>
  </si>
  <si>
    <t>1701</t>
  </si>
  <si>
    <t>CM-1211</t>
  </si>
  <si>
    <t>17.151</t>
  </si>
  <si>
    <t>18,79095</t>
  </si>
  <si>
    <t>322.283,60</t>
  </si>
  <si>
    <t>17.336,14</t>
  </si>
  <si>
    <t>3.478,96</t>
  </si>
  <si>
    <t>-26.628,31</t>
  </si>
  <si>
    <t>NMCO-00002</t>
  </si>
  <si>
    <t>CM-1212</t>
  </si>
  <si>
    <t>17.298</t>
  </si>
  <si>
    <t>18,79075</t>
  </si>
  <si>
    <t>325.042,47</t>
  </si>
  <si>
    <t>17.873,16</t>
  </si>
  <si>
    <t>575,00</t>
  </si>
  <si>
    <t>10.807,69</t>
  </si>
  <si>
    <t>-27.453,17</t>
  </si>
  <si>
    <t>NMCO-00003</t>
  </si>
  <si>
    <t>CM-1218</t>
  </si>
  <si>
    <t>17.262</t>
  </si>
  <si>
    <t>18,79145</t>
  </si>
  <si>
    <t>324.377,93</t>
  </si>
  <si>
    <t>16.555,93</t>
  </si>
  <si>
    <t>-13.268,08</t>
  </si>
  <si>
    <t>-25.429,91</t>
  </si>
  <si>
    <t>NMCO-00004</t>
  </si>
  <si>
    <t>CM-1219</t>
  </si>
  <si>
    <t>18,79094</t>
  </si>
  <si>
    <t>327.338,17</t>
  </si>
  <si>
    <t>16.926,28</t>
  </si>
  <si>
    <t>-9.277,46</t>
  </si>
  <si>
    <t>-25.998,77</t>
  </si>
  <si>
    <t>NMCO-00005</t>
  </si>
  <si>
    <t>CM-1222</t>
  </si>
  <si>
    <t>17.895</t>
  </si>
  <si>
    <t>18,79068</t>
  </si>
  <si>
    <t>336.259,15</t>
  </si>
  <si>
    <t>17.304,55</t>
  </si>
  <si>
    <t>-590,00</t>
  </si>
  <si>
    <t>-11.094,96</t>
  </si>
  <si>
    <t>-26.579,79</t>
  </si>
  <si>
    <t>NMCO-00006</t>
  </si>
  <si>
    <t>CM-1223</t>
  </si>
  <si>
    <t>17.587</t>
  </si>
  <si>
    <t>18,79113</t>
  </si>
  <si>
    <t>330.479,63</t>
  </si>
  <si>
    <t>16.137,02</t>
  </si>
  <si>
    <t>-1.450,00</t>
  </si>
  <si>
    <t>-27.246,76</t>
  </si>
  <si>
    <t>-24.786,46</t>
  </si>
  <si>
    <t>104.613</t>
  </si>
  <si>
    <t>1.965.780,95</t>
  </si>
  <si>
    <t>102.133,08</t>
  </si>
  <si>
    <t>-2.480,00</t>
  </si>
  <si>
    <t>-46.600,61</t>
  </si>
  <si>
    <t>-156.876,41</t>
  </si>
  <si>
    <t>NCEN-00889</t>
  </si>
  <si>
    <t>3977/441</t>
  </si>
  <si>
    <t>CEN-01651</t>
  </si>
  <si>
    <t>17.499</t>
  </si>
  <si>
    <t>20,43251</t>
  </si>
  <si>
    <t>357.546,09</t>
  </si>
  <si>
    <t>17.305,34</t>
  </si>
  <si>
    <t>-540,00</t>
  </si>
  <si>
    <t>-11.024,16</t>
  </si>
  <si>
    <t>16.959,34</t>
  </si>
  <si>
    <t>NCEN-00890</t>
  </si>
  <si>
    <t>CEN-01652</t>
  </si>
  <si>
    <t>17.477</t>
  </si>
  <si>
    <t>20,4319</t>
  </si>
  <si>
    <t>357.094,80</t>
  </si>
  <si>
    <t>16.342,15</t>
  </si>
  <si>
    <t>-1.462,00</t>
  </si>
  <si>
    <t>-29.874,91</t>
  </si>
  <si>
    <t>16.015,15</t>
  </si>
  <si>
    <t>NCEN-00891</t>
  </si>
  <si>
    <t>CEN-01653</t>
  </si>
  <si>
    <t>17.433</t>
  </si>
  <si>
    <t>20,43067</t>
  </si>
  <si>
    <t>356.172,30</t>
  </si>
  <si>
    <t>17.016,76</t>
  </si>
  <si>
    <t>-15.454,98</t>
  </si>
  <si>
    <t>16.676,76</t>
  </si>
  <si>
    <t>NCEN-00892</t>
  </si>
  <si>
    <t>CEN-01654</t>
  </si>
  <si>
    <t>17.560</t>
  </si>
  <si>
    <t>20,43298</t>
  </si>
  <si>
    <t>358.795,78</t>
  </si>
  <si>
    <t>17.446,05</t>
  </si>
  <si>
    <t>-9.452,09</t>
  </si>
  <si>
    <t>17.097,05</t>
  </si>
  <si>
    <t>NCEN-00893</t>
  </si>
  <si>
    <t>CEN-01655</t>
  </si>
  <si>
    <t>17.635</t>
  </si>
  <si>
    <t>20,43389</t>
  </si>
  <si>
    <t>360.353,63</t>
  </si>
  <si>
    <t>17.413,40</t>
  </si>
  <si>
    <t>-570,00</t>
  </si>
  <si>
    <t>-11.641,19</t>
  </si>
  <si>
    <t>17.065,40</t>
  </si>
  <si>
    <t>NCEN-00894</t>
  </si>
  <si>
    <t>CEN-01656</t>
  </si>
  <si>
    <t>17.447</t>
  </si>
  <si>
    <t>20,43106</t>
  </si>
  <si>
    <t>356.459,51</t>
  </si>
  <si>
    <t>17.102,35</t>
  </si>
  <si>
    <t>-687,00</t>
  </si>
  <si>
    <t>-14.027,76</t>
  </si>
  <si>
    <t>342</t>
  </si>
  <si>
    <t>16.760,35</t>
  </si>
  <si>
    <t>NCEN-00895</t>
  </si>
  <si>
    <t>CEN-01657</t>
  </si>
  <si>
    <t>17.483</t>
  </si>
  <si>
    <t>20,43207</t>
  </si>
  <si>
    <t>357.217,94</t>
  </si>
  <si>
    <t>17.302,30</t>
  </si>
  <si>
    <t>-527,00</t>
  </si>
  <si>
    <t>-10.765,66</t>
  </si>
  <si>
    <t>16.956,30</t>
  </si>
  <si>
    <t>NCEN-00896</t>
  </si>
  <si>
    <t>CEN-01658</t>
  </si>
  <si>
    <t>17.485</t>
  </si>
  <si>
    <t>20,43212</t>
  </si>
  <si>
    <t>357.258,87</t>
  </si>
  <si>
    <t>17.684,55</t>
  </si>
  <si>
    <t>-3.159,01</t>
  </si>
  <si>
    <t>17.330,55</t>
  </si>
  <si>
    <t>NCEN-00897</t>
  </si>
  <si>
    <t>CEN-01659</t>
  </si>
  <si>
    <t>17.461</t>
  </si>
  <si>
    <t>20,43144</t>
  </si>
  <si>
    <t>356.746,36</t>
  </si>
  <si>
    <t>17.862,20</t>
  </si>
  <si>
    <t>910,02</t>
  </si>
  <si>
    <t>17.505,20</t>
  </si>
  <si>
    <t>NCEN-00898</t>
  </si>
  <si>
    <t>CEN-01660</t>
  </si>
  <si>
    <t>17.619</t>
  </si>
  <si>
    <t>20,43345</t>
  </si>
  <si>
    <t>360.025,59</t>
  </si>
  <si>
    <t>17.623,05</t>
  </si>
  <si>
    <t>-348,00</t>
  </si>
  <si>
    <t>-7.118,40</t>
  </si>
  <si>
    <t>352</t>
  </si>
  <si>
    <t>17.271,05</t>
  </si>
  <si>
    <t>NCEN-00899</t>
  </si>
  <si>
    <t>CEN-01661</t>
  </si>
  <si>
    <t>17.519</t>
  </si>
  <si>
    <t>20,43188</t>
  </si>
  <si>
    <t>357.955,42</t>
  </si>
  <si>
    <t>16.607,72</t>
  </si>
  <si>
    <t>-1.244,00</t>
  </si>
  <si>
    <t>-25.411,95</t>
  </si>
  <si>
    <t>16.275,72</t>
  </si>
  <si>
    <t>NCEN-00900</t>
  </si>
  <si>
    <t>CEN-01662</t>
  </si>
  <si>
    <t>17.555</t>
  </si>
  <si>
    <t>20,43482</t>
  </si>
  <si>
    <t>358.728,01</t>
  </si>
  <si>
    <t>16.895,78</t>
  </si>
  <si>
    <t>-997,00</t>
  </si>
  <si>
    <t>-20.372,70</t>
  </si>
  <si>
    <t>16.557,78</t>
  </si>
  <si>
    <t>NCEN-00901</t>
  </si>
  <si>
    <t>CEN-01663</t>
  </si>
  <si>
    <t>17.525</t>
  </si>
  <si>
    <t>20,43552</t>
  </si>
  <si>
    <t>358.139,36</t>
  </si>
  <si>
    <t>17.599,43</t>
  </si>
  <si>
    <t>-5.679,24</t>
  </si>
  <si>
    <t>17.247,43</t>
  </si>
  <si>
    <t>NCEN-00902</t>
  </si>
  <si>
    <t>CEN-01664</t>
  </si>
  <si>
    <t>17.450</t>
  </si>
  <si>
    <t>20,43462</t>
  </si>
  <si>
    <t>356.581,62</t>
  </si>
  <si>
    <t>18.073,71</t>
  </si>
  <si>
    <t>263,00</t>
  </si>
  <si>
    <t>5.370,83</t>
  </si>
  <si>
    <t>17.712,71</t>
  </si>
  <si>
    <t>NCEN-00903</t>
  </si>
  <si>
    <t>CEN-01665</t>
  </si>
  <si>
    <t>17.526</t>
  </si>
  <si>
    <t>20,43554</t>
  </si>
  <si>
    <t>358.159,85</t>
  </si>
  <si>
    <t>18.532,62</t>
  </si>
  <si>
    <t>635,00</t>
  </si>
  <si>
    <t>12.982,70</t>
  </si>
  <si>
    <t>18.161,62</t>
  </si>
  <si>
    <t>NCEN-00904</t>
  </si>
  <si>
    <t>CEN-01666</t>
  </si>
  <si>
    <t>20,43417</t>
  </si>
  <si>
    <t>356.233,32</t>
  </si>
  <si>
    <t>17.996,35</t>
  </si>
  <si>
    <t>203,00</t>
  </si>
  <si>
    <t>4.150,79</t>
  </si>
  <si>
    <t>17.636,35</t>
  </si>
  <si>
    <t>NCEN-00905</t>
  </si>
  <si>
    <t>CEN-01667</t>
  </si>
  <si>
    <t>17.737</t>
  </si>
  <si>
    <t>20,43777</t>
  </si>
  <si>
    <t>362.505,05</t>
  </si>
  <si>
    <t>18.054,19</t>
  </si>
  <si>
    <t>-44,00</t>
  </si>
  <si>
    <t>-895,79</t>
  </si>
  <si>
    <t>17.693,19</t>
  </si>
  <si>
    <t>NCEN-00906</t>
  </si>
  <si>
    <t>CEN-01668</t>
  </si>
  <si>
    <t>17.444</t>
  </si>
  <si>
    <t>20,43446</t>
  </si>
  <si>
    <t>356.458,65</t>
  </si>
  <si>
    <t>17.923,82</t>
  </si>
  <si>
    <t>122,00</t>
  </si>
  <si>
    <t>2.489,33</t>
  </si>
  <si>
    <t>358</t>
  </si>
  <si>
    <t>17.565,82</t>
  </si>
  <si>
    <t>NCEN-00907</t>
  </si>
  <si>
    <t>CEN-01669</t>
  </si>
  <si>
    <t>17.430</t>
  </si>
  <si>
    <t>20,43408</t>
  </si>
  <si>
    <t>356.171,75</t>
  </si>
  <si>
    <t>17.505,01</t>
  </si>
  <si>
    <t>-5.624,89</t>
  </si>
  <si>
    <t>17.155,01</t>
  </si>
  <si>
    <t>NCEN-00908</t>
  </si>
  <si>
    <t>CEN-01670</t>
  </si>
  <si>
    <t>17.410</t>
  </si>
  <si>
    <t>20,43469</t>
  </si>
  <si>
    <t>355.761,87</t>
  </si>
  <si>
    <t>17.908,74</t>
  </si>
  <si>
    <t>2.882,11</t>
  </si>
  <si>
    <t>17.550,74</t>
  </si>
  <si>
    <t>NCEN-00909</t>
  </si>
  <si>
    <t>CEN-01671</t>
  </si>
  <si>
    <t>18.723,43</t>
  </si>
  <si>
    <t>916,00</t>
  </si>
  <si>
    <t>18.721,99</t>
  </si>
  <si>
    <t>18.349,43</t>
  </si>
  <si>
    <t>367.563</t>
  </si>
  <si>
    <t>7.510.599,09</t>
  </si>
  <si>
    <t>368.918,95</t>
  </si>
  <si>
    <t>-6.021,00</t>
  </si>
  <si>
    <t>-122.994,96</t>
  </si>
  <si>
    <t>361.542,95</t>
  </si>
  <si>
    <t>NMLB-00575</t>
  </si>
  <si>
    <t>F001-00001684</t>
  </si>
  <si>
    <t>12-06-2025</t>
  </si>
  <si>
    <t>X5L947 /AYJ977</t>
  </si>
  <si>
    <t>21.500</t>
  </si>
  <si>
    <t>21,725</t>
  </si>
  <si>
    <t>19,92509</t>
  </si>
  <si>
    <t>428.389,45</t>
  </si>
  <si>
    <t>20.770,72</t>
  </si>
  <si>
    <t>-729,00</t>
  </si>
  <si>
    <t>-14.530,97</t>
  </si>
  <si>
    <t>-0,142</t>
  </si>
  <si>
    <t>-2.949,44</t>
  </si>
  <si>
    <t>NMLB-00576</t>
  </si>
  <si>
    <t>X5J928 /VEB997</t>
  </si>
  <si>
    <t>21.348</t>
  </si>
  <si>
    <t>19,92536</t>
  </si>
  <si>
    <t>425.366,48</t>
  </si>
  <si>
    <t>20.451,47</t>
  </si>
  <si>
    <t>-897,00</t>
  </si>
  <si>
    <t>-17.863,68</t>
  </si>
  <si>
    <t>-2.904,11</t>
  </si>
  <si>
    <t>NMLB-00577</t>
  </si>
  <si>
    <t>CBI922 /APT991</t>
  </si>
  <si>
    <t>20.609</t>
  </si>
  <si>
    <t>19,92544</t>
  </si>
  <si>
    <t>410.643,46</t>
  </si>
  <si>
    <t>20.125,79</t>
  </si>
  <si>
    <t>-9.628,17</t>
  </si>
  <si>
    <t>-2.857,86</t>
  </si>
  <si>
    <t>NMLB-00578</t>
  </si>
  <si>
    <t>CBK847 /VAL991</t>
  </si>
  <si>
    <t>20.077</t>
  </si>
  <si>
    <t>19,9247</t>
  </si>
  <si>
    <t>400.028,17</t>
  </si>
  <si>
    <t>20.199,69</t>
  </si>
  <si>
    <t>123,00</t>
  </si>
  <si>
    <t>2.444,56</t>
  </si>
  <si>
    <t>-2.868,36</t>
  </si>
  <si>
    <t>NMLB-00579</t>
  </si>
  <si>
    <t>X5J930 /BFD995</t>
  </si>
  <si>
    <t>20.949</t>
  </si>
  <si>
    <t>19,92535</t>
  </si>
  <si>
    <t>417.416,12</t>
  </si>
  <si>
    <t>21.251,43</t>
  </si>
  <si>
    <t>6.026,02</t>
  </si>
  <si>
    <t>-3.017,70</t>
  </si>
  <si>
    <t>NMLB-00580</t>
  </si>
  <si>
    <t>AYC708 /AZC983</t>
  </si>
  <si>
    <t>20.845</t>
  </si>
  <si>
    <t>415.344,16</t>
  </si>
  <si>
    <t>21.024,79</t>
  </si>
  <si>
    <t>180,00</t>
  </si>
  <si>
    <t>3.582,38</t>
  </si>
  <si>
    <t>-2.985,52</t>
  </si>
  <si>
    <t>NMLB-00581</t>
  </si>
  <si>
    <t>RBCG55 /GRGK51</t>
  </si>
  <si>
    <t>20.406</t>
  </si>
  <si>
    <t>19,92518</t>
  </si>
  <si>
    <t>406.593,20</t>
  </si>
  <si>
    <t>21.034,34</t>
  </si>
  <si>
    <t>12.519,79</t>
  </si>
  <si>
    <t>-2.986,88</t>
  </si>
  <si>
    <t>NMLB-00582</t>
  </si>
  <si>
    <t>RVXR95 /PWTB89</t>
  </si>
  <si>
    <t>20.801</t>
  </si>
  <si>
    <t>19,92478</t>
  </si>
  <si>
    <t>414.455,26</t>
  </si>
  <si>
    <t>20.061,64</t>
  </si>
  <si>
    <t>-14.731,59</t>
  </si>
  <si>
    <t>-2.848,75</t>
  </si>
  <si>
    <t>NMLB-00583</t>
  </si>
  <si>
    <t>RFDF60 /PWTB88</t>
  </si>
  <si>
    <t>20.619</t>
  </si>
  <si>
    <t>19,9251</t>
  </si>
  <si>
    <t>410.835,61</t>
  </si>
  <si>
    <t>19.892,70</t>
  </si>
  <si>
    <t>-726,00</t>
  </si>
  <si>
    <t>-14.471,60</t>
  </si>
  <si>
    <t>-2.824,76</t>
  </si>
  <si>
    <t>NMLB-00584</t>
  </si>
  <si>
    <t>RVXV94 /PWTB87</t>
  </si>
  <si>
    <t>20.542</t>
  </si>
  <si>
    <t>19,92537</t>
  </si>
  <si>
    <t>409.306,90</t>
  </si>
  <si>
    <t>20.183,95</t>
  </si>
  <si>
    <t>-358,00</t>
  </si>
  <si>
    <t>-7.134,28</t>
  </si>
  <si>
    <t>-2.866,12</t>
  </si>
  <si>
    <t>207.696</t>
  </si>
  <si>
    <t>4.138.378,81</t>
  </si>
  <si>
    <t>204.996,52</t>
  </si>
  <si>
    <t>-2.699,00</t>
  </si>
  <si>
    <t>-53.787,54</t>
  </si>
  <si>
    <t>-29.109,50</t>
  </si>
  <si>
    <t>NMLP-00295</t>
  </si>
  <si>
    <t>1483</t>
  </si>
  <si>
    <t>06-06-2025</t>
  </si>
  <si>
    <t>MLP-25484</t>
  </si>
  <si>
    <t>17.581</t>
  </si>
  <si>
    <t>18,58112</t>
  </si>
  <si>
    <t>326.678,30</t>
  </si>
  <si>
    <t>18.032,14</t>
  </si>
  <si>
    <t>90,00</t>
  </si>
  <si>
    <t>1.671,19</t>
  </si>
  <si>
    <t>17.671,14</t>
  </si>
  <si>
    <t>-27.142,87</t>
  </si>
  <si>
    <t>NMLP-00296</t>
  </si>
  <si>
    <t>MLP-25485</t>
  </si>
  <si>
    <t>16.842,49</t>
  </si>
  <si>
    <t>-1.076,00</t>
  </si>
  <si>
    <t>-19.987,90</t>
  </si>
  <si>
    <t>16.505,49</t>
  </si>
  <si>
    <t>-25.352,43</t>
  </si>
  <si>
    <t>NMLP-00297</t>
  </si>
  <si>
    <t>MLP-25486</t>
  </si>
  <si>
    <t>17.418,51</t>
  </si>
  <si>
    <t>-9.489,19</t>
  </si>
  <si>
    <t>17.070,51</t>
  </si>
  <si>
    <t>-26.220,30</t>
  </si>
  <si>
    <t>NMLP-00298</t>
  </si>
  <si>
    <t>MLP-25487</t>
  </si>
  <si>
    <t>19.405,23</t>
  </si>
  <si>
    <t>1.436,00</t>
  </si>
  <si>
    <t>26.683,05</t>
  </si>
  <si>
    <t>388</t>
  </si>
  <si>
    <t>19.017,23</t>
  </si>
  <si>
    <t>-29.210,47</t>
  </si>
  <si>
    <t>NMLP-00299</t>
  </si>
  <si>
    <t>MLP-25488</t>
  </si>
  <si>
    <t>17.460,47</t>
  </si>
  <si>
    <t>-8.728,11</t>
  </si>
  <si>
    <t>17.111,47</t>
  </si>
  <si>
    <t>-26.283,22</t>
  </si>
  <si>
    <t>NMLP-00300</t>
  </si>
  <si>
    <t>MLP-25489</t>
  </si>
  <si>
    <t>17.536,39</t>
  </si>
  <si>
    <t>-396,00</t>
  </si>
  <si>
    <t>-7.354,59</t>
  </si>
  <si>
    <t>17.185,39</t>
  </si>
  <si>
    <t>-26.396,76</t>
  </si>
  <si>
    <t>NMLP-00301</t>
  </si>
  <si>
    <t>MLP-25490</t>
  </si>
  <si>
    <t>17.325,83</t>
  </si>
  <si>
    <t>-602,00</t>
  </si>
  <si>
    <t>-11.192,71</t>
  </si>
  <si>
    <t>347</t>
  </si>
  <si>
    <t>16.978,83</t>
  </si>
  <si>
    <t>-26.079,48</t>
  </si>
  <si>
    <t>NMLP-00302</t>
  </si>
  <si>
    <t>MLP-25491</t>
  </si>
  <si>
    <t>17.768,67</t>
  </si>
  <si>
    <t>-168,00</t>
  </si>
  <si>
    <t>-3.112,90</t>
  </si>
  <si>
    <t>17.413,67</t>
  </si>
  <si>
    <t>-26.747,40</t>
  </si>
  <si>
    <t>NMLP-00303</t>
  </si>
  <si>
    <t>MLP-25492</t>
  </si>
  <si>
    <t>17.646,58</t>
  </si>
  <si>
    <t>-5.344,30</t>
  </si>
  <si>
    <t>17.293,58</t>
  </si>
  <si>
    <t>-26.562,94</t>
  </si>
  <si>
    <t>NMLP-00304</t>
  </si>
  <si>
    <t>MLP-25493</t>
  </si>
  <si>
    <t>17.670,93</t>
  </si>
  <si>
    <t>-4.891,85</t>
  </si>
  <si>
    <t>17.317,93</t>
  </si>
  <si>
    <t>-26.600,34</t>
  </si>
  <si>
    <t>NMLP-00305</t>
  </si>
  <si>
    <t>MLP-25494</t>
  </si>
  <si>
    <t>17.698,30</t>
  </si>
  <si>
    <t>-4.401,87</t>
  </si>
  <si>
    <t>17.344,30</t>
  </si>
  <si>
    <t>-26.640,84</t>
  </si>
  <si>
    <t>NMLP-00306</t>
  </si>
  <si>
    <t>MLP-25495</t>
  </si>
  <si>
    <t>18.608,74</t>
  </si>
  <si>
    <t>12.180,67</t>
  </si>
  <si>
    <t>18.236,74</t>
  </si>
  <si>
    <t>-28.011,63</t>
  </si>
  <si>
    <t>NMLP-00307</t>
  </si>
  <si>
    <t>MLP-25496</t>
  </si>
  <si>
    <t>18.149,73</t>
  </si>
  <si>
    <t>3.818,98</t>
  </si>
  <si>
    <t>17.786,73</t>
  </si>
  <si>
    <t>-27.320,42</t>
  </si>
  <si>
    <t>NMLP-00308</t>
  </si>
  <si>
    <t>MLP-25497</t>
  </si>
  <si>
    <t>17.189,27</t>
  </si>
  <si>
    <t>-13.674,40</t>
  </si>
  <si>
    <t>16.845,27</t>
  </si>
  <si>
    <t>-25.874,33</t>
  </si>
  <si>
    <t>NMLP-00309</t>
  </si>
  <si>
    <t>MLP-25498</t>
  </si>
  <si>
    <t>16.918,56</t>
  </si>
  <si>
    <t>-1.001,00</t>
  </si>
  <si>
    <t>-18.593,01</t>
  </si>
  <si>
    <t>16.580,56</t>
  </si>
  <si>
    <t>-25.467,74</t>
  </si>
  <si>
    <t>NMLP-00310</t>
  </si>
  <si>
    <t>MLP-25499</t>
  </si>
  <si>
    <t>17.375,69</t>
  </si>
  <si>
    <t>-10.284,84</t>
  </si>
  <si>
    <t>17.027,69</t>
  </si>
  <si>
    <t>-26.154,53</t>
  </si>
  <si>
    <t>NMLP-00311</t>
  </si>
  <si>
    <t>MLP-25500</t>
  </si>
  <si>
    <t>17.385,80</t>
  </si>
  <si>
    <t>-10.096,98</t>
  </si>
  <si>
    <t>17.037,80</t>
  </si>
  <si>
    <t>-26.170,06</t>
  </si>
  <si>
    <t>NMLP-00312</t>
  </si>
  <si>
    <t>MLP-25501</t>
  </si>
  <si>
    <t>17.610,91</t>
  </si>
  <si>
    <t>-5.988,51</t>
  </si>
  <si>
    <t>17.258,91</t>
  </si>
  <si>
    <t>-26.509,69</t>
  </si>
  <si>
    <t>316.462</t>
  </si>
  <si>
    <t>5.880.209,40</t>
  </si>
  <si>
    <t>318.044,24</t>
  </si>
  <si>
    <t>-4.779,00</t>
  </si>
  <si>
    <t>-88.787,27</t>
  </si>
  <si>
    <t>311.683,24</t>
  </si>
  <si>
    <t>-478.745,45</t>
  </si>
  <si>
    <t>MMLP-09700</t>
  </si>
  <si>
    <t>1489</t>
  </si>
  <si>
    <t>13-06-2025</t>
  </si>
  <si>
    <t>MLP-25460</t>
  </si>
  <si>
    <t>18.827</t>
  </si>
  <si>
    <t>19,08052</t>
  </si>
  <si>
    <t>359.225,64</t>
  </si>
  <si>
    <t>17.788,18</t>
  </si>
  <si>
    <t>-1.217,00</t>
  </si>
  <si>
    <t>-23.220,99</t>
  </si>
  <si>
    <t>17.610,18</t>
  </si>
  <si>
    <t>-27.049,24</t>
  </si>
  <si>
    <t>MMLP-09701</t>
  </si>
  <si>
    <t>MLP-25461</t>
  </si>
  <si>
    <t>18.637,82</t>
  </si>
  <si>
    <t>-375,00</t>
  </si>
  <si>
    <t>-7.155,20</t>
  </si>
  <si>
    <t>18.451,82</t>
  </si>
  <si>
    <t>-28.342,00</t>
  </si>
  <si>
    <t>MMLP-09702</t>
  </si>
  <si>
    <t>MLP-25462</t>
  </si>
  <si>
    <t>17.594,74</t>
  </si>
  <si>
    <t>-1.408,00</t>
  </si>
  <si>
    <t>-26.865,37</t>
  </si>
  <si>
    <t>176</t>
  </si>
  <si>
    <t>17.418,74</t>
  </si>
  <si>
    <t>-26.755,18</t>
  </si>
  <si>
    <t>MMLP-09703</t>
  </si>
  <si>
    <t>MLP-25463</t>
  </si>
  <si>
    <t>17.796,70</t>
  </si>
  <si>
    <t>-1.208,00</t>
  </si>
  <si>
    <t>-23.049,27</t>
  </si>
  <si>
    <t>17.618,70</t>
  </si>
  <si>
    <t>-27.062,32</t>
  </si>
  <si>
    <t>MMLP-09704</t>
  </si>
  <si>
    <t>MLP-25464</t>
  </si>
  <si>
    <t>17.742,75</t>
  </si>
  <si>
    <t>-1.261,00</t>
  </si>
  <si>
    <t>-24.060,54</t>
  </si>
  <si>
    <t>17.565,75</t>
  </si>
  <si>
    <t>-26.980,99</t>
  </si>
  <si>
    <t>MMLP-09705</t>
  </si>
  <si>
    <t>MLP-25465</t>
  </si>
  <si>
    <t>17.596,42</t>
  </si>
  <si>
    <t>-1.406,00</t>
  </si>
  <si>
    <t>-26.827,21</t>
  </si>
  <si>
    <t>17.420,42</t>
  </si>
  <si>
    <t>-26.757,77</t>
  </si>
  <si>
    <t>MMLP-09706</t>
  </si>
  <si>
    <t>MLP-25466</t>
  </si>
  <si>
    <t>17.511,35</t>
  </si>
  <si>
    <t>-1.490,00</t>
  </si>
  <si>
    <t>-28.429,97</t>
  </si>
  <si>
    <t>175</t>
  </si>
  <si>
    <t>17.336,35</t>
  </si>
  <si>
    <t>-26.628,63</t>
  </si>
  <si>
    <t>MMLP-09707</t>
  </si>
  <si>
    <t>MLP-25467</t>
  </si>
  <si>
    <t>17.868,71</t>
  </si>
  <si>
    <t>-1.137,00</t>
  </si>
  <si>
    <t>-21.694,55</t>
  </si>
  <si>
    <t>17.689,71</t>
  </si>
  <si>
    <t>-27.171,39</t>
  </si>
  <si>
    <t>MMLP-09708</t>
  </si>
  <si>
    <t>MLP-25468</t>
  </si>
  <si>
    <t>17.447,92</t>
  </si>
  <si>
    <t>-1.553,00</t>
  </si>
  <si>
    <t>-29.632,05</t>
  </si>
  <si>
    <t>174</t>
  </si>
  <si>
    <t>17.273,92</t>
  </si>
  <si>
    <t>-26.532,74</t>
  </si>
  <si>
    <t>MMLP-09709</t>
  </si>
  <si>
    <t>MLP-25469</t>
  </si>
  <si>
    <t>17.695,31</t>
  </si>
  <si>
    <t>-1.309,00</t>
  </si>
  <si>
    <t>-24.976,40</t>
  </si>
  <si>
    <t>17.518,31</t>
  </si>
  <si>
    <t>-26.908,12</t>
  </si>
  <si>
    <t>MMLP-09710</t>
  </si>
  <si>
    <t>MLP-25470</t>
  </si>
  <si>
    <t>17.953,13</t>
  </si>
  <si>
    <t>-20.110,87</t>
  </si>
  <si>
    <t>17.773,13</t>
  </si>
  <si>
    <t>-27.299,53</t>
  </si>
  <si>
    <t>MMLP-09711</t>
  </si>
  <si>
    <t>MLP-25471</t>
  </si>
  <si>
    <t>18.084,76</t>
  </si>
  <si>
    <t>-17.611,32</t>
  </si>
  <si>
    <t>17.903,76</t>
  </si>
  <si>
    <t>-27.500,18</t>
  </si>
  <si>
    <t>MMLP-09712</t>
  </si>
  <si>
    <t>MLP-25472</t>
  </si>
  <si>
    <t>17.978,90</t>
  </si>
  <si>
    <t>-1.028,00</t>
  </si>
  <si>
    <t>-19.614,77</t>
  </si>
  <si>
    <t>17.798,90</t>
  </si>
  <si>
    <t>-27.339,11</t>
  </si>
  <si>
    <t>MMLP-09713</t>
  </si>
  <si>
    <t>MLP-25473</t>
  </si>
  <si>
    <t>18.098,20</t>
  </si>
  <si>
    <t>-910,00</t>
  </si>
  <si>
    <t>-17.363,27</t>
  </si>
  <si>
    <t>17.917,20</t>
  </si>
  <si>
    <t>-27.520,82</t>
  </si>
  <si>
    <t>MMLP-09714</t>
  </si>
  <si>
    <t>MLP-25474</t>
  </si>
  <si>
    <t>18.303,44</t>
  </si>
  <si>
    <t>-13.470,85</t>
  </si>
  <si>
    <t>18.120,44</t>
  </si>
  <si>
    <t>-27.833,00</t>
  </si>
  <si>
    <t>MMLP-09715</t>
  </si>
  <si>
    <t>MLP-25475</t>
  </si>
  <si>
    <t>18.671,10</t>
  </si>
  <si>
    <t>-343,00</t>
  </si>
  <si>
    <t>-6.544,62</t>
  </si>
  <si>
    <t>18.484,10</t>
  </si>
  <si>
    <t>-28.391,58</t>
  </si>
  <si>
    <t>MMLP-09716</t>
  </si>
  <si>
    <t>MLP-25476</t>
  </si>
  <si>
    <t>18.780,39</t>
  </si>
  <si>
    <t>-4.464,84</t>
  </si>
  <si>
    <t>18.592,39</t>
  </si>
  <si>
    <t>-28.557,91</t>
  </si>
  <si>
    <t>MMLP-09717</t>
  </si>
  <si>
    <t>MLP-25477</t>
  </si>
  <si>
    <t>18.653,22</t>
  </si>
  <si>
    <t>-6.888,07</t>
  </si>
  <si>
    <t>18.466,22</t>
  </si>
  <si>
    <t>-28.364,11</t>
  </si>
  <si>
    <t>MMLP-09718</t>
  </si>
  <si>
    <t>MLP-25478</t>
  </si>
  <si>
    <t>18.480,12</t>
  </si>
  <si>
    <t>-532,00</t>
  </si>
  <si>
    <t>-10.150,84</t>
  </si>
  <si>
    <t>18.295,12</t>
  </si>
  <si>
    <t>-28.101,30</t>
  </si>
  <si>
    <t>MMLP-09719</t>
  </si>
  <si>
    <t>MLP-25479</t>
  </si>
  <si>
    <t>18.780,08</t>
  </si>
  <si>
    <t>-4.483,92</t>
  </si>
  <si>
    <t>18.592,08</t>
  </si>
  <si>
    <t>-28.557,43</t>
  </si>
  <si>
    <t>MMLP-09720</t>
  </si>
  <si>
    <t>MLP-25480</t>
  </si>
  <si>
    <t>18.813,51</t>
  </si>
  <si>
    <t>-201,00</t>
  </si>
  <si>
    <t>-3.835,18</t>
  </si>
  <si>
    <t>18.625,51</t>
  </si>
  <si>
    <t>-28.608,78</t>
  </si>
  <si>
    <t>MMLP-09721</t>
  </si>
  <si>
    <t>MLP-25481</t>
  </si>
  <si>
    <t>18.728,75</t>
  </si>
  <si>
    <t>-5.439,47</t>
  </si>
  <si>
    <t>18.541,75</t>
  </si>
  <si>
    <t>-28.480,13</t>
  </si>
  <si>
    <t>MMLP-09722</t>
  </si>
  <si>
    <t>MLP-25482</t>
  </si>
  <si>
    <t>18.570,65</t>
  </si>
  <si>
    <t>-8.437,02</t>
  </si>
  <si>
    <t>18.384,65</t>
  </si>
  <si>
    <t>-28.238,82</t>
  </si>
  <si>
    <t>MMLP-09723</t>
  </si>
  <si>
    <t>MLP-25483</t>
  </si>
  <si>
    <t>18.960,07</t>
  </si>
  <si>
    <t>-57,00</t>
  </si>
  <si>
    <t>-1.087,59</t>
  </si>
  <si>
    <t>18.770,07</t>
  </si>
  <si>
    <t>-28.830,83</t>
  </si>
  <si>
    <t>451.844</t>
  </si>
  <si>
    <t>8.621.415,36</t>
  </si>
  <si>
    <t>436.536,22</t>
  </si>
  <si>
    <t>-19.675,00</t>
  </si>
  <si>
    <t>-375.414,18</t>
  </si>
  <si>
    <t>432.169,22</t>
  </si>
  <si>
    <t>-663.811,91</t>
  </si>
  <si>
    <t>NOV-25</t>
  </si>
  <si>
    <t>NMSP-00336</t>
  </si>
  <si>
    <t>1002358</t>
  </si>
  <si>
    <t>03-07-2025</t>
  </si>
  <si>
    <t>BAGS7028TO7047</t>
  </si>
  <si>
    <t>14.002</t>
  </si>
  <si>
    <t>19,82658</t>
  </si>
  <si>
    <t>277.603,10</t>
  </si>
  <si>
    <t>12.673,13</t>
  </si>
  <si>
    <t>-2.120,00</t>
  </si>
  <si>
    <t>-42.040,88</t>
  </si>
  <si>
    <t>792</t>
  </si>
  <si>
    <t>11.881,13</t>
  </si>
  <si>
    <t>NMSP-00337</t>
  </si>
  <si>
    <t>BAGS7048TO7067</t>
  </si>
  <si>
    <t>11.414</t>
  </si>
  <si>
    <t>19,66728</t>
  </si>
  <si>
    <t>224.480,17</t>
  </si>
  <si>
    <t>10.314,04</t>
  </si>
  <si>
    <t>-1.822,00</t>
  </si>
  <si>
    <t>-35.830,83</t>
  </si>
  <si>
    <t>722</t>
  </si>
  <si>
    <t>9.592,04</t>
  </si>
  <si>
    <t>NMSP-00338</t>
  </si>
  <si>
    <t>BAGS7084TO7131</t>
  </si>
  <si>
    <t>11.389</t>
  </si>
  <si>
    <t>19,66756</t>
  </si>
  <si>
    <t>223.989,53</t>
  </si>
  <si>
    <t>9.975,61</t>
  </si>
  <si>
    <t>-2.111,00</t>
  </si>
  <si>
    <t>-41.521,56</t>
  </si>
  <si>
    <t>698</t>
  </si>
  <si>
    <t>9.277,61</t>
  </si>
  <si>
    <t>NMSP-00339</t>
  </si>
  <si>
    <t>BAGS7068TO7120</t>
  </si>
  <si>
    <t>11.531</t>
  </si>
  <si>
    <t>19,66707</t>
  </si>
  <si>
    <t>226.782,32</t>
  </si>
  <si>
    <t>11.172,81</t>
  </si>
  <si>
    <t>-1.140,00</t>
  </si>
  <si>
    <t>-22.425,57</t>
  </si>
  <si>
    <t>10.390,81</t>
  </si>
  <si>
    <t>NMSP-00340</t>
  </si>
  <si>
    <t>BAGS7069TO7146</t>
  </si>
  <si>
    <t>11.266</t>
  </si>
  <si>
    <t>19,66769</t>
  </si>
  <si>
    <t>221.576,56</t>
  </si>
  <si>
    <t>17.549,77</t>
  </si>
  <si>
    <t>5.056,00</t>
  </si>
  <si>
    <t>99.434,92</t>
  </si>
  <si>
    <t>1228</t>
  </si>
  <si>
    <t>16.321,77</t>
  </si>
  <si>
    <t>NMSP-00341</t>
  </si>
  <si>
    <t>BAGS7089TO7148</t>
  </si>
  <si>
    <t>11.009</t>
  </si>
  <si>
    <t>19,66677</t>
  </si>
  <si>
    <t>216.518,19</t>
  </si>
  <si>
    <t>9.969,13</t>
  </si>
  <si>
    <t>-1.738,00</t>
  </si>
  <si>
    <t>-34.184,98</t>
  </si>
  <si>
    <t>9.271,13</t>
  </si>
  <si>
    <t>NMSP-00342</t>
  </si>
  <si>
    <t>BAGS7149TO7168</t>
  </si>
  <si>
    <t>9.327</t>
  </si>
  <si>
    <t>19,66767</t>
  </si>
  <si>
    <t>183.439,78</t>
  </si>
  <si>
    <t>7.894,81</t>
  </si>
  <si>
    <t>-1.985,00</t>
  </si>
  <si>
    <t>-39.043,47</t>
  </si>
  <si>
    <t>7.341,81</t>
  </si>
  <si>
    <t>NMSP-00343</t>
  </si>
  <si>
    <t>BAGS7132TO7187</t>
  </si>
  <si>
    <t>9.518</t>
  </si>
  <si>
    <t>19,6679</t>
  </si>
  <si>
    <t>187.191,59</t>
  </si>
  <si>
    <t>14.008,33</t>
  </si>
  <si>
    <t>3.510,00</t>
  </si>
  <si>
    <t>69.028,63</t>
  </si>
  <si>
    <t>13.027,33</t>
  </si>
  <si>
    <t>NMSP-00344</t>
  </si>
  <si>
    <t>BAGS7188TO7207</t>
  </si>
  <si>
    <t>10.197</t>
  </si>
  <si>
    <t>19,6666</t>
  </si>
  <si>
    <t>200.549,22</t>
  </si>
  <si>
    <t>14.178,64</t>
  </si>
  <si>
    <t>2.988,00</t>
  </si>
  <si>
    <t>58.767,54</t>
  </si>
  <si>
    <t>993</t>
  </si>
  <si>
    <t>13.185,64</t>
  </si>
  <si>
    <t>99.653</t>
  </si>
  <si>
    <t>1.962.130,46</t>
  </si>
  <si>
    <t>107.736,27</t>
  </si>
  <si>
    <t>638,00</t>
  </si>
  <si>
    <t>12.183,80</t>
  </si>
  <si>
    <t>100.289,27</t>
  </si>
  <si>
    <t>MMVC-00938</t>
  </si>
  <si>
    <t>MVC-0525908</t>
  </si>
  <si>
    <t>21.426</t>
  </si>
  <si>
    <t>16,46814</t>
  </si>
  <si>
    <t>352.846,42</t>
  </si>
  <si>
    <t>21.583,77</t>
  </si>
  <si>
    <t>2.601,97</t>
  </si>
  <si>
    <t>-26.190,61</t>
  </si>
  <si>
    <t>MMVC-00939</t>
  </si>
  <si>
    <t>1372</t>
  </si>
  <si>
    <t>02-07-2025</t>
  </si>
  <si>
    <t>MVC-0625909</t>
  </si>
  <si>
    <t>24.211</t>
  </si>
  <si>
    <t>17,71241</t>
  </si>
  <si>
    <t>428.835,09</t>
  </si>
  <si>
    <t>23.999,88</t>
  </si>
  <si>
    <t>-3.737,32</t>
  </si>
  <si>
    <t>MMVC-00940</t>
  </si>
  <si>
    <t>MVC-0625910</t>
  </si>
  <si>
    <t>23.683</t>
  </si>
  <si>
    <t>17,71246</t>
  </si>
  <si>
    <t>419.484,24</t>
  </si>
  <si>
    <t>23.890,03</t>
  </si>
  <si>
    <t>207,00</t>
  </si>
  <si>
    <t>3.666,48</t>
  </si>
  <si>
    <t>MMVC-00941</t>
  </si>
  <si>
    <t>MVC-0625911</t>
  </si>
  <si>
    <t>24.678</t>
  </si>
  <si>
    <t>17,71256</t>
  </si>
  <si>
    <t>437.110,45</t>
  </si>
  <si>
    <t>24.838,15</t>
  </si>
  <si>
    <t>160,00</t>
  </si>
  <si>
    <t>2.834,01</t>
  </si>
  <si>
    <t>MMVC-00942</t>
  </si>
  <si>
    <t>MVC-0625912</t>
  </si>
  <si>
    <t>23.406</t>
  </si>
  <si>
    <t>17,71205</t>
  </si>
  <si>
    <t>414.568,18</t>
  </si>
  <si>
    <t>23.109,87</t>
  </si>
  <si>
    <t>-296,00</t>
  </si>
  <si>
    <t>-5.242,77</t>
  </si>
  <si>
    <t>MMVC-00943</t>
  </si>
  <si>
    <t>MVC-0625913</t>
  </si>
  <si>
    <t>23.101</t>
  </si>
  <si>
    <t>17,49351</t>
  </si>
  <si>
    <t>404.117,64</t>
  </si>
  <si>
    <t>23.210,05</t>
  </si>
  <si>
    <t>109,00</t>
  </si>
  <si>
    <t>1.906,79</t>
  </si>
  <si>
    <t>MMVC-00944</t>
  </si>
  <si>
    <t>MVC-0625914</t>
  </si>
  <si>
    <t>16.812</t>
  </si>
  <si>
    <t>17,49325</t>
  </si>
  <si>
    <t>294.096,54</t>
  </si>
  <si>
    <t>17.004,93</t>
  </si>
  <si>
    <t>193,00</t>
  </si>
  <si>
    <t>3.376,20</t>
  </si>
  <si>
    <t>135.891</t>
  </si>
  <si>
    <t>2.398.212,14</t>
  </si>
  <si>
    <t>136.052,91</t>
  </si>
  <si>
    <t>162,00</t>
  </si>
  <si>
    <t>2.803,39</t>
  </si>
  <si>
    <t>MCAS-00148</t>
  </si>
  <si>
    <t>858</t>
  </si>
  <si>
    <t>80187389</t>
  </si>
  <si>
    <t>26.361</t>
  </si>
  <si>
    <t>20,161</t>
  </si>
  <si>
    <t>531.465,66</t>
  </si>
  <si>
    <t>26.970,83</t>
  </si>
  <si>
    <t>-64,00</t>
  </si>
  <si>
    <t>-1.290,30</t>
  </si>
  <si>
    <t>674</t>
  </si>
  <si>
    <t>26.296,83</t>
  </si>
  <si>
    <t>MCAS-00149</t>
  </si>
  <si>
    <t>80187395</t>
  </si>
  <si>
    <t>26.891</t>
  </si>
  <si>
    <t>20,16097</t>
  </si>
  <si>
    <t>542.158,28</t>
  </si>
  <si>
    <t>27.264,06</t>
  </si>
  <si>
    <t>-6.229,74</t>
  </si>
  <si>
    <t>26.582,06</t>
  </si>
  <si>
    <t>MCAS-00150</t>
  </si>
  <si>
    <t>80187402</t>
  </si>
  <si>
    <t>27.141</t>
  </si>
  <si>
    <t>20,16132</t>
  </si>
  <si>
    <t>547.199,92</t>
  </si>
  <si>
    <t>27.207,12</t>
  </si>
  <si>
    <t>-614,00</t>
  </si>
  <si>
    <t>-12.379,05</t>
  </si>
  <si>
    <t>26.527,12</t>
  </si>
  <si>
    <t>MCAS-00151</t>
  </si>
  <si>
    <t>80188171</t>
  </si>
  <si>
    <t>28.044</t>
  </si>
  <si>
    <t>20,16099</t>
  </si>
  <si>
    <t>565.393,35</t>
  </si>
  <si>
    <t>27.542,38</t>
  </si>
  <si>
    <t>-1.191,00</t>
  </si>
  <si>
    <t>-24.011,74</t>
  </si>
  <si>
    <t>689</t>
  </si>
  <si>
    <t>26.853,38</t>
  </si>
  <si>
    <t>MCAS-00152</t>
  </si>
  <si>
    <t>80188176</t>
  </si>
  <si>
    <t>27.904</t>
  </si>
  <si>
    <t>20,16077</t>
  </si>
  <si>
    <t>562.556,46</t>
  </si>
  <si>
    <t>27.457,02</t>
  </si>
  <si>
    <t>-1.133,00</t>
  </si>
  <si>
    <t>-22.842,15</t>
  </si>
  <si>
    <t>686</t>
  </si>
  <si>
    <t>26.771,02</t>
  </si>
  <si>
    <t>MCAS-00153</t>
  </si>
  <si>
    <t>80188291</t>
  </si>
  <si>
    <t>27.296</t>
  </si>
  <si>
    <t>20,16091</t>
  </si>
  <si>
    <t>550.314,17</t>
  </si>
  <si>
    <t>26.863,66</t>
  </si>
  <si>
    <t>-1.104,00</t>
  </si>
  <si>
    <t>-22.257,64</t>
  </si>
  <si>
    <t>26.191,66</t>
  </si>
  <si>
    <t>MCAS-00154</t>
  </si>
  <si>
    <t>80188297</t>
  </si>
  <si>
    <t>27.775</t>
  </si>
  <si>
    <t>20,16117</t>
  </si>
  <si>
    <t>559.973,00</t>
  </si>
  <si>
    <t>26.585,73</t>
  </si>
  <si>
    <t>-1.854,00</t>
  </si>
  <si>
    <t>-37.378,81</t>
  </si>
  <si>
    <t>665</t>
  </si>
  <si>
    <t>25.920,73</t>
  </si>
  <si>
    <t>MCAS-00155</t>
  </si>
  <si>
    <t>80188583</t>
  </si>
  <si>
    <t>28.295</t>
  </si>
  <si>
    <t>20,1613</t>
  </si>
  <si>
    <t>570.473,58</t>
  </si>
  <si>
    <t>26.485,25</t>
  </si>
  <si>
    <t>-2.472,00</t>
  </si>
  <si>
    <t>-49.838,73</t>
  </si>
  <si>
    <t>25.823,25</t>
  </si>
  <si>
    <t>MCAS-00156</t>
  </si>
  <si>
    <t>80188588</t>
  </si>
  <si>
    <t>29.004</t>
  </si>
  <si>
    <t>20,16123</t>
  </si>
  <si>
    <t>584.762,43</t>
  </si>
  <si>
    <t>26.523,20</t>
  </si>
  <si>
    <t>-3.144,00</t>
  </si>
  <si>
    <t>-63.386,91</t>
  </si>
  <si>
    <t>25.860,20</t>
  </si>
  <si>
    <t>MCAS-00157</t>
  </si>
  <si>
    <t>80188595</t>
  </si>
  <si>
    <t>28.304</t>
  </si>
  <si>
    <t>20,16116</t>
  </si>
  <si>
    <t>570.646,45</t>
  </si>
  <si>
    <t>26.527,58</t>
  </si>
  <si>
    <t>-2.440,00</t>
  </si>
  <si>
    <t>-49.193,23</t>
  </si>
  <si>
    <t>25.864,58</t>
  </si>
  <si>
    <t>277.016</t>
  </si>
  <si>
    <t>5.584.943,30</t>
  </si>
  <si>
    <t>269.426,83</t>
  </si>
  <si>
    <t>-14.325,00</t>
  </si>
  <si>
    <t>-288.808,30</t>
  </si>
  <si>
    <t>262.690,83</t>
  </si>
  <si>
    <t>NL-01327</t>
  </si>
  <si>
    <t>F001-0013072</t>
  </si>
  <si>
    <t>31-05-2025</t>
  </si>
  <si>
    <t>CM-01753</t>
  </si>
  <si>
    <t>33.167</t>
  </si>
  <si>
    <t>18,1061</t>
  </si>
  <si>
    <t>600.525,12</t>
  </si>
  <si>
    <t>32.540,12</t>
  </si>
  <si>
    <t>-627,00</t>
  </si>
  <si>
    <t>-11.350,35</t>
  </si>
  <si>
    <t>-63.811,18</t>
  </si>
  <si>
    <t>NL-01328</t>
  </si>
  <si>
    <t>CM-01754</t>
  </si>
  <si>
    <t>32.975</t>
  </si>
  <si>
    <t>18,10579</t>
  </si>
  <si>
    <t>597.038,55</t>
  </si>
  <si>
    <t>32.251,54</t>
  </si>
  <si>
    <t>-723,00</t>
  </si>
  <si>
    <t>-13.098,81</t>
  </si>
  <si>
    <t>-63.245,27</t>
  </si>
  <si>
    <t>NL-01329</t>
  </si>
  <si>
    <t>CM-11895</t>
  </si>
  <si>
    <t>32.575</t>
  </si>
  <si>
    <t>18,1062</t>
  </si>
  <si>
    <t>589.809,60</t>
  </si>
  <si>
    <t>30.766,14</t>
  </si>
  <si>
    <t>-1.809,00</t>
  </si>
  <si>
    <t>-32.751,58</t>
  </si>
  <si>
    <t>-60.332,40</t>
  </si>
  <si>
    <t>NL-01330</t>
  </si>
  <si>
    <t>CM-11896</t>
  </si>
  <si>
    <t>32.867</t>
  </si>
  <si>
    <t>595.085,68</t>
  </si>
  <si>
    <t>32.309,29</t>
  </si>
  <si>
    <t>-558,00</t>
  </si>
  <si>
    <t>-10.097,82</t>
  </si>
  <si>
    <t>-63.358,52</t>
  </si>
  <si>
    <t>NL-01331</t>
  </si>
  <si>
    <t>CM-11897</t>
  </si>
  <si>
    <t>32.786</t>
  </si>
  <si>
    <t>18,10574</t>
  </si>
  <si>
    <t>593.614,88</t>
  </si>
  <si>
    <t>32.018,28</t>
  </si>
  <si>
    <t>-13.900,14</t>
  </si>
  <si>
    <t>-62.787,85</t>
  </si>
  <si>
    <t>NL-01332</t>
  </si>
  <si>
    <t>CM-11898</t>
  </si>
  <si>
    <t>32.758</t>
  </si>
  <si>
    <t>18,10593</t>
  </si>
  <si>
    <t>593.114,12</t>
  </si>
  <si>
    <t>32.247,71</t>
  </si>
  <si>
    <t>-9.239,28</t>
  </si>
  <si>
    <t>-63.237,76</t>
  </si>
  <si>
    <t>NL-01333</t>
  </si>
  <si>
    <t>CM-11899</t>
  </si>
  <si>
    <t>18,10602</t>
  </si>
  <si>
    <t>593.587,79</t>
  </si>
  <si>
    <t>32.172,62</t>
  </si>
  <si>
    <t>-611,00</t>
  </si>
  <si>
    <t>-11.069,66</t>
  </si>
  <si>
    <t>-63.090,51</t>
  </si>
  <si>
    <t>229.912</t>
  </si>
  <si>
    <t>4.162.775,74</t>
  </si>
  <si>
    <t>224.305,70</t>
  </si>
  <si>
    <t>-5.606,00</t>
  </si>
  <si>
    <t>-101.507,64</t>
  </si>
  <si>
    <t>-439.863,49</t>
  </si>
  <si>
    <t>NCJ-00971</t>
  </si>
  <si>
    <t>F001-0013071</t>
  </si>
  <si>
    <t>CM-9597-C</t>
  </si>
  <si>
    <t>30.365</t>
  </si>
  <si>
    <t>19,78</t>
  </si>
  <si>
    <t>17,98008</t>
  </si>
  <si>
    <t>545.965,09</t>
  </si>
  <si>
    <t>29.139,61</t>
  </si>
  <si>
    <t>-1.225,00</t>
  </si>
  <si>
    <t>-22.032,61</t>
  </si>
  <si>
    <t>-2,087</t>
  </si>
  <si>
    <t>-60.814,37</t>
  </si>
  <si>
    <t>NCJ-00972</t>
  </si>
  <si>
    <t>CM-9598-C</t>
  </si>
  <si>
    <t>30.547</t>
  </si>
  <si>
    <t>17,98013</t>
  </si>
  <si>
    <t>549.239,12</t>
  </si>
  <si>
    <t>29.942,25</t>
  </si>
  <si>
    <t>-605,00</t>
  </si>
  <si>
    <t>-10.873,48</t>
  </si>
  <si>
    <t>-62.489,48</t>
  </si>
  <si>
    <t>NCJ-00973</t>
  </si>
  <si>
    <t>CM-9599-C</t>
  </si>
  <si>
    <t>30.199</t>
  </si>
  <si>
    <t>17,97974</t>
  </si>
  <si>
    <t>542.970,06</t>
  </si>
  <si>
    <t>29.530,86</t>
  </si>
  <si>
    <t>-668,00</t>
  </si>
  <si>
    <t>-12.012,98</t>
  </si>
  <si>
    <t>-61.630,90</t>
  </si>
  <si>
    <t>NCJ-00974</t>
  </si>
  <si>
    <t>CM-9600-C</t>
  </si>
  <si>
    <t>31.330</t>
  </si>
  <si>
    <t>17,97989</t>
  </si>
  <si>
    <t>563.310,09</t>
  </si>
  <si>
    <t>30.408,21</t>
  </si>
  <si>
    <t>-922,00</t>
  </si>
  <si>
    <t>-16.573,68</t>
  </si>
  <si>
    <t>-63.461,93</t>
  </si>
  <si>
    <t>NCJ-00975</t>
  </si>
  <si>
    <t>CM-9601-C</t>
  </si>
  <si>
    <t>30.877</t>
  </si>
  <si>
    <t>17,98002</t>
  </si>
  <si>
    <t>555.169,05</t>
  </si>
  <si>
    <t>30.145,83</t>
  </si>
  <si>
    <t>-13.146,45</t>
  </si>
  <si>
    <t>-62.914,35</t>
  </si>
  <si>
    <t>NCJ-00976</t>
  </si>
  <si>
    <t>CM-9602-C</t>
  </si>
  <si>
    <t>31.078</t>
  </si>
  <si>
    <t>17,98</t>
  </si>
  <si>
    <t>558.782,31</t>
  </si>
  <si>
    <t>30.009,49</t>
  </si>
  <si>
    <t>-1.069,00</t>
  </si>
  <si>
    <t>-19.211,81</t>
  </si>
  <si>
    <t>-62.629,81</t>
  </si>
  <si>
    <t>NCJ-00977</t>
  </si>
  <si>
    <t>CM-9603-C</t>
  </si>
  <si>
    <t>30.973</t>
  </si>
  <si>
    <t>17,98009</t>
  </si>
  <si>
    <t>556.897,31</t>
  </si>
  <si>
    <t>30.131,73</t>
  </si>
  <si>
    <t>-15.126,11</t>
  </si>
  <si>
    <t>-62.884,92</t>
  </si>
  <si>
    <t>215.369</t>
  </si>
  <si>
    <t>3.872.333,03</t>
  </si>
  <si>
    <t>209.307,98</t>
  </si>
  <si>
    <t>-6.061,00</t>
  </si>
  <si>
    <t>-108.977,12</t>
  </si>
  <si>
    <t>-436.825,76</t>
  </si>
  <si>
    <t>MCJ-04372</t>
  </si>
  <si>
    <t>F001-0013151</t>
  </si>
  <si>
    <t>16-06-2025</t>
  </si>
  <si>
    <t>CM-9604-C</t>
  </si>
  <si>
    <t>29.851</t>
  </si>
  <si>
    <t>18,38114</t>
  </si>
  <si>
    <t>548.695,35</t>
  </si>
  <si>
    <t>29.807,57</t>
  </si>
  <si>
    <t>-43,00</t>
  </si>
  <si>
    <t>-790,39</t>
  </si>
  <si>
    <t>-45.784,43</t>
  </si>
  <si>
    <t>MCJ-04373</t>
  </si>
  <si>
    <t>CM-9605-C</t>
  </si>
  <si>
    <t>18,38112</t>
  </si>
  <si>
    <t>571.744,64</t>
  </si>
  <si>
    <t>30.406,53</t>
  </si>
  <si>
    <t>-698,00</t>
  </si>
  <si>
    <t>-12.830,02</t>
  </si>
  <si>
    <t>-46.704,43</t>
  </si>
  <si>
    <t>MCJ-04374</t>
  </si>
  <si>
    <t>CM-9606-C</t>
  </si>
  <si>
    <t>31.536</t>
  </si>
  <si>
    <t>18,38106</t>
  </si>
  <si>
    <t>579.665,22</t>
  </si>
  <si>
    <t>30.487,66</t>
  </si>
  <si>
    <t>-1.048,00</t>
  </si>
  <si>
    <t>-19.263,35</t>
  </si>
  <si>
    <t>-46.829,05</t>
  </si>
  <si>
    <t>MCJ-04375</t>
  </si>
  <si>
    <t>CM-9607-C</t>
  </si>
  <si>
    <t>30.772</t>
  </si>
  <si>
    <t>18,38113</t>
  </si>
  <si>
    <t>565.624,01</t>
  </si>
  <si>
    <t>29.607,07</t>
  </si>
  <si>
    <t>-1.165,00</t>
  </si>
  <si>
    <t>-21.414,02</t>
  </si>
  <si>
    <t>-45.476,46</t>
  </si>
  <si>
    <t>MCJ-04376</t>
  </si>
  <si>
    <t>CM-9608-C</t>
  </si>
  <si>
    <t>31.266</t>
  </si>
  <si>
    <t>574.704,02</t>
  </si>
  <si>
    <t>30.529,74</t>
  </si>
  <si>
    <t>-13.528,50</t>
  </si>
  <si>
    <t>-46.893,68</t>
  </si>
  <si>
    <t>MCJ-04377</t>
  </si>
  <si>
    <t>CM-9609-C</t>
  </si>
  <si>
    <t>31.553</t>
  </si>
  <si>
    <t>18,38075</t>
  </si>
  <si>
    <t>579.967,95</t>
  </si>
  <si>
    <t>30.912,90</t>
  </si>
  <si>
    <t>-11.763,68</t>
  </si>
  <si>
    <t>-47.482,21</t>
  </si>
  <si>
    <t>MCJ-04378</t>
  </si>
  <si>
    <t>CM-9610-C</t>
  </si>
  <si>
    <t>31.302</t>
  </si>
  <si>
    <t>18,38085</t>
  </si>
  <si>
    <t>575.357,34</t>
  </si>
  <si>
    <t>30.863,54</t>
  </si>
  <si>
    <t>-8.050,81</t>
  </si>
  <si>
    <t>-47.406,40</t>
  </si>
  <si>
    <t>MCJ-04379</t>
  </si>
  <si>
    <t>CM-9611-C</t>
  </si>
  <si>
    <t>31.875</t>
  </si>
  <si>
    <t>18,38123</t>
  </si>
  <si>
    <t>585.901,66</t>
  </si>
  <si>
    <t>30.844,15</t>
  </si>
  <si>
    <t>-18.951,05</t>
  </si>
  <si>
    <t>-47.376,61</t>
  </si>
  <si>
    <t>MCJ-04380</t>
  </si>
  <si>
    <t>CM-9612-C</t>
  </si>
  <si>
    <t>30.881</t>
  </si>
  <si>
    <t>18,38076</t>
  </si>
  <si>
    <t>567.616,26</t>
  </si>
  <si>
    <t>30.374,16</t>
  </si>
  <si>
    <t>-9.319,05</t>
  </si>
  <si>
    <t>-46.654,71</t>
  </si>
  <si>
    <t>MCJ-04381</t>
  </si>
  <si>
    <t>CM-9613-C</t>
  </si>
  <si>
    <t>31.596</t>
  </si>
  <si>
    <t>18,38098</t>
  </si>
  <si>
    <t>580.765,36</t>
  </si>
  <si>
    <t>30.931,43</t>
  </si>
  <si>
    <t>-12.223,35</t>
  </si>
  <si>
    <t>-47.510,68</t>
  </si>
  <si>
    <t>311.737</t>
  </si>
  <si>
    <t>5.730.041,81</t>
  </si>
  <si>
    <t>304.764,75</t>
  </si>
  <si>
    <t>-6.971,00</t>
  </si>
  <si>
    <t>-128.134,22</t>
  </si>
  <si>
    <t>-468.118,66</t>
  </si>
  <si>
    <t>ML-06389</t>
  </si>
  <si>
    <t>F001-0013150</t>
  </si>
  <si>
    <t>CM-01755</t>
  </si>
  <si>
    <t>32.998</t>
  </si>
  <si>
    <t>21,548</t>
  </si>
  <si>
    <t>19,59802</t>
  </si>
  <si>
    <t>646.695,37</t>
  </si>
  <si>
    <t>32.546,29</t>
  </si>
  <si>
    <t>-452,00</t>
  </si>
  <si>
    <t>-8.852,62</t>
  </si>
  <si>
    <t>-0,319</t>
  </si>
  <si>
    <t>-10.382,27</t>
  </si>
  <si>
    <t>ML-06390</t>
  </si>
  <si>
    <t>CM-01756</t>
  </si>
  <si>
    <t>33.108</t>
  </si>
  <si>
    <t>19,59827</t>
  </si>
  <si>
    <t>648.859,44</t>
  </si>
  <si>
    <t>31.989,47</t>
  </si>
  <si>
    <t>-1.119,00</t>
  </si>
  <si>
    <t>-21.921,25</t>
  </si>
  <si>
    <t>-10.204,64</t>
  </si>
  <si>
    <t>ML-06391</t>
  </si>
  <si>
    <t>CM-11900</t>
  </si>
  <si>
    <t>33.261</t>
  </si>
  <si>
    <t>19,59815</t>
  </si>
  <si>
    <t>651.854,02</t>
  </si>
  <si>
    <t>32.221,48</t>
  </si>
  <si>
    <t>-1.040,00</t>
  </si>
  <si>
    <t>-20.372,67</t>
  </si>
  <si>
    <t>-10.278,65</t>
  </si>
  <si>
    <t>ML-06392</t>
  </si>
  <si>
    <t>CM-11901</t>
  </si>
  <si>
    <t>32.692</t>
  </si>
  <si>
    <t>19,59795</t>
  </si>
  <si>
    <t>640.696,13</t>
  </si>
  <si>
    <t>32.385,23</t>
  </si>
  <si>
    <t>-6.012,06</t>
  </si>
  <si>
    <t>-10.330,89</t>
  </si>
  <si>
    <t>132.059</t>
  </si>
  <si>
    <t>2.588.104,96</t>
  </si>
  <si>
    <t>129.142,47</t>
  </si>
  <si>
    <t>-2.918,00</t>
  </si>
  <si>
    <t>-57.158,60</t>
  </si>
  <si>
    <t>-41.196,45</t>
  </si>
  <si>
    <t>NCJ-00978</t>
  </si>
  <si>
    <t>F001-0013152</t>
  </si>
  <si>
    <t>20-06-2025</t>
  </si>
  <si>
    <t>CM-9614-C</t>
  </si>
  <si>
    <t>31.313</t>
  </si>
  <si>
    <t>21,93</t>
  </si>
  <si>
    <t>19,97971</t>
  </si>
  <si>
    <t>625.624,63</t>
  </si>
  <si>
    <t>30.323,74</t>
  </si>
  <si>
    <t>-989,00</t>
  </si>
  <si>
    <t>-19.765,13</t>
  </si>
  <si>
    <t>0,063</t>
  </si>
  <si>
    <t>1.910,40</t>
  </si>
  <si>
    <t>NCJ-00979</t>
  </si>
  <si>
    <t>CM-9615-C</t>
  </si>
  <si>
    <t>31.317</t>
  </si>
  <si>
    <t>19,98017</t>
  </si>
  <si>
    <t>625.719,09</t>
  </si>
  <si>
    <t>29.759,86</t>
  </si>
  <si>
    <t>-1.557,00</t>
  </si>
  <si>
    <t>-31.111,92</t>
  </si>
  <si>
    <t>1.874,87</t>
  </si>
  <si>
    <t>NCJ-00980</t>
  </si>
  <si>
    <t>CM-9616-C</t>
  </si>
  <si>
    <t>31.705</t>
  </si>
  <si>
    <t>19,98013</t>
  </si>
  <si>
    <t>633.469,90</t>
  </si>
  <si>
    <t>30.940,35</t>
  </si>
  <si>
    <t>-765,00</t>
  </si>
  <si>
    <t>-15.277,81</t>
  </si>
  <si>
    <t>1.949,24</t>
  </si>
  <si>
    <t>NCJ-00981</t>
  </si>
  <si>
    <t>CM-9617-C</t>
  </si>
  <si>
    <t>30.640</t>
  </si>
  <si>
    <t>19,97976</t>
  </si>
  <si>
    <t>612.179,77</t>
  </si>
  <si>
    <t>30.004,18</t>
  </si>
  <si>
    <t>-12.703,53</t>
  </si>
  <si>
    <t>1.890,26</t>
  </si>
  <si>
    <t>NCJ-00982</t>
  </si>
  <si>
    <t>CM-9618-C</t>
  </si>
  <si>
    <t>30.095</t>
  </si>
  <si>
    <t>19,97977</t>
  </si>
  <si>
    <t>601.291,28</t>
  </si>
  <si>
    <t>29.156,71</t>
  </si>
  <si>
    <t>-938,00</t>
  </si>
  <si>
    <t>-18.746,82</t>
  </si>
  <si>
    <t>1.836,87</t>
  </si>
  <si>
    <t>155.070</t>
  </si>
  <si>
    <t>3.098.284,67</t>
  </si>
  <si>
    <t>150.184,84</t>
  </si>
  <si>
    <t>-4.885,00</t>
  </si>
  <si>
    <t>-97.605,21</t>
  </si>
  <si>
    <t>9.461,64</t>
  </si>
  <si>
    <t>NL-01334</t>
  </si>
  <si>
    <t>F001-0013153</t>
  </si>
  <si>
    <t>CM-01768</t>
  </si>
  <si>
    <t>32.746</t>
  </si>
  <si>
    <t>654.270,79</t>
  </si>
  <si>
    <t>32.009,37</t>
  </si>
  <si>
    <t>-737,00</t>
  </si>
  <si>
    <t>-14.717,99</t>
  </si>
  <si>
    <t>2.016,59</t>
  </si>
  <si>
    <t>NL-01335</t>
  </si>
  <si>
    <t>CM-01769</t>
  </si>
  <si>
    <t>19,97998</t>
  </si>
  <si>
    <t>648.270,50</t>
  </si>
  <si>
    <t>31.725,26</t>
  </si>
  <si>
    <t>-721,00</t>
  </si>
  <si>
    <t>-14.400,37</t>
  </si>
  <si>
    <t>1.998,69</t>
  </si>
  <si>
    <t>NL-01336</t>
  </si>
  <si>
    <t>CM-01770</t>
  </si>
  <si>
    <t>32.616</t>
  </si>
  <si>
    <t>19,98018</t>
  </si>
  <si>
    <t>651.673,71</t>
  </si>
  <si>
    <t>31.928,94</t>
  </si>
  <si>
    <t>-13.727,58</t>
  </si>
  <si>
    <t>2.011,52</t>
  </si>
  <si>
    <t>NL-01337</t>
  </si>
  <si>
    <t>CM-01771</t>
  </si>
  <si>
    <t>31.976</t>
  </si>
  <si>
    <t>19,97988</t>
  </si>
  <si>
    <t>638.876,76</t>
  </si>
  <si>
    <t>31.456,83</t>
  </si>
  <si>
    <t>-10.372,95</t>
  </si>
  <si>
    <t>1.981,78</t>
  </si>
  <si>
    <t>NL-01338</t>
  </si>
  <si>
    <t>CM-11911</t>
  </si>
  <si>
    <t>33.296</t>
  </si>
  <si>
    <t>19,97999</t>
  </si>
  <si>
    <t>665.253,66</t>
  </si>
  <si>
    <t>32.940,59</t>
  </si>
  <si>
    <t>-7.101,09</t>
  </si>
  <si>
    <t>2.075,26</t>
  </si>
  <si>
    <t>NL-01339</t>
  </si>
  <si>
    <t>CM-11912</t>
  </si>
  <si>
    <t>33.100</t>
  </si>
  <si>
    <t>19,97996</t>
  </si>
  <si>
    <t>661.336,78</t>
  </si>
  <si>
    <t>32.513,47</t>
  </si>
  <si>
    <t>-587,00</t>
  </si>
  <si>
    <t>-11.718,85</t>
  </si>
  <si>
    <t>2.048,35</t>
  </si>
  <si>
    <t>NL-01340</t>
  </si>
  <si>
    <t>CM-11913</t>
  </si>
  <si>
    <t>32.409</t>
  </si>
  <si>
    <t>19,97994</t>
  </si>
  <si>
    <t>647.529,78</t>
  </si>
  <si>
    <t>32.084,68</t>
  </si>
  <si>
    <t>-324,00</t>
  </si>
  <si>
    <t>-6.479,89</t>
  </si>
  <si>
    <t>2.021,33</t>
  </si>
  <si>
    <t>NL-01341</t>
  </si>
  <si>
    <t>CM-11914</t>
  </si>
  <si>
    <t>32.418</t>
  </si>
  <si>
    <t>19,97984</t>
  </si>
  <si>
    <t>647.706,33</t>
  </si>
  <si>
    <t>32.059,50</t>
  </si>
  <si>
    <t>-7.162,77</t>
  </si>
  <si>
    <t>2.019,75</t>
  </si>
  <si>
    <t>NL-01342</t>
  </si>
  <si>
    <t>CM-11915</t>
  </si>
  <si>
    <t>32.307</t>
  </si>
  <si>
    <t>19,98003</t>
  </si>
  <si>
    <t>645.494,76</t>
  </si>
  <si>
    <t>31.373,19</t>
  </si>
  <si>
    <t>-18.657,55</t>
  </si>
  <si>
    <t>1.976,51</t>
  </si>
  <si>
    <t>293.314</t>
  </si>
  <si>
    <t>5.860.413,07</t>
  </si>
  <si>
    <t>288.091,83</t>
  </si>
  <si>
    <t>-5.223,00</t>
  </si>
  <si>
    <t>-104.339,04</t>
  </si>
  <si>
    <t>18.149,78</t>
  </si>
  <si>
    <t>NL-01343</t>
  </si>
  <si>
    <t>F001-0013197</t>
  </si>
  <si>
    <t>26-06-2025</t>
  </si>
  <si>
    <t>CM-01772</t>
  </si>
  <si>
    <t>31.886</t>
  </si>
  <si>
    <t>21,818</t>
  </si>
  <si>
    <t>19,86793</t>
  </si>
  <si>
    <t>633.508,88</t>
  </si>
  <si>
    <t>31.915,70</t>
  </si>
  <si>
    <t>30,00</t>
  </si>
  <si>
    <t>590,08</t>
  </si>
  <si>
    <t>-0,049</t>
  </si>
  <si>
    <t>-1.563,87</t>
  </si>
  <si>
    <t>NL-01344</t>
  </si>
  <si>
    <t>CM-01773</t>
  </si>
  <si>
    <t>31.717</t>
  </si>
  <si>
    <t>19,86785</t>
  </si>
  <si>
    <t>630.148,51</t>
  </si>
  <si>
    <t>32.057,50</t>
  </si>
  <si>
    <t>341,00</t>
  </si>
  <si>
    <t>6.765,00</t>
  </si>
  <si>
    <t>-1.570,82</t>
  </si>
  <si>
    <t>NL-01345</t>
  </si>
  <si>
    <t>CM-01774</t>
  </si>
  <si>
    <t>32.481</t>
  </si>
  <si>
    <t>19,86776</t>
  </si>
  <si>
    <t>645.324,64</t>
  </si>
  <si>
    <t>31.995,32</t>
  </si>
  <si>
    <t>-486,00</t>
  </si>
  <si>
    <t>-9.649,37</t>
  </si>
  <si>
    <t>-1.567,77</t>
  </si>
  <si>
    <t>NL-01346</t>
  </si>
  <si>
    <t>CM-01775</t>
  </si>
  <si>
    <t>32.484</t>
  </si>
  <si>
    <t>19,86816</t>
  </si>
  <si>
    <t>645.397,15</t>
  </si>
  <si>
    <t>32.031,15</t>
  </si>
  <si>
    <t>-453,00</t>
  </si>
  <si>
    <t>-8.997,30</t>
  </si>
  <si>
    <t>-1.569,53</t>
  </si>
  <si>
    <t>NL-01347</t>
  </si>
  <si>
    <t>CM-01776</t>
  </si>
  <si>
    <t>19,86786</t>
  </si>
  <si>
    <t>647.871,16</t>
  </si>
  <si>
    <t>31.893,39</t>
  </si>
  <si>
    <t>-716,00</t>
  </si>
  <si>
    <t>-14.217,64</t>
  </si>
  <si>
    <t>-1.562,78</t>
  </si>
  <si>
    <t>NL-01348</t>
  </si>
  <si>
    <t>CM-11916</t>
  </si>
  <si>
    <t>19,8677</t>
  </si>
  <si>
    <t>656.408,90</t>
  </si>
  <si>
    <t>32.110,97</t>
  </si>
  <si>
    <t>-18.437,82</t>
  </si>
  <si>
    <t>-1.573,44</t>
  </si>
  <si>
    <t>NL-01349</t>
  </si>
  <si>
    <t>CM-11917</t>
  </si>
  <si>
    <t>33.013</t>
  </si>
  <si>
    <t>19,86789</t>
  </si>
  <si>
    <t>655.898,61</t>
  </si>
  <si>
    <t>31.991,93</t>
  </si>
  <si>
    <t>-20.286,51</t>
  </si>
  <si>
    <t>-1.567,60</t>
  </si>
  <si>
    <t>NL-01350</t>
  </si>
  <si>
    <t>CM-11918</t>
  </si>
  <si>
    <t>32.768</t>
  </si>
  <si>
    <t>19,86769</t>
  </si>
  <si>
    <t>651.024,59</t>
  </si>
  <si>
    <t>32.000,10</t>
  </si>
  <si>
    <t>-15.256,40</t>
  </si>
  <si>
    <t>-1.568,00</t>
  </si>
  <si>
    <t>NL-01351</t>
  </si>
  <si>
    <t>CM-11919</t>
  </si>
  <si>
    <t>32.830</t>
  </si>
  <si>
    <t>652.261,48</t>
  </si>
  <si>
    <t>32.008,45</t>
  </si>
  <si>
    <t>-16.322,43</t>
  </si>
  <si>
    <t>-1.568,41</t>
  </si>
  <si>
    <t>NL-01352</t>
  </si>
  <si>
    <t>CM-11920</t>
  </si>
  <si>
    <t>32.715</t>
  </si>
  <si>
    <t>19,86794</t>
  </si>
  <si>
    <t>649.979,65</t>
  </si>
  <si>
    <t>32.018,77</t>
  </si>
  <si>
    <t>-696,00</t>
  </si>
  <si>
    <t>-13.832,66</t>
  </si>
  <si>
    <t>-1.568,92</t>
  </si>
  <si>
    <t>325.542</t>
  </si>
  <si>
    <t>6.467.823,57</t>
  </si>
  <si>
    <t>320.023,28</t>
  </si>
  <si>
    <t>-5.519,00</t>
  </si>
  <si>
    <t>-109.645,05</t>
  </si>
  <si>
    <t>-15.681,14</t>
  </si>
  <si>
    <t>NCJ-00983</t>
  </si>
  <si>
    <t>F001-0013198</t>
  </si>
  <si>
    <t>CM-9619-C</t>
  </si>
  <si>
    <t>30.101</t>
  </si>
  <si>
    <t>598.037,63</t>
  </si>
  <si>
    <t>29.399,54</t>
  </si>
  <si>
    <t>-701,00</t>
  </si>
  <si>
    <t>-13.936,40</t>
  </si>
  <si>
    <t>-1.440,58</t>
  </si>
  <si>
    <t>NCJ-00984</t>
  </si>
  <si>
    <t>CM-9620-C</t>
  </si>
  <si>
    <t>30.366</t>
  </si>
  <si>
    <t>603.316,60</t>
  </si>
  <si>
    <t>29.098,80</t>
  </si>
  <si>
    <t>-1.267,00</t>
  </si>
  <si>
    <t>-25.176,93</t>
  </si>
  <si>
    <t>-1.425,84</t>
  </si>
  <si>
    <t>NCJ-00985</t>
  </si>
  <si>
    <t>CM-9621-C</t>
  </si>
  <si>
    <t>30.222</t>
  </si>
  <si>
    <t>600.441,34</t>
  </si>
  <si>
    <t>29.594,32</t>
  </si>
  <si>
    <t>-12.470,55</t>
  </si>
  <si>
    <t>-1.450,12</t>
  </si>
  <si>
    <t>NCJ-00986</t>
  </si>
  <si>
    <t>CM-9622-C</t>
  </si>
  <si>
    <t>30.183</t>
  </si>
  <si>
    <t>19,86803</t>
  </si>
  <si>
    <t>599.676,71</t>
  </si>
  <si>
    <t>29.761,04</t>
  </si>
  <si>
    <t>-8.383,51</t>
  </si>
  <si>
    <t>-1.458,29</t>
  </si>
  <si>
    <t>120.872</t>
  </si>
  <si>
    <t>2.401.472,28</t>
  </si>
  <si>
    <t>117.853,70</t>
  </si>
  <si>
    <t>-3.018,00</t>
  </si>
  <si>
    <t>-59.967,39</t>
  </si>
  <si>
    <t>-5.774,83</t>
  </si>
  <si>
    <t>Transitos</t>
  </si>
  <si>
    <t>MCOL-06185</t>
  </si>
  <si>
    <t>2025060021</t>
  </si>
  <si>
    <t>9.182</t>
  </si>
  <si>
    <t>19,27431</t>
  </si>
  <si>
    <t>176.974,76</t>
  </si>
  <si>
    <t>9.181,90</t>
  </si>
  <si>
    <t>826</t>
  </si>
  <si>
    <t>8.355,90</t>
  </si>
  <si>
    <t>TRANSITO</t>
  </si>
  <si>
    <t>MCOL-06186</t>
  </si>
  <si>
    <t>2025060023</t>
  </si>
  <si>
    <t>11.743</t>
  </si>
  <si>
    <t>20,12734</t>
  </si>
  <si>
    <t>236.352,85</t>
  </si>
  <si>
    <t>11.742,88</t>
  </si>
  <si>
    <t>881</t>
  </si>
  <si>
    <t>10.861,88</t>
  </si>
  <si>
    <t>MCOL-06187</t>
  </si>
  <si>
    <t>2025060024</t>
  </si>
  <si>
    <t>8.222</t>
  </si>
  <si>
    <t>19,28605</t>
  </si>
  <si>
    <t>158.566,99</t>
  </si>
  <si>
    <t>8.221,85</t>
  </si>
  <si>
    <t>740</t>
  </si>
  <si>
    <t>7.481,85</t>
  </si>
  <si>
    <t>MCOL-06188</t>
  </si>
  <si>
    <t>2025060027</t>
  </si>
  <si>
    <t>10.509</t>
  </si>
  <si>
    <t>19,2877</t>
  </si>
  <si>
    <t>202.688,28</t>
  </si>
  <si>
    <t>10.508,68</t>
  </si>
  <si>
    <t>946</t>
  </si>
  <si>
    <t>9.562,68</t>
  </si>
  <si>
    <t>39.655</t>
  </si>
  <si>
    <t>774.582,88</t>
  </si>
  <si>
    <t>39.655,31</t>
  </si>
  <si>
    <t>36.262,31</t>
  </si>
  <si>
    <t>NANT-00537</t>
  </si>
  <si>
    <t>0910555796</t>
  </si>
  <si>
    <t>28-06-2025</t>
  </si>
  <si>
    <t>CM-728</t>
  </si>
  <si>
    <t>28.427</t>
  </si>
  <si>
    <t>19,141</t>
  </si>
  <si>
    <t>544.118,41</t>
  </si>
  <si>
    <t>28.426,86</t>
  </si>
  <si>
    <t>27.857,86</t>
  </si>
  <si>
    <t>-42.789,67</t>
  </si>
  <si>
    <t>NANT-00538</t>
  </si>
  <si>
    <t>CM-729</t>
  </si>
  <si>
    <t>28.148</t>
  </si>
  <si>
    <t>19,14112</t>
  </si>
  <si>
    <t>538.775,96</t>
  </si>
  <si>
    <t>28.147,56</t>
  </si>
  <si>
    <t>27.584,56</t>
  </si>
  <si>
    <t>-42.369,88</t>
  </si>
  <si>
    <t>NANT-00539</t>
  </si>
  <si>
    <t>CM-730</t>
  </si>
  <si>
    <t>41.394</t>
  </si>
  <si>
    <t>19,14082</t>
  </si>
  <si>
    <t>792.319,38</t>
  </si>
  <si>
    <t>41.394,22</t>
  </si>
  <si>
    <t>828</t>
  </si>
  <si>
    <t>40.566,22</t>
  </si>
  <si>
    <t>-62.309,71</t>
  </si>
  <si>
    <t>NANT-00540</t>
  </si>
  <si>
    <t>CM-731</t>
  </si>
  <si>
    <t>28.175</t>
  </si>
  <si>
    <t>19,14121</t>
  </si>
  <si>
    <t>539.303,71</t>
  </si>
  <si>
    <t>28.175,00</t>
  </si>
  <si>
    <t>27.611,00</t>
  </si>
  <si>
    <t>-42.410,50</t>
  </si>
  <si>
    <t>NANT-00541</t>
  </si>
  <si>
    <t>CM-732</t>
  </si>
  <si>
    <t>27.439</t>
  </si>
  <si>
    <t>19,14092</t>
  </si>
  <si>
    <t>525.208,16</t>
  </si>
  <si>
    <t>27.439,02</t>
  </si>
  <si>
    <t>549</t>
  </si>
  <si>
    <t>26.890,02</t>
  </si>
  <si>
    <t>-41.303,07</t>
  </si>
  <si>
    <t>153.583</t>
  </si>
  <si>
    <t>2.939.725,62</t>
  </si>
  <si>
    <t>153.582,66</t>
  </si>
  <si>
    <t>150.509,66</t>
  </si>
  <si>
    <t>-231.182,83</t>
  </si>
  <si>
    <t>4600000871</t>
  </si>
  <si>
    <t>MCAD-00058</t>
  </si>
  <si>
    <t>#3717/01(#141378</t>
  </si>
  <si>
    <t>BAGS9620TO9639</t>
  </si>
  <si>
    <t>23.571</t>
  </si>
  <si>
    <t>21,89</t>
  </si>
  <si>
    <t>19,59196</t>
  </si>
  <si>
    <t>461.802,06</t>
  </si>
  <si>
    <t>23.571,00</t>
  </si>
  <si>
    <t>21,86714</t>
  </si>
  <si>
    <t>0,02286</t>
  </si>
  <si>
    <t>538,83</t>
  </si>
  <si>
    <t>MCAD-00059</t>
  </si>
  <si>
    <t>BAGS9640TO9659</t>
  </si>
  <si>
    <t>22.873</t>
  </si>
  <si>
    <t>19,59121</t>
  </si>
  <si>
    <t>448.109,71</t>
  </si>
  <si>
    <t>22.873,00</t>
  </si>
  <si>
    <t>522,88</t>
  </si>
  <si>
    <t>MCAD-00060</t>
  </si>
  <si>
    <t>BAGS9660TO9679</t>
  </si>
  <si>
    <t>23.292</t>
  </si>
  <si>
    <t>19,5916</t>
  </si>
  <si>
    <t>456.327,48</t>
  </si>
  <si>
    <t>23.292,00</t>
  </si>
  <si>
    <t>532,46</t>
  </si>
  <si>
    <t>MCAD-00061</t>
  </si>
  <si>
    <t>BAGS9680TO9699</t>
  </si>
  <si>
    <t>23.995</t>
  </si>
  <si>
    <t>19,59161</t>
  </si>
  <si>
    <t>470.100,67</t>
  </si>
  <si>
    <t>23.995,00</t>
  </si>
  <si>
    <t>548,53</t>
  </si>
  <si>
    <t>MCAD-00062</t>
  </si>
  <si>
    <t>BAGS9700TO9719</t>
  </si>
  <si>
    <t>23.622</t>
  </si>
  <si>
    <t>19,59154</t>
  </si>
  <si>
    <t>462.791,30</t>
  </si>
  <si>
    <t>23.622,00</t>
  </si>
  <si>
    <t>540,00</t>
  </si>
  <si>
    <t>117.353</t>
  </si>
  <si>
    <t>2.299.131,22</t>
  </si>
  <si>
    <t>117.353,00</t>
  </si>
  <si>
    <t>2.682,70</t>
  </si>
  <si>
    <t>4600000845</t>
  </si>
  <si>
    <t>NGIB-00001</t>
  </si>
  <si>
    <t>100.CI.51384940</t>
  </si>
  <si>
    <t>GIBNOV24GLEN79</t>
  </si>
  <si>
    <t>14.252</t>
  </si>
  <si>
    <t>18,5</t>
  </si>
  <si>
    <t>18,73515</t>
  </si>
  <si>
    <t>267.013,42</t>
  </si>
  <si>
    <t>14.252,00</t>
  </si>
  <si>
    <t>NGIB-00002</t>
  </si>
  <si>
    <t>GIBNOV24GLEN80</t>
  </si>
  <si>
    <t>14.859</t>
  </si>
  <si>
    <t>18,73539</t>
  </si>
  <si>
    <t>278.389,16</t>
  </si>
  <si>
    <t>14.859,00</t>
  </si>
  <si>
    <t>NGIB-00003</t>
  </si>
  <si>
    <t>GIBNOV24GLEN81</t>
  </si>
  <si>
    <t>15.066</t>
  </si>
  <si>
    <t>18,73517</t>
  </si>
  <si>
    <t>282.264,06</t>
  </si>
  <si>
    <t>15.066,00</t>
  </si>
  <si>
    <t>NGIB-00004</t>
  </si>
  <si>
    <t>GIBNOV24GLEN82</t>
  </si>
  <si>
    <t>14.255</t>
  </si>
  <si>
    <t>18,73579</t>
  </si>
  <si>
    <t>267.078,66</t>
  </si>
  <si>
    <t>14.255,00</t>
  </si>
  <si>
    <t>NGIB-00005</t>
  </si>
  <si>
    <t>GIBNOV24GLEN83</t>
  </si>
  <si>
    <t>14.231</t>
  </si>
  <si>
    <t>18,73554</t>
  </si>
  <si>
    <t>266.625,46</t>
  </si>
  <si>
    <t>14.231,00</t>
  </si>
  <si>
    <t>NGIB-00006</t>
  </si>
  <si>
    <t>GIBNOV24GLEN84</t>
  </si>
  <si>
    <t>14.630</t>
  </si>
  <si>
    <t>18,7362</t>
  </si>
  <si>
    <t>274.110,63</t>
  </si>
  <si>
    <t>14.630,00</t>
  </si>
  <si>
    <t>NGIB-00007</t>
  </si>
  <si>
    <t>GIBNOV24GLEN85</t>
  </si>
  <si>
    <t>14.489</t>
  </si>
  <si>
    <t>18,73535</t>
  </si>
  <si>
    <t>271.456,46</t>
  </si>
  <si>
    <t>14.489,00</t>
  </si>
  <si>
    <t>NGIB-00008</t>
  </si>
  <si>
    <t>GIBNOV24GLEN86</t>
  </si>
  <si>
    <t>15.166</t>
  </si>
  <si>
    <t>284.140,36</t>
  </si>
  <si>
    <t>15.166,00</t>
  </si>
  <si>
    <t>116.948</t>
  </si>
  <si>
    <t>2.191.078,21</t>
  </si>
  <si>
    <t>116.948,00</t>
  </si>
  <si>
    <t>NMCO-00007</t>
  </si>
  <si>
    <t>90001898</t>
  </si>
  <si>
    <t>CM-1229</t>
  </si>
  <si>
    <t>17.572</t>
  </si>
  <si>
    <t>18,79136</t>
  </si>
  <si>
    <t>330.201,82</t>
  </si>
  <si>
    <t>17.572,00</t>
  </si>
  <si>
    <t>-26.990,59</t>
  </si>
  <si>
    <t>NMCO-00008</t>
  </si>
  <si>
    <t>CM-1230</t>
  </si>
  <si>
    <t>17.692</t>
  </si>
  <si>
    <t>18,79139</t>
  </si>
  <si>
    <t>332.457,23</t>
  </si>
  <si>
    <t>17.692,00</t>
  </si>
  <si>
    <t>-27.174,91</t>
  </si>
  <si>
    <t>NMCO-00009</t>
  </si>
  <si>
    <t>CM-1231</t>
  </si>
  <si>
    <t>17.457</t>
  </si>
  <si>
    <t>18,79151</t>
  </si>
  <si>
    <t>328.043,33</t>
  </si>
  <si>
    <t>17.457,00</t>
  </si>
  <si>
    <t>-26.813,95</t>
  </si>
  <si>
    <t>NMCO-00010</t>
  </si>
  <si>
    <t>CM-1232</t>
  </si>
  <si>
    <t>17.169</t>
  </si>
  <si>
    <t>18,79079</t>
  </si>
  <si>
    <t>322.618,99</t>
  </si>
  <si>
    <t>17.169,00</t>
  </si>
  <si>
    <t>-26.371,58</t>
  </si>
  <si>
    <t>NMCO-00011</t>
  </si>
  <si>
    <t>CM-1233</t>
  </si>
  <si>
    <t>17.552</t>
  </si>
  <si>
    <t>18,7908</t>
  </si>
  <si>
    <t>329.816,06</t>
  </si>
  <si>
    <t>17.552,00</t>
  </si>
  <si>
    <t>-26.959,87</t>
  </si>
  <si>
    <t>NMCO-00012</t>
  </si>
  <si>
    <t>CM-1234</t>
  </si>
  <si>
    <t>17.741</t>
  </si>
  <si>
    <t>18,79104</t>
  </si>
  <si>
    <t>333.371,84</t>
  </si>
  <si>
    <t>17.741,00</t>
  </si>
  <si>
    <t>-27.250,18</t>
  </si>
  <si>
    <t>NMCO-00013</t>
  </si>
  <si>
    <t>CM-1235</t>
  </si>
  <si>
    <t>17.702</t>
  </si>
  <si>
    <t>18,7913</t>
  </si>
  <si>
    <t>332.643,60</t>
  </si>
  <si>
    <t>17.702,00</t>
  </si>
  <si>
    <t>-27.190,27</t>
  </si>
  <si>
    <t>NMCO-00014</t>
  </si>
  <si>
    <t>CM-1243</t>
  </si>
  <si>
    <t>17.655</t>
  </si>
  <si>
    <t>18,79085</t>
  </si>
  <si>
    <t>331.752,51</t>
  </si>
  <si>
    <t>17.655,00</t>
  </si>
  <si>
    <t>-27.118,08</t>
  </si>
  <si>
    <t>140.540</t>
  </si>
  <si>
    <t>2.640.905,38</t>
  </si>
  <si>
    <t>140.540,00</t>
  </si>
  <si>
    <t>-215.869,43</t>
  </si>
  <si>
    <t>4600000835</t>
  </si>
  <si>
    <t>SACP-00209</t>
  </si>
  <si>
    <t>23-06-2025</t>
  </si>
  <si>
    <t>FORU8833894</t>
  </si>
  <si>
    <t>20.285</t>
  </si>
  <si>
    <t>18,87145</t>
  </si>
  <si>
    <t>382.807,36</t>
  </si>
  <si>
    <t>20.285,00</t>
  </si>
  <si>
    <t>-1,53569</t>
  </si>
  <si>
    <t>-31.151,47</t>
  </si>
  <si>
    <t>SACP-00210</t>
  </si>
  <si>
    <t>CICU1471850</t>
  </si>
  <si>
    <t>20.135</t>
  </si>
  <si>
    <t>379.976,65</t>
  </si>
  <si>
    <t>20.135,00</t>
  </si>
  <si>
    <t>-30.921,12</t>
  </si>
  <si>
    <t>SACP-00212</t>
  </si>
  <si>
    <t>FORU3301034</t>
  </si>
  <si>
    <t>20.786</t>
  </si>
  <si>
    <t>392.261,96</t>
  </si>
  <si>
    <t>20.786,00</t>
  </si>
  <si>
    <t>-31.920,85</t>
  </si>
  <si>
    <t>SACP-00213</t>
  </si>
  <si>
    <t>HPCU4476726</t>
  </si>
  <si>
    <t>20.878</t>
  </si>
  <si>
    <t>393.998,13</t>
  </si>
  <si>
    <t>20.878,00</t>
  </si>
  <si>
    <t>-32.062,14</t>
  </si>
  <si>
    <t>SACP-00216</t>
  </si>
  <si>
    <t>CICU2837800</t>
  </si>
  <si>
    <t>21.501</t>
  </si>
  <si>
    <t>405.755,05</t>
  </si>
  <si>
    <t>21.501,00</t>
  </si>
  <si>
    <t>-33.018,87</t>
  </si>
  <si>
    <t>SACP-00220</t>
  </si>
  <si>
    <t>FORU8822668</t>
  </si>
  <si>
    <t>19.868</t>
  </si>
  <si>
    <t>374.937,97</t>
  </si>
  <si>
    <t>19.868,00</t>
  </si>
  <si>
    <t>-30.511,09</t>
  </si>
  <si>
    <t>SACP-00221</t>
  </si>
  <si>
    <t>FORU3300130</t>
  </si>
  <si>
    <t>19.945</t>
  </si>
  <si>
    <t>376.391,07</t>
  </si>
  <si>
    <t>19.945,00</t>
  </si>
  <si>
    <t>-30.629,34</t>
  </si>
  <si>
    <t>SACP-00222</t>
  </si>
  <si>
    <t>CICU2062667</t>
  </si>
  <si>
    <t>20.067</t>
  </si>
  <si>
    <t>378.693,39</t>
  </si>
  <si>
    <t>20.067,00</t>
  </si>
  <si>
    <t>-30.816,69</t>
  </si>
  <si>
    <t>163.465</t>
  </si>
  <si>
    <t>3.084.821,58</t>
  </si>
  <si>
    <t>163.465,00</t>
  </si>
  <si>
    <t>-251.031,57</t>
  </si>
  <si>
    <t>4600000867</t>
  </si>
  <si>
    <t>NK-00494</t>
  </si>
  <si>
    <t>6345919/6347671</t>
  </si>
  <si>
    <t>122683</t>
  </si>
  <si>
    <t>13.586</t>
  </si>
  <si>
    <t>18,7044</t>
  </si>
  <si>
    <t>254.117,97</t>
  </si>
  <si>
    <t>13.586,00</t>
  </si>
  <si>
    <t>-20.868,10</t>
  </si>
  <si>
    <t>NK-00495</t>
  </si>
  <si>
    <t>6349341</t>
  </si>
  <si>
    <t>17-06-2025</t>
  </si>
  <si>
    <t>122720</t>
  </si>
  <si>
    <t>14.795</t>
  </si>
  <si>
    <t>18,50598</t>
  </si>
  <si>
    <t>273.795,97</t>
  </si>
  <si>
    <t>14.795,00</t>
  </si>
  <si>
    <t>-29.013,00</t>
  </si>
  <si>
    <t>NK-00496</t>
  </si>
  <si>
    <t>122722</t>
  </si>
  <si>
    <t>13.646</t>
  </si>
  <si>
    <t>18,5057</t>
  </si>
  <si>
    <t>252.528,77</t>
  </si>
  <si>
    <t>13.646,00</t>
  </si>
  <si>
    <t>-26.759,81</t>
  </si>
  <si>
    <t>NK-00497</t>
  </si>
  <si>
    <t>122725</t>
  </si>
  <si>
    <t>13.740</t>
  </si>
  <si>
    <t>18,50654</t>
  </si>
  <si>
    <t>254.279,82</t>
  </si>
  <si>
    <t>13.740,00</t>
  </si>
  <si>
    <t>-26.944,14</t>
  </si>
  <si>
    <t>NK-00498</t>
  </si>
  <si>
    <t>122727</t>
  </si>
  <si>
    <t>13.864</t>
  </si>
  <si>
    <t>18,50651</t>
  </si>
  <si>
    <t>256.574,26</t>
  </si>
  <si>
    <t>13.864,00</t>
  </si>
  <si>
    <t>-27.187,30</t>
  </si>
  <si>
    <t>NK-00499</t>
  </si>
  <si>
    <t>122728</t>
  </si>
  <si>
    <t>13.549</t>
  </si>
  <si>
    <t>18,50631</t>
  </si>
  <si>
    <t>250.741,95</t>
  </si>
  <si>
    <t>13.549,00</t>
  </si>
  <si>
    <t>-26.569,59</t>
  </si>
  <si>
    <t>NK-00500</t>
  </si>
  <si>
    <t>122730</t>
  </si>
  <si>
    <t>15.319</t>
  </si>
  <si>
    <t>18,50634</t>
  </si>
  <si>
    <t>283.498,69</t>
  </si>
  <si>
    <t>15.319,00</t>
  </si>
  <si>
    <t>-30.040,56</t>
  </si>
  <si>
    <t>NK-00501</t>
  </si>
  <si>
    <t>122731</t>
  </si>
  <si>
    <t>14.944</t>
  </si>
  <si>
    <t>18,50541</t>
  </si>
  <si>
    <t>276.544,84</t>
  </si>
  <si>
    <t>14.944,00</t>
  </si>
  <si>
    <t>-29.305,18</t>
  </si>
  <si>
    <t>NK-00502</t>
  </si>
  <si>
    <t>122732</t>
  </si>
  <si>
    <t>14.706</t>
  </si>
  <si>
    <t>18,50578</t>
  </si>
  <si>
    <t>272.146,03</t>
  </si>
  <si>
    <t>14.706,00</t>
  </si>
  <si>
    <t>-28.838,47</t>
  </si>
  <si>
    <t>NK-00503</t>
  </si>
  <si>
    <t>122733</t>
  </si>
  <si>
    <t>14.578</t>
  </si>
  <si>
    <t>18,50537</t>
  </si>
  <si>
    <t>269.771,23</t>
  </si>
  <si>
    <t>14.578,00</t>
  </si>
  <si>
    <t>-28.587,46</t>
  </si>
  <si>
    <t>NK-00504</t>
  </si>
  <si>
    <t>122734</t>
  </si>
  <si>
    <t>14.378</t>
  </si>
  <si>
    <t>266.084,19</t>
  </si>
  <si>
    <t>14.378,00</t>
  </si>
  <si>
    <t>-28.195,26</t>
  </si>
  <si>
    <t>NK-00505</t>
  </si>
  <si>
    <t>122735</t>
  </si>
  <si>
    <t>13.527</t>
  </si>
  <si>
    <t>18,50542</t>
  </si>
  <si>
    <t>250.322,81</t>
  </si>
  <si>
    <t>13.527,00</t>
  </si>
  <si>
    <t>-26.526,45</t>
  </si>
  <si>
    <t>NK-00506</t>
  </si>
  <si>
    <t>122736</t>
  </si>
  <si>
    <t>14.326</t>
  </si>
  <si>
    <t>18,50594</t>
  </si>
  <si>
    <t>265.116,09</t>
  </si>
  <si>
    <t>14.326,00</t>
  </si>
  <si>
    <t>-28.093,29</t>
  </si>
  <si>
    <t>NK-00507</t>
  </si>
  <si>
    <t>122737</t>
  </si>
  <si>
    <t>14.514</t>
  </si>
  <si>
    <t>18,50561</t>
  </si>
  <si>
    <t>268.590,42</t>
  </si>
  <si>
    <t>14.514,00</t>
  </si>
  <si>
    <t>-28.461,95</t>
  </si>
  <si>
    <t>NK-00508</t>
  </si>
  <si>
    <t>122738</t>
  </si>
  <si>
    <t>13.882</t>
  </si>
  <si>
    <t>18,5059</t>
  </si>
  <si>
    <t>256.898,92</t>
  </si>
  <si>
    <t>13.882,00</t>
  </si>
  <si>
    <t>-27.222,60</t>
  </si>
  <si>
    <t>NK-00509</t>
  </si>
  <si>
    <t>122739</t>
  </si>
  <si>
    <t>13.085</t>
  </si>
  <si>
    <t>18,50652</t>
  </si>
  <si>
    <t>242.157,77</t>
  </si>
  <si>
    <t>13.085,00</t>
  </si>
  <si>
    <t>-25.659,69</t>
  </si>
  <si>
    <t>NK-00510</t>
  </si>
  <si>
    <t>122740</t>
  </si>
  <si>
    <t>14.009</t>
  </si>
  <si>
    <t>18,50539</t>
  </si>
  <si>
    <t>259.241,95</t>
  </si>
  <si>
    <t>14.009,00</t>
  </si>
  <si>
    <t>-27.471,65</t>
  </si>
  <si>
    <t>NK-00511</t>
  </si>
  <si>
    <t>122741</t>
  </si>
  <si>
    <t>14.386</t>
  </si>
  <si>
    <t>18,50613</t>
  </si>
  <si>
    <t>266.229,13</t>
  </si>
  <si>
    <t>14.386,00</t>
  </si>
  <si>
    <t>-28.210,95</t>
  </si>
  <si>
    <t>NK-00512</t>
  </si>
  <si>
    <t>122743</t>
  </si>
  <si>
    <t>12.536</t>
  </si>
  <si>
    <t>231.990,92</t>
  </si>
  <si>
    <t>12.536,00</t>
  </si>
  <si>
    <t>-24.583,10</t>
  </si>
  <si>
    <t>NK-00513</t>
  </si>
  <si>
    <t>122744</t>
  </si>
  <si>
    <t>12.607</t>
  </si>
  <si>
    <t>233.302,35</t>
  </si>
  <si>
    <t>12.607,00</t>
  </si>
  <si>
    <t>-24.722,33</t>
  </si>
  <si>
    <t>266.391</t>
  </si>
  <si>
    <t>4.929.816,11</t>
  </si>
  <si>
    <t>266.391,00</t>
  </si>
  <si>
    <t>-522.392,78</t>
  </si>
  <si>
    <t>NK-00514</t>
  </si>
  <si>
    <t>6349344</t>
  </si>
  <si>
    <t>122653</t>
  </si>
  <si>
    <t>18,90815</t>
  </si>
  <si>
    <t>286.760,95</t>
  </si>
  <si>
    <t>-23.294,98</t>
  </si>
  <si>
    <t>NK-00515</t>
  </si>
  <si>
    <t>122654</t>
  </si>
  <si>
    <t>15.393</t>
  </si>
  <si>
    <t>18,90785</t>
  </si>
  <si>
    <t>291.048,61</t>
  </si>
  <si>
    <t>15.393,00</t>
  </si>
  <si>
    <t>-23.643,65</t>
  </si>
  <si>
    <t>NK-00516</t>
  </si>
  <si>
    <t>122664</t>
  </si>
  <si>
    <t>18,90828</t>
  </si>
  <si>
    <t>274.245,67</t>
  </si>
  <si>
    <t>14.504,00</t>
  </si>
  <si>
    <t>-22.278,14</t>
  </si>
  <si>
    <t>NK-00517</t>
  </si>
  <si>
    <t>122745</t>
  </si>
  <si>
    <t>11.357</t>
  </si>
  <si>
    <t>18,90809</t>
  </si>
  <si>
    <t>214.739,21</t>
  </si>
  <si>
    <t>11.357,00</t>
  </si>
  <si>
    <t>-17.444,35</t>
  </si>
  <si>
    <t>NK-00519</t>
  </si>
  <si>
    <t>122770</t>
  </si>
  <si>
    <t>14.962</t>
  </si>
  <si>
    <t>18,90779</t>
  </si>
  <si>
    <t>282.898,42</t>
  </si>
  <si>
    <t>14.962,00</t>
  </si>
  <si>
    <t>-22.981,63</t>
  </si>
  <si>
    <t>NK-00520</t>
  </si>
  <si>
    <t>122773</t>
  </si>
  <si>
    <t>14.969</t>
  </si>
  <si>
    <t>18,90765</t>
  </si>
  <si>
    <t>283.028,55</t>
  </si>
  <si>
    <t>14.969,00</t>
  </si>
  <si>
    <t>-22.992,38</t>
  </si>
  <si>
    <t>NK-00521</t>
  </si>
  <si>
    <t>122774</t>
  </si>
  <si>
    <t>14.083</t>
  </si>
  <si>
    <t>18,90842</t>
  </si>
  <si>
    <t>266.287,22</t>
  </si>
  <si>
    <t>14.083,00</t>
  </si>
  <si>
    <t>-21.631,49</t>
  </si>
  <si>
    <t>100.434</t>
  </si>
  <si>
    <t>1.899.008,63</t>
  </si>
  <si>
    <t>100.434,00</t>
  </si>
  <si>
    <t>-154.266,62</t>
  </si>
  <si>
    <t>NK-00518</t>
  </si>
  <si>
    <t>6351523</t>
  </si>
  <si>
    <t>122751</t>
  </si>
  <si>
    <t>13.640</t>
  </si>
  <si>
    <t>18,90731</t>
  </si>
  <si>
    <t>257.895,70</t>
  </si>
  <si>
    <t>13.640,00</t>
  </si>
  <si>
    <t>-20.951,04</t>
  </si>
  <si>
    <t>NK-00522</t>
  </si>
  <si>
    <t>122775</t>
  </si>
  <si>
    <t>13.346</t>
  </si>
  <si>
    <t>18,90803</t>
  </si>
  <si>
    <t>252.346,51</t>
  </si>
  <si>
    <t>13.346,00</t>
  </si>
  <si>
    <t>-20.499,46</t>
  </si>
  <si>
    <t>NK-00523</t>
  </si>
  <si>
    <t>122776</t>
  </si>
  <si>
    <t>13.412</t>
  </si>
  <si>
    <t>18,90813</t>
  </si>
  <si>
    <t>253.595,86</t>
  </si>
  <si>
    <t>13.412,00</t>
  </si>
  <si>
    <t>-20.600,83</t>
  </si>
  <si>
    <t>NK-00524</t>
  </si>
  <si>
    <t>122777</t>
  </si>
  <si>
    <t>13.215</t>
  </si>
  <si>
    <t>18,90753</t>
  </si>
  <si>
    <t>249.863,04</t>
  </si>
  <si>
    <t>13.215,00</t>
  </si>
  <si>
    <t>-20.298,24</t>
  </si>
  <si>
    <t>NK-00525</t>
  </si>
  <si>
    <t>122779</t>
  </si>
  <si>
    <t>13.292</t>
  </si>
  <si>
    <t>18,90793</t>
  </si>
  <si>
    <t>251.324,20</t>
  </si>
  <si>
    <t>13.292,00</t>
  </si>
  <si>
    <t>-20.416,51</t>
  </si>
  <si>
    <t>NK-00526</t>
  </si>
  <si>
    <t>122780</t>
  </si>
  <si>
    <t>13.554</t>
  </si>
  <si>
    <t>18,90716</t>
  </si>
  <si>
    <t>256.267,61</t>
  </si>
  <si>
    <t>13.554,00</t>
  </si>
  <si>
    <t>-20.818,94</t>
  </si>
  <si>
    <t>80.459</t>
  </si>
  <si>
    <t>1.521.292,92</t>
  </si>
  <si>
    <t>80.459,00</t>
  </si>
  <si>
    <t>-123.585,02</t>
  </si>
  <si>
    <t>NCJ-00987</t>
  </si>
  <si>
    <t>F001-0013204</t>
  </si>
  <si>
    <t>30-06-2025</t>
  </si>
  <si>
    <t>CM-9623-C</t>
  </si>
  <si>
    <t>30.463</t>
  </si>
  <si>
    <t>18,38116</t>
  </si>
  <si>
    <t>559.945,16</t>
  </si>
  <si>
    <t>30.463,00</t>
  </si>
  <si>
    <t>-46.791,17</t>
  </si>
  <si>
    <t>NCJ-00988</t>
  </si>
  <si>
    <t>CM-9624-C</t>
  </si>
  <si>
    <t>30.596</t>
  </si>
  <si>
    <t>562.386,79</t>
  </si>
  <si>
    <t>30.596,00</t>
  </si>
  <si>
    <t>-46.995,46</t>
  </si>
  <si>
    <t>NCJ-00989</t>
  </si>
  <si>
    <t>CM-9625-C</t>
  </si>
  <si>
    <t>30.845</t>
  </si>
  <si>
    <t>18,38086</t>
  </si>
  <si>
    <t>566.957,68</t>
  </si>
  <si>
    <t>30.845,00</t>
  </si>
  <si>
    <t>-47.377,92</t>
  </si>
  <si>
    <t>NCJ-00990</t>
  </si>
  <si>
    <t>CM-9926-C</t>
  </si>
  <si>
    <t>30.329</t>
  </si>
  <si>
    <t>557.469,90</t>
  </si>
  <si>
    <t>30.329,00</t>
  </si>
  <si>
    <t>-46.585,34</t>
  </si>
  <si>
    <t>NCJ-00991</t>
  </si>
  <si>
    <t>CM-9627-C</t>
  </si>
  <si>
    <t>31.465</t>
  </si>
  <si>
    <t>18,38082</t>
  </si>
  <si>
    <t>578.352,43</t>
  </si>
  <si>
    <t>31.465,00</t>
  </si>
  <si>
    <t>-48.330,24</t>
  </si>
  <si>
    <t>NCJ-00992</t>
  </si>
  <si>
    <t>CM-9628-C</t>
  </si>
  <si>
    <t>31.701</t>
  </si>
  <si>
    <t>582.700,35</t>
  </si>
  <si>
    <t>31.701,00</t>
  </si>
  <si>
    <t>-48.692,74</t>
  </si>
  <si>
    <t>NCJ-00993</t>
  </si>
  <si>
    <t>CM-9629-C</t>
  </si>
  <si>
    <t>30.967</t>
  </si>
  <si>
    <t>18,38089</t>
  </si>
  <si>
    <t>569.200,99</t>
  </si>
  <si>
    <t>30.967,00</t>
  </si>
  <si>
    <t>-47.565,31</t>
  </si>
  <si>
    <t>NCJ-00994</t>
  </si>
  <si>
    <t>CM-9630-C</t>
  </si>
  <si>
    <t>31.411</t>
  </si>
  <si>
    <t>18,38072</t>
  </si>
  <si>
    <t>577.356,69</t>
  </si>
  <si>
    <t>31.411,00</t>
  </si>
  <si>
    <t>-48.247,30</t>
  </si>
  <si>
    <t>247.777</t>
  </si>
  <si>
    <t>4.554.369,99</t>
  </si>
  <si>
    <t>247.777,00</t>
  </si>
  <si>
    <t>-380.585,48</t>
  </si>
  <si>
    <t>NL-01353</t>
  </si>
  <si>
    <t>F001-0013232</t>
  </si>
  <si>
    <t>CM-01782</t>
  </si>
  <si>
    <t>32.247</t>
  </si>
  <si>
    <t>19,9402</t>
  </si>
  <si>
    <t>643.011,68</t>
  </si>
  <si>
    <t>32.247,00</t>
  </si>
  <si>
    <t>0,023</t>
  </si>
  <si>
    <t>741,68</t>
  </si>
  <si>
    <t>NL-01354</t>
  </si>
  <si>
    <t>CM-01783</t>
  </si>
  <si>
    <t>31.744</t>
  </si>
  <si>
    <t>19,94015</t>
  </si>
  <si>
    <t>632.980,09</t>
  </si>
  <si>
    <t>31.744,00</t>
  </si>
  <si>
    <t>730,11</t>
  </si>
  <si>
    <t>NL-01355</t>
  </si>
  <si>
    <t>CM-11924</t>
  </si>
  <si>
    <t>32.679</t>
  </si>
  <si>
    <t>19,9398</t>
  </si>
  <si>
    <t>651.612,86</t>
  </si>
  <si>
    <t>32.679,00</t>
  </si>
  <si>
    <t>751,62</t>
  </si>
  <si>
    <t>NL-01356</t>
  </si>
  <si>
    <t>CM-11925</t>
  </si>
  <si>
    <t>32.368</t>
  </si>
  <si>
    <t>19,94012</t>
  </si>
  <si>
    <t>645.421,81</t>
  </si>
  <si>
    <t>32.368,00</t>
  </si>
  <si>
    <t>744,46</t>
  </si>
  <si>
    <t>NL-01357</t>
  </si>
  <si>
    <t>CM-11926</t>
  </si>
  <si>
    <t>32.260</t>
  </si>
  <si>
    <t>19,93989</t>
  </si>
  <si>
    <t>643.260,89</t>
  </si>
  <si>
    <t>32.260,00</t>
  </si>
  <si>
    <t>741,98</t>
  </si>
  <si>
    <t>NL-01358</t>
  </si>
  <si>
    <t>CM-11927</t>
  </si>
  <si>
    <t>32.554</t>
  </si>
  <si>
    <t>19,94014</t>
  </si>
  <si>
    <t>649.131,34</t>
  </si>
  <si>
    <t>32.554,00</t>
  </si>
  <si>
    <t>748,74</t>
  </si>
  <si>
    <t>193.852</t>
  </si>
  <si>
    <t>3.865.418,67</t>
  </si>
  <si>
    <t>193.852,00</t>
  </si>
  <si>
    <t>4.458,59</t>
  </si>
  <si>
    <t>TOTALES</t>
  </si>
  <si>
    <t>Provisión de Humedad</t>
  </si>
  <si>
    <t>Provisión Fija</t>
  </si>
  <si>
    <t>Provisión Provisoria</t>
  </si>
  <si>
    <t>Mes de recepción</t>
  </si>
  <si>
    <t>Nombre del proveedor</t>
  </si>
  <si>
    <t>Mes cuota</t>
  </si>
  <si>
    <t>Condición QP</t>
  </si>
  <si>
    <t>Mes que fija precio</t>
  </si>
  <si>
    <t>Lote de proveedor</t>
  </si>
  <si>
    <t>Tipo de precio</t>
  </si>
  <si>
    <t>Precio base factura</t>
  </si>
  <si>
    <t>Monto facturado USD</t>
  </si>
  <si>
    <t>Libras recepción planta</t>
  </si>
  <si>
    <t>Perdida Metalúrgica</t>
  </si>
  <si>
    <t>Descuento Lb</t>
  </si>
  <si>
    <t>Provisión de precios provisiorios USD</t>
  </si>
  <si>
    <t>Documento de ajuste</t>
  </si>
  <si>
    <t>Libras Doc. final</t>
  </si>
  <si>
    <t>Precio unitario Doc. final</t>
  </si>
  <si>
    <t>Total factura final USD</t>
  </si>
  <si>
    <t>Variación libras</t>
  </si>
  <si>
    <t>Variación USD Doc. ajuste</t>
  </si>
  <si>
    <t>Total Doc. finalización</t>
  </si>
  <si>
    <t>Diferencia US$ Ajuste - Finalización</t>
  </si>
  <si>
    <t>Inv.Prov.HyC USD</t>
  </si>
  <si>
    <t>Dif. final en libras</t>
  </si>
  <si>
    <t>Dif. final de precios USD</t>
  </si>
  <si>
    <t>Documento compras</t>
  </si>
  <si>
    <t>Posición</t>
  </si>
  <si>
    <t>05.2025</t>
  </si>
  <si>
    <t>4600000846</t>
  </si>
  <si>
    <t>M03-21174</t>
  </si>
  <si>
    <t>02.06.2025</t>
  </si>
  <si>
    <t>D</t>
  </si>
  <si>
    <t>M03-21175</t>
  </si>
  <si>
    <t>06.2025</t>
  </si>
  <si>
    <t>M03-21192</t>
  </si>
  <si>
    <t>11125</t>
  </si>
  <si>
    <t>01.07.2025</t>
  </si>
  <si>
    <t>4600000858</t>
  </si>
  <si>
    <t>N00-23439</t>
  </si>
  <si>
    <t>03.06.2025</t>
  </si>
  <si>
    <t>N00-23444</t>
  </si>
  <si>
    <t>N00-23445</t>
  </si>
  <si>
    <t>N00-23576</t>
  </si>
  <si>
    <t>503467</t>
  </si>
  <si>
    <t>N00-23577</t>
  </si>
  <si>
    <t>N00-23593</t>
  </si>
  <si>
    <t>PAGOS RECIBIDOS</t>
  </si>
  <si>
    <t>VENTA FEMO</t>
  </si>
  <si>
    <t>VENTA OXT</t>
  </si>
  <si>
    <t>ARRIENDO TERRENOS</t>
  </si>
  <si>
    <t>REEMBOLSO DE GASTOS</t>
  </si>
  <si>
    <t>SERVICIOS ADMINISTRATIVOS</t>
  </si>
  <si>
    <t>SERVICIOS TI</t>
  </si>
  <si>
    <t>VENTA OPAS</t>
  </si>
  <si>
    <t>SERVICIOS DE INGENIERIA</t>
  </si>
  <si>
    <t>VENTA RENIO</t>
  </si>
  <si>
    <t>VENTA APR</t>
  </si>
  <si>
    <t>CLASIFICACION</t>
  </si>
  <si>
    <t>Etiquetas de columna</t>
  </si>
  <si>
    <t>Total general</t>
  </si>
  <si>
    <t>Suma de Importe en ML3</t>
  </si>
  <si>
    <t>Etiquetas de fila</t>
  </si>
  <si>
    <t>VENTA MOS2</t>
  </si>
  <si>
    <t>(en blanco)</t>
  </si>
  <si>
    <t>CARBOMET INDUSTRIAL</t>
  </si>
  <si>
    <t>CARBOMET ENERGIA</t>
  </si>
  <si>
    <t>PIMASA</t>
  </si>
  <si>
    <t>INMOB. SAN BERNARDO</t>
  </si>
  <si>
    <t>COMPLEJO IND MOLYNOR</t>
  </si>
  <si>
    <t>MOLYMET GERMANY USD</t>
  </si>
  <si>
    <t>STRATEGIC METALS B.V.</t>
  </si>
  <si>
    <t>MOLYMET BELGIUM N.V.</t>
  </si>
  <si>
    <t>MOLYMET SERVICES LTD.</t>
  </si>
  <si>
    <t>MOLYMET BEIJING TRADING</t>
  </si>
  <si>
    <t>MOLYMETNOS S.A.</t>
  </si>
  <si>
    <t>GRUPO PLANSEE</t>
  </si>
  <si>
    <t>MOLYMET BRASIL</t>
  </si>
  <si>
    <t>Saldo incial</t>
  </si>
  <si>
    <t>VENTA DE OPAS</t>
  </si>
  <si>
    <t>VENTA OPF</t>
  </si>
  <si>
    <t>VENTAS MOS2</t>
  </si>
  <si>
    <t>VENTA MOS2 DESCOBRIZADA</t>
  </si>
  <si>
    <t>VENTA ADM</t>
  </si>
  <si>
    <t>VENTA ACTIVOS FIJOS</t>
  </si>
  <si>
    <t>INTERESES COBRADOS</t>
  </si>
  <si>
    <t>SALDO FINAL</t>
  </si>
  <si>
    <t>Check</t>
  </si>
  <si>
    <t>1011550013</t>
  </si>
  <si>
    <t>CXC CARBOMET ENERGIA</t>
  </si>
  <si>
    <t>2025250096</t>
  </si>
  <si>
    <t>/990,94002</t>
  </si>
  <si>
    <t>2025250256</t>
  </si>
  <si>
    <t>2025250506</t>
  </si>
  <si>
    <t>/919,91993</t>
  </si>
  <si>
    <t>2025250514</t>
  </si>
  <si>
    <t>2025250517</t>
  </si>
  <si>
    <t>/919,91998</t>
  </si>
  <si>
    <t>2025250751</t>
  </si>
  <si>
    <t>/936,74004</t>
  </si>
  <si>
    <t>2025250945</t>
  </si>
  <si>
    <t>/937,93010</t>
  </si>
  <si>
    <t>2025251180</t>
  </si>
  <si>
    <t>/936,29006</t>
  </si>
  <si>
    <t>2025505005</t>
  </si>
  <si>
    <t>PAGO FACT N. 504446</t>
  </si>
  <si>
    <t>CANC. F.504471</t>
  </si>
  <si>
    <t>2025511127</t>
  </si>
  <si>
    <t>Canc. F.504471</t>
  </si>
  <si>
    <t>COMP FACT/NC</t>
  </si>
  <si>
    <t>2025518211</t>
  </si>
  <si>
    <t>Comp Fact/NC</t>
  </si>
  <si>
    <t>CANC. F.504489</t>
  </si>
  <si>
    <t>2025518212</t>
  </si>
  <si>
    <t>Canc. F.504489 CESA</t>
  </si>
  <si>
    <t>CANC. F.504541</t>
  </si>
  <si>
    <t>2025525953</t>
  </si>
  <si>
    <t>Canc. F.504541 CESA</t>
  </si>
  <si>
    <t>2025532817</t>
  </si>
  <si>
    <t>Pago Fact 504555 Cesa</t>
  </si>
  <si>
    <t>2025539340</t>
  </si>
  <si>
    <t>Pago Fact 504571 CESA</t>
  </si>
  <si>
    <t xml:space="preserve">      1011530060  FINAL. MO X REALIZAR</t>
  </si>
  <si>
    <t xml:space="preserve">      1011530070  FINAL. MO X REALIZAR</t>
  </si>
  <si>
    <t xml:space="preserve">      1011530206  EST.PR.VTA Molymet Belgium</t>
  </si>
  <si>
    <t xml:space="preserve">      1011530209  EST.PR.VTA MolymetNos</t>
  </si>
  <si>
    <t xml:space="preserve">      1011530210  EST.PR.VTA Molynor</t>
  </si>
  <si>
    <t xml:space="preserve">      1011550012  CXC CARBOMET INDUSTRIAL</t>
  </si>
  <si>
    <t xml:space="preserve">      1011550014  CXC PIMASA</t>
  </si>
  <si>
    <t xml:space="preserve">      1011550015  CXC INMOB. SAN BERNARDO</t>
  </si>
  <si>
    <t xml:space="preserve">      1011550018  CXC COMPLEJO IND MOLYNOR</t>
  </si>
  <si>
    <t xml:space="preserve">      1011550114  EST. DIVIDENDO X COBRAR CESA</t>
  </si>
  <si>
    <t xml:space="preserve">      1011550115  EST. DIVIDENDO X COBRAR Molynor</t>
  </si>
  <si>
    <t xml:space="preserve">      1011550117  EST. DIVIDENDO X COBRAR CISA</t>
  </si>
  <si>
    <t xml:space="preserve">      1011550216  CXC MOLYMET GERMANY USD</t>
  </si>
  <si>
    <t xml:space="preserve">      1011550217  CXC STRATEGIC METALS B.V.</t>
  </si>
  <si>
    <t xml:space="preserve">      1011550218  CXC MOLYMEX S.A. DE C.V.</t>
  </si>
  <si>
    <t xml:space="preserve">      1011550219  CXC MOLYMET CORPORATION</t>
  </si>
  <si>
    <t xml:space="preserve">      1011550221  CXC MOLYMET BELGIUM N.V.</t>
  </si>
  <si>
    <t xml:space="preserve">      1011550222  CXC MOLYMET SERVICES LTD.</t>
  </si>
  <si>
    <t xml:space="preserve">      1011550224  CXC MOLYMET BEIJING TRADING</t>
  </si>
  <si>
    <t xml:space="preserve">      1011550226  CXC MOLYMETNOS S.A.</t>
  </si>
  <si>
    <t xml:space="preserve">      1011550227  CXC GRUPO PLANSEE</t>
  </si>
  <si>
    <t xml:space="preserve">      1011550230  CXC MOLYMET BRASIL</t>
  </si>
  <si>
    <t xml:space="preserve">      1011560226  ANT MOLYMETNOS S.A.</t>
  </si>
  <si>
    <t xml:space="preserve">      1011580100  PRESTAMO POR COBRAR EERR C/P</t>
  </si>
  <si>
    <t xml:space="preserve">      1011580101  PRESTAMO POR COBRAR C/P Molymex</t>
  </si>
  <si>
    <t xml:space="preserve">      1011580102  PTMO X COB.M.Belgium</t>
  </si>
  <si>
    <t xml:space="preserve">      1011580200  INTERESES POR COBRAR EERR C/P</t>
  </si>
  <si>
    <t xml:space="preserve">      1011580202  INTERESES POR COBRAR C/P Molymex</t>
  </si>
  <si>
    <t xml:space="preserve">      1011580203  INT. X COB. EERR C/P</t>
  </si>
  <si>
    <t>*     CxC a Entidades Relacionadas,Cte</t>
  </si>
  <si>
    <t>Saldo inicial</t>
  </si>
  <si>
    <t>Junio</t>
  </si>
  <si>
    <t>Reporte Operaciones con Partes Relacionadas</t>
  </si>
  <si>
    <t>TIPO DE OPERACIÓN</t>
  </si>
  <si>
    <t>SUBTIPO DE OPERACIÓN</t>
  </si>
  <si>
    <t>RAZÓN SOCIAL CONTRAPARTE</t>
  </si>
  <si>
    <t>N° IDENTIFICACIÓN CONTRAPARTE</t>
  </si>
  <si>
    <t>NATURALEZA DE RELACIÓN</t>
  </si>
  <si>
    <t>MONTO TOTAL INVOLUCRADO</t>
  </si>
  <si>
    <t>REAJUSTES E INTERESES</t>
  </si>
  <si>
    <t>PRECIO PROMEDIO OPERACIÓN</t>
  </si>
  <si>
    <t>MONEDA OPERACIÓN</t>
  </si>
  <si>
    <t>NÚMERO DE OPERACIONES REALIZADAS</t>
  </si>
  <si>
    <t>Filial - Directa</t>
  </si>
  <si>
    <t>Aprobada por el Directorio</t>
  </si>
  <si>
    <t>Existe director común en ambas partes</t>
  </si>
  <si>
    <t>Directorio acordó no revelar el precio promedio de la operación por considerarse información estrategica</t>
  </si>
  <si>
    <t>Sometida a la política de habitualidad</t>
  </si>
  <si>
    <t>Filial -Indirecta</t>
  </si>
  <si>
    <t>N/A</t>
  </si>
  <si>
    <t>Primer semestre 2025</t>
  </si>
  <si>
    <t>Clasificación CMF</t>
  </si>
  <si>
    <t>Servicios gerenciales,administrativos, contables, de consultoría.</t>
  </si>
  <si>
    <t>TIPO DE OPERACIÓN CMF</t>
  </si>
  <si>
    <t>SUBTIPO DE OPERACIÓN CMF</t>
  </si>
  <si>
    <t>Carbomet Energía S.A.</t>
  </si>
  <si>
    <t xml:space="preserve">Venta de perrenato de amonio, renio y sus derivados </t>
  </si>
  <si>
    <t xml:space="preserve">Venta  de concentrado de molibdeno, óxido de molibdeno, productos puros de molibdeno y  sus derivados </t>
  </si>
  <si>
    <t>Proveedora Industrial Minera Andina S.A.</t>
  </si>
  <si>
    <t>Venta de productos y/o servicios</t>
  </si>
  <si>
    <t>Exceptuada por poseer al menos el 95% de la contraparte</t>
  </si>
  <si>
    <t>Carbomet Industrial S.A.</t>
  </si>
  <si>
    <t>Complejo Industrial Molynor S.A.</t>
  </si>
  <si>
    <t>Molymet Beijing Trading Co. Ltd.</t>
  </si>
  <si>
    <t xml:space="preserve">Molymet Belgium N.V. </t>
  </si>
  <si>
    <t>Molymet Do Brasil Representações e Serviços Ltda.</t>
  </si>
  <si>
    <t>Molymet Services Limited</t>
  </si>
  <si>
    <t xml:space="preserve">MolymetNos S.A. </t>
  </si>
  <si>
    <t>Molymex S.A. de C.V.</t>
  </si>
  <si>
    <t>Strategic Metals B.V.B.A.</t>
  </si>
  <si>
    <t xml:space="preserve">Inmobiliaria San Bernardo S.A.  </t>
  </si>
  <si>
    <t xml:space="preserve">Molymet Germany GmbH </t>
  </si>
  <si>
    <t xml:space="preserve">      2021230012  CXP CARBOMET INDUSTRIAL</t>
  </si>
  <si>
    <t xml:space="preserve">      2021230015  CXP INMOB. SAN BERNARDO</t>
  </si>
  <si>
    <t xml:space="preserve">      2021230018  CXP COMPLEJO IND MOLYNOR</t>
  </si>
  <si>
    <t xml:space="preserve">      2021230218  CXP MOLYMEX S.A. DE C.V.</t>
  </si>
  <si>
    <t xml:space="preserve">      2021230219  CXP MOLYMET CORPORATION</t>
  </si>
  <si>
    <t xml:space="preserve">      2021230221  CXP MOLYMET BELGIUM N.V.</t>
  </si>
  <si>
    <t xml:space="preserve">      2021230222  CXP MOLYMET SERVICES LTD.</t>
  </si>
  <si>
    <t xml:space="preserve">      2021230224  CXP MOLYMET BEIJING TRADING</t>
  </si>
  <si>
    <t xml:space="preserve">      2021230226  CXP MOLYMETNOS S.A.</t>
  </si>
  <si>
    <t xml:space="preserve">      2021230230  CXP MOLYMET BRASIL</t>
  </si>
  <si>
    <t xml:space="preserve">      2021250502  CASH POOLING X PAG</t>
  </si>
  <si>
    <t xml:space="preserve">      2021250503  CASH POOLING EERR X PAGAR CISA</t>
  </si>
  <si>
    <t xml:space="preserve">      2021250505  CASH POOLING EERR X PAGAR ISB</t>
  </si>
  <si>
    <t xml:space="preserve">      2021250508  CASH POOLING X PAG</t>
  </si>
  <si>
    <t xml:space="preserve">      2021510209  EST.PR.VTA Molymet Belgium</t>
  </si>
  <si>
    <t>*     CxP a Entidades Relacionadas cte</t>
  </si>
  <si>
    <t>clasificacion</t>
  </si>
  <si>
    <t>ARRIENDO BODEGAS</t>
  </si>
  <si>
    <t>COMISIONES</t>
  </si>
  <si>
    <t>COMPRA MOS2</t>
  </si>
  <si>
    <t>COMPRA RESINA RENIO</t>
  </si>
  <si>
    <t>COMPRA OXT</t>
  </si>
  <si>
    <t>SERVICIO MAQUILA</t>
  </si>
  <si>
    <t>OTROS SERVICIOS</t>
  </si>
  <si>
    <t>COMPRA FEMO</t>
  </si>
  <si>
    <t>Maquila</t>
  </si>
  <si>
    <t>Venta FEMO</t>
  </si>
  <si>
    <t>Venta APR</t>
  </si>
  <si>
    <t>Venta otros</t>
  </si>
  <si>
    <t>COMPRA RENIO</t>
  </si>
  <si>
    <t>Compra de productos y/o servicios</t>
  </si>
  <si>
    <t>REEMBOLSO GASTOS</t>
  </si>
  <si>
    <t>COMPRA APR</t>
  </si>
  <si>
    <t>PAGOS REALIZADOS</t>
  </si>
  <si>
    <t>Prestamos otorgados</t>
  </si>
  <si>
    <t>Pagos recibidos</t>
  </si>
  <si>
    <t>Saldo final</t>
  </si>
  <si>
    <t>Intereses devengados</t>
  </si>
  <si>
    <t>Intereses pagados</t>
  </si>
  <si>
    <t>Intereses Cashpooling pagados</t>
  </si>
  <si>
    <t>SMBV</t>
  </si>
  <si>
    <t>ISB</t>
  </si>
  <si>
    <t>TOTAL</t>
  </si>
  <si>
    <t>Cuenta de Importe en ML3_2</t>
  </si>
  <si>
    <t>96.953.640-4</t>
  </si>
  <si>
    <t>Total Depositos</t>
  </si>
  <si>
    <t>Total Derivados</t>
  </si>
  <si>
    <t>Intereses</t>
  </si>
  <si>
    <t>Monto USD</t>
  </si>
  <si>
    <t>Operaciones</t>
  </si>
  <si>
    <t>25 de julio de 2025</t>
  </si>
  <si>
    <t>Universidad de los Andes</t>
  </si>
  <si>
    <t>71.614.000-8</t>
  </si>
  <si>
    <t>Exceptuada por monto</t>
  </si>
  <si>
    <t>Donación</t>
  </si>
  <si>
    <t>Existe director común en ambas partes (*)</t>
  </si>
  <si>
    <t>Existe director común en ambas partes (**)</t>
  </si>
  <si>
    <t>(*)     Este informe sólo contiene las operaciones efectuadas hasta el día 19 de mayo, por haber cesado en tal fecha la existencia de un director común entre las sociedades.</t>
  </si>
  <si>
    <t>(**)  Este informe sólo contiene las operaciones efectuadas hasta el día 24 de abril, por haber cesado en tal fecha la existencia de un director común entre las sociedades.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</si>
</sst>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 * #,##0_ ;_ * \-#,##0_ ;_ * &quot;-&quot;_ ;_ @_ "/>
    <numFmt numFmtId="43" formatCode="_ * #,##0.00_ ;_ * \-#,##0.00_ ;_ * &quot;-&quot;??_ ;_ @_ "/>
    <numFmt numFmtId="164" formatCode="_ * #,##0.00_ ;_ * \-#,##0.00_ ;_ * &quot;-&quot;_ ;_ @_ "/>
    <numFmt numFmtId="165" formatCode="#,##0;\(#,##0\)"/>
    <numFmt numFmtId="166" formatCode="0.00000"/>
    <numFmt numFmtId="167" formatCode="0.0000"/>
    <numFmt numFmtId="168" formatCode="0.000000"/>
    <numFmt numFmtId="169" formatCode="#,##0.00_);\(#,##0.00\)"/>
    <numFmt numFmtId="170" formatCode="#,##0_);\(#,##0\)"/>
    <numFmt numFmtId="171" formatCode="#,##0.00000"/>
    <numFmt numFmtId="172" formatCode="#,##0.00_);\(#,##0.00\);&quot;-&quot;"/>
    <numFmt numFmtId="173" formatCode="\(#,##0.00\);#,##0.00_);&quot;-&quot;"/>
  </numFmts>
  <fonts count="23" x14ac:knownFonts="1"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</font>
    <font>
      <b/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u/>
      <sz val="11"/>
      <name val="Aptos Narrow"/>
      <family val="2"/>
      <scheme val="minor"/>
    </font>
    <font>
      <b/>
      <sz val="10"/>
      <color rgb="FF545352"/>
      <name val="Aptos Narrow"/>
      <family val="2"/>
      <scheme val="minor"/>
    </font>
    <font>
      <b/>
      <sz val="9"/>
      <color rgb="FF545352"/>
      <name val="Aptos Narrow"/>
      <family val="2"/>
      <scheme val="minor"/>
    </font>
    <font>
      <sz val="8"/>
      <color rgb="FF595959"/>
      <name val="Aptos Narrow"/>
      <family val="2"/>
      <scheme val="minor"/>
    </font>
    <font>
      <b/>
      <sz val="9"/>
      <color rgb="FF7B7A78"/>
      <name val="Aptos Narrow"/>
      <family val="2"/>
      <scheme val="minor"/>
    </font>
    <font>
      <b/>
      <sz val="9"/>
      <color rgb="FF595959"/>
      <name val="Aptos Narrow"/>
      <family val="2"/>
      <scheme val="minor"/>
    </font>
    <font>
      <sz val="7"/>
      <name val="Aptos Narrow"/>
      <family val="2"/>
      <scheme val="minor"/>
    </font>
    <font>
      <sz val="7"/>
      <color indexed="10"/>
      <name val="Aptos Narrow"/>
      <family val="2"/>
      <scheme val="minor"/>
    </font>
    <font>
      <i/>
      <sz val="7"/>
      <color indexed="10"/>
      <name val="Aptos Narrow"/>
      <family val="2"/>
      <scheme val="minor"/>
    </font>
    <font>
      <sz val="8"/>
      <name val="Aptos Narrow"/>
      <family val="2"/>
      <scheme val="minor"/>
    </font>
    <font>
      <i/>
      <sz val="7"/>
      <name val="Aptos Narrow"/>
      <family val="2"/>
      <scheme val="minor"/>
    </font>
    <font>
      <sz val="10"/>
      <name val="Aptos Narrow"/>
      <family val="2"/>
      <scheme val="minor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67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6E6E6"/>
      </left>
      <right style="thin">
        <color rgb="FFE6E6E6"/>
      </right>
      <top style="thin">
        <color rgb="FFE6E6E6"/>
      </top>
      <bottom style="thin">
        <color rgb="FFE6E6E6"/>
      </bottom>
      <diagonal/>
    </border>
    <border>
      <left/>
      <right style="thin">
        <color rgb="FFE6E6E6"/>
      </right>
      <top style="thin">
        <color rgb="FFE6E6E6"/>
      </top>
      <bottom style="thin">
        <color rgb="FFE6E6E6"/>
      </bottom>
      <diagonal/>
    </border>
    <border>
      <left style="thin">
        <color rgb="FFE6E6E6"/>
      </left>
      <right style="thin">
        <color rgb="FFE6E6E6"/>
      </right>
      <top/>
      <bottom style="thin">
        <color rgb="FFE6E6E6"/>
      </bottom>
      <diagonal/>
    </border>
    <border>
      <left/>
      <right style="thin">
        <color rgb="FFE6E6E6"/>
      </right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1" fontId="5" fillId="0" borderId="0" applyFont="0" applyFill="0" applyBorder="0" applyAlignment="0" applyProtection="0"/>
    <xf numFmtId="0" fontId="8" fillId="0" borderId="0"/>
    <xf numFmtId="0" fontId="4" fillId="0" borderId="0"/>
    <xf numFmtId="0" fontId="8" fillId="0" borderId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52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3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7" fillId="5" borderId="0" xfId="0" applyFont="1" applyFill="1" applyAlignment="1">
      <alignment horizontal="center" vertical="top"/>
    </xf>
    <xf numFmtId="0" fontId="0" fillId="4" borderId="1" xfId="0" applyFill="1" applyBorder="1" applyAlignment="1">
      <alignment vertical="top"/>
    </xf>
    <xf numFmtId="14" fontId="0" fillId="4" borderId="1" xfId="0" applyNumberFormat="1" applyFill="1" applyBorder="1" applyAlignment="1">
      <alignment horizontal="right" vertical="top"/>
    </xf>
    <xf numFmtId="3" fontId="0" fillId="4" borderId="1" xfId="0" applyNumberFormat="1" applyFill="1" applyBorder="1" applyAlignment="1">
      <alignment horizontal="right" vertical="top"/>
    </xf>
    <xf numFmtId="4" fontId="0" fillId="4" borderId="1" xfId="0" applyNumberFormat="1" applyFill="1" applyBorder="1" applyAlignment="1">
      <alignment horizontal="right" vertical="top"/>
    </xf>
    <xf numFmtId="0" fontId="0" fillId="3" borderId="1" xfId="0" applyFill="1" applyBorder="1" applyAlignment="1">
      <alignment vertical="top"/>
    </xf>
    <xf numFmtId="14" fontId="0" fillId="3" borderId="1" xfId="0" applyNumberFormat="1" applyFill="1" applyBorder="1" applyAlignment="1">
      <alignment horizontal="right" vertical="top"/>
    </xf>
    <xf numFmtId="3" fontId="0" fillId="3" borderId="1" xfId="0" applyNumberFormat="1" applyFill="1" applyBorder="1" applyAlignment="1">
      <alignment horizontal="right" vertical="top"/>
    </xf>
    <xf numFmtId="4" fontId="0" fillId="3" borderId="1" xfId="0" applyNumberFormat="1" applyFill="1" applyBorder="1" applyAlignment="1">
      <alignment horizontal="right" vertical="top"/>
    </xf>
    <xf numFmtId="0" fontId="8" fillId="0" borderId="0" xfId="0" applyFont="1" applyAlignment="1">
      <alignment vertical="top"/>
    </xf>
    <xf numFmtId="0" fontId="9" fillId="0" borderId="0" xfId="2" applyFont="1" applyAlignment="1">
      <alignment vertical="top"/>
    </xf>
    <xf numFmtId="0" fontId="4" fillId="0" borderId="0" xfId="3"/>
    <xf numFmtId="0" fontId="10" fillId="6" borderId="2" xfId="3" applyFont="1" applyFill="1" applyBorder="1" applyAlignment="1">
      <alignment horizontal="center" vertical="center" wrapText="1"/>
    </xf>
    <xf numFmtId="0" fontId="11" fillId="6" borderId="2" xfId="3" applyFont="1" applyFill="1" applyBorder="1" applyAlignment="1">
      <alignment horizontal="center" vertical="center" wrapText="1"/>
    </xf>
    <xf numFmtId="0" fontId="11" fillId="6" borderId="3" xfId="3" applyFont="1" applyFill="1" applyBorder="1" applyAlignment="1">
      <alignment horizontal="center" vertical="center" wrapText="1"/>
    </xf>
    <xf numFmtId="0" fontId="12" fillId="7" borderId="4" xfId="3" applyFont="1" applyFill="1" applyBorder="1" applyAlignment="1">
      <alignment vertical="top"/>
    </xf>
    <xf numFmtId="0" fontId="13" fillId="7" borderId="5" xfId="3" applyFont="1" applyFill="1" applyBorder="1" applyAlignment="1">
      <alignment vertical="top"/>
    </xf>
    <xf numFmtId="0" fontId="12" fillId="7" borderId="5" xfId="3" applyFont="1" applyFill="1" applyBorder="1" applyAlignment="1">
      <alignment vertical="top"/>
    </xf>
    <xf numFmtId="3" fontId="12" fillId="7" borderId="5" xfId="3" applyNumberFormat="1" applyFont="1" applyFill="1" applyBorder="1" applyAlignment="1">
      <alignment horizontal="right" vertical="top"/>
    </xf>
    <xf numFmtId="4" fontId="12" fillId="7" borderId="5" xfId="3" applyNumberFormat="1" applyFont="1" applyFill="1" applyBorder="1" applyAlignment="1">
      <alignment horizontal="right" vertical="top"/>
    </xf>
    <xf numFmtId="0" fontId="14" fillId="7" borderId="5" xfId="3" applyFont="1" applyFill="1" applyBorder="1" applyAlignment="1">
      <alignment vertical="top"/>
    </xf>
    <xf numFmtId="3" fontId="14" fillId="7" borderId="5" xfId="3" applyNumberFormat="1" applyFont="1" applyFill="1" applyBorder="1" applyAlignment="1">
      <alignment horizontal="right" vertical="top"/>
    </xf>
    <xf numFmtId="4" fontId="14" fillId="7" borderId="5" xfId="3" applyNumberFormat="1" applyFont="1" applyFill="1" applyBorder="1" applyAlignment="1">
      <alignment horizontal="right" vertical="top"/>
    </xf>
    <xf numFmtId="0" fontId="14" fillId="7" borderId="4" xfId="3" applyFont="1" applyFill="1" applyBorder="1" applyAlignment="1">
      <alignment vertical="top"/>
    </xf>
    <xf numFmtId="164" fontId="14" fillId="7" borderId="5" xfId="1" applyNumberFormat="1" applyFont="1" applyFill="1" applyBorder="1" applyAlignment="1">
      <alignment horizontal="right" vertical="top"/>
    </xf>
    <xf numFmtId="0" fontId="15" fillId="0" borderId="0" xfId="4" applyFont="1" applyAlignment="1">
      <alignment horizontal="left"/>
    </xf>
    <xf numFmtId="17" fontId="16" fillId="0" borderId="0" xfId="4" quotePrefix="1" applyNumberFormat="1" applyFont="1" applyAlignment="1">
      <alignment horizontal="left"/>
    </xf>
    <xf numFmtId="37" fontId="16" fillId="0" borderId="0" xfId="4" applyNumberFormat="1" applyFont="1" applyAlignment="1">
      <alignment horizontal="left"/>
    </xf>
    <xf numFmtId="17" fontId="17" fillId="0" borderId="0" xfId="4" applyNumberFormat="1" applyFont="1" applyAlignment="1">
      <alignment horizontal="left"/>
    </xf>
    <xf numFmtId="0" fontId="16" fillId="0" borderId="0" xfId="4" applyFont="1" applyAlignment="1">
      <alignment horizontal="left"/>
    </xf>
    <xf numFmtId="0" fontId="15" fillId="0" borderId="0" xfId="4" applyFont="1" applyAlignment="1">
      <alignment horizontal="center"/>
    </xf>
    <xf numFmtId="37" fontId="15" fillId="0" borderId="0" xfId="4" applyNumberFormat="1" applyFont="1" applyAlignment="1">
      <alignment horizontal="left"/>
    </xf>
    <xf numFmtId="15" fontId="15" fillId="0" borderId="0" xfId="4" applyNumberFormat="1" applyFont="1" applyAlignment="1">
      <alignment horizontal="left"/>
    </xf>
    <xf numFmtId="0" fontId="15" fillId="0" borderId="0" xfId="5" quotePrefix="1" applyNumberFormat="1" applyFont="1" applyFill="1" applyBorder="1" applyAlignment="1" applyProtection="1">
      <alignment horizontal="center"/>
    </xf>
    <xf numFmtId="165" fontId="15" fillId="0" borderId="0" xfId="4" applyNumberFormat="1" applyFont="1"/>
    <xf numFmtId="37" fontId="15" fillId="0" borderId="0" xfId="4" applyNumberFormat="1" applyFont="1"/>
    <xf numFmtId="17" fontId="15" fillId="0" borderId="0" xfId="4" applyNumberFormat="1" applyFont="1"/>
    <xf numFmtId="166" fontId="15" fillId="0" borderId="0" xfId="4" applyNumberFormat="1" applyFont="1"/>
    <xf numFmtId="167" fontId="15" fillId="0" borderId="0" xfId="4" applyNumberFormat="1" applyFont="1"/>
    <xf numFmtId="168" fontId="15" fillId="0" borderId="0" xfId="4" applyNumberFormat="1" applyFont="1"/>
    <xf numFmtId="169" fontId="15" fillId="0" borderId="0" xfId="4" applyNumberFormat="1" applyFont="1"/>
    <xf numFmtId="2" fontId="15" fillId="0" borderId="0" xfId="4" applyNumberFormat="1" applyFont="1"/>
    <xf numFmtId="170" fontId="15" fillId="0" borderId="0" xfId="4" applyNumberFormat="1" applyFont="1"/>
    <xf numFmtId="37" fontId="18" fillId="0" borderId="0" xfId="4" applyNumberFormat="1" applyFont="1" applyAlignment="1">
      <alignment horizontal="center"/>
    </xf>
    <xf numFmtId="17" fontId="19" fillId="0" borderId="0" xfId="4" applyNumberFormat="1" applyFont="1"/>
    <xf numFmtId="0" fontId="20" fillId="0" borderId="0" xfId="4" applyFont="1"/>
    <xf numFmtId="0" fontId="8" fillId="0" borderId="0" xfId="2"/>
    <xf numFmtId="0" fontId="21" fillId="0" borderId="0" xfId="2" applyFont="1" applyAlignment="1">
      <alignment vertical="top"/>
    </xf>
    <xf numFmtId="0" fontId="22" fillId="0" borderId="0" xfId="2" applyFont="1" applyAlignment="1">
      <alignment vertical="top"/>
    </xf>
    <xf numFmtId="164" fontId="22" fillId="0" borderId="6" xfId="6" applyNumberFormat="1" applyFont="1" applyBorder="1" applyAlignment="1">
      <alignment horizontal="right" vertical="top"/>
    </xf>
    <xf numFmtId="0" fontId="22" fillId="0" borderId="6" xfId="2" applyFont="1" applyBorder="1" applyAlignment="1">
      <alignment vertical="top"/>
    </xf>
    <xf numFmtId="171" fontId="22" fillId="0" borderId="6" xfId="2" applyNumberFormat="1" applyFont="1" applyBorder="1" applyAlignment="1">
      <alignment horizontal="right" vertical="top"/>
    </xf>
    <xf numFmtId="3" fontId="22" fillId="0" borderId="6" xfId="2" applyNumberFormat="1" applyFont="1" applyBorder="1" applyAlignment="1">
      <alignment horizontal="right" vertical="top"/>
    </xf>
    <xf numFmtId="41" fontId="22" fillId="0" borderId="6" xfId="6" applyFont="1" applyBorder="1" applyAlignment="1">
      <alignment horizontal="right" vertical="top"/>
    </xf>
    <xf numFmtId="171" fontId="21" fillId="0" borderId="6" xfId="2" applyNumberFormat="1" applyFont="1" applyBorder="1" applyAlignment="1">
      <alignment horizontal="right" vertical="top"/>
    </xf>
    <xf numFmtId="3" fontId="21" fillId="0" borderId="0" xfId="2" applyNumberFormat="1" applyFont="1" applyAlignment="1">
      <alignment vertical="top"/>
    </xf>
    <xf numFmtId="0" fontId="22" fillId="5" borderId="6" xfId="2" applyFont="1" applyFill="1" applyBorder="1" applyAlignment="1">
      <alignment vertical="top"/>
    </xf>
    <xf numFmtId="4" fontId="22" fillId="5" borderId="6" xfId="2" applyNumberFormat="1" applyFont="1" applyFill="1" applyBorder="1" applyAlignment="1">
      <alignment vertical="top"/>
    </xf>
    <xf numFmtId="0" fontId="21" fillId="5" borderId="6" xfId="2" applyFont="1" applyFill="1" applyBorder="1" applyAlignment="1">
      <alignment vertical="top"/>
    </xf>
    <xf numFmtId="164" fontId="21" fillId="0" borderId="0" xfId="6" applyNumberFormat="1" applyFont="1" applyAlignment="1">
      <alignment vertical="top"/>
    </xf>
    <xf numFmtId="4" fontId="21" fillId="0" borderId="0" xfId="2" applyNumberFormat="1" applyFont="1" applyAlignment="1">
      <alignment vertical="top"/>
    </xf>
    <xf numFmtId="0" fontId="7" fillId="2" borderId="1" xfId="2" applyFont="1" applyFill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8" fillId="0" borderId="0" xfId="2" applyAlignment="1">
      <alignment vertical="top"/>
    </xf>
    <xf numFmtId="4" fontId="8" fillId="0" borderId="0" xfId="2" applyNumberFormat="1" applyAlignment="1">
      <alignment horizontal="right" vertical="top"/>
    </xf>
    <xf numFmtId="171" fontId="8" fillId="0" borderId="0" xfId="2" applyNumberFormat="1" applyAlignment="1">
      <alignment horizontal="right" vertical="top"/>
    </xf>
    <xf numFmtId="3" fontId="8" fillId="0" borderId="0" xfId="2" applyNumberFormat="1" applyAlignment="1">
      <alignment horizontal="right" vertical="top"/>
    </xf>
    <xf numFmtId="49" fontId="8" fillId="0" borderId="0" xfId="2" applyNumberFormat="1" applyAlignment="1">
      <alignment vertical="top"/>
    </xf>
    <xf numFmtId="0" fontId="0" fillId="0" borderId="0" xfId="0"/>
    <xf numFmtId="4" fontId="0" fillId="8" borderId="0" xfId="0" applyNumberFormat="1" applyFill="1" applyAlignment="1">
      <alignment horizontal="right" vertical="top"/>
    </xf>
    <xf numFmtId="0" fontId="0" fillId="8" borderId="0" xfId="0" applyFill="1" applyAlignment="1">
      <alignment vertical="top"/>
    </xf>
    <xf numFmtId="4" fontId="0" fillId="9" borderId="0" xfId="0" applyNumberFormat="1" applyFill="1" applyAlignment="1">
      <alignment horizontal="right" vertical="top"/>
    </xf>
    <xf numFmtId="0" fontId="0" fillId="9" borderId="0" xfId="0" applyFill="1" applyAlignment="1">
      <alignment vertical="top"/>
    </xf>
    <xf numFmtId="4" fontId="0" fillId="5" borderId="0" xfId="0" applyNumberFormat="1" applyFill="1" applyAlignment="1">
      <alignment horizontal="right" vertical="top"/>
    </xf>
    <xf numFmtId="0" fontId="0" fillId="5" borderId="0" xfId="0" applyFill="1" applyAlignment="1">
      <alignment vertical="top"/>
    </xf>
    <xf numFmtId="0" fontId="0" fillId="0" borderId="0" xfId="0" pivotButton="1" applyAlignment="1">
      <alignment vertical="top"/>
    </xf>
    <xf numFmtId="4" fontId="0" fillId="0" borderId="0" xfId="0" applyNumberFormat="1" applyAlignment="1">
      <alignment vertical="top"/>
    </xf>
    <xf numFmtId="0" fontId="0" fillId="0" borderId="0" xfId="0" applyAlignment="1">
      <alignment horizontal="left" vertical="top"/>
    </xf>
    <xf numFmtId="3" fontId="0" fillId="0" borderId="0" xfId="0" applyNumberFormat="1" applyAlignment="1">
      <alignment vertical="top"/>
    </xf>
    <xf numFmtId="0" fontId="0" fillId="10" borderId="0" xfId="0" applyFill="1" applyAlignment="1">
      <alignment horizontal="center"/>
    </xf>
    <xf numFmtId="0" fontId="6" fillId="10" borderId="0" xfId="0" applyFont="1" applyFill="1" applyAlignment="1">
      <alignment horizontal="center"/>
    </xf>
    <xf numFmtId="0" fontId="6" fillId="0" borderId="0" xfId="0" applyFont="1"/>
    <xf numFmtId="3" fontId="0" fillId="0" borderId="0" xfId="0" applyNumberFormat="1"/>
    <xf numFmtId="3" fontId="6" fillId="0" borderId="0" xfId="0" applyNumberFormat="1" applyFont="1"/>
    <xf numFmtId="49" fontId="0" fillId="12" borderId="7" xfId="0" applyNumberFormat="1" applyFill="1" applyBorder="1" applyAlignment="1">
      <alignment horizontal="left"/>
    </xf>
    <xf numFmtId="172" fontId="0" fillId="12" borderId="7" xfId="0" applyNumberFormat="1" applyFill="1" applyBorder="1"/>
    <xf numFmtId="0" fontId="0" fillId="13" borderId="0" xfId="0" applyFill="1" applyAlignment="1">
      <alignment vertical="top"/>
    </xf>
    <xf numFmtId="0" fontId="0" fillId="13" borderId="0" xfId="0" applyFill="1" applyAlignment="1">
      <alignment horizontal="center" vertical="top"/>
    </xf>
    <xf numFmtId="49" fontId="0" fillId="13" borderId="7" xfId="0" applyNumberFormat="1" applyFill="1" applyBorder="1" applyAlignment="1">
      <alignment horizontal="left"/>
    </xf>
    <xf numFmtId="172" fontId="0" fillId="13" borderId="7" xfId="0" applyNumberFormat="1" applyFill="1" applyBorder="1"/>
    <xf numFmtId="172" fontId="0" fillId="13" borderId="0" xfId="0" applyNumberFormat="1" applyFill="1" applyAlignment="1">
      <alignment vertical="top"/>
    </xf>
    <xf numFmtId="3" fontId="0" fillId="5" borderId="0" xfId="0" applyNumberFormat="1" applyFill="1"/>
    <xf numFmtId="4" fontId="0" fillId="15" borderId="0" xfId="0" applyNumberFormat="1" applyFill="1" applyAlignment="1">
      <alignment horizontal="right" vertical="top"/>
    </xf>
    <xf numFmtId="0" fontId="8" fillId="15" borderId="0" xfId="2" applyFill="1" applyAlignment="1">
      <alignment vertical="top"/>
    </xf>
    <xf numFmtId="4" fontId="0" fillId="14" borderId="0" xfId="0" applyNumberFormat="1" applyFill="1" applyAlignment="1">
      <alignment horizontal="right" vertical="top"/>
    </xf>
    <xf numFmtId="0" fontId="0" fillId="14" borderId="0" xfId="0" applyFill="1" applyAlignment="1">
      <alignment vertical="top"/>
    </xf>
    <xf numFmtId="14" fontId="0" fillId="14" borderId="0" xfId="0" applyNumberFormat="1" applyFill="1" applyAlignment="1">
      <alignment horizontal="right" vertical="top"/>
    </xf>
    <xf numFmtId="3" fontId="0" fillId="14" borderId="0" xfId="0" applyNumberFormat="1" applyFill="1" applyAlignment="1">
      <alignment horizontal="right" vertical="top"/>
    </xf>
    <xf numFmtId="0" fontId="8" fillId="14" borderId="0" xfId="0" applyFont="1" applyFill="1" applyAlignment="1">
      <alignment vertical="top"/>
    </xf>
    <xf numFmtId="0" fontId="6" fillId="0" borderId="0" xfId="3" applyFont="1" applyAlignment="1">
      <alignment horizontal="center"/>
    </xf>
    <xf numFmtId="0" fontId="6" fillId="0" borderId="0" xfId="3" applyFont="1"/>
    <xf numFmtId="3" fontId="4" fillId="0" borderId="0" xfId="3" applyNumberFormat="1"/>
    <xf numFmtId="0" fontId="7" fillId="0" borderId="0" xfId="0" applyFont="1" applyAlignment="1">
      <alignment horizontal="center" vertical="top"/>
    </xf>
    <xf numFmtId="0" fontId="6" fillId="0" borderId="0" xfId="0" applyFont="1" applyAlignment="1">
      <alignment horizontal="center"/>
    </xf>
    <xf numFmtId="0" fontId="0" fillId="10" borderId="0" xfId="0" applyFill="1"/>
    <xf numFmtId="0" fontId="0" fillId="10" borderId="0" xfId="0" applyFill="1" applyAlignment="1">
      <alignment vertical="top"/>
    </xf>
    <xf numFmtId="14" fontId="0" fillId="10" borderId="0" xfId="0" applyNumberFormat="1" applyFill="1" applyAlignment="1">
      <alignment horizontal="right" vertical="top"/>
    </xf>
    <xf numFmtId="3" fontId="0" fillId="10" borderId="0" xfId="0" applyNumberFormat="1" applyFill="1" applyAlignment="1">
      <alignment horizontal="right" vertical="top"/>
    </xf>
    <xf numFmtId="4" fontId="0" fillId="10" borderId="0" xfId="0" applyNumberFormat="1" applyFill="1" applyAlignment="1">
      <alignment horizontal="right" vertical="top"/>
    </xf>
    <xf numFmtId="0" fontId="0" fillId="16" borderId="0" xfId="0" applyFill="1"/>
    <xf numFmtId="3" fontId="0" fillId="16" borderId="0" xfId="0" applyNumberFormat="1" applyFill="1"/>
    <xf numFmtId="49" fontId="0" fillId="16" borderId="7" xfId="0" applyNumberFormat="1" applyFill="1" applyBorder="1" applyAlignment="1">
      <alignment horizontal="left"/>
    </xf>
    <xf numFmtId="172" fontId="0" fillId="16" borderId="7" xfId="0" applyNumberFormat="1" applyFill="1" applyBorder="1"/>
    <xf numFmtId="172" fontId="0" fillId="16" borderId="0" xfId="0" applyNumberFormat="1" applyFill="1" applyAlignment="1">
      <alignment vertical="top"/>
    </xf>
    <xf numFmtId="49" fontId="0" fillId="5" borderId="7" xfId="0" applyNumberFormat="1" applyFill="1" applyBorder="1" applyAlignment="1">
      <alignment horizontal="left"/>
    </xf>
    <xf numFmtId="172" fontId="0" fillId="5" borderId="7" xfId="0" applyNumberFormat="1" applyFill="1" applyBorder="1"/>
    <xf numFmtId="172" fontId="0" fillId="5" borderId="0" xfId="0" applyNumberFormat="1" applyFill="1" applyAlignment="1">
      <alignment vertical="top"/>
    </xf>
    <xf numFmtId="14" fontId="0" fillId="8" borderId="0" xfId="0" applyNumberFormat="1" applyFill="1" applyAlignment="1">
      <alignment horizontal="right" vertical="top"/>
    </xf>
    <xf numFmtId="3" fontId="0" fillId="8" borderId="0" xfId="0" applyNumberFormat="1" applyFill="1" applyAlignment="1">
      <alignment horizontal="right" vertical="top"/>
    </xf>
    <xf numFmtId="3" fontId="0" fillId="10" borderId="0" xfId="0" applyNumberFormat="1" applyFill="1" applyAlignment="1">
      <alignment vertical="top"/>
    </xf>
    <xf numFmtId="173" fontId="8" fillId="11" borderId="7" xfId="2" applyNumberFormat="1" applyFill="1" applyBorder="1"/>
    <xf numFmtId="0" fontId="8" fillId="10" borderId="0" xfId="0" applyFont="1" applyFill="1" applyAlignment="1">
      <alignment vertical="top"/>
    </xf>
    <xf numFmtId="0" fontId="0" fillId="17" borderId="0" xfId="0" applyFill="1" applyAlignment="1">
      <alignment vertical="top"/>
    </xf>
    <xf numFmtId="14" fontId="0" fillId="17" borderId="0" xfId="0" applyNumberFormat="1" applyFill="1" applyAlignment="1">
      <alignment horizontal="right" vertical="top"/>
    </xf>
    <xf numFmtId="4" fontId="0" fillId="17" borderId="0" xfId="0" applyNumberFormat="1" applyFill="1" applyAlignment="1">
      <alignment horizontal="right" vertical="top"/>
    </xf>
    <xf numFmtId="0" fontId="0" fillId="5" borderId="0" xfId="0" applyFill="1" applyAlignment="1">
      <alignment horizontal="center"/>
    </xf>
    <xf numFmtId="3" fontId="6" fillId="5" borderId="0" xfId="0" applyNumberFormat="1" applyFont="1" applyFill="1" applyAlignment="1">
      <alignment horizontal="center"/>
    </xf>
    <xf numFmtId="0" fontId="8" fillId="8" borderId="0" xfId="0" applyFont="1" applyFill="1" applyAlignment="1">
      <alignment vertical="top"/>
    </xf>
    <xf numFmtId="3" fontId="0" fillId="5" borderId="0" xfId="0" applyNumberFormat="1" applyFill="1" applyAlignment="1">
      <alignment vertical="top"/>
    </xf>
    <xf numFmtId="0" fontId="8" fillId="0" borderId="0" xfId="0" applyFont="1"/>
    <xf numFmtId="0" fontId="0" fillId="18" borderId="0" xfId="0" applyFill="1"/>
    <xf numFmtId="3" fontId="0" fillId="18" borderId="0" xfId="0" applyNumberFormat="1" applyFill="1"/>
    <xf numFmtId="0" fontId="8" fillId="18" borderId="0" xfId="0" applyFont="1" applyFill="1"/>
    <xf numFmtId="3" fontId="8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3" fontId="7" fillId="0" borderId="0" xfId="0" applyNumberFormat="1" applyFont="1" applyAlignment="1">
      <alignment vertical="top"/>
    </xf>
    <xf numFmtId="49" fontId="0" fillId="0" borderId="7" xfId="0" applyNumberFormat="1" applyBorder="1" applyAlignment="1">
      <alignment horizontal="left"/>
    </xf>
    <xf numFmtId="3" fontId="0" fillId="17" borderId="0" xfId="0" applyNumberFormat="1" applyFill="1" applyAlignment="1">
      <alignment vertical="top"/>
    </xf>
    <xf numFmtId="4" fontId="0" fillId="0" borderId="0" xfId="0" applyNumberFormat="1"/>
    <xf numFmtId="0" fontId="3" fillId="0" borderId="0" xfId="3" applyFont="1"/>
    <xf numFmtId="0" fontId="3" fillId="0" borderId="0" xfId="3" applyFont="1" applyAlignment="1">
      <alignment horizontal="center"/>
    </xf>
    <xf numFmtId="0" fontId="4" fillId="0" borderId="0" xfId="3" applyAlignment="1">
      <alignment horizontal="center"/>
    </xf>
    <xf numFmtId="0" fontId="4" fillId="0" borderId="0" xfId="3" applyAlignment="1">
      <alignment wrapText="1"/>
    </xf>
    <xf numFmtId="3" fontId="4" fillId="0" borderId="0" xfId="3" applyNumberFormat="1" applyAlignment="1">
      <alignment horizontal="center"/>
    </xf>
    <xf numFmtId="0" fontId="2" fillId="0" borderId="0" xfId="3" applyFont="1" applyAlignment="1">
      <alignment wrapText="1"/>
    </xf>
    <xf numFmtId="0" fontId="1" fillId="0" borderId="0" xfId="3" applyFont="1"/>
  </cellXfs>
  <cellStyles count="7">
    <cellStyle name="Millares [0]" xfId="1" builtinId="6"/>
    <cellStyle name="Millares [0] 2" xfId="6" xr:uid="{86C1FB05-BE10-4C42-B1C2-FC8C84073D93}"/>
    <cellStyle name="Millares 2" xfId="5" xr:uid="{56528689-25DC-4318-AAFF-F940D0117F9F}"/>
    <cellStyle name="Normal" xfId="0" builtinId="0"/>
    <cellStyle name="Normal 2" xfId="3" xr:uid="{3F2DF72D-5864-4A83-A631-9FE7CA77150D}"/>
    <cellStyle name="Normal 2 2" xfId="2" xr:uid="{8697C62B-8B16-448E-AB18-D32670427977}"/>
    <cellStyle name="Normal 2 4" xfId="4" xr:uid="{1A2DD9E2-B322-4EDE-84C9-8ED0ECEDB4C2}"/>
  </cellStyles>
  <dxfs count="98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devia\AppData\Local\Microsoft\Windows\INetCache\Content.Outlook\FQFC51S7\Transacciones%20Relacionadas%20Molymet%20S.A.%202024%20y%20Formato%20CMF%20final.xls" TargetMode="External"/><Relationship Id="rId1" Type="http://schemas.openxmlformats.org/officeDocument/2006/relationships/externalLinkPath" Target="file:///C:\Users\odevia\AppData\Local\Microsoft\Windows\INetCache\Content.Outlook\FQFC51S7\Transacciones%20Relacionadas%20Molymet%20S.A.%202024%20y%20Formato%20CMF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peraciones 2024 TOTAL"/>
      <sheetName val="SEGUNDO SEMESTRE FORMATO CMF"/>
      <sheetName val="Grupo"/>
      <sheetName val="Tabla CMF"/>
      <sheetName val="INSTRUCCIONES CMF"/>
      <sheetName val="Depositos Scotibank1"/>
      <sheetName val="Hoja8"/>
      <sheetName val="Transacciones Financieras "/>
      <sheetName val="Derivados Scotibank1"/>
      <sheetName val="Depositos Scotibank"/>
      <sheetName val="VENTAS"/>
      <sheetName val="COMPRAS"/>
      <sheetName val="Hoja6"/>
    </sheetNames>
    <sheetDataSet>
      <sheetData sheetId="0"/>
      <sheetData sheetId="1"/>
      <sheetData sheetId="2"/>
      <sheetData sheetId="3">
        <row r="8">
          <cell r="A8" t="str">
            <v>91.066.000-4</v>
          </cell>
          <cell r="B8" t="str">
            <v>Carbomet Energía S.A.</v>
          </cell>
          <cell r="C8" t="str">
            <v>Sometida a la política de habitualidad</v>
          </cell>
          <cell r="D8" t="str">
            <v>Servicios gerenciales,administrativos, contables, de consultoría.</v>
          </cell>
        </row>
        <row r="9">
          <cell r="A9" t="str">
            <v>529900KYYOIJ2BNJSG79</v>
          </cell>
          <cell r="B9" t="str">
            <v>GTP Europe S.a.r.l.</v>
          </cell>
          <cell r="D9" t="str">
            <v xml:space="preserve">Venta  de concentrado de molibdeno, óxido de molibdeno, productos puros de molibdeno y  sus derivados </v>
          </cell>
        </row>
        <row r="10">
          <cell r="A10" t="str">
            <v>529900KYYOIJ2BNJSG79</v>
          </cell>
          <cell r="D10" t="str">
            <v xml:space="preserve">Venta de perrenato de amonio, renio y sus derivados </v>
          </cell>
        </row>
        <row r="11">
          <cell r="A11" t="str">
            <v>93.305.000-9</v>
          </cell>
          <cell r="B11" t="str">
            <v>Proveedora Industrial Minera Andina S.A.</v>
          </cell>
          <cell r="C11" t="str">
            <v>Sometida a la política de habitualidad</v>
          </cell>
          <cell r="D11" t="str">
            <v xml:space="preserve">Venta  de concentrado de molibdeno, óxido de molibdeno, productos puros de molibdeno y  sus derivados </v>
          </cell>
        </row>
        <row r="12">
          <cell r="A12" t="str">
            <v>96.103.000-5</v>
          </cell>
          <cell r="B12" t="str">
            <v>Carbomet Industrial S.A.</v>
          </cell>
          <cell r="C12" t="str">
            <v>Exceptuada por poseer al menos el 95% de la contraparte</v>
          </cell>
          <cell r="D12" t="str">
            <v>Venta de productos y/o servicios</v>
          </cell>
        </row>
        <row r="13">
          <cell r="A13" t="str">
            <v>76.016.222-1</v>
          </cell>
          <cell r="B13" t="str">
            <v>Complejo Industrial Molynor S.A.</v>
          </cell>
          <cell r="C13" t="str">
            <v>Exceptuada por poseer al menos el 95% de la contraparte</v>
          </cell>
          <cell r="D13" t="str">
            <v>Venta de productos y/o servicios</v>
          </cell>
        </row>
        <row r="14">
          <cell r="A14" t="str">
            <v>96.953.640-4</v>
          </cell>
          <cell r="B14" t="str">
            <v xml:space="preserve">Inmobiliaria San Bernardo S.A.  </v>
          </cell>
          <cell r="C14" t="str">
            <v>Exceptuada por poseer al menos el 95% de la contraparte</v>
          </cell>
          <cell r="D14" t="str">
            <v>Venta de productos y/o servicios</v>
          </cell>
        </row>
        <row r="15">
          <cell r="A15" t="str">
            <v>9111010568920060X9</v>
          </cell>
          <cell r="B15" t="str">
            <v>Molymet Beijing Trading Co. Ltd.</v>
          </cell>
          <cell r="C15" t="str">
            <v>Exceptuada por poseer al menos el 95% de la contraparte</v>
          </cell>
          <cell r="D15" t="str">
            <v>Venta de productos y/o servicios</v>
          </cell>
        </row>
        <row r="16">
          <cell r="A16" t="str">
            <v>BE 0422.096.983</v>
          </cell>
          <cell r="B16" t="str">
            <v xml:space="preserve">Molymet Belgium N.V. </v>
          </cell>
          <cell r="C16" t="str">
            <v>Exceptuada por poseer al menos el 95% de la contraparte</v>
          </cell>
          <cell r="D16" t="str">
            <v>Venta de productos y/o servicios</v>
          </cell>
        </row>
        <row r="17">
          <cell r="A17" t="str">
            <v>52-2280482</v>
          </cell>
          <cell r="B17" t="str">
            <v>Molymet Corporation</v>
          </cell>
          <cell r="C17" t="str">
            <v>Exceptuada por poseer al menos el 95% de la contraparte</v>
          </cell>
          <cell r="D17" t="str">
            <v>Venta de productos y/o servicios</v>
          </cell>
        </row>
        <row r="18">
          <cell r="A18" t="str">
            <v>15.014.361/0001.64</v>
          </cell>
          <cell r="B18" t="str">
            <v>Molymet Do Brasil Representações e Serviços Ltda.</v>
          </cell>
          <cell r="C18" t="str">
            <v>Exceptuada por poseer al menos el 95% de la contraparte</v>
          </cell>
          <cell r="D18" t="str">
            <v>Venta de productos y/o servicios</v>
          </cell>
        </row>
        <row r="19">
          <cell r="A19" t="str">
            <v>DE158225708</v>
          </cell>
          <cell r="B19" t="str">
            <v xml:space="preserve">Molymet Germany GmbH </v>
          </cell>
          <cell r="C19" t="str">
            <v>Exceptuada por poseer al menos el 95% de la contraparte</v>
          </cell>
          <cell r="D19" t="str">
            <v>Venta de productos y/o servicios</v>
          </cell>
        </row>
        <row r="20">
          <cell r="A20" t="str">
            <v>GB 869 9090 59</v>
          </cell>
          <cell r="B20" t="str">
            <v>Molymet Services Limited</v>
          </cell>
          <cell r="C20" t="str">
            <v>Exceptuada por poseer al menos el 95% de la contraparte</v>
          </cell>
          <cell r="D20" t="str">
            <v>Venta de productos y/o servicios</v>
          </cell>
        </row>
        <row r="21">
          <cell r="A21" t="str">
            <v>76.107.905-0</v>
          </cell>
          <cell r="B21" t="str">
            <v xml:space="preserve">MolymetNos S.A. </v>
          </cell>
          <cell r="D21" t="str">
            <v>Venta de productos y/o servicios</v>
          </cell>
        </row>
        <row r="22">
          <cell r="A22" t="str">
            <v>MOL790530AH0</v>
          </cell>
          <cell r="B22" t="str">
            <v>Molymex S.A. de C.V.</v>
          </cell>
          <cell r="D22" t="str">
            <v>Venta de productos y/o servicios</v>
          </cell>
        </row>
        <row r="23">
          <cell r="A23">
            <v>836667659</v>
          </cell>
          <cell r="B23" t="str">
            <v>Strategic Metals B.V.B.A.</v>
          </cell>
          <cell r="D23" t="str">
            <v>Venta de productos y/o servicios</v>
          </cell>
        </row>
        <row r="32">
          <cell r="A32" t="str">
            <v>96.103.000-5</v>
          </cell>
          <cell r="B32" t="str">
            <v>Carbomet Industrial S.A.</v>
          </cell>
          <cell r="C32" t="str">
            <v>Exceptuada por poseer al menos el 95% de la contraparte</v>
          </cell>
          <cell r="D32" t="str">
            <v>Compra de productos y/o servicios</v>
          </cell>
        </row>
        <row r="33">
          <cell r="A33" t="str">
            <v>76.016.222-1</v>
          </cell>
          <cell r="B33" t="str">
            <v>Complejo Industrial Molynor S.A.</v>
          </cell>
          <cell r="C33" t="str">
            <v>Exceptuada por poseer al menos el 95% de la contraparte</v>
          </cell>
          <cell r="D33" t="str">
            <v>Compra de productos y/o servicios</v>
          </cell>
        </row>
        <row r="34">
          <cell r="A34" t="str">
            <v>96.953.640-4</v>
          </cell>
          <cell r="B34" t="str">
            <v xml:space="preserve">Inmobiliaria San Bernardo S.A.  </v>
          </cell>
          <cell r="C34" t="str">
            <v>Exceptuada por poseer al menos el 95% de la contraparte</v>
          </cell>
          <cell r="D34" t="str">
            <v>Compra de productos y/o servicios</v>
          </cell>
        </row>
        <row r="35">
          <cell r="A35" t="str">
            <v>9111010568920060X9</v>
          </cell>
          <cell r="B35" t="str">
            <v>Molymet Beijing Trading Co. Ltd.</v>
          </cell>
          <cell r="C35" t="str">
            <v>Exceptuada por poseer al menos el 95% de la contraparte</v>
          </cell>
          <cell r="D35" t="str">
            <v>Compra de productos y/o servicios</v>
          </cell>
        </row>
        <row r="36">
          <cell r="A36" t="str">
            <v>BE 0422.096.983</v>
          </cell>
          <cell r="B36" t="str">
            <v xml:space="preserve">Molymet Belgium N.V. </v>
          </cell>
          <cell r="C36" t="str">
            <v>Exceptuada por poseer al menos el 95% de la contraparte</v>
          </cell>
          <cell r="D36" t="str">
            <v>Compra de productos y/o servicios</v>
          </cell>
        </row>
        <row r="37">
          <cell r="A37" t="str">
            <v>52-2280482</v>
          </cell>
          <cell r="B37" t="str">
            <v>Molymet Corporation</v>
          </cell>
          <cell r="C37" t="str">
            <v>Exceptuada por poseer al menos el 95% de la contraparte</v>
          </cell>
          <cell r="D37" t="str">
            <v>Compra de productos y/o servicios</v>
          </cell>
        </row>
        <row r="38">
          <cell r="A38" t="str">
            <v>15.014.361/0001.64</v>
          </cell>
          <cell r="B38" t="str">
            <v>Molymet Do Brasil Representações e Serviços Ltda.</v>
          </cell>
          <cell r="C38" t="str">
            <v>Exceptuada por poseer al menos el 95% de la contraparte</v>
          </cell>
          <cell r="D38" t="str">
            <v>Compra de productos y/o servicios</v>
          </cell>
        </row>
        <row r="39">
          <cell r="A39" t="str">
            <v>GB 869 9090 59</v>
          </cell>
          <cell r="B39" t="str">
            <v>Molymet Services Limited</v>
          </cell>
          <cell r="C39" t="str">
            <v>Exceptuada por poseer al menos el 95% de la contraparte</v>
          </cell>
          <cell r="D39" t="str">
            <v>Compra de productos y/o servicios</v>
          </cell>
        </row>
        <row r="40">
          <cell r="A40" t="str">
            <v>76.107.905-0</v>
          </cell>
          <cell r="B40" t="str">
            <v>MolymetNos S.A.</v>
          </cell>
          <cell r="C40" t="str">
            <v>Exceptuada por poseer al menos el 95% de la contraparte</v>
          </cell>
          <cell r="D40" t="str">
            <v>Compra de productos y/o servicios</v>
          </cell>
        </row>
        <row r="41">
          <cell r="A41" t="str">
            <v>MOL790530AH0</v>
          </cell>
          <cell r="B41" t="str">
            <v>Molymex S.A. de C.V.</v>
          </cell>
          <cell r="C41" t="str">
            <v>Exceptuada por poseer al menos el 95% de la contraparte</v>
          </cell>
          <cell r="D41" t="str">
            <v>Compra de productos y/o servicios</v>
          </cell>
        </row>
        <row r="48">
          <cell r="A48" t="str">
            <v>BE 0422.096.983</v>
          </cell>
          <cell r="B48" t="str">
            <v xml:space="preserve">Molymet Belgium N.V. </v>
          </cell>
          <cell r="C48" t="str">
            <v>Exceptuada por poseer al menos el 95% de la contraparte</v>
          </cell>
          <cell r="D48" t="str">
            <v>Intereses devengados y/o cobrados</v>
          </cell>
        </row>
        <row r="49">
          <cell r="A49" t="str">
            <v>MOL790530AH0</v>
          </cell>
          <cell r="B49" t="str">
            <v>Molymex S.A. de C.V.</v>
          </cell>
          <cell r="C49" t="str">
            <v>Exceptuada por poseer al menos el 95% de la contraparte</v>
          </cell>
          <cell r="D49" t="str">
            <v>Intereses devengados y/o cobrados</v>
          </cell>
        </row>
        <row r="50">
          <cell r="A50" t="str">
            <v>MOL790530AH0</v>
          </cell>
          <cell r="B50" t="str">
            <v>Molymex S.A. de C.V.</v>
          </cell>
          <cell r="C50" t="str">
            <v>Exceptuada por poseer al menos el 95% de la contraparte</v>
          </cell>
          <cell r="D50" t="str">
            <v>Préstamos otorgados y/o (reembolsados)</v>
          </cell>
        </row>
        <row r="51">
          <cell r="A51" t="str">
            <v>BE 0422.096.983</v>
          </cell>
          <cell r="B51" t="str">
            <v xml:space="preserve">Molymet Belgium N.V. </v>
          </cell>
          <cell r="C51" t="str">
            <v>Exceptuada por poseer al menos el 95% de la contraparte</v>
          </cell>
          <cell r="D51" t="str">
            <v>Préstamos otorgados y/o (reembolsados)</v>
          </cell>
        </row>
        <row r="52">
          <cell r="A52" t="str">
            <v>96.103.000-5</v>
          </cell>
          <cell r="B52" t="str">
            <v>Carbomet Industrial S.A.</v>
          </cell>
          <cell r="C52" t="str">
            <v>Exceptuada por poseer almenos el 95% de la contraparte</v>
          </cell>
          <cell r="D52" t="str">
            <v>Intereses cashpooling pagados</v>
          </cell>
        </row>
        <row r="53">
          <cell r="A53" t="str">
            <v>76.016.222-1</v>
          </cell>
          <cell r="B53" t="str">
            <v>Complejo Industrial Molynor S.A.</v>
          </cell>
          <cell r="C53" t="str">
            <v>Exceptuada por poseer al menos el 95% de la contraparte</v>
          </cell>
          <cell r="D53" t="str">
            <v>Intereses cashpooling pagados</v>
          </cell>
        </row>
        <row r="54">
          <cell r="C54" t="str">
            <v>Exceptuada por poseer al menos el 95% de la contraparte</v>
          </cell>
          <cell r="D54" t="str">
            <v>Intereses cashpooling pagados</v>
          </cell>
        </row>
        <row r="55">
          <cell r="A55">
            <v>836667659</v>
          </cell>
          <cell r="B55" t="str">
            <v>Strategic Metals B.V.B.A.</v>
          </cell>
          <cell r="C55" t="str">
            <v>Exceptuada por poseer al menos el 95% de la contraparte</v>
          </cell>
          <cell r="D55" t="str">
            <v>Intereses cashpooling pagados</v>
          </cell>
        </row>
        <row r="56">
          <cell r="A56" t="str">
            <v>97018000-1</v>
          </cell>
          <cell r="B56" t="str">
            <v>Scotiabank Chile</v>
          </cell>
          <cell r="C56" t="str">
            <v>Sometida a la política de habitualidad</v>
          </cell>
          <cell r="D56" t="str">
            <v xml:space="preserve">La ejecución y celebración de operaciones de financiamiento regulares de corto y largo plazo, inversiones y demás operaciones de naturaleza financiera, sea en activos financieros de renta fija o variable, operaciones de derivados financieros, como swaps de tasas de interés, swaps de monedas, swaps de commodities, contratos de forward de moneda, opciones u otros tipos de instrumentos derivados, y asesorías financieras, como de f inanciamiento, de riesgos financieros, de relación con inversionistas, entre otras, 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via Baeza, Oscar" refreshedDate="45861.607720601853" createdVersion="8" refreshedVersion="8" minRefreshableVersion="3" recordCount="413" xr:uid="{BA39C248-3A78-4CA4-BD6C-884B102EE90E}">
  <cacheSource type="worksheet">
    <worksheetSource ref="A1:X414" sheet="CXC"/>
  </cacheSource>
  <cacheFields count="24">
    <cacheField name="Cuenta de mayor" numFmtId="0">
      <sharedItems count="17">
        <s v="1011550012"/>
        <s v="1011550014"/>
        <s v="1011550015"/>
        <s v="1011550018"/>
        <s v="1011550114"/>
        <s v="1011550216"/>
        <s v="1011550217"/>
        <s v="1011550218"/>
        <s v="1011550219"/>
        <s v="1011550221"/>
        <s v="1011550222"/>
        <s v="1011550224"/>
        <s v="1011550226"/>
        <s v="1011550227"/>
        <s v="1011550230"/>
        <s v="1011560226"/>
        <s v="1011550013"/>
      </sharedItems>
    </cacheField>
    <cacheField name="Nombre cuenta mayor" numFmtId="0">
      <sharedItems count="17">
        <s v="CXC CARBOMET INDUSTRIAL"/>
        <s v="CXC PIMASA"/>
        <s v="CXC INMOB. SAN BERNARDO"/>
        <s v="CXC COMPLEJO IND MOLYNOR"/>
        <s v="EST. DIVIDENDO X COBRAR CESA"/>
        <s v="CXC MOLYMET GERMANY USD"/>
        <s v="CXC STRATEGIC METALS B.V."/>
        <s v="CXC MOLYMEX S.A. DE C.V."/>
        <s v="CXC MOLYMET CORPORATION"/>
        <s v="CXC MOLYMET BELGIUM N.V."/>
        <s v="CXC MOLYMET SERVICES LTD."/>
        <s v="CXC MOLYMET BEIJING TRADING"/>
        <s v="CXC MOLYMETNOS S.A."/>
        <s v="CXC GRUPO PLANSEE"/>
        <s v="CXC MOLYMET BRASIL"/>
        <s v="ANT MOLYMETNOS S.A."/>
        <s v="CXC CARBOMET ENERGIA"/>
      </sharedItems>
    </cacheField>
    <cacheField name="Acreedor" numFmtId="0">
      <sharedItems/>
    </cacheField>
    <cacheField name="Nombre Proveedor" numFmtId="0">
      <sharedItems/>
    </cacheField>
    <cacheField name="Referencia" numFmtId="0">
      <sharedItems/>
    </cacheField>
    <cacheField name="Nº documento" numFmtId="0">
      <sharedItems/>
    </cacheField>
    <cacheField name="Clase de documento" numFmtId="0">
      <sharedItems/>
    </cacheField>
    <cacheField name="Fecha de documento" numFmtId="14">
      <sharedItems containsSemiMixedTypes="0" containsNonDate="0" containsDate="1" containsString="0" minDate="2024-12-31T00:00:00" maxDate="2025-07-01T00:00:00"/>
    </cacheField>
    <cacheField name="Fe.contabilización" numFmtId="14">
      <sharedItems containsSemiMixedTypes="0" containsNonDate="0" containsDate="1" containsString="0" minDate="2025-01-03T00:00:00" maxDate="2025-07-01T00:00:00"/>
    </cacheField>
    <cacheField name="Tp.cambio efectivo" numFmtId="0">
      <sharedItems/>
    </cacheField>
    <cacheField name="Importe en moneda doc." numFmtId="0">
      <sharedItems containsSemiMixedTypes="0" containsString="0" containsNumber="1" minValue="-1151395311" maxValue="4870085764"/>
    </cacheField>
    <cacheField name="Moneda del documento" numFmtId="0">
      <sharedItems/>
    </cacheField>
    <cacheField name="Importe en moneda local" numFmtId="4">
      <sharedItems containsSemiMixedTypes="0" containsString="0" containsNumber="1" minValue="-13257699.390000001" maxValue="8576696.2799999993"/>
    </cacheField>
    <cacheField name="Moneda local" numFmtId="0">
      <sharedItems/>
    </cacheField>
    <cacheField name="Importe en ML3" numFmtId="4">
      <sharedItems containsSemiMixedTypes="0" containsString="0" containsNumber="1" minValue="-13257699.390000001" maxValue="8576696.2799999993"/>
    </cacheField>
    <cacheField name="Centro de beneficio" numFmtId="0">
      <sharedItems/>
    </cacheField>
    <cacheField name="Texto" numFmtId="0">
      <sharedItems/>
    </cacheField>
    <cacheField name="Texto cab.documento" numFmtId="0">
      <sharedItems/>
    </cacheField>
    <cacheField name="Centro de coste" numFmtId="0">
      <sharedItems/>
    </cacheField>
    <cacheField name="Nombre del usuario" numFmtId="0">
      <sharedItems/>
    </cacheField>
    <cacheField name="Ejercicio / mes" numFmtId="0">
      <sharedItems/>
    </cacheField>
    <cacheField name="Doc. compras" numFmtId="0">
      <sharedItems/>
    </cacheField>
    <cacheField name="Área funcional" numFmtId="0">
      <sharedItems/>
    </cacheField>
    <cacheField name="CLASIFICACION" numFmtId="0">
      <sharedItems containsBlank="1" count="15">
        <s v="SERVICIOS ADMINISTRATIVOS"/>
        <m/>
        <s v="REEMBOLSO DE GASTOS"/>
        <s v="PAGOS RECIBIDOS"/>
        <s v="VENTA FEMO"/>
        <s v="VENTA OXT"/>
        <s v="ARRIENDO TERRENOS"/>
        <s v="SERVICIOS TI"/>
        <s v="VENTA OPAS"/>
        <s v="VENTA MOS2"/>
        <s v="SERVICIOS DE INGENIERIA"/>
        <s v="VENTA RENIO"/>
        <s v="VENTA APR"/>
        <s v="REEMBOLSO GASTOS" u="1"/>
        <s v="SERVICIOS ADMINISTRATIVOS-FINANCIERO-CONTABLE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via Baeza, Oscar" refreshedDate="45862.381508449071" createdVersion="8" refreshedVersion="8" minRefreshableVersion="3" recordCount="885" xr:uid="{7EC46CCA-B460-43D9-999B-7563693D4070}">
  <cacheSource type="worksheet">
    <worksheetSource ref="A1:AA886" sheet="CXP"/>
  </cacheSource>
  <cacheFields count="27">
    <cacheField name="Cuenta de mayor" numFmtId="0">
      <sharedItems count="15">
        <s v="2021230012"/>
        <s v="2021230015"/>
        <s v="2021230018"/>
        <s v="2021230218"/>
        <s v="2021230219"/>
        <s v="2021230221"/>
        <s v="2021230222"/>
        <s v="2021230224"/>
        <s v="2021230226"/>
        <s v="2021230230"/>
        <s v="2021250502"/>
        <s v="2021250503"/>
        <s v="2021250505"/>
        <s v="2021250508"/>
        <s v="2021510209"/>
      </sharedItems>
    </cacheField>
    <cacheField name="Nombre cuenta mayor" numFmtId="0">
      <sharedItems count="15">
        <s v="CXP CARBOMET INDUSTRIAL"/>
        <s v="CXP INMOB. SAN BERNARDO"/>
        <s v="CXP COMPLEJO IND MOLYNOR"/>
        <s v="CXP MOLYMEX S.A. DE C.V."/>
        <s v="CXP MOLYMET CORPORATION"/>
        <s v="CXP MOLYMET BELGIUM N.V."/>
        <s v="CXP MOLYMET SERVICES LTD."/>
        <s v="CXP MOLYMET BEIJING TRADING"/>
        <s v="CXP MOLYMETNOS S.A."/>
        <s v="CXP MOLYMET BRASIL"/>
        <s v="CASH POOLING EERR X PAGAR Molynor"/>
        <s v="CASH POOLING EERR X PAGAR CISA"/>
        <s v="CASH POOLING EERR X PAGAR ISB"/>
        <s v="CASH POOLING EERR X PAGAR Strategic Metals"/>
        <s v="EST.PR.VTA Molymet Belgium"/>
      </sharedItems>
    </cacheField>
    <cacheField name="Acreedor" numFmtId="0">
      <sharedItems containsBlank="1"/>
    </cacheField>
    <cacheField name="Nombre Proveedor" numFmtId="0">
      <sharedItems containsBlank="1"/>
    </cacheField>
    <cacheField name="Referencia" numFmtId="0">
      <sharedItems containsBlank="1"/>
    </cacheField>
    <cacheField name="Nº documento" numFmtId="0">
      <sharedItems containsBlank="1"/>
    </cacheField>
    <cacheField name="Clase de documento" numFmtId="0">
      <sharedItems containsBlank="1"/>
    </cacheField>
    <cacheField name="Fecha de documento" numFmtId="0">
      <sharedItems containsNonDate="0" containsDate="1" containsString="0" containsBlank="1" minDate="2024-12-30T00:00:00" maxDate="2025-07-01T00:00:00"/>
    </cacheField>
    <cacheField name="Fe.contabilización" numFmtId="0">
      <sharedItems containsNonDate="0" containsDate="1" containsString="0" containsBlank="1" minDate="2025-01-01T00:00:00" maxDate="2025-07-01T00:00:00"/>
    </cacheField>
    <cacheField name="Tp.cambio efectivo" numFmtId="0">
      <sharedItems containsBlank="1"/>
    </cacheField>
    <cacheField name="Importe en moneda doc." numFmtId="0">
      <sharedItems containsString="0" containsBlank="1" containsNumber="1" minValue="-10704262170" maxValue="10225088533"/>
    </cacheField>
    <cacheField name="Moneda del documento" numFmtId="0">
      <sharedItems containsBlank="1"/>
    </cacheField>
    <cacheField name="Importe en moneda local" numFmtId="0">
      <sharedItems containsString="0" containsBlank="1" containsNumber="1" minValue="-11439355.130000001" maxValue="13000000"/>
    </cacheField>
    <cacheField name="Moneda local" numFmtId="0">
      <sharedItems containsBlank="1"/>
    </cacheField>
    <cacheField name="Importe en ML3" numFmtId="0">
      <sharedItems containsSemiMixedTypes="0" containsString="0" containsNumber="1" minValue="-11439355.130000001" maxValue="13000000"/>
    </cacheField>
    <cacheField name="Centro de beneficio" numFmtId="0">
      <sharedItems containsBlank="1"/>
    </cacheField>
    <cacheField name="Texto" numFmtId="0">
      <sharedItems containsBlank="1"/>
    </cacheField>
    <cacheField name="Texto cab.documento" numFmtId="0">
      <sharedItems containsBlank="1"/>
    </cacheField>
    <cacheField name="Centro de coste" numFmtId="0">
      <sharedItems containsBlank="1"/>
    </cacheField>
    <cacheField name="Nombre del usuario" numFmtId="0">
      <sharedItems containsBlank="1"/>
    </cacheField>
    <cacheField name="Ejercicio / mes" numFmtId="0">
      <sharedItems containsBlank="1"/>
    </cacheField>
    <cacheField name="Doc. compras" numFmtId="0">
      <sharedItems containsBlank="1"/>
    </cacheField>
    <cacheField name="Área funcional" numFmtId="0">
      <sharedItems containsBlank="1"/>
    </cacheField>
    <cacheField name="clasificacion" numFmtId="0">
      <sharedItems containsBlank="1" count="14">
        <s v="ARRIENDO BODEGAS"/>
        <s v="PAGOS RECIBIDOS"/>
        <m/>
        <s v="REEMBOLSO DE GASTOS"/>
        <s v="COMPRA MOS2"/>
        <s v="SERVICIO MAQUILA"/>
        <s v="OTROS SERVICIOS"/>
        <s v="COMPRA OXT"/>
        <s v="COMISIONES"/>
        <s v="COMPRA RESINA RENIO"/>
        <s v="COMPRA RENIO"/>
        <s v="COMPRA FEMO"/>
        <s v="VENTA OXT" u="1"/>
        <s v="COMPRAS MOS2" u="1"/>
      </sharedItems>
    </cacheField>
    <cacheField name="TIPO DE OPERACIÓN CMF" numFmtId="0">
      <sharedItems containsBlank="1" count="2">
        <s v="Exceptuada por poseer al menos el 95% de la contraparte"/>
        <m/>
      </sharedItems>
    </cacheField>
    <cacheField name="SUBTIPO DE OPERACIÓN CMF" numFmtId="0">
      <sharedItems containsBlank="1" count="2">
        <s v="Compra de productos y/o servicios"/>
        <m/>
      </sharedItems>
    </cacheField>
    <cacheField name="RAZÓN SOCIAL CONTRAPARTE" numFmtId="0">
      <sharedItems containsBlank="1" count="11">
        <s v="Carbomet Industrial S.A."/>
        <m/>
        <s v="Inmobiliaria San Bernardo S.A.  "/>
        <s v="Complejo Industrial Molynor S.A."/>
        <s v="Molymex S.A. de C.V."/>
        <s v="Molymet Corporation"/>
        <s v="Molymet Belgium N.V. "/>
        <s v="Molymet Services Limited"/>
        <s v="Molymet Beijing Trading Co. Ltd."/>
        <s v="MolymetNos S.A."/>
        <s v="Molymet Do Brasil Representações e Serviços Ltda.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via Baeza, Oscar" refreshedDate="45862.516365277777" createdVersion="8" refreshedVersion="8" minRefreshableVersion="3" recordCount="413" xr:uid="{009CE3CC-49A8-41F8-9999-47D7AB928D2B}">
  <cacheSource type="worksheet">
    <worksheetSource ref="A1:AA414" sheet="CXC"/>
  </cacheSource>
  <cacheFields count="27">
    <cacheField name="Cuenta de mayor" numFmtId="0">
      <sharedItems/>
    </cacheField>
    <cacheField name="Nombre cuenta mayor" numFmtId="0">
      <sharedItems/>
    </cacheField>
    <cacheField name="Acreedor" numFmtId="0">
      <sharedItems/>
    </cacheField>
    <cacheField name="Nombre Proveedor" numFmtId="0">
      <sharedItems/>
    </cacheField>
    <cacheField name="Referencia" numFmtId="0">
      <sharedItems/>
    </cacheField>
    <cacheField name="Nº documento" numFmtId="0">
      <sharedItems/>
    </cacheField>
    <cacheField name="Clase de documento" numFmtId="0">
      <sharedItems/>
    </cacheField>
    <cacheField name="Fecha de documento" numFmtId="14">
      <sharedItems containsSemiMixedTypes="0" containsNonDate="0" containsDate="1" containsString="0" minDate="2024-12-31T00:00:00" maxDate="2025-07-01T00:00:00"/>
    </cacheField>
    <cacheField name="Fe.contabilización" numFmtId="14">
      <sharedItems containsSemiMixedTypes="0" containsNonDate="0" containsDate="1" containsString="0" minDate="2025-01-03T00:00:00" maxDate="2025-07-01T00:00:00"/>
    </cacheField>
    <cacheField name="Tp.cambio efectivo" numFmtId="0">
      <sharedItems/>
    </cacheField>
    <cacheField name="Importe en moneda doc." numFmtId="0">
      <sharedItems containsSemiMixedTypes="0" containsString="0" containsNumber="1" minValue="-1151395311" maxValue="4870085764"/>
    </cacheField>
    <cacheField name="Moneda del documento" numFmtId="0">
      <sharedItems/>
    </cacheField>
    <cacheField name="Importe en moneda local" numFmtId="4">
      <sharedItems containsSemiMixedTypes="0" containsString="0" containsNumber="1" minValue="-13257699.390000001" maxValue="8576696.2799999993"/>
    </cacheField>
    <cacheField name="Moneda local" numFmtId="0">
      <sharedItems/>
    </cacheField>
    <cacheField name="Importe en ML3" numFmtId="4">
      <sharedItems containsSemiMixedTypes="0" containsString="0" containsNumber="1" minValue="-13257699.390000001" maxValue="8576696.2799999993"/>
    </cacheField>
    <cacheField name="Centro de beneficio" numFmtId="0">
      <sharedItems/>
    </cacheField>
    <cacheField name="Texto" numFmtId="0">
      <sharedItems/>
    </cacheField>
    <cacheField name="Texto cab.documento" numFmtId="0">
      <sharedItems/>
    </cacheField>
    <cacheField name="Centro de coste" numFmtId="0">
      <sharedItems/>
    </cacheField>
    <cacheField name="Nombre del usuario" numFmtId="0">
      <sharedItems/>
    </cacheField>
    <cacheField name="Ejercicio / mes" numFmtId="0">
      <sharedItems/>
    </cacheField>
    <cacheField name="Doc. compras" numFmtId="0">
      <sharedItems/>
    </cacheField>
    <cacheField name="Área funcional" numFmtId="0">
      <sharedItems/>
    </cacheField>
    <cacheField name="CLASIFICACION" numFmtId="0">
      <sharedItems containsBlank="1"/>
    </cacheField>
    <cacheField name="TIPO DE OPERACIÓN CMF" numFmtId="0">
      <sharedItems containsBlank="1" count="5">
        <s v="Exceptuada por poseer al menos el 95% de la contraparte"/>
        <m/>
        <s v="Sometida a la política de habitualidad"/>
        <s v="Venta de perrenato de amonio, renio y sus derivados "/>
        <s v="Aprobada por el Directorio"/>
      </sharedItems>
    </cacheField>
    <cacheField name="SUBTIPO DE OPERACIÓN CMF" numFmtId="0">
      <sharedItems containsBlank="1" count="5">
        <s v="Venta de productos y/o servicios"/>
        <m/>
        <s v="Venta  de concentrado de molibdeno, óxido de molibdeno, productos puros de molibdeno y  sus derivados "/>
        <s v="Venta de perrenato de amonio, renio y sus derivados "/>
        <s v="Servicios gerenciales,administrativos, contables, de consultoría."/>
      </sharedItems>
    </cacheField>
    <cacheField name="RAZÓN SOCIAL CONTRAPARTE" numFmtId="0">
      <sharedItems containsBlank="1" count="16">
        <s v="Carbomet Industrial S.A."/>
        <m/>
        <s v="Proveedora Industrial Minera Andina S.A."/>
        <s v="Inmobiliaria San Bernardo S.A.  "/>
        <s v="Complejo Industrial Molynor S.A."/>
        <s v="Molymet Germany GmbH "/>
        <s v="Strategic Metals B.V.B.A."/>
        <s v="Molymex S.A. de C.V."/>
        <s v="Molymet Corporation"/>
        <s v="Molymet Belgium N.V. "/>
        <s v="Molymet Services Limited"/>
        <s v="Molymet Beijing Trading Co. Ltd."/>
        <s v="MolymetNos S.A. "/>
        <s v="GTP Europe S.a.r.l."/>
        <s v="Molymet Do Brasil Representações e Serviços Ltda."/>
        <s v="Carbomet Energía S.A.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3">
  <r>
    <x v="0"/>
    <x v="0"/>
    <s v=""/>
    <s v=""/>
    <s v="FEL00504447"/>
    <s v="2025250097"/>
    <s v="RF"/>
    <d v="2025-01-30T00:00:00"/>
    <d v="2025-01-30T00:00:00"/>
    <s v="/990,93996"/>
    <n v="5363086"/>
    <s v="CLP"/>
    <n v="5412.12"/>
    <s v="USD"/>
    <n v="5412.12"/>
    <s v=""/>
    <s v=""/>
    <s v=""/>
    <s v=""/>
    <s v="DMORALES"/>
    <s v="2025/01"/>
    <s v=""/>
    <s v=""/>
    <x v="0"/>
  </r>
  <r>
    <x v="0"/>
    <x v="0"/>
    <s v=""/>
    <s v=""/>
    <s v="FEL00504472"/>
    <s v="2025250255"/>
    <s v="RF"/>
    <d v="2025-02-17T00:00:00"/>
    <d v="2025-02-17T00:00:00"/>
    <s v="/939,53996"/>
    <n v="7828604"/>
    <s v="CLP"/>
    <n v="8332.3799999999992"/>
    <s v="USD"/>
    <n v="8332.3799999999992"/>
    <s v=""/>
    <s v=""/>
    <s v=""/>
    <s v=""/>
    <s v="CFERNANDEZ"/>
    <s v="2025/02"/>
    <s v=""/>
    <s v=""/>
    <x v="0"/>
  </r>
  <r>
    <x v="0"/>
    <x v="0"/>
    <s v=""/>
    <s v=""/>
    <s v="FEL00504488"/>
    <s v="2025250505"/>
    <s v="RF"/>
    <d v="2025-03-26T00:00:00"/>
    <d v="2025-03-26T00:00:00"/>
    <s v="/919,92000"/>
    <n v="7665123"/>
    <s v="CLP"/>
    <n v="8332.3799999999992"/>
    <s v="USD"/>
    <n v="8332.3799999999992"/>
    <s v=""/>
    <s v=""/>
    <s v=""/>
    <s v=""/>
    <s v="SCORTES"/>
    <s v="2025/03"/>
    <s v=""/>
    <s v=""/>
    <x v="1"/>
  </r>
  <r>
    <x v="0"/>
    <x v="0"/>
    <s v=""/>
    <s v=""/>
    <s v="NC00502862"/>
    <s v="2025250515"/>
    <s v="RV"/>
    <d v="2025-03-26T00:00:00"/>
    <d v="2025-03-26T00:00:00"/>
    <s v="/919,92000"/>
    <n v="-7665123"/>
    <s v="CLP"/>
    <n v="-8332.3799999999992"/>
    <s v="USD"/>
    <n v="-8332.3799999999992"/>
    <s v=""/>
    <s v=""/>
    <s v=""/>
    <s v=""/>
    <s v="SCORTES"/>
    <s v="2025/03"/>
    <s v=""/>
    <s v=""/>
    <x v="1"/>
  </r>
  <r>
    <x v="0"/>
    <x v="0"/>
    <s v=""/>
    <s v=""/>
    <s v="FEL00504490"/>
    <s v="2025250516"/>
    <s v="RF"/>
    <d v="2025-03-26T00:00:00"/>
    <d v="2025-03-26T00:00:00"/>
    <s v="/919,91997"/>
    <n v="6321920"/>
    <s v="CLP"/>
    <n v="6872.25"/>
    <s v="USD"/>
    <n v="6872.25"/>
    <s v=""/>
    <s v=""/>
    <s v=""/>
    <s v=""/>
    <s v="SCORTES"/>
    <s v="2025/03"/>
    <s v=""/>
    <s v=""/>
    <x v="0"/>
  </r>
  <r>
    <x v="0"/>
    <x v="0"/>
    <s v=""/>
    <s v=""/>
    <s v="FEL00504542"/>
    <s v="2025250752"/>
    <s v="RF"/>
    <d v="2025-04-28T00:00:00"/>
    <d v="2025-04-28T00:00:00"/>
    <s v="/936,74008"/>
    <n v="6437512"/>
    <s v="CLP"/>
    <n v="6872.25"/>
    <s v="USD"/>
    <n v="6872.25"/>
    <s v=""/>
    <s v=""/>
    <s v=""/>
    <s v=""/>
    <s v="FESPINOZA"/>
    <s v="2025/04"/>
    <s v=""/>
    <s v=""/>
    <x v="0"/>
  </r>
  <r>
    <x v="0"/>
    <x v="0"/>
    <s v=""/>
    <s v=""/>
    <s v="NOTA COBRO 385"/>
    <s v="2025250886"/>
    <s v="DC"/>
    <d v="2025-05-15T00:00:00"/>
    <d v="2025-05-15T00:00:00"/>
    <s v="/939,42941"/>
    <n v="6184959"/>
    <s v="CLP"/>
    <n v="6583.74"/>
    <s v="USD"/>
    <n v="6583.74"/>
    <s v=""/>
    <s v="NOTA COBRO 385 Sobretasa Impuesto Territorial"/>
    <s v=""/>
    <s v=""/>
    <s v="CPAVEZ"/>
    <s v="2025/05"/>
    <s v=""/>
    <s v=""/>
    <x v="2"/>
  </r>
  <r>
    <x v="0"/>
    <x v="0"/>
    <s v=""/>
    <s v=""/>
    <s v="FEL00504556"/>
    <s v="2025250946"/>
    <s v="RF"/>
    <d v="2025-05-28T00:00:00"/>
    <d v="2025-05-28T00:00:00"/>
    <s v="/937,93008"/>
    <n v="6445690"/>
    <s v="CLP"/>
    <n v="6872.25"/>
    <s v="USD"/>
    <n v="6872.25"/>
    <s v=""/>
    <s v=""/>
    <s v=""/>
    <s v=""/>
    <s v="DMORALES"/>
    <s v="2025/05"/>
    <s v=""/>
    <s v=""/>
    <x v="0"/>
  </r>
  <r>
    <x v="0"/>
    <x v="0"/>
    <s v=""/>
    <s v=""/>
    <s v="FEL00504572"/>
    <s v="2025251181"/>
    <s v="RF"/>
    <d v="2025-06-26T00:00:00"/>
    <d v="2025-06-26T00:00:00"/>
    <s v="/936,29001"/>
    <n v="6434419"/>
    <s v="CLP"/>
    <n v="6872.25"/>
    <s v="USD"/>
    <n v="6872.25"/>
    <s v=""/>
    <s v=""/>
    <s v=""/>
    <s v=""/>
    <s v="DMORALES"/>
    <s v="2025/06"/>
    <s v=""/>
    <s v=""/>
    <x v="0"/>
  </r>
  <r>
    <x v="0"/>
    <x v="0"/>
    <s v=""/>
    <s v=""/>
    <s v="NOTA COBRO 392"/>
    <s v="2025251242"/>
    <s v="DC"/>
    <d v="2025-06-30T00:00:00"/>
    <d v="2025-06-30T00:00:00"/>
    <s v="/935,73975"/>
    <n v="6184959"/>
    <s v="CLP"/>
    <n v="6609.7"/>
    <s v="USD"/>
    <n v="6609.7"/>
    <s v=""/>
    <s v="NOTA COBRO 392 Sobretasa Impuesto Territorial"/>
    <s v=""/>
    <s v=""/>
    <s v="CPAVEZ"/>
    <s v="2025/06"/>
    <s v=""/>
    <s v=""/>
    <x v="2"/>
  </r>
  <r>
    <x v="0"/>
    <x v="0"/>
    <s v=""/>
    <s v=""/>
    <s v="PAGO FACT"/>
    <s v="2025504963"/>
    <s v="DZ"/>
    <d v="2025-01-30T00:00:00"/>
    <d v="2025-01-30T00:00:00"/>
    <s v="/989,07004"/>
    <n v="-5129337"/>
    <s v="CLP"/>
    <n v="-5186.0200000000004"/>
    <s v="USD"/>
    <n v="-5186.0200000000004"/>
    <s v=""/>
    <s v="PAGO FACT N. 504422"/>
    <s v="PAGO FACT N. 504422"/>
    <s v=""/>
    <s v="JCARRASCO"/>
    <s v="2025/01"/>
    <s v=""/>
    <s v=""/>
    <x v="3"/>
  </r>
  <r>
    <x v="0"/>
    <x v="0"/>
    <s v=""/>
    <s v=""/>
    <s v="PAGO FACT"/>
    <s v="2025505187"/>
    <s v="AU"/>
    <d v="2025-01-30T00:00:00"/>
    <d v="2025-01-30T00:00:00"/>
    <s v="/989,07004"/>
    <n v="5129337"/>
    <s v="CLP"/>
    <n v="5186.0200000000004"/>
    <s v="USD"/>
    <n v="5186.0200000000004"/>
    <s v=""/>
    <s v="PAGO FACT N. 504422"/>
    <s v="PAGO FACT N. 504422"/>
    <s v=""/>
    <s v="JCARRASCO"/>
    <s v="2025/01"/>
    <s v=""/>
    <s v=""/>
    <x v="3"/>
  </r>
  <r>
    <x v="0"/>
    <x v="0"/>
    <s v=""/>
    <s v=""/>
    <s v="PAGO FACT"/>
    <s v="2025505188"/>
    <s v="DZ"/>
    <d v="2025-01-30T00:00:00"/>
    <d v="2025-01-30T00:00:00"/>
    <s v="/989,07004"/>
    <n v="-5129337"/>
    <s v="CLP"/>
    <n v="-5186.0200000000004"/>
    <s v="USD"/>
    <n v="-5186.0200000000004"/>
    <s v=""/>
    <s v="PAGO FACT N. 504422"/>
    <s v="PAGO FACT N. 504422"/>
    <s v=""/>
    <s v="JCARRASCO"/>
    <s v="2025/01"/>
    <s v=""/>
    <s v=""/>
    <x v="3"/>
  </r>
  <r>
    <x v="0"/>
    <x v="0"/>
    <s v=""/>
    <s v=""/>
    <s v="F.504447"/>
    <s v="2025511129"/>
    <s v="DZ"/>
    <d v="2025-02-25T00:00:00"/>
    <d v="2025-02-25T00:00:00"/>
    <s v="/990,93996"/>
    <n v="-5363086"/>
    <s v="CLP"/>
    <n v="-5412.12"/>
    <s v="USD"/>
    <n v="-5412.12"/>
    <s v=""/>
    <s v="Canc CISA F.504447"/>
    <s v="Canc CISA F.504447"/>
    <s v=""/>
    <s v="VMIRANDAM"/>
    <s v="2025/02"/>
    <s v=""/>
    <s v=""/>
    <x v="3"/>
  </r>
  <r>
    <x v="0"/>
    <x v="0"/>
    <s v=""/>
    <s v=""/>
    <s v="F.504472"/>
    <s v="2025518220"/>
    <s v="DZ"/>
    <d v="2025-03-27T00:00:00"/>
    <d v="2025-03-27T00:00:00"/>
    <s v="/939,53996"/>
    <n v="-7828604"/>
    <s v="CLP"/>
    <n v="-8332.3799999999992"/>
    <s v="USD"/>
    <n v="-8332.3799999999992"/>
    <s v=""/>
    <s v="Canc CISA F.504472"/>
    <s v="Canc CISA F.504472"/>
    <s v=""/>
    <s v="VMIRANDAM"/>
    <s v="2025/03"/>
    <s v=""/>
    <s v=""/>
    <x v="3"/>
  </r>
  <r>
    <x v="0"/>
    <x v="0"/>
    <s v=""/>
    <s v=""/>
    <s v="PAGO CISA"/>
    <s v="2025524637"/>
    <s v="DZ"/>
    <d v="2025-04-25T00:00:00"/>
    <d v="2025-04-25T00:00:00"/>
    <s v="/919,91997"/>
    <n v="-6321920"/>
    <s v="CLP"/>
    <n v="-6872.25"/>
    <s v="USD"/>
    <n v="-6872.25"/>
    <s v=""/>
    <s v="Pago Cisa F.504490"/>
    <s v="Pago Cisa"/>
    <s v=""/>
    <s v="JCARRASCO"/>
    <s v="2025/04"/>
    <s v=""/>
    <s v=""/>
    <x v="3"/>
  </r>
  <r>
    <x v="0"/>
    <x v="0"/>
    <s v=""/>
    <s v=""/>
    <s v="PAGO FACT."/>
    <s v="2025531332"/>
    <s v="DZ"/>
    <d v="2025-05-20T00:00:00"/>
    <d v="2025-05-20T00:00:00"/>
    <s v="/936,74008"/>
    <n v="-6437512"/>
    <s v="CLP"/>
    <n v="-6872.25"/>
    <s v="USD"/>
    <n v="-6872.25"/>
    <s v=""/>
    <s v="Pago Fact. 504542 Cisa"/>
    <s v="Pago Fact. 504542 Cisa"/>
    <s v=""/>
    <s v="JCARRASCO"/>
    <s v="2025/05"/>
    <s v=""/>
    <s v=""/>
    <x v="3"/>
  </r>
  <r>
    <x v="0"/>
    <x v="0"/>
    <s v=""/>
    <s v=""/>
    <s v="PAGO CISA"/>
    <s v="2025532598"/>
    <s v="DZ"/>
    <d v="2025-05-28T00:00:00"/>
    <d v="2025-05-28T00:00:00"/>
    <s v="/939,42941"/>
    <n v="-6184959"/>
    <s v="CLP"/>
    <n v="-6583.74"/>
    <s v="USD"/>
    <n v="-6583.74"/>
    <s v=""/>
    <s v="Pago Cisa NC. 385"/>
    <s v="Pago Cisa NC. 385"/>
    <s v=""/>
    <s v="JCARRASCO"/>
    <s v="2025/05"/>
    <s v=""/>
    <s v=""/>
    <x v="3"/>
  </r>
  <r>
    <x v="0"/>
    <x v="0"/>
    <s v=""/>
    <s v=""/>
    <s v="PAGO FACT 504556"/>
    <s v="2025539106"/>
    <s v="DZ"/>
    <d v="2025-06-26T00:00:00"/>
    <d v="2025-06-26T00:00:00"/>
    <s v="/937,93008"/>
    <n v="-6445690"/>
    <s v="CLP"/>
    <n v="-6872.25"/>
    <s v="USD"/>
    <n v="-6872.25"/>
    <s v=""/>
    <s v="Pago Fact 504556 CISA"/>
    <s v="Pago Fact 504556 CISA"/>
    <s v=""/>
    <s v="JCARRASCO"/>
    <s v="2025/06"/>
    <s v=""/>
    <s v=""/>
    <x v="3"/>
  </r>
  <r>
    <x v="1"/>
    <x v="1"/>
    <s v=""/>
    <s v=""/>
    <s v="FEL00504451"/>
    <s v="2025250132"/>
    <s v="RF"/>
    <d v="2025-01-31T00:00:00"/>
    <d v="2025-01-31T00:00:00"/>
    <s v="/988,10004"/>
    <n v="40574194"/>
    <s v="CLP"/>
    <n v="41062.839999999997"/>
    <s v="USD"/>
    <n v="41062.839999999997"/>
    <s v=""/>
    <s v=""/>
    <s v=""/>
    <s v=""/>
    <s v="SCORTES"/>
    <s v="2025/01"/>
    <s v=""/>
    <s v=""/>
    <x v="4"/>
  </r>
  <r>
    <x v="1"/>
    <x v="1"/>
    <s v=""/>
    <s v=""/>
    <s v="FEL00504473"/>
    <s v="2025250355"/>
    <s v="RF"/>
    <d v="2025-02-25T00:00:00"/>
    <d v="2025-02-25T00:00:00"/>
    <s v="/946,96006"/>
    <n v="38988306"/>
    <s v="CLP"/>
    <n v="41172.07"/>
    <s v="USD"/>
    <n v="41172.07"/>
    <s v=""/>
    <s v=""/>
    <s v=""/>
    <s v=""/>
    <s v="SCORTES"/>
    <s v="2025/02"/>
    <s v=""/>
    <s v=""/>
    <x v="4"/>
  </r>
  <r>
    <x v="1"/>
    <x v="1"/>
    <s v=""/>
    <s v=""/>
    <s v="FEL00504486"/>
    <s v="2025250447"/>
    <s v="RF"/>
    <d v="2025-03-13T00:00:00"/>
    <d v="2025-03-13T00:00:00"/>
    <s v="/932,27995"/>
    <n v="82202703"/>
    <s v="CLP"/>
    <n v="88173.84"/>
    <s v="USD"/>
    <n v="88173.84"/>
    <s v=""/>
    <s v=""/>
    <s v=""/>
    <s v=""/>
    <s v="SCORTES"/>
    <s v="2025/03"/>
    <s v=""/>
    <s v=""/>
    <x v="4"/>
  </r>
  <r>
    <x v="1"/>
    <x v="1"/>
    <s v=""/>
    <s v=""/>
    <s v="FEL00504491"/>
    <s v="2025250537"/>
    <s v="RF"/>
    <d v="2025-03-28T00:00:00"/>
    <d v="2025-03-28T00:00:00"/>
    <s v="/931,74999"/>
    <n v="310638113"/>
    <s v="CLP"/>
    <n v="333392.13"/>
    <s v="USD"/>
    <n v="333392.13"/>
    <s v=""/>
    <s v=""/>
    <s v=""/>
    <s v=""/>
    <s v="SCORTES"/>
    <s v="2025/03"/>
    <s v=""/>
    <s v=""/>
    <x v="5"/>
  </r>
  <r>
    <x v="1"/>
    <x v="1"/>
    <s v=""/>
    <s v=""/>
    <s v="FEL00504530"/>
    <s v="2025250669"/>
    <s v="RF"/>
    <d v="2025-04-07T00:00:00"/>
    <d v="2025-04-07T00:00:00"/>
    <s v="/975,82005"/>
    <n v="78619899"/>
    <s v="CLP"/>
    <n v="80568.03"/>
    <s v="USD"/>
    <n v="80568.03"/>
    <s v=""/>
    <s v=""/>
    <s v=""/>
    <s v=""/>
    <s v="SCORTES"/>
    <s v="2025/04"/>
    <s v=""/>
    <s v=""/>
    <x v="4"/>
  </r>
  <r>
    <x v="1"/>
    <x v="1"/>
    <s v=""/>
    <s v=""/>
    <s v="FEL00504529"/>
    <s v="2025250670"/>
    <s v="RF"/>
    <d v="2025-04-07T00:00:00"/>
    <d v="2025-04-07T00:00:00"/>
    <s v="/975,82000"/>
    <n v="120448019"/>
    <s v="CLP"/>
    <n v="123432.62"/>
    <s v="USD"/>
    <n v="123432.62"/>
    <s v=""/>
    <s v=""/>
    <s v=""/>
    <s v=""/>
    <s v="SCORTES"/>
    <s v="2025/04"/>
    <s v=""/>
    <s v=""/>
    <x v="4"/>
  </r>
  <r>
    <x v="1"/>
    <x v="1"/>
    <s v=""/>
    <s v=""/>
    <s v="NC00502868"/>
    <s v="2025250810"/>
    <s v="RG"/>
    <d v="2025-04-30T00:00:00"/>
    <d v="2025-04-30T00:00:00"/>
    <s v="/945,42099"/>
    <n v="-1600957"/>
    <s v="CLP"/>
    <n v="-1693.38"/>
    <s v="USD"/>
    <n v="-1693.38"/>
    <s v=""/>
    <s v=""/>
    <s v=""/>
    <s v=""/>
    <s v="SCORTES"/>
    <s v="2025/04"/>
    <s v=""/>
    <s v=""/>
    <x v="4"/>
  </r>
  <r>
    <x v="1"/>
    <x v="1"/>
    <s v=""/>
    <s v=""/>
    <s v="NC00502869"/>
    <s v="2025250811"/>
    <s v="RG"/>
    <d v="2025-04-30T00:00:00"/>
    <d v="2025-04-30T00:00:00"/>
    <s v="/945,41906"/>
    <n v="-629668"/>
    <s v="CLP"/>
    <n v="-666.02"/>
    <s v="USD"/>
    <n v="-666.02"/>
    <s v=""/>
    <s v=""/>
    <s v=""/>
    <s v=""/>
    <s v="SCORTES"/>
    <s v="2025/04"/>
    <s v=""/>
    <s v=""/>
    <x v="4"/>
  </r>
  <r>
    <x v="1"/>
    <x v="1"/>
    <s v=""/>
    <s v=""/>
    <s v="NC00502870"/>
    <s v="2025250812"/>
    <s v="RG"/>
    <d v="2025-04-30T00:00:00"/>
    <d v="2025-04-30T00:00:00"/>
    <s v="/945,42130"/>
    <n v="-411003"/>
    <s v="CLP"/>
    <n v="-434.73"/>
    <s v="USD"/>
    <n v="-434.73"/>
    <s v=""/>
    <s v=""/>
    <s v=""/>
    <s v=""/>
    <s v="SCORTES"/>
    <s v="2025/04"/>
    <s v=""/>
    <s v=""/>
    <x v="4"/>
  </r>
  <r>
    <x v="1"/>
    <x v="1"/>
    <s v=""/>
    <s v=""/>
    <s v="FEL00504558"/>
    <s v="2025251004"/>
    <s v="RF"/>
    <d v="2025-05-28T00:00:00"/>
    <d v="2025-05-28T00:00:00"/>
    <s v="/937,93011"/>
    <n v="39822552"/>
    <s v="CLP"/>
    <n v="42457.91"/>
    <s v="USD"/>
    <n v="42457.91"/>
    <s v=""/>
    <s v=""/>
    <s v=""/>
    <s v=""/>
    <s v="SCORTES"/>
    <s v="2025/05"/>
    <s v=""/>
    <s v=""/>
    <x v="1"/>
  </r>
  <r>
    <x v="1"/>
    <x v="1"/>
    <s v=""/>
    <s v=""/>
    <s v="FEL00504570"/>
    <s v="2025251170"/>
    <s v="RF"/>
    <d v="2025-06-19T00:00:00"/>
    <d v="2025-06-19T00:00:00"/>
    <s v="/943,36001"/>
    <n v="335387274"/>
    <s v="CLP"/>
    <n v="355524.16"/>
    <s v="USD"/>
    <n v="355524.16"/>
    <s v=""/>
    <s v=""/>
    <s v=""/>
    <s v=""/>
    <s v="SCORTES"/>
    <s v="2025/06"/>
    <s v=""/>
    <s v=""/>
    <x v="1"/>
  </r>
  <r>
    <x v="1"/>
    <x v="1"/>
    <s v=""/>
    <s v=""/>
    <s v="FEL00504573"/>
    <s v="2025251235"/>
    <s v="RF"/>
    <d v="2025-06-26T00:00:00"/>
    <d v="2025-06-26T00:00:00"/>
    <s v="/936,29000"/>
    <n v="87200349"/>
    <s v="CLP"/>
    <n v="93133.91"/>
    <s v="USD"/>
    <n v="93133.91"/>
    <s v=""/>
    <s v=""/>
    <s v=""/>
    <s v=""/>
    <s v="SCORTES"/>
    <s v="2025/06"/>
    <s v=""/>
    <s v=""/>
    <x v="1"/>
  </r>
  <r>
    <x v="1"/>
    <x v="1"/>
    <s v=""/>
    <s v=""/>
    <s v="PAGO FACT"/>
    <s v="2025501973"/>
    <s v="DZ"/>
    <d v="2025-01-13T00:00:00"/>
    <d v="2025-01-13T00:00:00"/>
    <s v="/990,94996"/>
    <n v="-89318997"/>
    <s v="CLP"/>
    <n v="-90134.720000000001"/>
    <s v="USD"/>
    <n v="-90134.720000000001"/>
    <s v=""/>
    <s v="PAGO FACT 504426"/>
    <s v="PAGO FACT 90109567"/>
    <s v=""/>
    <s v="JCARRASCO"/>
    <s v="2025/01"/>
    <s v=""/>
    <s v=""/>
    <x v="3"/>
  </r>
  <r>
    <x v="1"/>
    <x v="1"/>
    <s v=""/>
    <s v=""/>
    <s v=""/>
    <s v="2025512848"/>
    <s v="DZ"/>
    <d v="2025-03-11T00:00:00"/>
    <d v="2025-03-11T00:00:00"/>
    <s v="/988,10004"/>
    <n v="-40574194"/>
    <s v="CLP"/>
    <n v="-41062.839999999997"/>
    <s v="USD"/>
    <n v="-41062.839999999997"/>
    <s v=""/>
    <s v="Canc. F.504451 Pimasa"/>
    <s v="Canc. F.504451 Pimasa"/>
    <s v=""/>
    <s v="VMIRANDAM"/>
    <s v="2025/03"/>
    <s v=""/>
    <s v=""/>
    <x v="3"/>
  </r>
  <r>
    <x v="1"/>
    <x v="1"/>
    <s v=""/>
    <s v=""/>
    <s v="F.504473"/>
    <s v="2025518344"/>
    <s v="DZ"/>
    <d v="2025-03-31T00:00:00"/>
    <d v="2025-03-31T00:00:00"/>
    <s v="/946,96006"/>
    <n v="-38988306"/>
    <s v="CLP"/>
    <n v="-41172.07"/>
    <s v="USD"/>
    <n v="-41172.07"/>
    <s v=""/>
    <s v="Canc. F.504473 Pimasa"/>
    <s v="Canc. F.504473 Pimasa"/>
    <s v=""/>
    <s v="VMIRANDAM"/>
    <s v="2025/03"/>
    <s v=""/>
    <s v=""/>
    <x v="3"/>
  </r>
  <r>
    <x v="1"/>
    <x v="1"/>
    <s v=""/>
    <s v=""/>
    <s v="CANC. F. 504486"/>
    <s v="2025522925"/>
    <s v="DZ"/>
    <d v="2025-04-15T00:00:00"/>
    <d v="2025-04-15T00:00:00"/>
    <s v="/932,27995"/>
    <n v="-82202703"/>
    <s v="CLP"/>
    <n v="-88173.84"/>
    <s v="USD"/>
    <n v="-88173.84"/>
    <s v=""/>
    <s v="Canc. F. 504486 Pimasa"/>
    <s v="Canc. F. 504486 Pimasa"/>
    <s v=""/>
    <s v="JCARRASCO"/>
    <s v="2025/04"/>
    <s v=""/>
    <s v=""/>
    <x v="3"/>
  </r>
  <r>
    <x v="1"/>
    <x v="1"/>
    <s v=""/>
    <s v=""/>
    <s v="PAGO PIMASA"/>
    <s v="2025524753"/>
    <s v="DZ"/>
    <d v="2025-04-29T00:00:00"/>
    <d v="2025-04-29T00:00:00"/>
    <s v="/931,74999"/>
    <n v="-310638113"/>
    <s v="CLP"/>
    <n v="-333392.13"/>
    <s v="USD"/>
    <n v="-333392.13"/>
    <s v=""/>
    <s v="Pago PIMASA F.504491"/>
    <s v="Pago PIMASA F.504491"/>
    <s v=""/>
    <s v="JCARRASCO"/>
    <s v="2025/04"/>
    <s v=""/>
    <s v=""/>
    <x v="3"/>
  </r>
  <r>
    <x v="1"/>
    <x v="1"/>
    <s v=""/>
    <s v=""/>
    <s v="PAGO PIMASA"/>
    <s v="2025526437"/>
    <s v="DZ"/>
    <d v="2025-05-08T00:00:00"/>
    <d v="2025-05-08T00:00:00"/>
    <s v="/976,24217"/>
    <n v="-196426290"/>
    <s v="CLP"/>
    <n v="-201206.52"/>
    <s v="USD"/>
    <n v="-201206.52"/>
    <s v=""/>
    <s v="Canc. NC 502868-502869-502870-F.504529-504530 PIM"/>
    <s v="Pago PIMASA"/>
    <s v=""/>
    <s v="JCARRASCO"/>
    <s v="2025/05"/>
    <s v=""/>
    <s v=""/>
    <x v="3"/>
  </r>
  <r>
    <x v="2"/>
    <x v="2"/>
    <s v=""/>
    <s v=""/>
    <s v="372"/>
    <s v="2025250179"/>
    <s v="DC"/>
    <d v="2025-01-31T00:00:00"/>
    <d v="2025-01-31T00:00:00"/>
    <s v="/988,10044"/>
    <n v="655990"/>
    <s v="CLP"/>
    <n v="663.89"/>
    <s v="USD"/>
    <n v="663.89"/>
    <s v=""/>
    <s v="NOTA COBRO 372 ARRIENDO TERRENOS ENERO"/>
    <s v=""/>
    <s v=""/>
    <s v="HBRAVO"/>
    <s v="2025/01"/>
    <s v=""/>
    <s v=""/>
    <x v="6"/>
  </r>
  <r>
    <x v="2"/>
    <x v="2"/>
    <s v=""/>
    <s v=""/>
    <s v="NOTA COBRO 374"/>
    <s v="2025250340"/>
    <s v="DC"/>
    <d v="2025-02-28T00:00:00"/>
    <d v="2025-02-28T00:00:00"/>
    <s v="/954,22289"/>
    <n v="660494"/>
    <s v="CLP"/>
    <n v="692.18"/>
    <s v="USD"/>
    <n v="692.18"/>
    <s v=""/>
    <s v="NOTA COBRO 374 Arriendo Terreno"/>
    <s v=""/>
    <s v=""/>
    <s v="ODEVIA"/>
    <s v="2025/02"/>
    <s v=""/>
    <s v=""/>
    <x v="6"/>
  </r>
  <r>
    <x v="2"/>
    <x v="2"/>
    <s v=""/>
    <s v=""/>
    <s v="NOTA COBRO 378"/>
    <s v="2025250593"/>
    <s v="DC"/>
    <d v="2025-03-31T00:00:00"/>
    <d v="2025-03-31T00:00:00"/>
    <s v="/953,06629"/>
    <n v="660494"/>
    <s v="CLP"/>
    <n v="693.02"/>
    <s v="USD"/>
    <n v="693.02"/>
    <s v=""/>
    <s v="NOTA COBRO 378 Arriendo Terreno"/>
    <s v=""/>
    <s v=""/>
    <s v="CPAVEZ"/>
    <s v="2025/03"/>
    <s v=""/>
    <s v=""/>
    <x v="6"/>
  </r>
  <r>
    <x v="2"/>
    <x v="2"/>
    <s v=""/>
    <s v=""/>
    <s v="NOTA COBRO 378"/>
    <s v="2025250594"/>
    <s v="DC"/>
    <d v="2025-03-31T00:00:00"/>
    <d v="2025-03-31T00:00:00"/>
    <s v="/953,07199"/>
    <n v="664701"/>
    <s v="CLP"/>
    <n v="697.43"/>
    <s v="USD"/>
    <n v="697.43"/>
    <s v=""/>
    <s v="NOTA COBRO 378 Arriendo Terreno"/>
    <s v=""/>
    <s v=""/>
    <s v="CPAVEZ"/>
    <s v="2025/03"/>
    <s v=""/>
    <s v=""/>
    <x v="6"/>
  </r>
  <r>
    <x v="2"/>
    <x v="2"/>
    <s v=""/>
    <s v=""/>
    <s v="NOTA COBRO 379"/>
    <s v="2025250800"/>
    <s v="DC"/>
    <d v="2025-04-30T00:00:00"/>
    <d v="2025-04-30T00:00:00"/>
    <s v="/955,66416"/>
    <n v="667799"/>
    <s v="CLP"/>
    <n v="698.78"/>
    <s v="USD"/>
    <n v="698.78"/>
    <s v=""/>
    <s v="NOTA COBRO 379 Arriendo Terreno Abril"/>
    <s v="NOTA COBRO 379 ARRIENDO"/>
    <s v=""/>
    <s v="HBRAVO"/>
    <s v="2025/04"/>
    <s v=""/>
    <s v=""/>
    <x v="6"/>
  </r>
  <r>
    <x v="2"/>
    <x v="2"/>
    <s v=""/>
    <s v=""/>
    <s v="NOTA COBRO 386"/>
    <s v="2025251028"/>
    <s v="DC"/>
    <d v="2025-05-31T00:00:00"/>
    <d v="2025-05-31T00:00:00"/>
    <s v="/941,97571"/>
    <n v="438923"/>
    <s v="CLP"/>
    <n v="465.96"/>
    <s v="USD"/>
    <n v="465.96"/>
    <s v=""/>
    <s v="NOTA COBRO 386 Arriendo Terreno"/>
    <s v=""/>
    <s v=""/>
    <s v="CPAVEZ"/>
    <s v="2025/05"/>
    <s v=""/>
    <s v=""/>
    <x v="6"/>
  </r>
  <r>
    <x v="2"/>
    <x v="2"/>
    <s v=""/>
    <s v=""/>
    <s v="NOTA COBRO 388"/>
    <s v="2025251217"/>
    <s v="DC"/>
    <d v="2025-06-30T00:00:00"/>
    <d v="2025-06-30T00:00:00"/>
    <s v="/933,42389"/>
    <n v="439792"/>
    <s v="CLP"/>
    <n v="471.16"/>
    <s v="USD"/>
    <n v="471.16"/>
    <s v=""/>
    <s v="NOTA COBRO 388 Arriendo Terreno"/>
    <s v=""/>
    <s v=""/>
    <s v="CPAVEZ"/>
    <s v="2025/06"/>
    <s v=""/>
    <s v=""/>
    <x v="6"/>
  </r>
  <r>
    <x v="2"/>
    <x v="2"/>
    <s v=""/>
    <s v=""/>
    <s v="PAGO NCOBRO"/>
    <s v="2025504189"/>
    <s v="DZ"/>
    <d v="2025-01-29T00:00:00"/>
    <d v="2025-01-29T00:00:00"/>
    <s v="/996,46668"/>
    <n v="-656542"/>
    <s v="CLP"/>
    <n v="-658.87"/>
    <s v="USD"/>
    <n v="-658.87"/>
    <s v=""/>
    <s v="PAGO NCOBRO 366"/>
    <s v="PAGO NCOBRO 366"/>
    <s v=""/>
    <s v="JCARRASCO"/>
    <s v="2025/01"/>
    <s v=""/>
    <s v=""/>
    <x v="3"/>
  </r>
  <r>
    <x v="2"/>
    <x v="2"/>
    <s v=""/>
    <s v=""/>
    <s v="CANC. NC 372"/>
    <s v="2025511128"/>
    <s v="DZ"/>
    <d v="2025-02-25T00:00:00"/>
    <d v="2025-02-25T00:00:00"/>
    <s v="/988,10044"/>
    <n v="-655990"/>
    <s v="CLP"/>
    <n v="-663.89"/>
    <s v="USD"/>
    <n v="-663.89"/>
    <s v=""/>
    <s v="Canc. NC 372"/>
    <s v="Canc. NC 372"/>
    <s v=""/>
    <s v="VMIRANDAM"/>
    <s v="2025/02"/>
    <s v=""/>
    <s v=""/>
    <x v="3"/>
  </r>
  <r>
    <x v="2"/>
    <x v="2"/>
    <s v=""/>
    <s v=""/>
    <s v="CANC. NC 374"/>
    <s v="2025518214"/>
    <s v="DZ"/>
    <d v="2025-03-27T00:00:00"/>
    <d v="2025-03-27T00:00:00"/>
    <s v="/954,22289"/>
    <n v="-660494"/>
    <s v="CLP"/>
    <n v="-692.18"/>
    <s v="USD"/>
    <n v="-692.18"/>
    <s v=""/>
    <s v="Canc. NC 374 ISBSA"/>
    <s v="Canc. NC 374 ISBSA"/>
    <s v=""/>
    <s v="VMIRANDAM"/>
    <s v="2025/03"/>
    <s v=""/>
    <s v=""/>
    <x v="3"/>
  </r>
  <r>
    <x v="2"/>
    <x v="2"/>
    <s v=""/>
    <s v=""/>
    <s v="NOTA COBRO 378"/>
    <s v="2025518495"/>
    <s v="AU"/>
    <d v="2025-03-31T00:00:00"/>
    <d v="2025-03-31T00:00:00"/>
    <s v="/953,06629"/>
    <n v="-660494"/>
    <s v="CLP"/>
    <n v="-693.02"/>
    <s v="USD"/>
    <n v="-693.02"/>
    <s v=""/>
    <s v="NOTA COBRO 378 Arriendo Terreno"/>
    <s v=""/>
    <s v=""/>
    <s v="CPAVEZ"/>
    <s v="2025/03"/>
    <s v=""/>
    <s v=""/>
    <x v="6"/>
  </r>
  <r>
    <x v="2"/>
    <x v="2"/>
    <s v=""/>
    <s v=""/>
    <s v="PAGO NC"/>
    <s v="2025524736"/>
    <s v="DZ"/>
    <d v="2025-04-28T00:00:00"/>
    <d v="2025-04-28T00:00:00"/>
    <s v="/953,07199"/>
    <n v="-664701"/>
    <s v="CLP"/>
    <n v="-697.43"/>
    <s v="USD"/>
    <n v="-697.43"/>
    <s v=""/>
    <s v="Pago NC 378 ISB"/>
    <s v="Pago NC 378 ISB"/>
    <s v=""/>
    <s v="JCARRASCO"/>
    <s v="2025/04"/>
    <s v=""/>
    <s v=""/>
    <x v="3"/>
  </r>
  <r>
    <x v="2"/>
    <x v="2"/>
    <s v=""/>
    <s v=""/>
    <s v="PAGO ISB NC"/>
    <s v="2025532593"/>
    <s v="DZ"/>
    <d v="2025-05-28T00:00:00"/>
    <d v="2025-05-28T00:00:00"/>
    <s v="/955,66416"/>
    <n v="-667799"/>
    <s v="CLP"/>
    <n v="-698.78"/>
    <s v="USD"/>
    <n v="-698.78"/>
    <s v=""/>
    <s v="Pago ISB NC 379"/>
    <s v="Pago ISB NC 379"/>
    <s v=""/>
    <s v="JCARRASCO"/>
    <s v="2025/05"/>
    <s v=""/>
    <s v=""/>
    <x v="3"/>
  </r>
  <r>
    <x v="2"/>
    <x v="2"/>
    <s v=""/>
    <s v=""/>
    <s v="PAGO NC 386"/>
    <s v="2025539105"/>
    <s v="DZ"/>
    <d v="2025-06-26T00:00:00"/>
    <d v="2025-06-26T00:00:00"/>
    <s v="/941,97571"/>
    <n v="-438923"/>
    <s v="CLP"/>
    <n v="-465.96"/>
    <s v="USD"/>
    <n v="-465.96"/>
    <s v=""/>
    <s v="Pago NC 386 ISB"/>
    <s v="Pago NC 386 ISB"/>
    <s v=""/>
    <s v="JCARRASCO"/>
    <s v="2025/06"/>
    <s v=""/>
    <s v=""/>
    <x v="3"/>
  </r>
  <r>
    <x v="3"/>
    <x v="3"/>
    <s v=""/>
    <s v=""/>
    <s v="FEL00504448"/>
    <s v="2025250098"/>
    <s v="RF"/>
    <d v="2025-01-30T00:00:00"/>
    <d v="2025-01-30T00:00:00"/>
    <s v="/990,94001"/>
    <n v="91338736"/>
    <s v="CLP"/>
    <n v="92173.83"/>
    <s v="USD"/>
    <n v="92173.83"/>
    <s v=""/>
    <s v=""/>
    <s v=""/>
    <s v=""/>
    <s v="DMORALES"/>
    <s v="2025/01"/>
    <s v=""/>
    <s v=""/>
    <x v="0"/>
  </r>
  <r>
    <x v="3"/>
    <x v="3"/>
    <s v=""/>
    <s v=""/>
    <s v="370"/>
    <s v="2025250176"/>
    <s v="DC"/>
    <d v="2025-01-29T00:00:00"/>
    <d v="2025-01-29T00:00:00"/>
    <s v="1,00000"/>
    <n v="88897.32"/>
    <s v="USD"/>
    <n v="88897.32"/>
    <s v="USD"/>
    <n v="88897.32"/>
    <s v=""/>
    <s v="NOTA COBRO 370 Suscripción Microsoft 2025"/>
    <s v=""/>
    <s v=""/>
    <s v="HBRAVO"/>
    <s v="2025/01"/>
    <s v=""/>
    <s v=""/>
    <x v="2"/>
  </r>
  <r>
    <x v="3"/>
    <x v="3"/>
    <s v=""/>
    <s v=""/>
    <s v="FEL00504466"/>
    <s v="2025250222"/>
    <s v="RF"/>
    <d v="2025-02-11T00:00:00"/>
    <d v="2025-02-11T00:00:00"/>
    <s v="/960,81000"/>
    <n v="974175405"/>
    <s v="CLP"/>
    <n v="1013910.56"/>
    <s v="USD"/>
    <n v="1013910.56"/>
    <s v=""/>
    <s v=""/>
    <s v=""/>
    <s v=""/>
    <s v="FESPINOZA"/>
    <s v="2025/02"/>
    <s v=""/>
    <s v=""/>
    <x v="0"/>
  </r>
  <r>
    <x v="3"/>
    <x v="3"/>
    <s v=""/>
    <s v=""/>
    <s v="FEL00504474"/>
    <s v="2025250378"/>
    <s v="RF"/>
    <d v="2025-02-28T00:00:00"/>
    <d v="2025-02-28T00:00:00"/>
    <s v="/951,21000"/>
    <n v="6929679"/>
    <s v="CLP"/>
    <n v="7285.12"/>
    <s v="USD"/>
    <n v="7285.12"/>
    <s v=""/>
    <s v=""/>
    <s v=""/>
    <s v=""/>
    <s v="DMORALES"/>
    <s v="2025/02"/>
    <s v=""/>
    <s v=""/>
    <x v="7"/>
  </r>
  <r>
    <x v="3"/>
    <x v="3"/>
    <s v=""/>
    <s v=""/>
    <s v="FEL00504505"/>
    <s v="2025250607"/>
    <s v="RF"/>
    <d v="2025-03-31T00:00:00"/>
    <d v="2025-03-31T00:00:00"/>
    <s v="/946,10000"/>
    <n v="4870085764"/>
    <s v="CLP"/>
    <n v="5147538.07"/>
    <s v="USD"/>
    <n v="5147538.07"/>
    <s v=""/>
    <s v=""/>
    <s v=""/>
    <s v=""/>
    <s v="SCORTES"/>
    <s v="2025/03"/>
    <s v=""/>
    <s v=""/>
    <x v="5"/>
  </r>
  <r>
    <x v="3"/>
    <x v="3"/>
    <s v=""/>
    <s v=""/>
    <s v="FEL00504560"/>
    <s v="2025251012"/>
    <s v="RF"/>
    <d v="2025-05-30T00:00:00"/>
    <d v="2025-05-30T00:00:00"/>
    <s v="/937,37019"/>
    <n v="6731874"/>
    <s v="CLP"/>
    <n v="7181.66"/>
    <s v="USD"/>
    <n v="7181.66"/>
    <s v=""/>
    <s v=""/>
    <s v=""/>
    <s v=""/>
    <s v="SCORTES"/>
    <s v="2025/05"/>
    <s v=""/>
    <s v=""/>
    <x v="7"/>
  </r>
  <r>
    <x v="3"/>
    <x v="3"/>
    <s v=""/>
    <s v=""/>
    <s v="MOLYNOR"/>
    <s v="2025500686"/>
    <s v="DZ"/>
    <d v="2025-01-07T00:00:00"/>
    <d v="2025-01-07T00:00:00"/>
    <s v="1,00000"/>
    <n v="-157187.07"/>
    <s v="USD"/>
    <n v="-161751.44"/>
    <s v="USD"/>
    <n v="-161751.44"/>
    <s v=""/>
    <s v="MOLYNOR"/>
    <s v="MOLYNOR"/>
    <s v=""/>
    <s v="DRIOSA"/>
    <s v="2025/01"/>
    <s v=""/>
    <s v=""/>
    <x v="3"/>
  </r>
  <r>
    <x v="3"/>
    <x v="3"/>
    <s v=""/>
    <s v=""/>
    <s v="MOLYNOR"/>
    <s v="2025509404"/>
    <s v="DZ"/>
    <d v="2025-02-12T00:00:00"/>
    <d v="2025-02-12T00:00:00"/>
    <s v="1,00000"/>
    <n v="-1131807.32"/>
    <s v="USD"/>
    <n v="-1129428.3400000001"/>
    <s v="USD"/>
    <n v="-1129428.3400000001"/>
    <s v=""/>
    <s v="MOLYNOR"/>
    <s v="MOLYNOR"/>
    <s v=""/>
    <s v="DRIOSA"/>
    <s v="2025/02"/>
    <s v=""/>
    <s v=""/>
    <x v="3"/>
  </r>
  <r>
    <x v="3"/>
    <x v="3"/>
    <s v=""/>
    <s v=""/>
    <s v="MOLYNOR"/>
    <s v="2025509404"/>
    <s v="DZ"/>
    <d v="2025-02-12T00:00:00"/>
    <d v="2025-02-12T00:00:00"/>
    <s v="1,00000"/>
    <n v="-88897.32"/>
    <s v="USD"/>
    <n v="-88897.32"/>
    <s v="USD"/>
    <n v="-88897.32"/>
    <s v=""/>
    <s v="MOLYNOR"/>
    <s v="MOLYNOR"/>
    <s v=""/>
    <s v="DRIOSA"/>
    <s v="2025/02"/>
    <s v=""/>
    <s v=""/>
    <x v="3"/>
  </r>
  <r>
    <x v="3"/>
    <x v="3"/>
    <s v=""/>
    <s v=""/>
    <s v="COMPENSAN"/>
    <s v="2025509406"/>
    <s v="AB"/>
    <d v="2025-02-17T00:00:00"/>
    <d v="2025-02-17T00:00:00"/>
    <s v="1,00000"/>
    <n v="1105.81"/>
    <s v="USD"/>
    <n v="1047.2"/>
    <s v="USD"/>
    <n v="1047.2"/>
    <s v=""/>
    <s v=""/>
    <s v="COMPENSAN"/>
    <s v=""/>
    <s v="DRIOSA"/>
    <s v="2025/02"/>
    <s v=""/>
    <s v=""/>
    <x v="3"/>
  </r>
  <r>
    <x v="3"/>
    <x v="3"/>
    <s v=""/>
    <s v=""/>
    <s v="COMPENSAN"/>
    <s v="2025509406"/>
    <s v="AB"/>
    <d v="2025-02-17T00:00:00"/>
    <d v="2025-02-17T00:00:00"/>
    <s v="1,00000"/>
    <n v="-1105.81"/>
    <s v="USD"/>
    <n v="-1047.2"/>
    <s v="USD"/>
    <n v="-1047.2"/>
    <s v=""/>
    <s v=""/>
    <s v="COMPENSAN"/>
    <s v=""/>
    <s v="DRIOSA"/>
    <s v="2025/02"/>
    <s v=""/>
    <s v=""/>
    <x v="3"/>
  </r>
  <r>
    <x v="3"/>
    <x v="3"/>
    <s v=""/>
    <s v="SOCIEDAD DE FOMENTO FABRIL"/>
    <s v="NOTA COBRO 373"/>
    <s v="2025509719"/>
    <s v="PO"/>
    <d v="2025-02-10T00:00:00"/>
    <d v="2025-02-10T00:00:00"/>
    <s v="/960,59244"/>
    <n v="47021"/>
    <s v="CLP"/>
    <n v="48.95"/>
    <s v="USD"/>
    <n v="48.95"/>
    <s v=""/>
    <s v="NOTA COBRO 373 SOFOFA"/>
    <s v=""/>
    <s v=""/>
    <s v="CPAVEZ"/>
    <s v="2025/02"/>
    <s v=""/>
    <s v=""/>
    <x v="2"/>
  </r>
  <r>
    <x v="3"/>
    <x v="3"/>
    <s v=""/>
    <s v=""/>
    <s v="PAGO NC 373"/>
    <s v="2025511753"/>
    <s v="DZ"/>
    <d v="2025-02-27T00:00:00"/>
    <d v="2025-02-27T00:00:00"/>
    <s v="/960,59244"/>
    <n v="-47021"/>
    <s v="CLP"/>
    <n v="-48.95"/>
    <s v="USD"/>
    <n v="-48.95"/>
    <s v=""/>
    <s v="Pago NC 373"/>
    <s v="Pago NC 373"/>
    <s v=""/>
    <s v="VMIRANDAM"/>
    <s v="2025/02"/>
    <s v=""/>
    <s v=""/>
    <x v="3"/>
  </r>
  <r>
    <x v="3"/>
    <x v="3"/>
    <s v=""/>
    <s v="SOCIEDAD DE FOMENTO FABRIL"/>
    <s v="NOTA COBRO 375"/>
    <s v="2025517949"/>
    <s v="PO"/>
    <d v="2025-03-31T00:00:00"/>
    <d v="2025-03-31T00:00:00"/>
    <s v="/946,31902"/>
    <n v="12340"/>
    <s v="CLP"/>
    <n v="13.04"/>
    <s v="USD"/>
    <n v="13.04"/>
    <s v=""/>
    <s v="NOTA COBRO 375 SOFOFA"/>
    <s v=""/>
    <s v=""/>
    <s v="CPAVEZ"/>
    <s v="2025/03"/>
    <s v=""/>
    <s v=""/>
    <x v="2"/>
  </r>
  <r>
    <x v="4"/>
    <x v="4"/>
    <s v=""/>
    <s v=""/>
    <s v="CIERRE_ENE.2025"/>
    <s v="2025509297"/>
    <s v="SA"/>
    <d v="2025-01-31T00:00:00"/>
    <d v="2025-01-31T00:00:00"/>
    <s v="/984,22000"/>
    <n v="112985789"/>
    <s v="CLP"/>
    <n v="114797.29"/>
    <s v="USD"/>
    <n v="114797.29"/>
    <s v="CB01005700"/>
    <s v="Prov.Reparto Div.Cesa"/>
    <s v="CIERRE_ENE.2025"/>
    <s v=""/>
    <s v="CPAVEZ"/>
    <s v="2025/01"/>
    <s v=""/>
    <s v=""/>
    <x v="1"/>
  </r>
  <r>
    <x v="4"/>
    <x v="4"/>
    <s v=""/>
    <s v=""/>
    <s v="CIERRE_ENE.2025"/>
    <s v="2025509546"/>
    <s v="AB"/>
    <d v="2025-01-31T00:00:00"/>
    <d v="2025-01-31T00:00:00"/>
    <s v="/984,22000"/>
    <n v="-112985789"/>
    <s v="CLP"/>
    <n v="-114797.29"/>
    <s v="USD"/>
    <n v="-114797.29"/>
    <s v="CB01005700"/>
    <s v="Prov.Reparto Div.Cesa"/>
    <s v="CIERRE_ENE.2025"/>
    <s v=""/>
    <s v="CPAVEZ"/>
    <s v="2025/01"/>
    <s v=""/>
    <s v=""/>
    <x v="1"/>
  </r>
  <r>
    <x v="4"/>
    <x v="4"/>
    <s v=""/>
    <s v=""/>
    <s v="CIERRE_ENE.2025"/>
    <s v="2025509549"/>
    <s v="SA"/>
    <d v="2025-01-31T00:00:00"/>
    <d v="2025-01-31T00:00:00"/>
    <s v="/984,22000"/>
    <n v="112985789"/>
    <s v="CLP"/>
    <n v="114797.29"/>
    <s v="USD"/>
    <n v="114797.29"/>
    <s v="CB01005700"/>
    <s v="Prov.Reparto Div.Cesa"/>
    <s v="CIERRE_ENE.2025"/>
    <s v=""/>
    <s v="CPAVEZ"/>
    <s v="2025/01"/>
    <s v=""/>
    <s v=""/>
    <x v="1"/>
  </r>
  <r>
    <x v="4"/>
    <x v="4"/>
    <s v=""/>
    <s v=""/>
    <s v="CIERRE_ENE.2025"/>
    <s v="2025513111"/>
    <s v="AB"/>
    <d v="2025-01-31T00:00:00"/>
    <d v="2025-02-01T00:00:00"/>
    <s v="/984,22000"/>
    <n v="-112985789"/>
    <s v="CLP"/>
    <n v="-114797.29"/>
    <s v="USD"/>
    <n v="-114797.29"/>
    <s v="CB01005700"/>
    <s v="Prov.Reparto Div.Cesa"/>
    <s v="CIERRE_ENE.2025"/>
    <s v=""/>
    <s v="CPAVEZ"/>
    <s v="2025/02"/>
    <s v=""/>
    <s v=""/>
    <x v="1"/>
  </r>
  <r>
    <x v="4"/>
    <x v="4"/>
    <s v=""/>
    <s v=""/>
    <s v=""/>
    <s v="2025516034"/>
    <s v="SA"/>
    <d v="2025-02-28T00:00:00"/>
    <d v="2025-02-28T00:00:00"/>
    <s v="/954,22000"/>
    <n v="243985600"/>
    <s v="CLP"/>
    <n v="255691.14"/>
    <s v="USD"/>
    <n v="255691.14"/>
    <s v="CB01005700"/>
    <s v="Prov.Reparto Div.Cesa"/>
    <s v="CIERRE_FEB_2025"/>
    <s v=""/>
    <s v="CPAVEZ"/>
    <s v="2025/02"/>
    <s v=""/>
    <s v=""/>
    <x v="1"/>
  </r>
  <r>
    <x v="4"/>
    <x v="4"/>
    <s v=""/>
    <s v=""/>
    <s v=""/>
    <s v="2025516147"/>
    <s v="AB"/>
    <d v="2025-02-28T00:00:00"/>
    <d v="2025-02-28T00:00:00"/>
    <s v="/954,22000"/>
    <n v="-243985600"/>
    <s v="CLP"/>
    <n v="-255691.14"/>
    <s v="USD"/>
    <n v="-255691.14"/>
    <s v="CB01005700"/>
    <s v="Prov.Reparto Div.Cesa"/>
    <s v="CIERRE_FEB_2025"/>
    <s v=""/>
    <s v="CPAVEZ"/>
    <s v="2025/02"/>
    <s v=""/>
    <s v=""/>
    <x v="1"/>
  </r>
  <r>
    <x v="4"/>
    <x v="4"/>
    <s v=""/>
    <s v=""/>
    <s v="CIERRE_FEB_2025"/>
    <s v="2025516151"/>
    <s v="SA"/>
    <d v="2025-02-28T00:00:00"/>
    <d v="2025-02-28T00:00:00"/>
    <s v="/954,22000"/>
    <n v="243985600"/>
    <s v="CLP"/>
    <n v="255691.14"/>
    <s v="USD"/>
    <n v="255691.14"/>
    <s v="CB01005700"/>
    <s v="Prov.Reparto Div.Cesa"/>
    <s v="CIERRE_FEB_2025"/>
    <s v=""/>
    <s v="CPAVEZ"/>
    <s v="2025/02"/>
    <s v=""/>
    <s v=""/>
    <x v="1"/>
  </r>
  <r>
    <x v="4"/>
    <x v="4"/>
    <s v=""/>
    <s v=""/>
    <s v="CIERRE_FEB_2025"/>
    <s v="2025521887"/>
    <s v="AB"/>
    <d v="2025-02-28T00:00:00"/>
    <d v="2025-03-01T00:00:00"/>
    <s v="/954,22000"/>
    <n v="-243985600"/>
    <s v="CLP"/>
    <n v="-255691.14"/>
    <s v="USD"/>
    <n v="-255691.14"/>
    <s v="CB01005700"/>
    <s v="Prov.Reparto Div.Cesa"/>
    <s v="CIERRE_FEB_2025"/>
    <s v=""/>
    <s v="CPAVEZ"/>
    <s v="2025/03"/>
    <s v=""/>
    <s v=""/>
    <x v="1"/>
  </r>
  <r>
    <x v="4"/>
    <x v="4"/>
    <s v=""/>
    <s v=""/>
    <s v="CIERRE_MARZO_202"/>
    <s v="2025522099"/>
    <s v="SA"/>
    <d v="2025-03-31T00:00:00"/>
    <d v="2025-03-31T00:00:00"/>
    <s v="/953,07000"/>
    <n v="316102868"/>
    <s v="CLP"/>
    <n v="331668.05"/>
    <s v="USD"/>
    <n v="331668.05"/>
    <s v=""/>
    <s v="Prov.Reparto Div.Cesa"/>
    <s v="CIERRE_MARZO_2025"/>
    <s v=""/>
    <s v="CPAVEZ"/>
    <s v="2025/03"/>
    <s v=""/>
    <s v=""/>
    <x v="1"/>
  </r>
  <r>
    <x v="4"/>
    <x v="4"/>
    <s v=""/>
    <s v=""/>
    <s v="CIERRE_MARZO_202"/>
    <s v="2025522137"/>
    <s v="AB"/>
    <d v="2025-03-31T00:00:00"/>
    <d v="2025-03-31T00:00:00"/>
    <s v="/953,07000"/>
    <n v="-316102868"/>
    <s v="CLP"/>
    <n v="-331668.05"/>
    <s v="USD"/>
    <n v="-331668.05"/>
    <s v=""/>
    <s v="Prov.Reparto Div.Cesa"/>
    <s v="CIERRE_MARZO_2025"/>
    <s v=""/>
    <s v="CPAVEZ"/>
    <s v="2025/03"/>
    <s v=""/>
    <s v=""/>
    <x v="1"/>
  </r>
  <r>
    <x v="4"/>
    <x v="4"/>
    <s v=""/>
    <s v=""/>
    <s v="CIERRE_MARZO_202"/>
    <s v="2025522139"/>
    <s v="SA"/>
    <d v="2025-03-31T00:00:00"/>
    <d v="2025-03-31T00:00:00"/>
    <s v="/953,07000"/>
    <n v="316102868"/>
    <s v="CLP"/>
    <n v="331668.05"/>
    <s v="USD"/>
    <n v="331668.05"/>
    <s v=""/>
    <s v="Prov.Reparto Div.Cesa"/>
    <s v="CIERRE_MARZO_2025"/>
    <s v=""/>
    <s v="CPAVEZ"/>
    <s v="2025/03"/>
    <s v=""/>
    <s v=""/>
    <x v="1"/>
  </r>
  <r>
    <x v="4"/>
    <x v="4"/>
    <s v=""/>
    <s v=""/>
    <s v="DIV. CESA"/>
    <s v="2025524801"/>
    <s v="SB"/>
    <d v="2025-04-25T00:00:00"/>
    <d v="2025-04-25T00:00:00"/>
    <s v="/937,81000"/>
    <n v="-1151394847"/>
    <s v="CLP"/>
    <n v="-1227748.53"/>
    <s v="USD"/>
    <n v="-1227748.53"/>
    <s v=""/>
    <s v="DIV. CESA recibido"/>
    <s v="DIV. CESA recibido"/>
    <s v=""/>
    <s v="JCARRASCO"/>
    <s v="2025/04"/>
    <s v=""/>
    <s v=""/>
    <x v="3"/>
  </r>
  <r>
    <x v="4"/>
    <x v="4"/>
    <s v=""/>
    <s v=""/>
    <s v="CIERRE_MARZO_202"/>
    <s v="2025529813"/>
    <s v="AB"/>
    <d v="2025-03-31T00:00:00"/>
    <d v="2025-04-01T00:00:00"/>
    <s v="/953,07000"/>
    <n v="-316102868"/>
    <s v="CLP"/>
    <n v="-331668.05"/>
    <s v="USD"/>
    <n v="-331668.05"/>
    <s v=""/>
    <s v="Prov.Reparto Div.Cesa"/>
    <s v="CIERRE_MARZO_2025"/>
    <s v=""/>
    <s v="CPAVEZ"/>
    <s v="2025/04"/>
    <s v=""/>
    <s v=""/>
    <x v="1"/>
  </r>
  <r>
    <x v="4"/>
    <x v="4"/>
    <s v=""/>
    <s v=""/>
    <s v="DIV. CESA RECIBI"/>
    <s v="2025529823"/>
    <s v="PO"/>
    <d v="2025-04-25T00:00:00"/>
    <d v="2025-04-25T00:00:00"/>
    <s v="/937,81000"/>
    <n v="1151394847"/>
    <s v="CLP"/>
    <n v="1227748.53"/>
    <s v="USD"/>
    <n v="1227748.53"/>
    <s v=""/>
    <s v=""/>
    <s v="DIV. CESA recibido"/>
    <s v=""/>
    <s v="CPAVEZ"/>
    <s v="2025/04"/>
    <s v=""/>
    <s v=""/>
    <x v="1"/>
  </r>
  <r>
    <x v="4"/>
    <x v="4"/>
    <s v=""/>
    <s v=""/>
    <s v="COMP. PA"/>
    <s v="2025529825"/>
    <s v="PO"/>
    <d v="2025-04-01T00:00:00"/>
    <d v="2025-04-01T00:00:00"/>
    <s v="/996,46000"/>
    <n v="-1151395311"/>
    <s v="CLP"/>
    <n v="-1155485.73"/>
    <s v="USD"/>
    <n v="-1155485.73"/>
    <s v="CB01005700"/>
    <s v=""/>
    <s v="COMP. PA"/>
    <s v=""/>
    <s v="CPAVEZ"/>
    <s v="2025/04"/>
    <s v=""/>
    <s v=""/>
    <x v="1"/>
  </r>
  <r>
    <x v="4"/>
    <x v="4"/>
    <s v=""/>
    <s v=""/>
    <s v="CIERRE_ABRIL_202"/>
    <s v="2025529954"/>
    <s v="SA"/>
    <d v="2025-04-30T00:00:00"/>
    <d v="2025-04-30T00:00:00"/>
    <s v="/955,67000"/>
    <n v="334001237"/>
    <s v="CLP"/>
    <n v="349494.32"/>
    <s v="USD"/>
    <n v="349494.32"/>
    <s v="CB01005700"/>
    <s v="Prov.Reparto Div.Cesa"/>
    <s v="CIERRE_ABRIL_2025"/>
    <s v=""/>
    <s v="CPAVEZ"/>
    <s v="2025/04"/>
    <s v=""/>
    <s v=""/>
    <x v="1"/>
  </r>
  <r>
    <x v="4"/>
    <x v="4"/>
    <s v=""/>
    <s v=""/>
    <s v="CIERRE_ABRIL_202"/>
    <s v="2025533850"/>
    <s v="AB"/>
    <d v="2025-04-30T00:00:00"/>
    <d v="2025-05-01T00:00:00"/>
    <s v="/955,67000"/>
    <n v="-334001237"/>
    <s v="CLP"/>
    <n v="-349494.32"/>
    <s v="USD"/>
    <n v="-349494.32"/>
    <s v="CB01005700"/>
    <s v="Prov.Reparto Div.Cesa"/>
    <s v="CIERRE_ABRIL_2025"/>
    <s v=""/>
    <s v="CPAVEZ"/>
    <s v="2025/05"/>
    <s v=""/>
    <s v=""/>
    <x v="1"/>
  </r>
  <r>
    <x v="4"/>
    <x v="4"/>
    <s v=""/>
    <s v=""/>
    <s v=""/>
    <s v="2025537008"/>
    <s v="SA"/>
    <d v="2025-05-31T00:00:00"/>
    <d v="2025-05-31T00:00:00"/>
    <s v="/941,97000"/>
    <n v="352460080"/>
    <s v="CLP"/>
    <n v="374173.36"/>
    <s v="USD"/>
    <n v="374173.36"/>
    <s v="CB01005700"/>
    <s v="Prov.Reparto Div.Cesa"/>
    <s v="CIERRE_MAYO_2025"/>
    <s v=""/>
    <s v="CPAVEZ"/>
    <s v="2025/05"/>
    <s v=""/>
    <s v=""/>
    <x v="1"/>
  </r>
  <r>
    <x v="4"/>
    <x v="4"/>
    <s v=""/>
    <s v=""/>
    <s v=""/>
    <s v="2025537031"/>
    <s v="AB"/>
    <d v="2025-05-31T00:00:00"/>
    <d v="2025-05-31T00:00:00"/>
    <s v="/941,97000"/>
    <n v="-352460080"/>
    <s v="CLP"/>
    <n v="-374173.36"/>
    <s v="USD"/>
    <n v="-374173.36"/>
    <s v="CB01005700"/>
    <s v="Prov.Reparto Div.Cesa"/>
    <s v="CIERRE_MAYO_2025"/>
    <s v=""/>
    <s v="CPAVEZ"/>
    <s v="2025/05"/>
    <s v=""/>
    <s v=""/>
    <x v="1"/>
  </r>
  <r>
    <x v="4"/>
    <x v="4"/>
    <s v=""/>
    <s v=""/>
    <s v="CIERRE_MAYO_2025"/>
    <s v="2025537034"/>
    <s v="SA"/>
    <d v="2025-05-31T00:00:00"/>
    <d v="2025-05-31T00:00:00"/>
    <s v="/941,97000"/>
    <n v="352460080"/>
    <s v="CLP"/>
    <n v="374173.36"/>
    <s v="USD"/>
    <n v="374173.36"/>
    <s v="CB01005700"/>
    <s v="Prov.Reparto Div.Cesa"/>
    <s v="CIERRE_MAYO_2025"/>
    <s v=""/>
    <s v="CPAVEZ"/>
    <s v="2025/05"/>
    <s v=""/>
    <s v=""/>
    <x v="1"/>
  </r>
  <r>
    <x v="4"/>
    <x v="4"/>
    <s v=""/>
    <s v=""/>
    <s v="CIERRE_MAYO_2025"/>
    <s v="2025540018"/>
    <s v="AB"/>
    <d v="2025-05-31T00:00:00"/>
    <d v="2025-06-01T00:00:00"/>
    <s v="/941,97000"/>
    <n v="-352460080"/>
    <s v="CLP"/>
    <n v="-374173.36"/>
    <s v="USD"/>
    <n v="-374173.36"/>
    <s v="CB01005700"/>
    <s v="Prov.Reparto Div.Cesa"/>
    <s v="CIERRE_MAYO_2025"/>
    <s v=""/>
    <s v="CPAVEZ"/>
    <s v="2025/06"/>
    <s v=""/>
    <s v=""/>
    <x v="1"/>
  </r>
  <r>
    <x v="4"/>
    <x v="4"/>
    <s v=""/>
    <s v=""/>
    <s v="CIERRE_JUNI_2025"/>
    <s v="2025544933"/>
    <s v="SA"/>
    <d v="2025-06-30T00:00:00"/>
    <d v="2025-06-30T00:00:00"/>
    <s v="/933,42000"/>
    <n v="397622760"/>
    <s v="CLP"/>
    <n v="425984.83"/>
    <s v="USD"/>
    <n v="425984.83"/>
    <s v="CB01005700"/>
    <s v="Prov.Reparto Div.Cesa"/>
    <s v="CIERRE_JUNIO_2025"/>
    <s v=""/>
    <s v="CPAVEZ"/>
    <s v="2025/06"/>
    <s v=""/>
    <s v=""/>
    <x v="1"/>
  </r>
  <r>
    <x v="5"/>
    <x v="5"/>
    <s v=""/>
    <s v=""/>
    <s v="FEX00013149"/>
    <s v="2025250114"/>
    <s v="RL"/>
    <d v="2025-01-31T00:00:00"/>
    <d v="2025-01-31T00:00:00"/>
    <s v="1,00000"/>
    <n v="1445623.04"/>
    <s v="USD"/>
    <n v="1445623.04"/>
    <s v="USD"/>
    <n v="1445623.04"/>
    <s v=""/>
    <s v=""/>
    <s v=""/>
    <s v=""/>
    <s v="SCORTES"/>
    <s v="2025/01"/>
    <s v=""/>
    <s v=""/>
    <x v="8"/>
  </r>
  <r>
    <x v="5"/>
    <x v="5"/>
    <s v=""/>
    <s v=""/>
    <s v="NCX00002470"/>
    <s v="2025250115"/>
    <s v="RO"/>
    <d v="2025-01-31T00:00:00"/>
    <d v="2025-01-31T00:00:00"/>
    <s v="1,00000"/>
    <n v="-18447.98"/>
    <s v="USD"/>
    <n v="-18447.98"/>
    <s v="USD"/>
    <n v="-18447.98"/>
    <s v=""/>
    <s v=""/>
    <s v=""/>
    <s v=""/>
    <s v="SCORTES"/>
    <s v="2025/01"/>
    <s v=""/>
    <s v=""/>
    <x v="8"/>
  </r>
  <r>
    <x v="5"/>
    <x v="5"/>
    <s v=""/>
    <s v=""/>
    <s v="FEX00013316"/>
    <s v="2025250344"/>
    <s v="RL"/>
    <d v="2025-02-28T00:00:00"/>
    <d v="2025-02-28T00:00:00"/>
    <s v="1,00000"/>
    <n v="2153578.5"/>
    <s v="USD"/>
    <n v="2153578.5"/>
    <s v="USD"/>
    <n v="2153578.5"/>
    <s v=""/>
    <s v=""/>
    <s v=""/>
    <s v=""/>
    <s v="SCORTES"/>
    <s v="2025/02"/>
    <s v=""/>
    <s v=""/>
    <x v="8"/>
  </r>
  <r>
    <x v="5"/>
    <x v="5"/>
    <s v=""/>
    <s v=""/>
    <s v="NCX00002497"/>
    <s v="2025250348"/>
    <s v="RO"/>
    <d v="2025-02-28T00:00:00"/>
    <d v="2025-02-28T00:00:00"/>
    <s v="1,00000"/>
    <n v="-8029.34"/>
    <s v="USD"/>
    <n v="-8029.34"/>
    <s v="USD"/>
    <n v="-8029.34"/>
    <s v=""/>
    <s v=""/>
    <s v=""/>
    <s v=""/>
    <s v="SCORTES"/>
    <s v="2025/02"/>
    <s v=""/>
    <s v=""/>
    <x v="8"/>
  </r>
  <r>
    <x v="5"/>
    <x v="5"/>
    <s v=""/>
    <s v=""/>
    <s v="FEX00013478"/>
    <s v="2025250555"/>
    <s v="RL"/>
    <d v="2025-03-31T00:00:00"/>
    <d v="2025-03-31T00:00:00"/>
    <s v="1,00000"/>
    <n v="3507709"/>
    <s v="USD"/>
    <n v="3507709"/>
    <s v="USD"/>
    <n v="3507709"/>
    <s v=""/>
    <s v=""/>
    <s v=""/>
    <s v=""/>
    <s v="SCORTES"/>
    <s v="2025/03"/>
    <s v=""/>
    <s v=""/>
    <x v="8"/>
  </r>
  <r>
    <x v="5"/>
    <x v="5"/>
    <s v=""/>
    <s v=""/>
    <s v="NCX00002519"/>
    <s v="2025250556"/>
    <s v="RO"/>
    <d v="2025-03-31T00:00:00"/>
    <d v="2025-03-31T00:00:00"/>
    <s v="1,00000"/>
    <n v="-50077.919999999998"/>
    <s v="USD"/>
    <n v="-50077.919999999998"/>
    <s v="USD"/>
    <n v="-50077.919999999998"/>
    <s v=""/>
    <s v=""/>
    <s v=""/>
    <s v=""/>
    <s v="SCORTES"/>
    <s v="2025/03"/>
    <s v=""/>
    <s v=""/>
    <x v="8"/>
  </r>
  <r>
    <x v="5"/>
    <x v="5"/>
    <s v=""/>
    <s v=""/>
    <s v="FEX00013599"/>
    <s v="2025250774"/>
    <s v="RL"/>
    <d v="2025-04-30T00:00:00"/>
    <d v="2025-04-30T00:00:00"/>
    <s v="1,00000"/>
    <n v="4164580.44"/>
    <s v="USD"/>
    <n v="4164580.44"/>
    <s v="USD"/>
    <n v="4164580.44"/>
    <s v=""/>
    <s v=""/>
    <s v=""/>
    <s v=""/>
    <s v="SCORTES"/>
    <s v="2025/04"/>
    <s v=""/>
    <s v=""/>
    <x v="8"/>
  </r>
  <r>
    <x v="5"/>
    <x v="5"/>
    <s v=""/>
    <s v=""/>
    <s v="NCX00002570"/>
    <s v="2025250778"/>
    <s v="RO"/>
    <d v="2025-04-30T00:00:00"/>
    <d v="2025-04-30T00:00:00"/>
    <s v="1,00000"/>
    <n v="-35350.6"/>
    <s v="USD"/>
    <n v="-35350.6"/>
    <s v="USD"/>
    <n v="-35350.6"/>
    <s v=""/>
    <s v=""/>
    <s v=""/>
    <s v=""/>
    <s v="SCORTES"/>
    <s v="2025/04"/>
    <s v=""/>
    <s v=""/>
    <x v="8"/>
  </r>
  <r>
    <x v="5"/>
    <x v="5"/>
    <s v=""/>
    <s v=""/>
    <s v="FEX00013761"/>
    <s v="2025250984"/>
    <s v="RL"/>
    <d v="2025-05-30T00:00:00"/>
    <d v="2025-05-30T00:00:00"/>
    <s v="1,00000"/>
    <n v="2828226.18"/>
    <s v="USD"/>
    <n v="2828226.18"/>
    <s v="USD"/>
    <n v="2828226.18"/>
    <s v=""/>
    <s v=""/>
    <s v=""/>
    <s v=""/>
    <s v="SCORTES"/>
    <s v="2025/05"/>
    <s v=""/>
    <s v=""/>
    <x v="8"/>
  </r>
  <r>
    <x v="5"/>
    <x v="5"/>
    <s v=""/>
    <s v=""/>
    <s v="NDX00002097"/>
    <s v="2025250986"/>
    <s v="RP"/>
    <d v="2025-05-30T00:00:00"/>
    <d v="2025-05-30T00:00:00"/>
    <s v="1,00000"/>
    <n v="80570.880000000005"/>
    <s v="USD"/>
    <n v="80570.880000000005"/>
    <s v="USD"/>
    <n v="80570.880000000005"/>
    <s v=""/>
    <s v=""/>
    <s v=""/>
    <s v=""/>
    <s v="SCORTES"/>
    <s v="2025/05"/>
    <s v=""/>
    <s v=""/>
    <x v="8"/>
  </r>
  <r>
    <x v="5"/>
    <x v="5"/>
    <s v=""/>
    <s v=""/>
    <s v="NDX00002125"/>
    <s v="2025251216"/>
    <s v="RP"/>
    <d v="2025-06-30T00:00:00"/>
    <d v="2025-06-30T00:00:00"/>
    <s v="1,00000"/>
    <n v="193657.76"/>
    <s v="USD"/>
    <n v="193657.76"/>
    <s v="USD"/>
    <n v="193657.76"/>
    <s v=""/>
    <s v=""/>
    <s v=""/>
    <s v=""/>
    <s v="SCORTES"/>
    <s v="2025/06"/>
    <s v=""/>
    <s v=""/>
    <x v="8"/>
  </r>
  <r>
    <x v="5"/>
    <x v="5"/>
    <s v=""/>
    <s v=""/>
    <s v="FEX00013936"/>
    <s v="2025251219"/>
    <s v="RL"/>
    <d v="2025-06-30T00:00:00"/>
    <d v="2025-06-30T00:00:00"/>
    <s v="1,00000"/>
    <n v="3775948.9"/>
    <s v="USD"/>
    <n v="3775948.9"/>
    <s v="USD"/>
    <n v="3775948.9"/>
    <s v=""/>
    <s v=""/>
    <s v=""/>
    <s v=""/>
    <s v="SCORTES"/>
    <s v="2025/06"/>
    <s v=""/>
    <s v=""/>
    <x v="8"/>
  </r>
  <r>
    <x v="5"/>
    <x v="5"/>
    <s v=""/>
    <s v=""/>
    <s v="MMT GERMANY"/>
    <s v="2025500678"/>
    <s v="DZ"/>
    <d v="2025-01-07T00:00:00"/>
    <d v="2025-01-07T00:00:00"/>
    <s v="1,00000"/>
    <n v="-2192173.54"/>
    <s v="USD"/>
    <n v="-2192173.54"/>
    <s v="USD"/>
    <n v="-2192173.54"/>
    <s v=""/>
    <s v="MMT GERMANY-READING ALLOYS"/>
    <s v="MMT GERMANY-READING ALLOY"/>
    <s v=""/>
    <s v="DRIOSA"/>
    <s v="2025/01"/>
    <s v=""/>
    <s v=""/>
    <x v="3"/>
  </r>
  <r>
    <x v="5"/>
    <x v="5"/>
    <s v=""/>
    <s v=""/>
    <s v="MMT GERMANY"/>
    <s v="2025506023"/>
    <s v="DZ"/>
    <d v="2025-02-06T00:00:00"/>
    <d v="2025-02-06T00:00:00"/>
    <s v="1,00000"/>
    <n v="-1427175.06"/>
    <s v="USD"/>
    <n v="-1427175.06"/>
    <s v="USD"/>
    <n v="-1427175.06"/>
    <s v=""/>
    <s v="MMT GERMANY"/>
    <s v="MMT GERMANY"/>
    <s v=""/>
    <s v="DRIOSA"/>
    <s v="2025/02"/>
    <s v=""/>
    <s v=""/>
    <x v="3"/>
  </r>
  <r>
    <x v="5"/>
    <x v="5"/>
    <s v=""/>
    <s v=""/>
    <s v="MMT GERMANY"/>
    <s v="2025512300"/>
    <s v="DZ"/>
    <d v="2025-03-06T00:00:00"/>
    <d v="2025-03-06T00:00:00"/>
    <s v="1,00000"/>
    <n v="-2145549.16"/>
    <s v="USD"/>
    <n v="-2145549.16"/>
    <s v="USD"/>
    <n v="-2145549.16"/>
    <s v=""/>
    <s v="MMT GERMANY"/>
    <s v="MMT GERMANY"/>
    <s v=""/>
    <s v="DRIOSA"/>
    <s v="2025/03"/>
    <s v=""/>
    <s v=""/>
    <x v="3"/>
  </r>
  <r>
    <x v="5"/>
    <x v="5"/>
    <s v=""/>
    <s v=""/>
    <s v="MMT GERMANY"/>
    <s v="2025521290"/>
    <s v="DZ"/>
    <d v="2025-04-03T00:00:00"/>
    <d v="2025-04-03T00:00:00"/>
    <s v="1,00000"/>
    <n v="-3457631.08"/>
    <s v="USD"/>
    <n v="-3457631.08"/>
    <s v="USD"/>
    <n v="-3457631.08"/>
    <s v=""/>
    <s v="MMT GERMANY"/>
    <s v="MMT GERMANY"/>
    <s v=""/>
    <s v="DRIOSA"/>
    <s v="2025/04"/>
    <s v=""/>
    <s v=""/>
    <x v="3"/>
  </r>
  <r>
    <x v="5"/>
    <x v="5"/>
    <s v=""/>
    <s v=""/>
    <s v="MMT GERMANY"/>
    <s v="2025526521"/>
    <s v="DZ"/>
    <d v="2025-05-06T00:00:00"/>
    <d v="2025-05-06T00:00:00"/>
    <s v="1,00000"/>
    <n v="-4129229.84"/>
    <s v="USD"/>
    <n v="-4129229.84"/>
    <s v="USD"/>
    <n v="-4129229.84"/>
    <s v=""/>
    <s v="MMT GERMANY"/>
    <s v="MMT GERMANY"/>
    <s v=""/>
    <s v="DRIOSA"/>
    <s v="2025/05"/>
    <s v=""/>
    <s v=""/>
    <x v="3"/>
  </r>
  <r>
    <x v="5"/>
    <x v="5"/>
    <s v=""/>
    <s v=""/>
    <s v="MMT GERMANY"/>
    <s v="2025536770"/>
    <s v="DZ"/>
    <d v="2025-06-05T00:00:00"/>
    <d v="2025-06-05T00:00:00"/>
    <s v="1,00000"/>
    <n v="-2908797.06"/>
    <s v="USD"/>
    <n v="-2908797.06"/>
    <s v="USD"/>
    <n v="-2908797.06"/>
    <s v=""/>
    <s v="MMT GERMANY"/>
    <s v="MMT GERMANY"/>
    <s v=""/>
    <s v="DRIOSA"/>
    <s v="2025/06"/>
    <s v=""/>
    <s v=""/>
    <x v="3"/>
  </r>
  <r>
    <x v="6"/>
    <x v="6"/>
    <s v=""/>
    <s v=""/>
    <s v="FEX00013139"/>
    <s v="2025250102"/>
    <s v="RL"/>
    <d v="2025-01-30T00:00:00"/>
    <d v="2025-01-30T00:00:00"/>
    <s v="1,00000"/>
    <n v="2767"/>
    <s v="USD"/>
    <n v="2767"/>
    <s v="USD"/>
    <n v="2767"/>
    <s v=""/>
    <s v=""/>
    <s v=""/>
    <s v=""/>
    <s v="CFERNANDEZ"/>
    <s v="2025/01"/>
    <s v=""/>
    <s v=""/>
    <x v="0"/>
  </r>
  <r>
    <x v="6"/>
    <x v="6"/>
    <s v=""/>
    <s v=""/>
    <s v="FEX00013238"/>
    <s v="2025250258"/>
    <s v="RL"/>
    <d v="2025-02-17T00:00:00"/>
    <d v="2025-02-17T00:00:00"/>
    <s v="1,00000"/>
    <n v="2767"/>
    <s v="USD"/>
    <n v="2767"/>
    <s v="USD"/>
    <n v="2767"/>
    <s v=""/>
    <s v=""/>
    <s v=""/>
    <s v=""/>
    <s v="FESPINOZA"/>
    <s v="2025/02"/>
    <s v=""/>
    <s v=""/>
    <x v="0"/>
  </r>
  <r>
    <x v="6"/>
    <x v="6"/>
    <s v=""/>
    <s v=""/>
    <s v="FEX00013443"/>
    <s v="2025250508"/>
    <s v="RL"/>
    <d v="2025-03-26T00:00:00"/>
    <d v="2025-03-26T00:00:00"/>
    <s v="1,00000"/>
    <n v="2767"/>
    <s v="USD"/>
    <n v="2767"/>
    <s v="USD"/>
    <n v="2767"/>
    <s v=""/>
    <s v=""/>
    <s v=""/>
    <s v=""/>
    <s v="DMORALES"/>
    <s v="2025/03"/>
    <s v=""/>
    <s v=""/>
    <x v="0"/>
  </r>
  <r>
    <x v="6"/>
    <x v="6"/>
    <s v=""/>
    <s v=""/>
    <s v="FEX00013582"/>
    <s v="2025250745"/>
    <s v="RL"/>
    <d v="2025-04-28T00:00:00"/>
    <d v="2025-04-28T00:00:00"/>
    <s v="1,00000"/>
    <n v="2767"/>
    <s v="USD"/>
    <n v="2767"/>
    <s v="USD"/>
    <n v="2767"/>
    <s v=""/>
    <s v=""/>
    <s v=""/>
    <s v=""/>
    <s v="SCORTES"/>
    <s v="2025/04"/>
    <s v=""/>
    <s v=""/>
    <x v="0"/>
  </r>
  <r>
    <x v="6"/>
    <x v="6"/>
    <s v=""/>
    <s v=""/>
    <s v="FEX00013728"/>
    <s v="2025250949"/>
    <s v="RL"/>
    <d v="2025-05-28T00:00:00"/>
    <d v="2025-05-28T00:00:00"/>
    <s v="1,00000"/>
    <n v="2767"/>
    <s v="USD"/>
    <n v="2767"/>
    <s v="USD"/>
    <n v="2767"/>
    <s v=""/>
    <s v=""/>
    <s v=""/>
    <s v=""/>
    <s v="CFERNANDEZ"/>
    <s v="2025/05"/>
    <s v=""/>
    <s v=""/>
    <x v="0"/>
  </r>
  <r>
    <x v="6"/>
    <x v="6"/>
    <s v=""/>
    <s v=""/>
    <s v="FEX00013907"/>
    <s v="2025251178"/>
    <s v="RL"/>
    <d v="2025-06-26T00:00:00"/>
    <d v="2025-06-26T00:00:00"/>
    <s v="1,00000"/>
    <n v="2767"/>
    <s v="USD"/>
    <n v="2767"/>
    <s v="USD"/>
    <n v="2767"/>
    <s v=""/>
    <s v=""/>
    <s v=""/>
    <s v=""/>
    <s v="SCORTES"/>
    <s v="2025/06"/>
    <s v=""/>
    <s v=""/>
    <x v="0"/>
  </r>
  <r>
    <x v="6"/>
    <x v="6"/>
    <s v=""/>
    <s v=""/>
    <s v="STRATEGIC M"/>
    <s v="2025500688"/>
    <s v="DZ"/>
    <d v="2025-01-07T00:00:00"/>
    <d v="2025-01-07T00:00:00"/>
    <s v="1,00000"/>
    <n v="-5388"/>
    <s v="USD"/>
    <n v="-5388"/>
    <s v="USD"/>
    <n v="-5388"/>
    <s v=""/>
    <s v="STRATEGIC M"/>
    <s v="STRATEGIC M"/>
    <s v=""/>
    <s v="DRIOSA"/>
    <s v="2025/01"/>
    <s v=""/>
    <s v=""/>
    <x v="3"/>
  </r>
  <r>
    <x v="6"/>
    <x v="6"/>
    <s v=""/>
    <s v=""/>
    <s v="STRATEGIC METALS"/>
    <s v="2025538784"/>
    <s v="DZ"/>
    <d v="2025-06-24T00:00:00"/>
    <d v="2025-06-24T00:00:00"/>
    <s v="1,00000"/>
    <n v="-13835"/>
    <s v="USD"/>
    <n v="-13835"/>
    <s v="USD"/>
    <n v="-13835"/>
    <s v=""/>
    <s v="STRATEGIC METALS"/>
    <s v="STRATEGIC METALS"/>
    <s v=""/>
    <s v="DRIOSA"/>
    <s v="2025/06"/>
    <s v=""/>
    <s v=""/>
    <x v="3"/>
  </r>
  <r>
    <x v="7"/>
    <x v="7"/>
    <s v=""/>
    <s v=""/>
    <s v="NOTA COBRO 369"/>
    <s v="2025250090"/>
    <s v="DC"/>
    <d v="2025-01-29T00:00:00"/>
    <d v="2025-01-29T00:00:00"/>
    <s v="1,00000"/>
    <n v="46296.49"/>
    <s v="USD"/>
    <n v="46296.49"/>
    <s v="USD"/>
    <n v="46296.49"/>
    <s v=""/>
    <s v="NOTA COBRO 396 Suscripción Microsoft 2025"/>
    <s v="NOTA COBRO 369"/>
    <s v=""/>
    <s v="HBRAVO"/>
    <s v="2025/01"/>
    <s v=""/>
    <s v=""/>
    <x v="2"/>
  </r>
  <r>
    <x v="7"/>
    <x v="7"/>
    <s v=""/>
    <s v=""/>
    <s v="FEX00013138"/>
    <s v="2025250101"/>
    <s v="RL"/>
    <d v="2025-01-30T00:00:00"/>
    <d v="2025-01-30T00:00:00"/>
    <s v="1,00000"/>
    <n v="107073.66"/>
    <s v="USD"/>
    <n v="107073.66"/>
    <s v="USD"/>
    <n v="107073.66"/>
    <s v=""/>
    <s v=""/>
    <s v=""/>
    <s v=""/>
    <s v="CFERNANDEZ"/>
    <s v="2025/01"/>
    <s v=""/>
    <s v=""/>
    <x v="0"/>
  </r>
  <r>
    <x v="7"/>
    <x v="7"/>
    <s v=""/>
    <s v=""/>
    <s v="369"/>
    <s v="2025250177"/>
    <s v="DC"/>
    <d v="2025-01-29T00:00:00"/>
    <d v="2025-01-29T00:00:00"/>
    <s v="1,00000"/>
    <n v="46296.49"/>
    <s v="USD"/>
    <n v="46296.49"/>
    <s v="USD"/>
    <n v="46296.49"/>
    <s v=""/>
    <s v="NOTA COBRO 369 Suscripción Microsoft 2025"/>
    <s v=""/>
    <s v=""/>
    <s v="HBRAVO"/>
    <s v="2025/01"/>
    <s v=""/>
    <s v=""/>
    <x v="2"/>
  </r>
  <r>
    <x v="7"/>
    <x v="7"/>
    <s v=""/>
    <s v=""/>
    <s v="FEX00013236"/>
    <s v="2025250254"/>
    <s v="RL"/>
    <d v="2025-02-17T00:00:00"/>
    <d v="2025-02-17T00:00:00"/>
    <s v="1,00000"/>
    <n v="36028"/>
    <s v="USD"/>
    <n v="36028"/>
    <s v="USD"/>
    <n v="36028"/>
    <s v=""/>
    <s v=""/>
    <s v=""/>
    <s v=""/>
    <s v="FESPINOZA"/>
    <s v="2025/02"/>
    <s v=""/>
    <s v=""/>
    <x v="0"/>
  </r>
  <r>
    <x v="7"/>
    <x v="7"/>
    <s v=""/>
    <s v=""/>
    <s v="FEX00013442"/>
    <s v="2025250507"/>
    <s v="RL"/>
    <d v="2025-03-26T00:00:00"/>
    <d v="2025-03-26T00:00:00"/>
    <s v="1,00000"/>
    <n v="36028"/>
    <s v="USD"/>
    <n v="36028"/>
    <s v="USD"/>
    <n v="36028"/>
    <s v=""/>
    <s v=""/>
    <s v=""/>
    <s v=""/>
    <s v="DMORALES"/>
    <s v="2025/03"/>
    <s v=""/>
    <s v=""/>
    <x v="0"/>
  </r>
  <r>
    <x v="7"/>
    <x v="7"/>
    <s v=""/>
    <s v=""/>
    <s v="NOTA COBRO 376"/>
    <s v="2025250535"/>
    <s v="DC"/>
    <d v="2025-03-31T00:00:00"/>
    <d v="2025-03-31T00:00:00"/>
    <s v="1,00000"/>
    <n v="675117.3"/>
    <s v="USD"/>
    <n v="675117.3"/>
    <s v="USD"/>
    <n v="675117.3"/>
    <s v=""/>
    <s v="NOTA COBRO 376 pago Interés/DL"/>
    <s v=""/>
    <s v=""/>
    <s v="CPAVEZ"/>
    <s v="2025/03"/>
    <s v=""/>
    <s v=""/>
    <x v="1"/>
  </r>
  <r>
    <x v="7"/>
    <x v="7"/>
    <s v=""/>
    <s v=""/>
    <s v="NOTA COBRO 377"/>
    <s v="2025250536"/>
    <s v="DC"/>
    <d v="2025-03-31T00:00:00"/>
    <d v="2025-03-31T00:00:00"/>
    <s v="1,00000"/>
    <n v="22502.78"/>
    <s v="USD"/>
    <n v="22502.78"/>
    <s v="USD"/>
    <n v="22502.78"/>
    <s v=""/>
    <s v="NOTA COBRO 377 Pago Interés/DL"/>
    <s v=""/>
    <s v=""/>
    <s v="CPAVEZ"/>
    <s v="2025/03"/>
    <s v=""/>
    <s v=""/>
    <x v="1"/>
  </r>
  <r>
    <x v="7"/>
    <x v="7"/>
    <s v=""/>
    <s v=""/>
    <s v="NOTA COBRO 379"/>
    <s v="2025250681"/>
    <s v="DC"/>
    <d v="2025-04-10T00:00:00"/>
    <d v="2025-04-10T00:00:00"/>
    <s v="1,00000"/>
    <n v="30225"/>
    <s v="USD"/>
    <n v="30225"/>
    <s v="USD"/>
    <n v="30225"/>
    <s v=""/>
    <s v="NOTA COBRO 379 pago Interés/DL"/>
    <s v=""/>
    <s v=""/>
    <s v="CPAVEZ"/>
    <s v="2025/04"/>
    <s v=""/>
    <s v=""/>
    <x v="1"/>
  </r>
  <r>
    <x v="7"/>
    <x v="7"/>
    <s v=""/>
    <s v=""/>
    <s v="NOTA COBRO 380"/>
    <s v="2025250682"/>
    <s v="DC"/>
    <d v="2025-04-10T00:00:00"/>
    <d v="2025-04-10T00:00:00"/>
    <s v="1,00000"/>
    <n v="21375"/>
    <s v="USD"/>
    <n v="21375"/>
    <s v="USD"/>
    <n v="21375"/>
    <s v=""/>
    <s v="NOTA COBRO 380 pago Interés/DL"/>
    <s v=""/>
    <s v=""/>
    <s v="CPAVEZ"/>
    <s v="2025/04"/>
    <s v=""/>
    <s v=""/>
    <x v="1"/>
  </r>
  <r>
    <x v="7"/>
    <x v="7"/>
    <s v=""/>
    <s v=""/>
    <s v="FEX00013581"/>
    <s v="2025250744"/>
    <s v="RL"/>
    <d v="2025-04-28T00:00:00"/>
    <d v="2025-04-28T00:00:00"/>
    <s v="1,00000"/>
    <n v="119897.34"/>
    <s v="USD"/>
    <n v="119897.34"/>
    <s v="USD"/>
    <n v="119897.34"/>
    <s v=""/>
    <s v=""/>
    <s v=""/>
    <s v=""/>
    <s v="SCORTES"/>
    <s v="2025/04"/>
    <s v=""/>
    <s v=""/>
    <x v="0"/>
  </r>
  <r>
    <x v="7"/>
    <x v="7"/>
    <s v=""/>
    <s v=""/>
    <s v="FEX00013727"/>
    <s v="2025250948"/>
    <s v="RL"/>
    <d v="2025-05-28T00:00:00"/>
    <d v="2025-05-28T00:00:00"/>
    <s v="1,00000"/>
    <n v="36028"/>
    <s v="USD"/>
    <n v="36028"/>
    <s v="USD"/>
    <n v="36028"/>
    <s v=""/>
    <s v=""/>
    <s v=""/>
    <s v=""/>
    <s v="CFERNANDEZ"/>
    <s v="2025/05"/>
    <s v=""/>
    <s v=""/>
    <x v="0"/>
  </r>
  <r>
    <x v="7"/>
    <x v="7"/>
    <s v=""/>
    <s v=""/>
    <s v="FEX00013906"/>
    <s v="2025251179"/>
    <s v="RL"/>
    <d v="2025-06-26T00:00:00"/>
    <d v="2025-06-26T00:00:00"/>
    <s v="1,00000"/>
    <n v="36028"/>
    <s v="USD"/>
    <n v="36028"/>
    <s v="USD"/>
    <n v="36028"/>
    <s v=""/>
    <s v=""/>
    <s v=""/>
    <s v=""/>
    <s v="SCORTES"/>
    <s v="2025/06"/>
    <s v=""/>
    <s v=""/>
    <x v="0"/>
  </r>
  <r>
    <x v="7"/>
    <x v="7"/>
    <s v=""/>
    <s v=""/>
    <s v="NOTA COBRO 389"/>
    <s v="2025251226"/>
    <s v="DC"/>
    <d v="2025-06-30T00:00:00"/>
    <d v="2025-06-30T00:00:00"/>
    <s v="1,00000"/>
    <n v="682760.84"/>
    <s v="USD"/>
    <n v="682760.84"/>
    <s v="USD"/>
    <n v="682760.84"/>
    <s v=""/>
    <s v="NOTA COBRO 389 pago Interés/DL"/>
    <s v=""/>
    <s v=""/>
    <s v="CPAVEZ"/>
    <s v="2025/06"/>
    <s v=""/>
    <s v=""/>
    <x v="1"/>
  </r>
  <r>
    <x v="7"/>
    <x v="7"/>
    <s v=""/>
    <s v=""/>
    <s v="NOTA COBRO 390"/>
    <s v="2025251231"/>
    <s v="DC"/>
    <d v="2025-06-30T00:00:00"/>
    <d v="2025-06-30T00:00:00"/>
    <s v="1,00000"/>
    <n v="22674.17"/>
    <s v="USD"/>
    <n v="22674.17"/>
    <s v="USD"/>
    <n v="22674.17"/>
    <s v=""/>
    <s v="NOTA COBRO 390 Pago Interés/DL"/>
    <s v=""/>
    <s v=""/>
    <s v="CPAVEZ"/>
    <s v="2025/06"/>
    <s v=""/>
    <s v=""/>
    <x v="1"/>
  </r>
  <r>
    <x v="7"/>
    <x v="7"/>
    <s v=""/>
    <s v=""/>
    <s v="MOLYMEX"/>
    <s v="2025505104"/>
    <s v="DZ"/>
    <d v="2025-01-31T00:00:00"/>
    <d v="2025-01-31T00:00:00"/>
    <s v="1,00000"/>
    <n v="-31856"/>
    <s v="USD"/>
    <n v="-31856"/>
    <s v="USD"/>
    <n v="-31856"/>
    <s v=""/>
    <s v="MOLYMEX"/>
    <s v="MOLYMEX"/>
    <s v=""/>
    <s v="DRIOSA"/>
    <s v="2025/01"/>
    <s v=""/>
    <s v=""/>
    <x v="3"/>
  </r>
  <r>
    <x v="7"/>
    <x v="7"/>
    <s v=""/>
    <s v=""/>
    <s v="NOTA COBRO 369"/>
    <s v="2025505562"/>
    <s v="AU"/>
    <d v="2025-01-29T00:00:00"/>
    <d v="2025-01-29T00:00:00"/>
    <s v="1,00000"/>
    <n v="-46296.49"/>
    <s v="USD"/>
    <n v="-46296.49"/>
    <s v="USD"/>
    <n v="-46296.49"/>
    <s v=""/>
    <s v="NOTA COBRO 396 Suscripción Microsoft 2025"/>
    <s v="NOTA COBRO 369"/>
    <s v=""/>
    <s v="HBRAVO"/>
    <s v="2025/01"/>
    <s v=""/>
    <s v=""/>
    <x v="2"/>
  </r>
  <r>
    <x v="7"/>
    <x v="7"/>
    <s v=""/>
    <s v="TESORERIA GENERAL DE LA REPUBL"/>
    <s v="IMP.TIMB.ESTAM.L"/>
    <s v="2025510702"/>
    <s v="SA"/>
    <d v="2025-01-15T00:00:00"/>
    <d v="2025-02-26T00:00:00"/>
    <s v="/1.004,66947"/>
    <n v="8102177"/>
    <s v="CLP"/>
    <n v="8064.52"/>
    <s v="USD"/>
    <n v="8064.52"/>
    <s v=""/>
    <s v="IMP.TIMB.ESTAM.LC.MEXICO"/>
    <s v="IMP.TIMB.ESTAM.LC.MEXICO"/>
    <s v=""/>
    <s v="CPAVEZ"/>
    <s v="2025/02"/>
    <s v=""/>
    <s v=""/>
    <x v="2"/>
  </r>
  <r>
    <x v="7"/>
    <x v="7"/>
    <s v=""/>
    <s v=""/>
    <s v="MOLYMEX"/>
    <s v="2025511720"/>
    <s v="DZ"/>
    <d v="2025-03-03T00:00:00"/>
    <d v="2025-03-03T00:00:00"/>
    <s v="1,00000"/>
    <n v="-153370.15"/>
    <s v="USD"/>
    <n v="-153370.15"/>
    <s v="USD"/>
    <n v="-153370.15"/>
    <s v=""/>
    <s v="MOLYMEX"/>
    <s v="MOLYMEX"/>
    <s v=""/>
    <s v="DRIOSA"/>
    <s v="2025/03"/>
    <s v=""/>
    <s v=""/>
    <x v="3"/>
  </r>
  <r>
    <x v="7"/>
    <x v="7"/>
    <s v=""/>
    <s v="GOODRICH RIQUELME Y ASOCIADOS,"/>
    <s v="F.110595"/>
    <s v="2025517578"/>
    <s v="SA"/>
    <d v="2024-12-31T00:00:00"/>
    <d v="2025-03-27T00:00:00"/>
    <s v="1,00000"/>
    <n v="9959.99"/>
    <s v="USD"/>
    <n v="9959.99"/>
    <s v="USD"/>
    <n v="9959.99"/>
    <s v=""/>
    <s v=""/>
    <s v=""/>
    <s v=""/>
    <s v="MPARRA"/>
    <s v="2025/03"/>
    <s v=""/>
    <s v=""/>
    <x v="1"/>
  </r>
  <r>
    <x v="7"/>
    <x v="7"/>
    <s v=""/>
    <s v="GOODRICH RIQUELME Y ASOCIADOS,"/>
    <s v="F.110595"/>
    <s v="2025517638"/>
    <s v="SA"/>
    <d v="2024-12-31T00:00:00"/>
    <d v="2025-03-27T00:00:00"/>
    <s v="1,00000"/>
    <n v="9800.25"/>
    <s v="USD"/>
    <n v="9800.25"/>
    <s v="USD"/>
    <n v="9800.25"/>
    <s v=""/>
    <s v=""/>
    <s v=""/>
    <s v=""/>
    <s v="MPARRA"/>
    <s v="2025/03"/>
    <s v=""/>
    <s v=""/>
    <x v="1"/>
  </r>
  <r>
    <x v="7"/>
    <x v="7"/>
    <s v=""/>
    <s v="GOODRICH RIQUELME Y ASOCIADOS,"/>
    <s v="F.110595"/>
    <s v="2025517639"/>
    <s v="AB"/>
    <d v="2024-12-31T00:00:00"/>
    <d v="2025-03-27T00:00:00"/>
    <s v="1,00000"/>
    <n v="-9959.99"/>
    <s v="USD"/>
    <n v="-9959.99"/>
    <s v="USD"/>
    <n v="-9959.99"/>
    <s v=""/>
    <s v=""/>
    <s v=""/>
    <s v=""/>
    <s v="MPARRA"/>
    <s v="2025/03"/>
    <s v=""/>
    <s v=""/>
    <x v="1"/>
  </r>
  <r>
    <x v="7"/>
    <x v="7"/>
    <s v=""/>
    <s v="TESORERIA GENERAL DE LA REPUBL"/>
    <s v="IMP.TIMB.ESTAM.L"/>
    <s v="2025518393"/>
    <s v="SA"/>
    <d v="2025-03-27T00:00:00"/>
    <d v="2025-03-27T00:00:00"/>
    <s v="/957,34413"/>
    <n v="83333657"/>
    <s v="CLP"/>
    <n v="87046.71"/>
    <s v="USD"/>
    <n v="87046.71"/>
    <s v=""/>
    <s v="IMP.TIMB.ESTAM.LC.MEXICO"/>
    <s v="IMP.TIMB.ESTAM.LC.MEXICO"/>
    <s v=""/>
    <s v="CPAVEZ"/>
    <s v="2025/03"/>
    <s v=""/>
    <s v=""/>
    <x v="2"/>
  </r>
  <r>
    <x v="7"/>
    <x v="7"/>
    <s v=""/>
    <s v=""/>
    <s v="MOLYMEX"/>
    <s v="2025518514"/>
    <s v="DZ"/>
    <d v="2025-03-28T00:00:00"/>
    <d v="2025-03-28T00:00:00"/>
    <s v="1,00000"/>
    <n v="-36028"/>
    <s v="USD"/>
    <n v="-36028"/>
    <s v="USD"/>
    <n v="-36028"/>
    <s v=""/>
    <s v="MOLYMEX"/>
    <s v="MOLYMEX"/>
    <s v=""/>
    <s v="DRIOSA"/>
    <s v="2025/03"/>
    <s v=""/>
    <s v=""/>
    <x v="3"/>
  </r>
  <r>
    <x v="7"/>
    <x v="7"/>
    <s v=""/>
    <s v=""/>
    <s v="MOLYMEX"/>
    <s v="2025518518"/>
    <s v="DZ"/>
    <d v="2025-03-28T00:00:00"/>
    <d v="2025-03-28T00:00:00"/>
    <s v="1,00000"/>
    <n v="-8695.66"/>
    <s v="USD"/>
    <n v="-8064.52"/>
    <s v="USD"/>
    <n v="-8064.52"/>
    <s v=""/>
    <s v="MOLYMEX"/>
    <s v="MOLYMEX"/>
    <s v=""/>
    <s v="DRIOSA"/>
    <s v="2025/03"/>
    <s v=""/>
    <s v=""/>
    <x v="3"/>
  </r>
  <r>
    <x v="7"/>
    <x v="7"/>
    <s v=""/>
    <s v=""/>
    <s v="MOLYMEX"/>
    <s v="2025518553"/>
    <s v="DZ"/>
    <d v="2025-03-31T00:00:00"/>
    <d v="2025-03-31T00:00:00"/>
    <s v="1,00000"/>
    <n v="-675117.3"/>
    <s v="USD"/>
    <n v="-675117.3"/>
    <s v="USD"/>
    <n v="-675117.3"/>
    <s v=""/>
    <s v="MOLYMEX"/>
    <s v="MOLYMEX"/>
    <s v=""/>
    <s v="DRIOSA"/>
    <s v="2025/03"/>
    <s v=""/>
    <s v=""/>
    <x v="1"/>
  </r>
  <r>
    <x v="7"/>
    <x v="7"/>
    <s v=""/>
    <s v=""/>
    <s v="MOLYMEX"/>
    <s v="2025518561"/>
    <s v="DZ"/>
    <d v="2025-03-31T00:00:00"/>
    <d v="2025-03-31T00:00:00"/>
    <s v="1,00000"/>
    <n v="-22502.78"/>
    <s v="USD"/>
    <n v="-22502.78"/>
    <s v="USD"/>
    <n v="-22502.78"/>
    <s v=""/>
    <s v="MOLYMEX"/>
    <s v="MOLYMEX"/>
    <s v=""/>
    <s v="DRIOSA"/>
    <s v="2025/03"/>
    <s v=""/>
    <s v=""/>
    <x v="1"/>
  </r>
  <r>
    <x v="7"/>
    <x v="7"/>
    <s v=""/>
    <s v="GOODRICH RIQUELME Y ASOCIADOS,"/>
    <s v="F.110595"/>
    <s v="2025519181"/>
    <s v="AB"/>
    <d v="2024-12-31T00:00:00"/>
    <d v="2025-03-27T00:00:00"/>
    <s v="1,00000"/>
    <n v="-9800.25"/>
    <s v="USD"/>
    <n v="-9800.25"/>
    <s v="USD"/>
    <n v="-9800.25"/>
    <s v=""/>
    <s v=""/>
    <s v=""/>
    <s v=""/>
    <s v="MPARRA"/>
    <s v="2025/03"/>
    <s v=""/>
    <s v=""/>
    <x v="1"/>
  </r>
  <r>
    <x v="7"/>
    <x v="7"/>
    <s v=""/>
    <s v=""/>
    <s v="MOLYMEX"/>
    <s v="2025525682"/>
    <s v="DZ"/>
    <d v="2025-04-30T00:00:00"/>
    <d v="2025-04-30T00:00:00"/>
    <s v="1,00000"/>
    <n v="-88144.59"/>
    <s v="USD"/>
    <n v="-87046.71"/>
    <s v="USD"/>
    <n v="-87046.71"/>
    <s v=""/>
    <s v="MOLYMEX"/>
    <s v="MOLYMEX"/>
    <s v=""/>
    <s v="DRIOSA"/>
    <s v="2025/04"/>
    <s v=""/>
    <s v=""/>
    <x v="3"/>
  </r>
  <r>
    <x v="7"/>
    <x v="7"/>
    <s v=""/>
    <s v=""/>
    <s v="MOLYMEX"/>
    <s v="2025525685"/>
    <s v="DZ"/>
    <d v="2025-04-30T00:00:00"/>
    <d v="2025-04-30T00:00:00"/>
    <s v="1,00000"/>
    <n v="-36028"/>
    <s v="USD"/>
    <n v="-36028"/>
    <s v="USD"/>
    <n v="-36028"/>
    <s v=""/>
    <s v="MOLYMEX"/>
    <s v="MOLYMEX"/>
    <s v=""/>
    <s v="DRIOSA"/>
    <s v="2025/04"/>
    <s v=""/>
    <s v=""/>
    <x v="3"/>
  </r>
  <r>
    <x v="7"/>
    <x v="7"/>
    <s v=""/>
    <s v="TESORERIA GENERAL DE LA REPUBL"/>
    <s v="IMP.TIMB.ESTAM.L"/>
    <s v="2025526125"/>
    <s v="SA"/>
    <d v="2025-03-03T00:00:00"/>
    <d v="2025-04-30T00:00:00"/>
    <s v="/945,42013"/>
    <n v="27490123"/>
    <s v="CLP"/>
    <n v="29077.15"/>
    <s v="USD"/>
    <n v="29077.15"/>
    <s v=""/>
    <s v="IMP.TIMB.ESTAM.LC.MEXICO"/>
    <s v="IMP.TIMB.ESTAM.LC.MEXICO"/>
    <s v=""/>
    <s v="IALLENDE"/>
    <s v="2025/04"/>
    <s v=""/>
    <s v=""/>
    <x v="1"/>
  </r>
  <r>
    <x v="7"/>
    <x v="7"/>
    <s v=""/>
    <s v=""/>
    <s v="PREPAGO MUTUO MX"/>
    <s v="2025527169"/>
    <s v="SA"/>
    <d v="2025-04-10T00:00:00"/>
    <d v="2025-04-10T00:00:00"/>
    <s v="1,00000"/>
    <n v="-21375"/>
    <s v="USD"/>
    <n v="-21375"/>
    <s v="USD"/>
    <n v="-21375"/>
    <s v=""/>
    <s v="prepago mutuo"/>
    <s v="PREPAGO MUTUO MX"/>
    <s v=""/>
    <s v="IALLENDE"/>
    <s v="2025/04"/>
    <s v=""/>
    <s v=""/>
    <x v="1"/>
  </r>
  <r>
    <x v="7"/>
    <x v="7"/>
    <s v=""/>
    <s v=""/>
    <s v="PREPAGO MUTUO MX"/>
    <s v="2025527169"/>
    <s v="SA"/>
    <d v="2025-04-10T00:00:00"/>
    <d v="2025-04-10T00:00:00"/>
    <s v="1,00000"/>
    <n v="-30225"/>
    <s v="USD"/>
    <n v="-30225"/>
    <s v="USD"/>
    <n v="-30225"/>
    <s v=""/>
    <s v="prepago mutuo"/>
    <s v="PREPAGO MUTUO MX"/>
    <s v=""/>
    <s v="IALLENDE"/>
    <s v="2025/04"/>
    <s v=""/>
    <s v=""/>
    <x v="1"/>
  </r>
  <r>
    <x v="7"/>
    <x v="7"/>
    <s v=""/>
    <s v="TESORERIA GENERAL DE LA REPUBL"/>
    <s v="IMP.TIMB.ESTAM.L"/>
    <s v="2025532570"/>
    <s v="SA"/>
    <d v="2025-03-03T00:00:00"/>
    <d v="2025-05-01T00:00:00"/>
    <s v="/952,33077"/>
    <n v="27490123"/>
    <s v="CLP"/>
    <n v="28866.15"/>
    <s v="USD"/>
    <n v="28866.15"/>
    <s v=""/>
    <s v="IMP.TIMB.ESTAM.LC.MEXICO"/>
    <s v="IMP.TIMB.ESTAM.LC.MEXICO"/>
    <s v=""/>
    <s v="CPAVEZ"/>
    <s v="2025/05"/>
    <s v=""/>
    <s v=""/>
    <x v="2"/>
  </r>
  <r>
    <x v="7"/>
    <x v="7"/>
    <s v=""/>
    <s v="TESORERIA GENERAL DE LA REPUBL"/>
    <s v="IMP.TIMB.ESTAM.L"/>
    <s v="2025532574"/>
    <s v="SA"/>
    <d v="2025-03-03T00:00:00"/>
    <d v="2025-05-01T00:00:00"/>
    <s v="/945,42013"/>
    <n v="-27490123"/>
    <s v="CLP"/>
    <n v="-29077.15"/>
    <s v="USD"/>
    <n v="-29077.15"/>
    <s v=""/>
    <s v="IMP.TIMB.ESTAM.LC.MEXICO"/>
    <s v="IMP.TIMB.ESTAM.LC.MEXICO"/>
    <s v=""/>
    <s v="CPAVEZ"/>
    <s v="2025/05"/>
    <s v=""/>
    <s v=""/>
    <x v="1"/>
  </r>
  <r>
    <x v="7"/>
    <x v="7"/>
    <s v=""/>
    <s v=""/>
    <s v="COMP. PA"/>
    <s v="2025532576"/>
    <s v="PO"/>
    <d v="2025-05-01T00:00:00"/>
    <d v="2025-05-01T00:00:00"/>
    <s v="1,00000"/>
    <n v="28765.29"/>
    <s v="USD"/>
    <n v="29077.15"/>
    <s v="USD"/>
    <n v="29077.15"/>
    <s v=""/>
    <s v=""/>
    <s v="COMP. PA"/>
    <s v=""/>
    <s v="CPAVEZ"/>
    <s v="2025/05"/>
    <s v=""/>
    <s v=""/>
    <x v="1"/>
  </r>
  <r>
    <x v="7"/>
    <x v="7"/>
    <s v=""/>
    <s v=""/>
    <s v="COMP. PA"/>
    <s v="2025532576"/>
    <s v="PO"/>
    <d v="2025-05-01T00:00:00"/>
    <d v="2025-05-01T00:00:00"/>
    <s v="1,00000"/>
    <n v="-28765.29"/>
    <s v="USD"/>
    <n v="-29077.15"/>
    <s v="USD"/>
    <n v="-29077.15"/>
    <s v=""/>
    <s v=""/>
    <s v="COMP. PA"/>
    <s v=""/>
    <s v="CPAVEZ"/>
    <s v="2025/05"/>
    <s v=""/>
    <s v=""/>
    <x v="1"/>
  </r>
  <r>
    <x v="7"/>
    <x v="7"/>
    <s v=""/>
    <s v=""/>
    <s v="COMP. PA"/>
    <s v="2025532576"/>
    <s v="PO"/>
    <d v="2025-05-01T00:00:00"/>
    <d v="2025-05-01T00:00:00"/>
    <s v="1,00000"/>
    <n v="51600"/>
    <s v="USD"/>
    <n v="51600"/>
    <s v="USD"/>
    <n v="51600"/>
    <s v=""/>
    <s v=""/>
    <s v="COMP. PA"/>
    <s v=""/>
    <s v="CPAVEZ"/>
    <s v="2025/05"/>
    <s v=""/>
    <s v=""/>
    <x v="1"/>
  </r>
  <r>
    <x v="7"/>
    <x v="7"/>
    <s v=""/>
    <s v=""/>
    <s v="COMP. PA"/>
    <s v="2025532576"/>
    <s v="PO"/>
    <d v="2025-05-01T00:00:00"/>
    <d v="2025-05-01T00:00:00"/>
    <s v="1,00000"/>
    <n v="-51600"/>
    <s v="USD"/>
    <n v="-51600"/>
    <s v="USD"/>
    <n v="-51600"/>
    <s v=""/>
    <s v=""/>
    <s v="COMP. PA"/>
    <s v=""/>
    <s v="CPAVEZ"/>
    <s v="2025/05"/>
    <s v=""/>
    <s v=""/>
    <x v="1"/>
  </r>
  <r>
    <x v="7"/>
    <x v="7"/>
    <s v=""/>
    <s v=""/>
    <s v="MOLYMEX"/>
    <s v="2025533111"/>
    <s v="DZ"/>
    <d v="2025-05-30T00:00:00"/>
    <d v="2025-05-30T00:00:00"/>
    <s v="1,00000"/>
    <n v="-119897.34"/>
    <s v="USD"/>
    <n v="-119897.34"/>
    <s v="USD"/>
    <n v="-119897.34"/>
    <s v=""/>
    <s v="MOLYMEX"/>
    <s v="MOLYMEX"/>
    <s v=""/>
    <s v="DRIOSA"/>
    <s v="2025/05"/>
    <s v=""/>
    <s v=""/>
    <x v="3"/>
  </r>
  <r>
    <x v="7"/>
    <x v="7"/>
    <s v=""/>
    <s v=""/>
    <s v="MOLYMEX"/>
    <s v="2025533113"/>
    <s v="DZ"/>
    <d v="2025-05-30T00:00:00"/>
    <d v="2025-05-30T00:00:00"/>
    <s v="1,00000"/>
    <n v="-29326.86"/>
    <s v="USD"/>
    <n v="-28866.15"/>
    <s v="USD"/>
    <n v="-28866.15"/>
    <s v=""/>
    <s v="MOLYMEX"/>
    <s v="MOLYMEX"/>
    <s v=""/>
    <s v="DRIOSA"/>
    <s v="2025/05"/>
    <s v=""/>
    <s v=""/>
    <x v="3"/>
  </r>
  <r>
    <x v="7"/>
    <x v="7"/>
    <s v=""/>
    <s v="Metals Hub GmbH"/>
    <s v="202514732"/>
    <s v="2025536997"/>
    <s v="SA"/>
    <d v="2025-05-15T00:00:00"/>
    <d v="2025-06-10T00:00:00"/>
    <s v="/0,87522"/>
    <n v="35"/>
    <s v="EUR"/>
    <n v="39.99"/>
    <s v="USD"/>
    <n v="39.99"/>
    <s v=""/>
    <s v=""/>
    <s v="METALSHUB"/>
    <s v=""/>
    <s v="MPARRA"/>
    <s v="2025/06"/>
    <s v=""/>
    <s v=""/>
    <x v="1"/>
  </r>
  <r>
    <x v="7"/>
    <x v="7"/>
    <s v=""/>
    <s v="Metals Hub GmbH"/>
    <s v="202514732"/>
    <s v="2025537000"/>
    <s v="AB"/>
    <d v="2025-05-15T00:00:00"/>
    <d v="2025-06-10T00:00:00"/>
    <s v="/0,87522"/>
    <n v="-35"/>
    <s v="EUR"/>
    <n v="-39.99"/>
    <s v="USD"/>
    <n v="-39.99"/>
    <s v=""/>
    <s v=""/>
    <s v="METALSHUB"/>
    <s v=""/>
    <s v="MPARRA"/>
    <s v="2025/06"/>
    <s v=""/>
    <s v=""/>
    <x v="1"/>
  </r>
  <r>
    <x v="7"/>
    <x v="7"/>
    <s v=""/>
    <s v=""/>
    <s v="MOLYMEX"/>
    <s v="2025539893"/>
    <s v="DZ"/>
    <d v="2025-06-30T00:00:00"/>
    <d v="2025-06-30T00:00:00"/>
    <s v="1,00000"/>
    <n v="-682760.84"/>
    <s v="USD"/>
    <n v="-682760.84"/>
    <s v="USD"/>
    <n v="-682760.84"/>
    <s v=""/>
    <s v="MOLYMEX"/>
    <s v="MOLYMEX"/>
    <s v=""/>
    <s v="DRIOSA"/>
    <s v="2025/06"/>
    <s v=""/>
    <s v=""/>
    <x v="1"/>
  </r>
  <r>
    <x v="7"/>
    <x v="7"/>
    <s v=""/>
    <s v=""/>
    <s v="MOLYMEX"/>
    <s v="2025539909"/>
    <s v="DZ"/>
    <d v="2025-06-30T00:00:00"/>
    <d v="2025-06-30T00:00:00"/>
    <s v="1,00000"/>
    <n v="-36028"/>
    <s v="USD"/>
    <n v="-36028"/>
    <s v="USD"/>
    <n v="-36028"/>
    <s v=""/>
    <s v="MOLYMEX"/>
    <s v="MOLYMEX"/>
    <s v=""/>
    <s v="DRIOSA"/>
    <s v="2025/06"/>
    <s v=""/>
    <s v=""/>
    <x v="3"/>
  </r>
  <r>
    <x v="7"/>
    <x v="7"/>
    <s v=""/>
    <s v=""/>
    <s v="MOLYMEX"/>
    <s v="2025539915"/>
    <s v="DZ"/>
    <d v="2025-06-30T00:00:00"/>
    <d v="2025-06-30T00:00:00"/>
    <s v="1,00000"/>
    <n v="-22674.17"/>
    <s v="USD"/>
    <n v="-22674.17"/>
    <s v="USD"/>
    <n v="-22674.17"/>
    <s v=""/>
    <s v="MOLYMEX"/>
    <s v="MOLYMEX"/>
    <s v=""/>
    <s v="DRIOSA"/>
    <s v="2025/06"/>
    <s v=""/>
    <s v=""/>
    <x v="1"/>
  </r>
  <r>
    <x v="8"/>
    <x v="8"/>
    <s v=""/>
    <s v=""/>
    <s v="FEX00013143"/>
    <s v="2025250106"/>
    <s v="RL"/>
    <d v="2025-01-30T00:00:00"/>
    <d v="2025-01-30T00:00:00"/>
    <s v="1,00000"/>
    <n v="4240"/>
    <s v="USD"/>
    <n v="4240"/>
    <s v="USD"/>
    <n v="4240"/>
    <s v=""/>
    <s v=""/>
    <s v=""/>
    <s v=""/>
    <s v="CFERNANDEZ"/>
    <s v="2025/01"/>
    <s v=""/>
    <s v=""/>
    <x v="0"/>
  </r>
  <r>
    <x v="8"/>
    <x v="8"/>
    <s v=""/>
    <s v=""/>
    <s v="FEX00013242"/>
    <s v="2025250262"/>
    <s v="RL"/>
    <d v="2025-02-17T00:00:00"/>
    <d v="2025-02-17T00:00:00"/>
    <s v="1,00000"/>
    <n v="4240"/>
    <s v="USD"/>
    <n v="4240"/>
    <s v="USD"/>
    <n v="4240"/>
    <s v=""/>
    <s v=""/>
    <s v=""/>
    <s v=""/>
    <s v="FESPINOZA"/>
    <s v="2025/02"/>
    <s v=""/>
    <s v=""/>
    <x v="0"/>
  </r>
  <r>
    <x v="8"/>
    <x v="8"/>
    <s v=""/>
    <s v=""/>
    <s v="FEX00013447"/>
    <s v="2025250513"/>
    <s v="RL"/>
    <d v="2025-03-26T00:00:00"/>
    <d v="2025-03-26T00:00:00"/>
    <s v="1,00000"/>
    <n v="4240"/>
    <s v="USD"/>
    <n v="4240"/>
    <s v="USD"/>
    <n v="4240"/>
    <s v=""/>
    <s v=""/>
    <s v=""/>
    <s v=""/>
    <s v="DMORALES"/>
    <s v="2025/03"/>
    <s v=""/>
    <s v=""/>
    <x v="0"/>
  </r>
  <r>
    <x v="8"/>
    <x v="8"/>
    <s v=""/>
    <s v=""/>
    <s v="FEX00013586"/>
    <s v="2025250748"/>
    <s v="RL"/>
    <d v="2025-04-28T00:00:00"/>
    <d v="2025-04-28T00:00:00"/>
    <s v="1,00000"/>
    <n v="4240"/>
    <s v="USD"/>
    <n v="4240"/>
    <s v="USD"/>
    <n v="4240"/>
    <s v=""/>
    <s v=""/>
    <s v=""/>
    <s v=""/>
    <s v="SCORTES"/>
    <s v="2025/04"/>
    <s v=""/>
    <s v=""/>
    <x v="0"/>
  </r>
  <r>
    <x v="8"/>
    <x v="8"/>
    <s v=""/>
    <s v=""/>
    <s v="FEX00013732"/>
    <s v="2025250953"/>
    <s v="RL"/>
    <d v="2025-05-28T00:00:00"/>
    <d v="2025-05-28T00:00:00"/>
    <s v="1,00000"/>
    <n v="4240"/>
    <s v="USD"/>
    <n v="4240"/>
    <s v="USD"/>
    <n v="4240"/>
    <s v=""/>
    <s v=""/>
    <s v=""/>
    <s v=""/>
    <s v="CFERNANDEZ"/>
    <s v="2025/05"/>
    <s v=""/>
    <s v=""/>
    <x v="0"/>
  </r>
  <r>
    <x v="8"/>
    <x v="8"/>
    <s v=""/>
    <s v=""/>
    <s v="FEX00013911"/>
    <s v="2025251174"/>
    <s v="RL"/>
    <d v="2025-06-26T00:00:00"/>
    <d v="2025-06-26T00:00:00"/>
    <s v="1,00000"/>
    <n v="4240"/>
    <s v="USD"/>
    <n v="4240"/>
    <s v="USD"/>
    <n v="4240"/>
    <s v=""/>
    <s v=""/>
    <s v=""/>
    <s v=""/>
    <s v="SCORTES"/>
    <s v="2025/06"/>
    <s v=""/>
    <s v=""/>
    <x v="0"/>
  </r>
  <r>
    <x v="8"/>
    <x v="8"/>
    <s v=""/>
    <s v=""/>
    <s v="MMT CORPORATION"/>
    <s v="2025500402"/>
    <s v="DZ"/>
    <d v="2025-01-03T00:00:00"/>
    <d v="2025-01-03T00:00:00"/>
    <s v="1,00000"/>
    <n v="-3748"/>
    <s v="USD"/>
    <n v="-3748"/>
    <s v="USD"/>
    <n v="-3748"/>
    <s v=""/>
    <s v="MMT CORPORATION"/>
    <s v="MMT CORPORATION"/>
    <s v=""/>
    <s v="DRIOSA"/>
    <s v="2025/01"/>
    <s v=""/>
    <s v=""/>
    <x v="3"/>
  </r>
  <r>
    <x v="8"/>
    <x v="8"/>
    <s v=""/>
    <s v=""/>
    <s v="MMT CORPORATION"/>
    <s v="2025506230"/>
    <s v="DZ"/>
    <d v="2025-02-06T00:00:00"/>
    <d v="2025-02-06T00:00:00"/>
    <s v="1,00000"/>
    <n v="-4240"/>
    <s v="USD"/>
    <n v="-4240"/>
    <s v="USD"/>
    <n v="-4240"/>
    <s v=""/>
    <s v="MMT CORPORATION"/>
    <s v="MMT CORPORATION"/>
    <s v=""/>
    <s v="DRIOSA"/>
    <s v="2025/02"/>
    <s v=""/>
    <s v=""/>
    <x v="3"/>
  </r>
  <r>
    <x v="8"/>
    <x v="8"/>
    <s v=""/>
    <s v=""/>
    <s v="MMT CORPORATION"/>
    <s v="2025511922"/>
    <s v="DZ"/>
    <d v="2025-03-04T00:00:00"/>
    <d v="2025-03-04T00:00:00"/>
    <s v="1,00000"/>
    <n v="-4240"/>
    <s v="USD"/>
    <n v="-4240"/>
    <s v="USD"/>
    <n v="-4240"/>
    <s v=""/>
    <s v="MMT CORPORATION"/>
    <s v="MMT CORPORATION"/>
    <s v=""/>
    <s v="DRIOSA"/>
    <s v="2025/03"/>
    <s v=""/>
    <s v=""/>
    <x v="3"/>
  </r>
  <r>
    <x v="8"/>
    <x v="8"/>
    <s v=""/>
    <s v=""/>
    <s v="MMT CORPORATION"/>
    <s v="2025522203"/>
    <s v="DZ"/>
    <d v="2025-04-08T00:00:00"/>
    <d v="2025-04-08T00:00:00"/>
    <s v="1,00000"/>
    <n v="-4240"/>
    <s v="USD"/>
    <n v="-4240"/>
    <s v="USD"/>
    <n v="-4240"/>
    <s v=""/>
    <s v="MMT CORPORATION"/>
    <s v="MMT CORPORATION"/>
    <s v=""/>
    <s v="DRIOSA"/>
    <s v="2025/04"/>
    <s v=""/>
    <s v=""/>
    <x v="3"/>
  </r>
  <r>
    <x v="8"/>
    <x v="8"/>
    <s v=""/>
    <s v=""/>
    <s v="MMT CORPORATION"/>
    <s v="2025526530"/>
    <s v="DZ"/>
    <d v="2025-05-06T00:00:00"/>
    <d v="2025-05-06T00:00:00"/>
    <s v="1,00000"/>
    <n v="-4240"/>
    <s v="USD"/>
    <n v="-4240"/>
    <s v="USD"/>
    <n v="-4240"/>
    <s v=""/>
    <s v="MMT CORPORATION"/>
    <s v="MMT CORPORATION"/>
    <s v=""/>
    <s v="DRIOSA"/>
    <s v="2025/05"/>
    <s v=""/>
    <s v=""/>
    <x v="3"/>
  </r>
  <r>
    <x v="8"/>
    <x v="8"/>
    <s v=""/>
    <s v=""/>
    <s v="MMT CORPORATION"/>
    <s v="2025533764"/>
    <s v="DZ"/>
    <d v="2025-06-04T00:00:00"/>
    <d v="2025-06-04T00:00:00"/>
    <s v="1,00000"/>
    <n v="-4240"/>
    <s v="USD"/>
    <n v="-4240"/>
    <s v="USD"/>
    <n v="-4240"/>
    <s v=""/>
    <s v="MMT CORPORATION"/>
    <s v="MMT CORPORATION"/>
    <s v=""/>
    <s v="DRIOSA"/>
    <s v="2025/06"/>
    <s v=""/>
    <s v=""/>
    <x v="3"/>
  </r>
  <r>
    <x v="9"/>
    <x v="9"/>
    <s v=""/>
    <s v=""/>
    <s v="FEX00013116"/>
    <s v="2025250072"/>
    <s v="RL"/>
    <d v="2025-01-16T00:00:00"/>
    <d v="2025-01-16T00:00:00"/>
    <s v="1,00000"/>
    <n v="2468967.67"/>
    <s v="USD"/>
    <n v="2468967.67"/>
    <s v="USD"/>
    <n v="2468967.67"/>
    <s v=""/>
    <s v=""/>
    <s v=""/>
    <s v=""/>
    <s v="SCORTES"/>
    <s v="2025/01"/>
    <s v=""/>
    <s v=""/>
    <x v="9"/>
  </r>
  <r>
    <x v="9"/>
    <x v="9"/>
    <s v=""/>
    <s v=""/>
    <s v="FEX00013117"/>
    <s v="2025250073"/>
    <s v="RL"/>
    <d v="2025-01-16T00:00:00"/>
    <d v="2025-01-16T00:00:00"/>
    <s v="1,00000"/>
    <n v="2467002.63"/>
    <s v="USD"/>
    <n v="2467002.63"/>
    <s v="USD"/>
    <n v="2467002.63"/>
    <s v=""/>
    <s v=""/>
    <s v=""/>
    <s v=""/>
    <s v="SCORTES"/>
    <s v="2025/01"/>
    <s v=""/>
    <s v=""/>
    <x v="9"/>
  </r>
  <r>
    <x v="9"/>
    <x v="9"/>
    <s v=""/>
    <s v=""/>
    <s v="FEX00013118"/>
    <s v="2025250074"/>
    <s v="RL"/>
    <d v="2025-01-18T00:00:00"/>
    <d v="2025-01-18T00:00:00"/>
    <s v="1,00000"/>
    <n v="1943494.63"/>
    <s v="USD"/>
    <n v="1943494.63"/>
    <s v="USD"/>
    <n v="1943494.63"/>
    <s v=""/>
    <s v=""/>
    <s v=""/>
    <s v=""/>
    <s v="SCORTES"/>
    <s v="2025/01"/>
    <s v=""/>
    <s v=""/>
    <x v="9"/>
  </r>
  <r>
    <x v="9"/>
    <x v="9"/>
    <s v=""/>
    <s v=""/>
    <s v="FEX00013120"/>
    <s v="2025250076"/>
    <s v="RL"/>
    <d v="2025-01-18T00:00:00"/>
    <d v="2025-01-18T00:00:00"/>
    <s v="1,00000"/>
    <n v="1876582.35"/>
    <s v="USD"/>
    <n v="1876582.35"/>
    <s v="USD"/>
    <n v="1876582.35"/>
    <s v=""/>
    <s v=""/>
    <s v=""/>
    <s v=""/>
    <s v="SCORTES"/>
    <s v="2025/01"/>
    <s v=""/>
    <s v=""/>
    <x v="9"/>
  </r>
  <r>
    <x v="9"/>
    <x v="9"/>
    <s v=""/>
    <s v=""/>
    <s v="FEX00013121"/>
    <s v="2025250077"/>
    <s v="RL"/>
    <d v="2025-01-18T00:00:00"/>
    <d v="2025-01-18T00:00:00"/>
    <s v="1,00000"/>
    <n v="1919144.48"/>
    <s v="USD"/>
    <n v="1919144.48"/>
    <s v="USD"/>
    <n v="1919144.48"/>
    <s v=""/>
    <s v=""/>
    <s v=""/>
    <s v=""/>
    <s v="SCORTES"/>
    <s v="2025/01"/>
    <s v=""/>
    <s v=""/>
    <x v="9"/>
  </r>
  <r>
    <x v="9"/>
    <x v="9"/>
    <s v=""/>
    <s v=""/>
    <s v="FEX00013124"/>
    <s v="2025250080"/>
    <s v="RL"/>
    <d v="2025-01-18T00:00:00"/>
    <d v="2025-01-18T00:00:00"/>
    <s v="1,00000"/>
    <n v="1805436.15"/>
    <s v="USD"/>
    <n v="1805436.15"/>
    <s v="USD"/>
    <n v="1805436.15"/>
    <s v=""/>
    <s v=""/>
    <s v=""/>
    <s v=""/>
    <s v="SCORTES"/>
    <s v="2025/01"/>
    <s v=""/>
    <s v=""/>
    <x v="9"/>
  </r>
  <r>
    <x v="9"/>
    <x v="9"/>
    <s v=""/>
    <s v=""/>
    <s v="FEX00013125"/>
    <s v="2025250081"/>
    <s v="RL"/>
    <d v="2025-01-18T00:00:00"/>
    <d v="2025-01-18T00:00:00"/>
    <s v="1,00000"/>
    <n v="1934358.24"/>
    <s v="USD"/>
    <n v="1934358.24"/>
    <s v="USD"/>
    <n v="1934358.24"/>
    <s v=""/>
    <s v=""/>
    <s v=""/>
    <s v=""/>
    <s v="SCORTES"/>
    <s v="2025/01"/>
    <s v=""/>
    <s v=""/>
    <x v="9"/>
  </r>
  <r>
    <x v="9"/>
    <x v="9"/>
    <s v=""/>
    <s v=""/>
    <s v="FEX00013126"/>
    <s v="2025250082"/>
    <s v="RL"/>
    <d v="2025-01-18T00:00:00"/>
    <d v="2025-01-18T00:00:00"/>
    <s v="1,00000"/>
    <n v="1937822.38"/>
    <s v="USD"/>
    <n v="1937822.38"/>
    <s v="USD"/>
    <n v="1937822.38"/>
    <s v=""/>
    <s v=""/>
    <s v=""/>
    <s v=""/>
    <s v="SCORTES"/>
    <s v="2025/01"/>
    <s v=""/>
    <s v=""/>
    <x v="9"/>
  </r>
  <r>
    <x v="9"/>
    <x v="9"/>
    <s v=""/>
    <s v=""/>
    <s v="FEX00013134"/>
    <s v="2025250093"/>
    <s v="RL"/>
    <d v="2025-01-20T00:00:00"/>
    <d v="2025-01-20T00:00:00"/>
    <s v="1,00000"/>
    <n v="2552187.66"/>
    <s v="USD"/>
    <n v="2552187.66"/>
    <s v="USD"/>
    <n v="2552187.66"/>
    <s v=""/>
    <s v=""/>
    <s v=""/>
    <s v=""/>
    <s v="SCORTES"/>
    <s v="2025/01"/>
    <s v=""/>
    <s v=""/>
    <x v="9"/>
  </r>
  <r>
    <x v="9"/>
    <x v="9"/>
    <s v=""/>
    <s v=""/>
    <s v="FEX00013136"/>
    <s v="2025250095"/>
    <s v="RL"/>
    <d v="2025-01-20T00:00:00"/>
    <d v="2025-01-20T00:00:00"/>
    <s v="1,00000"/>
    <n v="2464450.12"/>
    <s v="USD"/>
    <n v="2464450.12"/>
    <s v="USD"/>
    <n v="2464450.12"/>
    <s v=""/>
    <s v=""/>
    <s v=""/>
    <s v=""/>
    <s v="SCORTES"/>
    <s v="2025/01"/>
    <s v=""/>
    <s v=""/>
    <x v="9"/>
  </r>
  <r>
    <x v="9"/>
    <x v="9"/>
    <s v=""/>
    <s v=""/>
    <s v="FEX00013137"/>
    <s v="2025250100"/>
    <s v="RL"/>
    <d v="2025-01-20T00:00:00"/>
    <d v="2025-01-20T00:00:00"/>
    <s v="1,00000"/>
    <n v="3032221.92"/>
    <s v="USD"/>
    <n v="3032221.92"/>
    <s v="USD"/>
    <n v="3032221.92"/>
    <s v=""/>
    <s v=""/>
    <s v=""/>
    <s v=""/>
    <s v="SCORTES"/>
    <s v="2025/01"/>
    <s v=""/>
    <s v=""/>
    <x v="9"/>
  </r>
  <r>
    <x v="9"/>
    <x v="9"/>
    <s v=""/>
    <s v=""/>
    <s v="FEX00013144"/>
    <s v="2025250107"/>
    <s v="RL"/>
    <d v="2025-01-30T00:00:00"/>
    <d v="2025-01-30T00:00:00"/>
    <s v="1,00000"/>
    <n v="15720"/>
    <s v="USD"/>
    <n v="15720"/>
    <s v="USD"/>
    <n v="15720"/>
    <s v=""/>
    <s v=""/>
    <s v=""/>
    <s v=""/>
    <s v="CFERNANDEZ"/>
    <s v="2025/01"/>
    <s v=""/>
    <s v=""/>
    <x v="0"/>
  </r>
  <r>
    <x v="9"/>
    <x v="9"/>
    <s v=""/>
    <s v=""/>
    <s v="FEX00013150"/>
    <s v="2025250116"/>
    <s v="RL"/>
    <d v="2025-01-30T00:00:00"/>
    <d v="2025-01-30T00:00:00"/>
    <s v="1,00000"/>
    <n v="6611703.0700000003"/>
    <s v="USD"/>
    <n v="6611703.0700000003"/>
    <s v="USD"/>
    <n v="6611703.0700000003"/>
    <s v=""/>
    <s v=""/>
    <s v=""/>
    <s v=""/>
    <s v="SCORTES"/>
    <s v="2025/01"/>
    <s v=""/>
    <s v=""/>
    <x v="5"/>
  </r>
  <r>
    <x v="9"/>
    <x v="9"/>
    <s v=""/>
    <s v=""/>
    <s v="FEX00013151"/>
    <s v="2025250119"/>
    <s v="RL"/>
    <d v="2025-01-30T00:00:00"/>
    <d v="2025-01-30T00:00:00"/>
    <s v="1,00000"/>
    <n v="2495537.2000000002"/>
    <s v="USD"/>
    <n v="2495537.2000000002"/>
    <s v="USD"/>
    <n v="2495537.2000000002"/>
    <s v=""/>
    <s v=""/>
    <s v=""/>
    <s v=""/>
    <s v="SCORTES"/>
    <s v="2025/01"/>
    <s v=""/>
    <s v=""/>
    <x v="9"/>
  </r>
  <r>
    <x v="9"/>
    <x v="9"/>
    <s v=""/>
    <s v=""/>
    <s v="FEX00013153"/>
    <s v="2025250128"/>
    <s v="RL"/>
    <d v="2025-01-25T00:00:00"/>
    <d v="2025-01-25T00:00:00"/>
    <s v="1,00000"/>
    <n v="2417471.7200000002"/>
    <s v="USD"/>
    <n v="2417471.7200000002"/>
    <s v="USD"/>
    <n v="2417471.7200000002"/>
    <s v=""/>
    <s v=""/>
    <s v=""/>
    <s v=""/>
    <s v="SCORTES"/>
    <s v="2025/01"/>
    <s v=""/>
    <s v=""/>
    <x v="9"/>
  </r>
  <r>
    <x v="9"/>
    <x v="9"/>
    <s v=""/>
    <s v=""/>
    <s v="FEX00013154"/>
    <s v="2025250129"/>
    <s v="RL"/>
    <d v="2025-01-25T00:00:00"/>
    <d v="2025-01-25T00:00:00"/>
    <s v="1,00000"/>
    <n v="2374040.7799999998"/>
    <s v="USD"/>
    <n v="2374040.7799999998"/>
    <s v="USD"/>
    <n v="2374040.7799999998"/>
    <s v=""/>
    <s v=""/>
    <s v=""/>
    <s v=""/>
    <s v="SCORTES"/>
    <s v="2025/01"/>
    <s v=""/>
    <s v=""/>
    <x v="9"/>
  </r>
  <r>
    <x v="9"/>
    <x v="9"/>
    <s v=""/>
    <s v=""/>
    <s v="FEX00013156"/>
    <s v="2025250131"/>
    <s v="RL"/>
    <d v="2025-01-25T00:00:00"/>
    <d v="2025-01-25T00:00:00"/>
    <s v="1,00000"/>
    <n v="1435110.02"/>
    <s v="USD"/>
    <n v="1435110.02"/>
    <s v="USD"/>
    <n v="1435110.02"/>
    <s v=""/>
    <s v=""/>
    <s v=""/>
    <s v=""/>
    <s v="SCORTES"/>
    <s v="2025/01"/>
    <s v=""/>
    <s v=""/>
    <x v="9"/>
  </r>
  <r>
    <x v="9"/>
    <x v="9"/>
    <s v=""/>
    <s v=""/>
    <s v="FEX00013173"/>
    <s v="2025250154"/>
    <s v="RL"/>
    <d v="2025-01-30T00:00:00"/>
    <d v="2025-01-30T00:00:00"/>
    <s v="1,00000"/>
    <n v="2385907.0499999998"/>
    <s v="USD"/>
    <n v="2385907.0499999998"/>
    <s v="USD"/>
    <n v="2385907.0499999998"/>
    <s v=""/>
    <s v=""/>
    <s v=""/>
    <s v=""/>
    <s v="SCORTES"/>
    <s v="2025/01"/>
    <s v=""/>
    <s v=""/>
    <x v="9"/>
  </r>
  <r>
    <x v="9"/>
    <x v="9"/>
    <s v=""/>
    <s v=""/>
    <s v="FEX00013174"/>
    <s v="2025250155"/>
    <s v="RL"/>
    <d v="2025-01-30T00:00:00"/>
    <d v="2025-01-30T00:00:00"/>
    <s v="1,00000"/>
    <n v="2466707.88"/>
    <s v="USD"/>
    <n v="2466707.88"/>
    <s v="USD"/>
    <n v="2466707.88"/>
    <s v=""/>
    <s v=""/>
    <s v=""/>
    <s v=""/>
    <s v="SCORTES"/>
    <s v="2025/01"/>
    <s v=""/>
    <s v=""/>
    <x v="9"/>
  </r>
  <r>
    <x v="9"/>
    <x v="9"/>
    <s v=""/>
    <s v=""/>
    <s v="FEX00013175"/>
    <s v="2025250158"/>
    <s v="RL"/>
    <d v="2025-01-30T00:00:00"/>
    <d v="2025-01-30T00:00:00"/>
    <s v="1,00000"/>
    <n v="2415149.62"/>
    <s v="USD"/>
    <n v="2415149.62"/>
    <s v="USD"/>
    <n v="2415149.62"/>
    <s v=""/>
    <s v=""/>
    <s v=""/>
    <s v=""/>
    <s v="SCORTES"/>
    <s v="2025/01"/>
    <s v=""/>
    <s v=""/>
    <x v="9"/>
  </r>
  <r>
    <x v="9"/>
    <x v="9"/>
    <s v=""/>
    <s v=""/>
    <s v="FEX00013176"/>
    <s v="2025250159"/>
    <s v="RL"/>
    <d v="2025-01-30T00:00:00"/>
    <d v="2025-01-30T00:00:00"/>
    <s v="1,00000"/>
    <n v="2419321.5299999998"/>
    <s v="USD"/>
    <n v="2419321.5299999998"/>
    <s v="USD"/>
    <n v="2419321.5299999998"/>
    <s v=""/>
    <s v=""/>
    <s v=""/>
    <s v=""/>
    <s v="SCORTES"/>
    <s v="2025/01"/>
    <s v=""/>
    <s v=""/>
    <x v="9"/>
  </r>
  <r>
    <x v="9"/>
    <x v="9"/>
    <s v=""/>
    <s v=""/>
    <s v="FEX00013177"/>
    <s v="2025250160"/>
    <s v="RL"/>
    <d v="2025-01-30T00:00:00"/>
    <d v="2025-01-30T00:00:00"/>
    <s v="1,00000"/>
    <n v="2376677.73"/>
    <s v="USD"/>
    <n v="2376677.73"/>
    <s v="USD"/>
    <n v="2376677.73"/>
    <s v=""/>
    <s v=""/>
    <s v=""/>
    <s v=""/>
    <s v="SCORTES"/>
    <s v="2025/01"/>
    <s v=""/>
    <s v=""/>
    <x v="9"/>
  </r>
  <r>
    <x v="9"/>
    <x v="9"/>
    <s v=""/>
    <s v=""/>
    <s v="FEX00013178"/>
    <s v="2025250161"/>
    <s v="RL"/>
    <d v="2025-01-30T00:00:00"/>
    <d v="2025-01-30T00:00:00"/>
    <s v="1,00000"/>
    <n v="2487350.85"/>
    <s v="USD"/>
    <n v="2487350.85"/>
    <s v="USD"/>
    <n v="2487350.85"/>
    <s v=""/>
    <s v=""/>
    <s v=""/>
    <s v=""/>
    <s v="SCORTES"/>
    <s v="2025/01"/>
    <s v=""/>
    <s v=""/>
    <x v="9"/>
  </r>
  <r>
    <x v="9"/>
    <x v="9"/>
    <s v=""/>
    <s v=""/>
    <s v="NCX00002491"/>
    <s v="2025250167"/>
    <s v="RO"/>
    <d v="2025-01-31T00:00:00"/>
    <d v="2025-01-31T00:00:00"/>
    <s v="1,00000"/>
    <n v="-86711.13"/>
    <s v="USD"/>
    <n v="-86711.13"/>
    <s v="USD"/>
    <n v="-86711.13"/>
    <s v=""/>
    <s v=""/>
    <s v=""/>
    <s v=""/>
    <s v="SCORTES"/>
    <s v="2025/01"/>
    <s v=""/>
    <s v=""/>
    <x v="9"/>
  </r>
  <r>
    <x v="9"/>
    <x v="9"/>
    <s v=""/>
    <s v=""/>
    <s v="NCX00002490"/>
    <s v="2025250168"/>
    <s v="RO"/>
    <d v="2025-01-31T00:00:00"/>
    <d v="2025-01-31T00:00:00"/>
    <s v="1,00000"/>
    <n v="-70474.789999999994"/>
    <s v="USD"/>
    <n v="-70474.789999999994"/>
    <s v="USD"/>
    <n v="-70474.789999999994"/>
    <s v=""/>
    <s v=""/>
    <s v=""/>
    <s v=""/>
    <s v="SCORTES"/>
    <s v="2025/01"/>
    <s v=""/>
    <s v=""/>
    <x v="9"/>
  </r>
  <r>
    <x v="9"/>
    <x v="9"/>
    <s v=""/>
    <s v=""/>
    <s v="NCX00002489"/>
    <s v="2025250169"/>
    <s v="RO"/>
    <d v="2025-01-31T00:00:00"/>
    <d v="2025-01-31T00:00:00"/>
    <s v="1,00000"/>
    <n v="-72983.789999999994"/>
    <s v="USD"/>
    <n v="-72983.789999999994"/>
    <s v="USD"/>
    <n v="-72983.789999999994"/>
    <s v=""/>
    <s v=""/>
    <s v=""/>
    <s v=""/>
    <s v="SCORTES"/>
    <s v="2025/01"/>
    <s v=""/>
    <s v=""/>
    <x v="9"/>
  </r>
  <r>
    <x v="9"/>
    <x v="9"/>
    <s v=""/>
    <s v=""/>
    <s v="NCX00002488"/>
    <s v="2025250170"/>
    <s v="RO"/>
    <d v="2025-01-31T00:00:00"/>
    <d v="2025-01-31T00:00:00"/>
    <s v="1,00000"/>
    <n v="-54710.6"/>
    <s v="USD"/>
    <n v="-54710.6"/>
    <s v="USD"/>
    <n v="-54710.6"/>
    <s v=""/>
    <s v=""/>
    <s v=""/>
    <s v=""/>
    <s v="SCORTES"/>
    <s v="2025/01"/>
    <s v=""/>
    <s v=""/>
    <x v="9"/>
  </r>
  <r>
    <x v="9"/>
    <x v="9"/>
    <s v=""/>
    <s v=""/>
    <s v="NCX00002487"/>
    <s v="2025250171"/>
    <s v="RO"/>
    <d v="2025-01-31T00:00:00"/>
    <d v="2025-01-31T00:00:00"/>
    <s v="1,00000"/>
    <n v="-54298.15"/>
    <s v="USD"/>
    <n v="-54298.15"/>
    <s v="USD"/>
    <n v="-54298.15"/>
    <s v=""/>
    <s v=""/>
    <s v=""/>
    <s v=""/>
    <s v="SCORTES"/>
    <s v="2025/01"/>
    <s v=""/>
    <s v=""/>
    <x v="9"/>
  </r>
  <r>
    <x v="9"/>
    <x v="9"/>
    <s v=""/>
    <s v=""/>
    <s v="FEX00013222"/>
    <s v="2025250239"/>
    <s v="RL"/>
    <d v="2025-02-08T00:00:00"/>
    <d v="2025-02-08T00:00:00"/>
    <s v="1,00000"/>
    <n v="2376864.4300000002"/>
    <s v="USD"/>
    <n v="2376864.4300000002"/>
    <s v="USD"/>
    <n v="2376864.4300000002"/>
    <s v=""/>
    <s v=""/>
    <s v=""/>
    <s v=""/>
    <s v="FESPINOZA"/>
    <s v="2025/02"/>
    <s v=""/>
    <s v=""/>
    <x v="9"/>
  </r>
  <r>
    <x v="9"/>
    <x v="9"/>
    <s v=""/>
    <s v=""/>
    <s v="FEX00013224"/>
    <s v="2025250241"/>
    <s v="RL"/>
    <d v="2025-02-08T00:00:00"/>
    <d v="2025-02-08T00:00:00"/>
    <s v="1,00000"/>
    <n v="2361425.19"/>
    <s v="USD"/>
    <n v="2361425.19"/>
    <s v="USD"/>
    <n v="2361425.19"/>
    <s v=""/>
    <s v=""/>
    <s v=""/>
    <s v=""/>
    <s v="FESPINOZA"/>
    <s v="2025/02"/>
    <s v=""/>
    <s v=""/>
    <x v="9"/>
  </r>
  <r>
    <x v="9"/>
    <x v="9"/>
    <s v=""/>
    <s v=""/>
    <s v="FEX00013243"/>
    <s v="2025250263"/>
    <s v="RL"/>
    <d v="2025-02-17T00:00:00"/>
    <d v="2025-02-17T00:00:00"/>
    <s v="1,00000"/>
    <n v="15720"/>
    <s v="USD"/>
    <n v="15720"/>
    <s v="USD"/>
    <n v="15720"/>
    <s v=""/>
    <s v=""/>
    <s v=""/>
    <s v=""/>
    <s v="FESPINOZA"/>
    <s v="2025/02"/>
    <s v=""/>
    <s v=""/>
    <x v="0"/>
  </r>
  <r>
    <x v="9"/>
    <x v="9"/>
    <s v=""/>
    <s v=""/>
    <s v="FEX00013244"/>
    <s v="2025250265"/>
    <s v="RL"/>
    <d v="2025-02-08T00:00:00"/>
    <d v="2025-02-08T00:00:00"/>
    <s v="1,00000"/>
    <n v="2376747.46"/>
    <s v="USD"/>
    <n v="2376747.46"/>
    <s v="USD"/>
    <n v="2376747.46"/>
    <s v=""/>
    <s v=""/>
    <s v=""/>
    <s v=""/>
    <s v="FESPINOZA"/>
    <s v="2025/02"/>
    <s v=""/>
    <s v=""/>
    <x v="9"/>
  </r>
  <r>
    <x v="9"/>
    <x v="9"/>
    <s v=""/>
    <s v=""/>
    <s v="FEX00013248"/>
    <s v="2025250269"/>
    <s v="RL"/>
    <d v="2025-02-08T00:00:00"/>
    <d v="2025-02-08T00:00:00"/>
    <s v="1,00000"/>
    <n v="956979.95"/>
    <s v="USD"/>
    <n v="956979.95"/>
    <s v="USD"/>
    <n v="956979.95"/>
    <s v=""/>
    <s v=""/>
    <s v=""/>
    <s v=""/>
    <s v="FESPINOZA"/>
    <s v="2025/02"/>
    <s v=""/>
    <s v=""/>
    <x v="9"/>
  </r>
  <r>
    <x v="9"/>
    <x v="9"/>
    <s v=""/>
    <s v=""/>
    <s v="FEX00013271"/>
    <s v="2025250293"/>
    <s v="RL"/>
    <d v="2025-02-12T00:00:00"/>
    <d v="2025-02-12T00:00:00"/>
    <s v="1,00000"/>
    <n v="1488506.86"/>
    <s v="USD"/>
    <n v="1488506.86"/>
    <s v="USD"/>
    <n v="1488506.86"/>
    <s v=""/>
    <s v=""/>
    <s v=""/>
    <s v=""/>
    <s v="FESPINOZA"/>
    <s v="2025/02"/>
    <s v=""/>
    <s v=""/>
    <x v="9"/>
  </r>
  <r>
    <x v="9"/>
    <x v="9"/>
    <s v=""/>
    <s v=""/>
    <s v="FEX00013281"/>
    <s v="2025250303"/>
    <s v="RL"/>
    <d v="2025-02-12T00:00:00"/>
    <d v="2025-02-12T00:00:00"/>
    <s v="1,00000"/>
    <n v="1425379.21"/>
    <s v="USD"/>
    <n v="1425379.21"/>
    <s v="USD"/>
    <n v="1425379.21"/>
    <s v=""/>
    <s v=""/>
    <s v=""/>
    <s v=""/>
    <s v="FESPINOZA"/>
    <s v="2025/02"/>
    <s v=""/>
    <s v=""/>
    <x v="9"/>
  </r>
  <r>
    <x v="9"/>
    <x v="9"/>
    <s v=""/>
    <s v=""/>
    <s v="FEX00013292"/>
    <s v="2025250314"/>
    <s v="RL"/>
    <d v="2025-02-12T00:00:00"/>
    <d v="2025-02-12T00:00:00"/>
    <s v="1,00000"/>
    <n v="1350493.84"/>
    <s v="USD"/>
    <n v="1350493.84"/>
    <s v="USD"/>
    <n v="1350493.84"/>
    <s v=""/>
    <s v=""/>
    <s v=""/>
    <s v=""/>
    <s v="FESPINOZA"/>
    <s v="2025/02"/>
    <s v=""/>
    <s v=""/>
    <x v="9"/>
  </r>
  <r>
    <x v="9"/>
    <x v="9"/>
    <s v=""/>
    <s v=""/>
    <s v="FEX00013293"/>
    <s v="2025250316"/>
    <s v="RL"/>
    <d v="2025-02-21T00:00:00"/>
    <d v="2025-02-21T00:00:00"/>
    <s v="1,00000"/>
    <n v="1442430.5"/>
    <s v="USD"/>
    <n v="1442430.5"/>
    <s v="USD"/>
    <n v="1442430.5"/>
    <s v=""/>
    <s v=""/>
    <s v=""/>
    <s v=""/>
    <s v="SCORTES"/>
    <s v="2025/02"/>
    <s v=""/>
    <s v=""/>
    <x v="9"/>
  </r>
  <r>
    <x v="9"/>
    <x v="9"/>
    <s v=""/>
    <s v=""/>
    <s v="FEX00013297"/>
    <s v="2025250320"/>
    <s v="RL"/>
    <d v="2025-02-12T00:00:00"/>
    <d v="2025-02-12T00:00:00"/>
    <s v="1,00000"/>
    <n v="4388814.4000000004"/>
    <s v="USD"/>
    <n v="4388814.4000000004"/>
    <s v="USD"/>
    <n v="4388814.4000000004"/>
    <s v=""/>
    <s v=""/>
    <s v=""/>
    <s v=""/>
    <s v="FESPINOZA"/>
    <s v="2025/02"/>
    <s v=""/>
    <s v=""/>
    <x v="9"/>
  </r>
  <r>
    <x v="9"/>
    <x v="9"/>
    <s v=""/>
    <s v=""/>
    <s v="FEX00013298"/>
    <s v="2025250321"/>
    <s v="RL"/>
    <d v="2025-02-12T00:00:00"/>
    <d v="2025-02-12T00:00:00"/>
    <s v="1,00000"/>
    <n v="2088093.59"/>
    <s v="USD"/>
    <n v="2088093.59"/>
    <s v="USD"/>
    <n v="2088093.59"/>
    <s v=""/>
    <s v=""/>
    <s v=""/>
    <s v=""/>
    <s v="FESPINOZA"/>
    <s v="2025/02"/>
    <s v=""/>
    <s v=""/>
    <x v="9"/>
  </r>
  <r>
    <x v="9"/>
    <x v="9"/>
    <s v=""/>
    <s v=""/>
    <s v="FEX00013299"/>
    <s v="2025250322"/>
    <s v="RL"/>
    <d v="2025-02-12T00:00:00"/>
    <d v="2025-02-12T00:00:00"/>
    <s v="1,00000"/>
    <n v="3161127.95"/>
    <s v="USD"/>
    <n v="3161127.95"/>
    <s v="USD"/>
    <n v="3161127.95"/>
    <s v=""/>
    <s v=""/>
    <s v=""/>
    <s v=""/>
    <s v="FESPINOZA"/>
    <s v="2025/02"/>
    <s v=""/>
    <s v=""/>
    <x v="9"/>
  </r>
  <r>
    <x v="9"/>
    <x v="9"/>
    <s v=""/>
    <s v=""/>
    <s v="FEX00013310"/>
    <s v="2025250337"/>
    <s v="RL"/>
    <d v="2025-02-22T00:00:00"/>
    <d v="2025-02-22T00:00:00"/>
    <s v="1,00000"/>
    <n v="1468013.71"/>
    <s v="USD"/>
    <n v="1468013.71"/>
    <s v="USD"/>
    <n v="1468013.71"/>
    <s v=""/>
    <s v=""/>
    <s v=""/>
    <s v=""/>
    <s v="SCORTES"/>
    <s v="2025/02"/>
    <s v=""/>
    <s v=""/>
    <x v="9"/>
  </r>
  <r>
    <x v="9"/>
    <x v="9"/>
    <s v=""/>
    <s v=""/>
    <s v="FEX00013311"/>
    <s v="2025250338"/>
    <s v="RL"/>
    <d v="2025-02-22T00:00:00"/>
    <d v="2025-02-22T00:00:00"/>
    <s v="1,00000"/>
    <n v="3501275.29"/>
    <s v="USD"/>
    <n v="3501275.29"/>
    <s v="USD"/>
    <n v="3501275.29"/>
    <s v=""/>
    <s v=""/>
    <s v=""/>
    <s v=""/>
    <s v="SCORTES"/>
    <s v="2025/02"/>
    <s v=""/>
    <s v=""/>
    <x v="9"/>
  </r>
  <r>
    <x v="9"/>
    <x v="9"/>
    <s v=""/>
    <s v=""/>
    <s v="FEX00013312"/>
    <s v="2025250339"/>
    <s v="RL"/>
    <d v="2025-02-22T00:00:00"/>
    <d v="2025-02-22T00:00:00"/>
    <s v="1,00000"/>
    <n v="1464200.94"/>
    <s v="USD"/>
    <n v="1464200.94"/>
    <s v="USD"/>
    <n v="1464200.94"/>
    <s v=""/>
    <s v=""/>
    <s v=""/>
    <s v=""/>
    <s v="SCORTES"/>
    <s v="2025/02"/>
    <s v=""/>
    <s v=""/>
    <x v="9"/>
  </r>
  <r>
    <x v="9"/>
    <x v="9"/>
    <s v=""/>
    <s v=""/>
    <s v="NCX00002505"/>
    <s v="2025250363"/>
    <s v="RO"/>
    <d v="2025-02-28T00:00:00"/>
    <d v="2025-02-28T00:00:00"/>
    <s v="1,00000"/>
    <n v="-85967.67"/>
    <s v="USD"/>
    <n v="-85967.67"/>
    <s v="USD"/>
    <n v="-85967.67"/>
    <s v=""/>
    <s v=""/>
    <s v=""/>
    <s v=""/>
    <s v="SCORTES"/>
    <s v="2025/02"/>
    <s v=""/>
    <s v=""/>
    <x v="9"/>
  </r>
  <r>
    <x v="9"/>
    <x v="9"/>
    <s v=""/>
    <s v=""/>
    <s v="NCX00002506"/>
    <s v="2025250364"/>
    <s v="RO"/>
    <d v="2025-02-28T00:00:00"/>
    <d v="2025-02-28T00:00:00"/>
    <s v="1,00000"/>
    <n v="-85899.24"/>
    <s v="USD"/>
    <n v="-85899.24"/>
    <s v="USD"/>
    <n v="-85899.24"/>
    <s v=""/>
    <s v=""/>
    <s v=""/>
    <s v=""/>
    <s v="SCORTES"/>
    <s v="2025/02"/>
    <s v=""/>
    <s v=""/>
    <x v="9"/>
  </r>
  <r>
    <x v="9"/>
    <x v="9"/>
    <s v=""/>
    <s v=""/>
    <s v="NCX00002508"/>
    <s v="2025250366"/>
    <s v="RO"/>
    <d v="2025-02-28T00:00:00"/>
    <d v="2025-02-28T00:00:00"/>
    <s v="1,00000"/>
    <n v="-208419.29"/>
    <s v="USD"/>
    <n v="-208419.29"/>
    <s v="USD"/>
    <n v="-208419.29"/>
    <s v=""/>
    <s v=""/>
    <s v=""/>
    <s v=""/>
    <s v="SCORTES"/>
    <s v="2025/02"/>
    <s v=""/>
    <s v=""/>
    <x v="9"/>
  </r>
  <r>
    <x v="9"/>
    <x v="9"/>
    <s v=""/>
    <s v=""/>
    <s v="NCX00002507"/>
    <s v="2025250367"/>
    <s v="RO"/>
    <d v="2025-02-28T00:00:00"/>
    <d v="2025-02-28T00:00:00"/>
    <s v="1,00000"/>
    <n v="-15986.18"/>
    <s v="USD"/>
    <n v="-15986.18"/>
    <s v="USD"/>
    <n v="-15986.18"/>
    <s v=""/>
    <s v=""/>
    <s v=""/>
    <s v=""/>
    <s v="SCORTES"/>
    <s v="2025/02"/>
    <s v=""/>
    <s v=""/>
    <x v="9"/>
  </r>
  <r>
    <x v="9"/>
    <x v="9"/>
    <s v=""/>
    <s v=""/>
    <s v="NCX00002509"/>
    <s v="2025250368"/>
    <s v="RO"/>
    <d v="2025-02-28T00:00:00"/>
    <d v="2025-02-28T00:00:00"/>
    <s v="1,00000"/>
    <n v="-3039.94"/>
    <s v="USD"/>
    <n v="-3039.94"/>
    <s v="USD"/>
    <n v="-3039.94"/>
    <s v=""/>
    <s v=""/>
    <s v=""/>
    <s v=""/>
    <s v="SCORTES"/>
    <s v="2025/02"/>
    <s v=""/>
    <s v=""/>
    <x v="9"/>
  </r>
  <r>
    <x v="9"/>
    <x v="9"/>
    <s v=""/>
    <s v=""/>
    <s v="NCX00002511"/>
    <s v="2025250369"/>
    <s v="RO"/>
    <d v="2025-02-28T00:00:00"/>
    <d v="2025-02-28T00:00:00"/>
    <s v="1,00000"/>
    <n v="-15933.73"/>
    <s v="USD"/>
    <n v="-15933.73"/>
    <s v="USD"/>
    <n v="-15933.73"/>
    <s v=""/>
    <s v=""/>
    <s v=""/>
    <s v=""/>
    <s v="SCORTES"/>
    <s v="2025/02"/>
    <s v=""/>
    <s v=""/>
    <x v="9"/>
  </r>
  <r>
    <x v="9"/>
    <x v="9"/>
    <s v=""/>
    <s v=""/>
    <s v="NCX00002510"/>
    <s v="2025250370"/>
    <s v="RO"/>
    <d v="2025-02-28T00:00:00"/>
    <d v="2025-02-28T00:00:00"/>
    <s v="1,00000"/>
    <n v="-12139.2"/>
    <s v="USD"/>
    <n v="-12139.2"/>
    <s v="USD"/>
    <n v="-12139.2"/>
    <s v=""/>
    <s v=""/>
    <s v=""/>
    <s v=""/>
    <s v="SCORTES"/>
    <s v="2025/02"/>
    <s v=""/>
    <s v=""/>
    <x v="9"/>
  </r>
  <r>
    <x v="9"/>
    <x v="9"/>
    <s v=""/>
    <s v=""/>
    <s v="FEX00013330"/>
    <s v="2025250377"/>
    <s v="RL"/>
    <d v="2025-02-16T00:00:00"/>
    <d v="2025-02-16T00:00:00"/>
    <s v="1,00000"/>
    <n v="482598.75"/>
    <s v="USD"/>
    <n v="482598.75"/>
    <s v="USD"/>
    <n v="482598.75"/>
    <s v=""/>
    <s v=""/>
    <s v=""/>
    <s v=""/>
    <s v="SCORTES"/>
    <s v="2025/02"/>
    <s v=""/>
    <s v=""/>
    <x v="9"/>
  </r>
  <r>
    <x v="9"/>
    <x v="9"/>
    <s v=""/>
    <s v=""/>
    <s v="FEX00013383"/>
    <s v="2025250442"/>
    <s v="RL"/>
    <d v="2025-03-07T00:00:00"/>
    <d v="2025-03-07T00:00:00"/>
    <s v="1,00000"/>
    <n v="3571410.65"/>
    <s v="USD"/>
    <n v="3571410.65"/>
    <s v="USD"/>
    <n v="3571410.65"/>
    <s v=""/>
    <s v=""/>
    <s v=""/>
    <s v=""/>
    <s v="SCORTES"/>
    <s v="2025/03"/>
    <s v=""/>
    <s v=""/>
    <x v="9"/>
  </r>
  <r>
    <x v="9"/>
    <x v="9"/>
    <s v=""/>
    <s v=""/>
    <s v="FEX00013386"/>
    <s v="2025250446"/>
    <s v="RL"/>
    <d v="2025-03-07T00:00:00"/>
    <d v="2025-03-07T00:00:00"/>
    <s v="1,00000"/>
    <n v="1786937.15"/>
    <s v="USD"/>
    <n v="1786937.15"/>
    <s v="USD"/>
    <n v="1786937.15"/>
    <s v=""/>
    <s v=""/>
    <s v=""/>
    <s v=""/>
    <s v="SCORTES"/>
    <s v="2025/03"/>
    <s v=""/>
    <s v=""/>
    <x v="9"/>
  </r>
  <r>
    <x v="9"/>
    <x v="9"/>
    <s v=""/>
    <s v=""/>
    <s v="FEX00013413"/>
    <s v="2025250474"/>
    <s v="RL"/>
    <d v="2025-03-14T00:00:00"/>
    <d v="2025-03-14T00:00:00"/>
    <s v="1,00000"/>
    <n v="420753.69"/>
    <s v="USD"/>
    <n v="420753.69"/>
    <s v="USD"/>
    <n v="420753.69"/>
    <s v=""/>
    <s v=""/>
    <s v=""/>
    <s v=""/>
    <s v="SCORTES"/>
    <s v="2025/03"/>
    <s v=""/>
    <s v=""/>
    <x v="9"/>
  </r>
  <r>
    <x v="9"/>
    <x v="9"/>
    <s v=""/>
    <s v=""/>
    <s v="FEX00013448"/>
    <s v="2025250512"/>
    <s v="RL"/>
    <d v="2025-03-26T00:00:00"/>
    <d v="2025-03-26T00:00:00"/>
    <s v="1,00000"/>
    <n v="15720"/>
    <s v="USD"/>
    <n v="15720"/>
    <s v="USD"/>
    <n v="15720"/>
    <s v=""/>
    <s v=""/>
    <s v=""/>
    <s v=""/>
    <s v="DMORALES"/>
    <s v="2025/03"/>
    <s v=""/>
    <s v=""/>
    <x v="0"/>
  </r>
  <r>
    <x v="9"/>
    <x v="9"/>
    <s v=""/>
    <s v=""/>
    <s v="NCX00002535"/>
    <s v="2025250568"/>
    <s v="RO"/>
    <d v="2025-03-31T00:00:00"/>
    <d v="2025-03-31T00:00:00"/>
    <s v="1,00000"/>
    <n v="-78447.360000000001"/>
    <s v="USD"/>
    <n v="-78447.360000000001"/>
    <s v="USD"/>
    <n v="-78447.360000000001"/>
    <s v=""/>
    <s v=""/>
    <s v=""/>
    <s v=""/>
    <s v="SCORTES"/>
    <s v="2025/03"/>
    <s v=""/>
    <s v=""/>
    <x v="9"/>
  </r>
  <r>
    <x v="9"/>
    <x v="9"/>
    <s v=""/>
    <s v=""/>
    <s v="NCX00002536"/>
    <s v="2025250570"/>
    <s v="RO"/>
    <d v="2025-03-31T00:00:00"/>
    <d v="2025-03-31T00:00:00"/>
    <s v="1,00000"/>
    <n v="-47421.52"/>
    <s v="USD"/>
    <n v="-47421.52"/>
    <s v="USD"/>
    <n v="-47421.52"/>
    <s v=""/>
    <s v=""/>
    <s v=""/>
    <s v=""/>
    <s v="SCORTES"/>
    <s v="2025/03"/>
    <s v=""/>
    <s v=""/>
    <x v="9"/>
  </r>
  <r>
    <x v="9"/>
    <x v="9"/>
    <s v=""/>
    <s v=""/>
    <s v="NCX00002534"/>
    <s v="2025250571"/>
    <s v="RO"/>
    <d v="2025-03-31T00:00:00"/>
    <d v="2025-03-31T00:00:00"/>
    <s v="1,00000"/>
    <n v="-79882.490000000005"/>
    <s v="USD"/>
    <n v="-79882.490000000005"/>
    <s v="USD"/>
    <n v="-79882.490000000005"/>
    <s v=""/>
    <s v=""/>
    <s v=""/>
    <s v=""/>
    <s v="SCORTES"/>
    <s v="2025/03"/>
    <s v=""/>
    <s v=""/>
    <x v="9"/>
  </r>
  <r>
    <x v="9"/>
    <x v="9"/>
    <s v=""/>
    <s v=""/>
    <s v="NCX00002538"/>
    <s v="2025250572"/>
    <s v="RO"/>
    <d v="2025-03-31T00:00:00"/>
    <d v="2025-03-31T00:00:00"/>
    <s v="1,00000"/>
    <n v="-81509.440000000002"/>
    <s v="USD"/>
    <n v="-81509.440000000002"/>
    <s v="USD"/>
    <n v="-81509.440000000002"/>
    <s v=""/>
    <s v=""/>
    <s v=""/>
    <s v=""/>
    <s v="SCORTES"/>
    <s v="2025/03"/>
    <s v=""/>
    <s v=""/>
    <x v="9"/>
  </r>
  <r>
    <x v="9"/>
    <x v="9"/>
    <s v=""/>
    <s v=""/>
    <s v="NCX00002537"/>
    <s v="2025250574"/>
    <s v="RO"/>
    <d v="2025-03-31T00:00:00"/>
    <d v="2025-03-31T00:00:00"/>
    <s v="1,00000"/>
    <n v="-63158.45"/>
    <s v="USD"/>
    <n v="-63158.45"/>
    <s v="USD"/>
    <n v="-63158.45"/>
    <s v=""/>
    <s v=""/>
    <s v=""/>
    <s v=""/>
    <s v="SCORTES"/>
    <s v="2025/03"/>
    <s v=""/>
    <s v=""/>
    <x v="9"/>
  </r>
  <r>
    <x v="9"/>
    <x v="9"/>
    <s v=""/>
    <s v=""/>
    <s v="NCX00002540"/>
    <s v="2025250576"/>
    <s v="RO"/>
    <d v="2025-03-31T00:00:00"/>
    <d v="2025-03-31T00:00:00"/>
    <s v="1,00000"/>
    <n v="-79943.62"/>
    <s v="USD"/>
    <n v="-79943.62"/>
    <s v="USD"/>
    <n v="-79943.62"/>
    <s v=""/>
    <s v=""/>
    <s v=""/>
    <s v=""/>
    <s v="SCORTES"/>
    <s v="2025/03"/>
    <s v=""/>
    <s v=""/>
    <x v="9"/>
  </r>
  <r>
    <x v="9"/>
    <x v="9"/>
    <s v=""/>
    <s v=""/>
    <s v="NCX00002541"/>
    <s v="2025250578"/>
    <s v="RO"/>
    <d v="2025-03-31T00:00:00"/>
    <d v="2025-03-31T00:00:00"/>
    <s v="1,00000"/>
    <n v="-15916.41"/>
    <s v="USD"/>
    <n v="-15916.41"/>
    <s v="USD"/>
    <n v="-15916.41"/>
    <s v=""/>
    <s v=""/>
    <s v=""/>
    <s v=""/>
    <s v="SCORTES"/>
    <s v="2025/03"/>
    <s v=""/>
    <s v=""/>
    <x v="9"/>
  </r>
  <r>
    <x v="9"/>
    <x v="9"/>
    <s v=""/>
    <s v=""/>
    <s v="NCX00002539"/>
    <s v="2025250579"/>
    <s v="RO"/>
    <d v="2025-03-31T00:00:00"/>
    <d v="2025-03-31T00:00:00"/>
    <s v="1,00000"/>
    <n v="-79805.759999999995"/>
    <s v="USD"/>
    <n v="-79805.759999999995"/>
    <s v="USD"/>
    <n v="-79805.759999999995"/>
    <s v=""/>
    <s v=""/>
    <s v=""/>
    <s v=""/>
    <s v="SCORTES"/>
    <s v="2025/03"/>
    <s v=""/>
    <s v=""/>
    <x v="9"/>
  </r>
  <r>
    <x v="9"/>
    <x v="9"/>
    <s v=""/>
    <s v=""/>
    <s v="NCX00002542"/>
    <s v="2025250580"/>
    <s v="RO"/>
    <d v="2025-03-31T00:00:00"/>
    <d v="2025-03-31T00:00:00"/>
    <s v="1,00000"/>
    <n v="-56762.36"/>
    <s v="USD"/>
    <n v="-56762.36"/>
    <s v="USD"/>
    <n v="-56762.36"/>
    <s v=""/>
    <s v=""/>
    <s v=""/>
    <s v=""/>
    <s v="SCORTES"/>
    <s v="2025/03"/>
    <s v=""/>
    <s v=""/>
    <x v="9"/>
  </r>
  <r>
    <x v="9"/>
    <x v="9"/>
    <s v=""/>
    <s v=""/>
    <s v="NCX00002543"/>
    <s v="2025250581"/>
    <s v="RO"/>
    <d v="2025-03-31T00:00:00"/>
    <d v="2025-03-31T00:00:00"/>
    <s v="1,00000"/>
    <n v="-56393.65"/>
    <s v="USD"/>
    <n v="-56393.65"/>
    <s v="USD"/>
    <n v="-56393.65"/>
    <s v=""/>
    <s v=""/>
    <s v=""/>
    <s v=""/>
    <s v="SCORTES"/>
    <s v="2025/03"/>
    <s v=""/>
    <s v=""/>
    <x v="9"/>
  </r>
  <r>
    <x v="9"/>
    <x v="9"/>
    <s v=""/>
    <s v=""/>
    <s v="NCX00002544"/>
    <s v="2025250582"/>
    <s v="RO"/>
    <d v="2025-03-31T00:00:00"/>
    <d v="2025-03-31T00:00:00"/>
    <s v="1,00000"/>
    <n v="-56759.56"/>
    <s v="USD"/>
    <n v="-56759.56"/>
    <s v="USD"/>
    <n v="-56759.56"/>
    <s v=""/>
    <s v=""/>
    <s v=""/>
    <s v=""/>
    <s v="SCORTES"/>
    <s v="2025/03"/>
    <s v=""/>
    <s v=""/>
    <x v="9"/>
  </r>
  <r>
    <x v="9"/>
    <x v="9"/>
    <s v=""/>
    <s v=""/>
    <s v="NCX00002545"/>
    <s v="2025250583"/>
    <s v="RO"/>
    <d v="2025-03-31T00:00:00"/>
    <d v="2025-03-31T00:00:00"/>
    <s v="1,00000"/>
    <n v="-22853.82"/>
    <s v="USD"/>
    <n v="-22853.82"/>
    <s v="USD"/>
    <n v="-22853.82"/>
    <s v=""/>
    <s v=""/>
    <s v=""/>
    <s v=""/>
    <s v="SCORTES"/>
    <s v="2025/03"/>
    <s v=""/>
    <s v=""/>
    <x v="9"/>
  </r>
  <r>
    <x v="9"/>
    <x v="9"/>
    <s v=""/>
    <s v=""/>
    <s v="NCX00002546"/>
    <s v="2025250584"/>
    <s v="RO"/>
    <d v="2025-03-31T00:00:00"/>
    <d v="2025-03-31T00:00:00"/>
    <s v="1,00000"/>
    <n v="-25150.959999999999"/>
    <s v="USD"/>
    <n v="-25150.959999999999"/>
    <s v="USD"/>
    <n v="-25150.959999999999"/>
    <s v=""/>
    <s v=""/>
    <s v=""/>
    <s v=""/>
    <s v="SCORTES"/>
    <s v="2025/03"/>
    <s v=""/>
    <s v=""/>
    <x v="9"/>
  </r>
  <r>
    <x v="9"/>
    <x v="9"/>
    <s v=""/>
    <s v=""/>
    <s v="NCX00002547"/>
    <s v="2025250585"/>
    <s v="RO"/>
    <d v="2025-03-31T00:00:00"/>
    <d v="2025-03-31T00:00:00"/>
    <s v="1,00000"/>
    <n v="-23829.59"/>
    <s v="USD"/>
    <n v="-23829.59"/>
    <s v="USD"/>
    <n v="-23829.59"/>
    <s v=""/>
    <s v=""/>
    <s v=""/>
    <s v=""/>
    <s v="SCORTES"/>
    <s v="2025/03"/>
    <s v=""/>
    <s v=""/>
    <x v="9"/>
  </r>
  <r>
    <x v="9"/>
    <x v="9"/>
    <s v=""/>
    <s v=""/>
    <s v="NCX00002548"/>
    <s v="2025250586"/>
    <s v="RO"/>
    <d v="2025-03-31T00:00:00"/>
    <d v="2025-03-31T00:00:00"/>
    <s v="1,00000"/>
    <n v="-47663.41"/>
    <s v="USD"/>
    <n v="-47663.41"/>
    <s v="USD"/>
    <n v="-47663.41"/>
    <s v=""/>
    <s v=""/>
    <s v=""/>
    <s v=""/>
    <s v="SCORTES"/>
    <s v="2025/03"/>
    <s v=""/>
    <s v=""/>
    <x v="9"/>
  </r>
  <r>
    <x v="9"/>
    <x v="9"/>
    <s v=""/>
    <s v=""/>
    <s v="NCX00002549"/>
    <s v="2025250587"/>
    <s v="RO"/>
    <d v="2025-03-31T00:00:00"/>
    <d v="2025-03-31T00:00:00"/>
    <s v="1,00000"/>
    <n v="-12938.3"/>
    <s v="USD"/>
    <n v="-12938.3"/>
    <s v="USD"/>
    <n v="-12938.3"/>
    <s v=""/>
    <s v=""/>
    <s v=""/>
    <s v=""/>
    <s v="SCORTES"/>
    <s v="2025/03"/>
    <s v=""/>
    <s v=""/>
    <x v="9"/>
  </r>
  <r>
    <x v="9"/>
    <x v="9"/>
    <s v=""/>
    <s v=""/>
    <s v="FEX00013547"/>
    <s v="2025250702"/>
    <s v="RL"/>
    <d v="2025-04-04T00:00:00"/>
    <d v="2025-04-04T00:00:00"/>
    <s v="1,00000"/>
    <n v="4092450.89"/>
    <s v="USD"/>
    <n v="4092450.89"/>
    <s v="USD"/>
    <n v="4092450.89"/>
    <s v=""/>
    <s v=""/>
    <s v=""/>
    <s v=""/>
    <s v="SCORTES"/>
    <s v="2025/04"/>
    <s v=""/>
    <s v=""/>
    <x v="9"/>
  </r>
  <r>
    <x v="9"/>
    <x v="9"/>
    <s v=""/>
    <s v=""/>
    <s v="FEX00013548"/>
    <s v="2025250703"/>
    <s v="RL"/>
    <d v="2025-04-11T00:00:00"/>
    <d v="2025-04-11T00:00:00"/>
    <s v="1,00000"/>
    <n v="2768298.41"/>
    <s v="USD"/>
    <n v="2768298.41"/>
    <s v="USD"/>
    <n v="2768298.41"/>
    <s v=""/>
    <s v=""/>
    <s v=""/>
    <s v=""/>
    <s v="SCORTES"/>
    <s v="2025/04"/>
    <s v=""/>
    <s v=""/>
    <x v="9"/>
  </r>
  <r>
    <x v="9"/>
    <x v="9"/>
    <s v=""/>
    <s v=""/>
    <s v="FEX00013558"/>
    <s v="2025250720"/>
    <s v="RL"/>
    <d v="2025-04-18T00:00:00"/>
    <d v="2025-04-18T00:00:00"/>
    <s v="1,00000"/>
    <n v="3635273.12"/>
    <s v="USD"/>
    <n v="3635273.12"/>
    <s v="USD"/>
    <n v="3635273.12"/>
    <s v=""/>
    <s v=""/>
    <s v=""/>
    <s v=""/>
    <s v="SCORTES"/>
    <s v="2025/04"/>
    <s v=""/>
    <s v=""/>
    <x v="9"/>
  </r>
  <r>
    <x v="9"/>
    <x v="9"/>
    <s v=""/>
    <s v=""/>
    <s v="FEX00013562"/>
    <s v="2025250724"/>
    <s v="RL"/>
    <d v="2025-04-18T00:00:00"/>
    <d v="2025-04-18T00:00:00"/>
    <s v="1,00000"/>
    <n v="2016407.84"/>
    <s v="USD"/>
    <n v="2016407.84"/>
    <s v="USD"/>
    <n v="2016407.84"/>
    <s v=""/>
    <s v=""/>
    <s v=""/>
    <s v=""/>
    <s v="SCORTES"/>
    <s v="2025/04"/>
    <s v=""/>
    <s v=""/>
    <x v="9"/>
  </r>
  <r>
    <x v="9"/>
    <x v="9"/>
    <s v=""/>
    <s v=""/>
    <s v="FEX00013587"/>
    <s v="2025250750"/>
    <s v="RL"/>
    <d v="2025-04-28T00:00:00"/>
    <d v="2025-04-28T00:00:00"/>
    <s v="1,00000"/>
    <n v="15720"/>
    <s v="USD"/>
    <n v="15720"/>
    <s v="USD"/>
    <n v="15720"/>
    <s v=""/>
    <s v=""/>
    <s v=""/>
    <s v=""/>
    <s v="SCORTES"/>
    <s v="2025/04"/>
    <s v=""/>
    <s v=""/>
    <x v="0"/>
  </r>
  <r>
    <x v="9"/>
    <x v="9"/>
    <s v=""/>
    <s v=""/>
    <s v="FEX00013592"/>
    <s v="2025250758"/>
    <s v="RL"/>
    <d v="2025-04-24T00:00:00"/>
    <d v="2025-04-24T00:00:00"/>
    <s v="1,00000"/>
    <n v="449071.66"/>
    <s v="USD"/>
    <n v="449071.66"/>
    <s v="USD"/>
    <n v="449071.66"/>
    <s v=""/>
    <s v=""/>
    <s v=""/>
    <s v=""/>
    <s v="SCORTES"/>
    <s v="2025/04"/>
    <s v=""/>
    <s v=""/>
    <x v="9"/>
  </r>
  <r>
    <x v="9"/>
    <x v="9"/>
    <s v=""/>
    <s v=""/>
    <s v="NCX00002581"/>
    <s v="2025250802"/>
    <s v="RO"/>
    <d v="2025-04-30T00:00:00"/>
    <d v="2025-04-30T00:00:00"/>
    <s v="1,00000"/>
    <n v="-333514.21000000002"/>
    <s v="USD"/>
    <n v="-333514.21000000002"/>
    <s v="USD"/>
    <n v="-333514.21000000002"/>
    <s v=""/>
    <s v=""/>
    <s v=""/>
    <s v=""/>
    <s v="SCORTES"/>
    <s v="2025/04"/>
    <s v=""/>
    <s v=""/>
    <x v="9"/>
  </r>
  <r>
    <x v="9"/>
    <x v="9"/>
    <s v=""/>
    <s v=""/>
    <s v="NCX00002582"/>
    <s v="2025250803"/>
    <s v="RO"/>
    <d v="2025-04-30T00:00:00"/>
    <d v="2025-04-30T00:00:00"/>
    <s v="1,00000"/>
    <n v="-186243.51"/>
    <s v="USD"/>
    <n v="-186243.51"/>
    <s v="USD"/>
    <n v="-186243.51"/>
    <s v=""/>
    <s v=""/>
    <s v=""/>
    <s v=""/>
    <s v="SCORTES"/>
    <s v="2025/04"/>
    <s v=""/>
    <s v=""/>
    <x v="9"/>
  </r>
  <r>
    <x v="9"/>
    <x v="9"/>
    <s v=""/>
    <s v=""/>
    <s v="NCX00002583"/>
    <s v="2025250804"/>
    <s v="RO"/>
    <d v="2025-04-30T00:00:00"/>
    <d v="2025-04-30T00:00:00"/>
    <s v="1,00000"/>
    <n v="-179804.31"/>
    <s v="USD"/>
    <n v="-179804.31"/>
    <s v="USD"/>
    <n v="-179804.31"/>
    <s v=""/>
    <s v=""/>
    <s v=""/>
    <s v=""/>
    <s v="SCORTES"/>
    <s v="2025/04"/>
    <s v=""/>
    <s v=""/>
    <x v="9"/>
  </r>
  <r>
    <x v="9"/>
    <x v="9"/>
    <s v=""/>
    <s v=""/>
    <s v="NCX00002584"/>
    <s v="2025250805"/>
    <s v="RO"/>
    <d v="2025-04-30T00:00:00"/>
    <d v="2025-04-30T00:00:00"/>
    <s v="1,00000"/>
    <n v="-143374.01"/>
    <s v="USD"/>
    <n v="-143374.01"/>
    <s v="USD"/>
    <n v="-143374.01"/>
    <s v=""/>
    <s v=""/>
    <s v=""/>
    <s v=""/>
    <s v="SCORTES"/>
    <s v="2025/04"/>
    <s v=""/>
    <s v=""/>
    <x v="9"/>
  </r>
  <r>
    <x v="9"/>
    <x v="9"/>
    <s v=""/>
    <s v=""/>
    <s v="NCX00002585"/>
    <s v="2025250806"/>
    <s v="RO"/>
    <d v="2025-04-30T00:00:00"/>
    <d v="2025-04-30T00:00:00"/>
    <s v="1,00000"/>
    <n v="-43325.21"/>
    <s v="USD"/>
    <n v="-43325.21"/>
    <s v="USD"/>
    <n v="-43325.21"/>
    <s v=""/>
    <s v=""/>
    <s v=""/>
    <s v=""/>
    <s v="SCORTES"/>
    <s v="2025/04"/>
    <s v=""/>
    <s v=""/>
    <x v="9"/>
  </r>
  <r>
    <x v="9"/>
    <x v="9"/>
    <s v=""/>
    <s v=""/>
    <s v="NCX00002586"/>
    <s v="2025250807"/>
    <s v="RO"/>
    <d v="2025-04-30T00:00:00"/>
    <d v="2025-04-30T00:00:00"/>
    <s v="1,00000"/>
    <n v="-60777.08"/>
    <s v="USD"/>
    <n v="-60777.08"/>
    <s v="USD"/>
    <n v="-60777.08"/>
    <s v=""/>
    <s v=""/>
    <s v=""/>
    <s v=""/>
    <s v="SCORTES"/>
    <s v="2025/04"/>
    <s v=""/>
    <s v=""/>
    <x v="9"/>
  </r>
  <r>
    <x v="9"/>
    <x v="9"/>
    <s v=""/>
    <s v=""/>
    <s v="NCX00002587"/>
    <s v="2025250808"/>
    <s v="RO"/>
    <d v="2025-04-30T00:00:00"/>
    <d v="2025-04-30T00:00:00"/>
    <s v="1,00000"/>
    <n v="-92009.35"/>
    <s v="USD"/>
    <n v="-92009.35"/>
    <s v="USD"/>
    <n v="-92009.35"/>
    <s v=""/>
    <s v=""/>
    <s v=""/>
    <s v=""/>
    <s v="SCORTES"/>
    <s v="2025/04"/>
    <s v=""/>
    <s v=""/>
    <x v="9"/>
  </r>
  <r>
    <x v="9"/>
    <x v="9"/>
    <s v=""/>
    <s v=""/>
    <s v="NCX00002588"/>
    <s v="2025250809"/>
    <s v="RO"/>
    <d v="2025-04-30T00:00:00"/>
    <d v="2025-04-30T00:00:00"/>
    <s v="1,00000"/>
    <n v="-56025.45"/>
    <s v="USD"/>
    <n v="-56025.45"/>
    <s v="USD"/>
    <n v="-56025.45"/>
    <s v=""/>
    <s v=""/>
    <s v=""/>
    <s v=""/>
    <s v="SCORTES"/>
    <s v="2025/04"/>
    <s v=""/>
    <s v=""/>
    <x v="9"/>
  </r>
  <r>
    <x v="9"/>
    <x v="9"/>
    <s v=""/>
    <s v=""/>
    <s v="FEX00013636"/>
    <s v="2025250850"/>
    <s v="RL"/>
    <d v="2025-05-03T00:00:00"/>
    <d v="2025-05-03T00:00:00"/>
    <s v="1,00000"/>
    <n v="2427856.2799999998"/>
    <s v="USD"/>
    <n v="2427856.2799999998"/>
    <s v="USD"/>
    <n v="2427856.2799999998"/>
    <s v=""/>
    <s v=""/>
    <s v=""/>
    <s v=""/>
    <s v="SCORTES"/>
    <s v="2025/05"/>
    <s v=""/>
    <s v=""/>
    <x v="9"/>
  </r>
  <r>
    <x v="9"/>
    <x v="9"/>
    <s v=""/>
    <s v=""/>
    <s v="FEX00013637"/>
    <s v="2025250851"/>
    <s v="RL"/>
    <d v="2025-05-03T00:00:00"/>
    <d v="2025-05-03T00:00:00"/>
    <s v="1,00000"/>
    <n v="2371023.1800000002"/>
    <s v="USD"/>
    <n v="2371023.1800000002"/>
    <s v="USD"/>
    <n v="2371023.1800000002"/>
    <s v=""/>
    <s v=""/>
    <s v=""/>
    <s v=""/>
    <s v="SCORTES"/>
    <s v="2025/05"/>
    <s v=""/>
    <s v=""/>
    <x v="9"/>
  </r>
  <r>
    <x v="9"/>
    <x v="9"/>
    <s v=""/>
    <s v=""/>
    <s v="FEX00013641"/>
    <s v="2025250855"/>
    <s v="RL"/>
    <d v="2025-05-04T00:00:00"/>
    <d v="2025-05-04T00:00:00"/>
    <s v="1,00000"/>
    <n v="1446084.36"/>
    <s v="USD"/>
    <n v="1446084.36"/>
    <s v="USD"/>
    <n v="1446084.36"/>
    <s v=""/>
    <s v=""/>
    <s v=""/>
    <s v=""/>
    <s v="SCORTES"/>
    <s v="2025/05"/>
    <s v=""/>
    <s v=""/>
    <x v="9"/>
  </r>
  <r>
    <x v="9"/>
    <x v="9"/>
    <s v=""/>
    <s v=""/>
    <s v="FEX00013664"/>
    <s v="2025250878"/>
    <s v="RL"/>
    <d v="2025-05-08T00:00:00"/>
    <d v="2025-05-08T00:00:00"/>
    <s v="1,00000"/>
    <n v="948033.15"/>
    <s v="USD"/>
    <n v="948033.15"/>
    <s v="USD"/>
    <n v="948033.15"/>
    <s v=""/>
    <s v=""/>
    <s v=""/>
    <s v=""/>
    <s v="SCORTES"/>
    <s v="2025/05"/>
    <s v=""/>
    <s v=""/>
    <x v="9"/>
  </r>
  <r>
    <x v="9"/>
    <x v="9"/>
    <s v=""/>
    <s v=""/>
    <s v="FEX00013698"/>
    <s v="2025250916"/>
    <s v="RL"/>
    <d v="2025-05-17T00:00:00"/>
    <d v="2025-05-17T00:00:00"/>
    <s v="1,00000"/>
    <n v="3457866.74"/>
    <s v="USD"/>
    <n v="3457866.74"/>
    <s v="USD"/>
    <n v="3457866.74"/>
    <s v=""/>
    <s v=""/>
    <s v=""/>
    <s v=""/>
    <s v="SCORTES"/>
    <s v="2025/05"/>
    <s v=""/>
    <s v=""/>
    <x v="9"/>
  </r>
  <r>
    <x v="9"/>
    <x v="9"/>
    <s v=""/>
    <s v=""/>
    <s v="FEX00013726"/>
    <s v="2025250947"/>
    <s v="RL"/>
    <d v="2025-05-23T00:00:00"/>
    <d v="2025-05-23T00:00:00"/>
    <s v="1,00000"/>
    <n v="3687625.14"/>
    <s v="USD"/>
    <n v="3687625.14"/>
    <s v="USD"/>
    <n v="3687625.14"/>
    <s v=""/>
    <s v=""/>
    <s v=""/>
    <s v=""/>
    <s v="SCORTES"/>
    <s v="2025/05"/>
    <s v=""/>
    <s v=""/>
    <x v="9"/>
  </r>
  <r>
    <x v="9"/>
    <x v="9"/>
    <s v=""/>
    <s v=""/>
    <s v="FEX00013733"/>
    <s v="2025250954"/>
    <s v="RL"/>
    <d v="2025-05-28T00:00:00"/>
    <d v="2025-05-28T00:00:00"/>
    <s v="1,00000"/>
    <n v="15720"/>
    <s v="USD"/>
    <n v="15720"/>
    <s v="USD"/>
    <n v="15720"/>
    <s v=""/>
    <s v=""/>
    <s v=""/>
    <s v=""/>
    <s v="CFERNANDEZ"/>
    <s v="2025/05"/>
    <s v=""/>
    <s v=""/>
    <x v="0"/>
  </r>
  <r>
    <x v="9"/>
    <x v="9"/>
    <s v=""/>
    <s v=""/>
    <s v="FEX00013736"/>
    <s v="2025250957"/>
    <s v="RL"/>
    <d v="2025-05-23T00:00:00"/>
    <d v="2025-05-23T00:00:00"/>
    <s v="1,00000"/>
    <n v="3425293.97"/>
    <s v="USD"/>
    <n v="3425293.97"/>
    <s v="USD"/>
    <n v="3425293.97"/>
    <s v=""/>
    <s v=""/>
    <s v=""/>
    <s v=""/>
    <s v="SCORTES"/>
    <s v="2025/05"/>
    <s v=""/>
    <s v=""/>
    <x v="9"/>
  </r>
  <r>
    <x v="9"/>
    <x v="9"/>
    <s v=""/>
    <s v=""/>
    <s v="FEX00013779"/>
    <s v="2025251027"/>
    <s v="RL"/>
    <d v="2025-05-31T00:00:00"/>
    <d v="2025-05-31T00:00:00"/>
    <s v="1,00000"/>
    <n v="2229041.36"/>
    <s v="USD"/>
    <n v="2229041.36"/>
    <s v="USD"/>
    <n v="2229041.36"/>
    <s v=""/>
    <s v=""/>
    <s v=""/>
    <s v=""/>
    <s v="SCORTES"/>
    <s v="2025/05"/>
    <s v=""/>
    <s v=""/>
    <x v="9"/>
  </r>
  <r>
    <x v="9"/>
    <x v="9"/>
    <s v=""/>
    <s v=""/>
    <s v="FEX00013780"/>
    <s v="2025251029"/>
    <s v="RL"/>
    <d v="2025-05-31T00:00:00"/>
    <d v="2025-05-31T00:00:00"/>
    <s v="1,00000"/>
    <n v="5645862.6100000003"/>
    <s v="USD"/>
    <n v="5645862.6100000003"/>
    <s v="USD"/>
    <n v="5645862.6100000003"/>
    <s v=""/>
    <s v=""/>
    <s v=""/>
    <s v=""/>
    <s v="SCORTES"/>
    <s v="2025/05"/>
    <s v=""/>
    <s v=""/>
    <x v="9"/>
  </r>
  <r>
    <x v="9"/>
    <x v="9"/>
    <s v=""/>
    <s v=""/>
    <s v="FEX00013838"/>
    <s v="2025251101"/>
    <s v="RL"/>
    <d v="2025-06-06T00:00:00"/>
    <d v="2025-06-06T00:00:00"/>
    <s v="1,00000"/>
    <n v="789288.64"/>
    <s v="USD"/>
    <n v="789288.64"/>
    <s v="USD"/>
    <n v="789288.64"/>
    <s v=""/>
    <s v=""/>
    <s v=""/>
    <s v=""/>
    <s v="SCORTES"/>
    <s v="2025/06"/>
    <s v=""/>
    <s v=""/>
    <x v="4"/>
  </r>
  <r>
    <x v="9"/>
    <x v="9"/>
    <s v=""/>
    <s v=""/>
    <s v="FEX00013856"/>
    <s v="2025251120"/>
    <s v="RL"/>
    <d v="2025-06-06T00:00:00"/>
    <d v="2025-06-06T00:00:00"/>
    <s v="1,00000"/>
    <n v="2877779.58"/>
    <s v="USD"/>
    <n v="2877779.58"/>
    <s v="USD"/>
    <n v="2877779.58"/>
    <s v=""/>
    <s v=""/>
    <s v=""/>
    <s v=""/>
    <s v="SCORTES"/>
    <s v="2025/06"/>
    <s v=""/>
    <s v=""/>
    <x v="9"/>
  </r>
  <r>
    <x v="9"/>
    <x v="9"/>
    <s v=""/>
    <s v=""/>
    <s v="FEX00013863"/>
    <s v="2025251128"/>
    <s v="RL"/>
    <d v="2025-06-14T00:00:00"/>
    <d v="2025-06-14T00:00:00"/>
    <s v="1,00000"/>
    <n v="2089733.47"/>
    <s v="USD"/>
    <n v="2089733.47"/>
    <s v="USD"/>
    <n v="2089733.47"/>
    <s v=""/>
    <s v=""/>
    <s v=""/>
    <s v=""/>
    <s v="SCORTES"/>
    <s v="2025/06"/>
    <s v=""/>
    <s v=""/>
    <x v="9"/>
  </r>
  <r>
    <x v="9"/>
    <x v="9"/>
    <s v=""/>
    <s v=""/>
    <s v="FEX00013864"/>
    <s v="2025251129"/>
    <s v="RL"/>
    <d v="2025-06-14T00:00:00"/>
    <d v="2025-06-14T00:00:00"/>
    <s v="1,00000"/>
    <n v="2474411.64"/>
    <s v="USD"/>
    <n v="2474411.64"/>
    <s v="USD"/>
    <n v="2474411.64"/>
    <s v=""/>
    <s v=""/>
    <s v=""/>
    <s v=""/>
    <s v="SCORTES"/>
    <s v="2025/06"/>
    <s v=""/>
    <s v=""/>
    <x v="9"/>
  </r>
  <r>
    <x v="9"/>
    <x v="9"/>
    <s v=""/>
    <s v=""/>
    <s v="FEX00013874"/>
    <s v="2025251140"/>
    <s v="RL"/>
    <d v="2025-06-16T00:00:00"/>
    <d v="2025-06-16T00:00:00"/>
    <s v="1,00000"/>
    <n v="2668212.08"/>
    <s v="USD"/>
    <n v="2668212.08"/>
    <s v="USD"/>
    <n v="2668212.08"/>
    <s v=""/>
    <s v=""/>
    <s v=""/>
    <s v=""/>
    <s v="SCORTES"/>
    <s v="2025/06"/>
    <s v=""/>
    <s v=""/>
    <x v="9"/>
  </r>
  <r>
    <x v="9"/>
    <x v="9"/>
    <s v=""/>
    <s v=""/>
    <s v="FEX00013897"/>
    <s v="2025251163"/>
    <s v="RL"/>
    <d v="2025-06-19T00:00:00"/>
    <d v="2025-06-19T00:00:00"/>
    <s v="1,00000"/>
    <n v="1611967.83"/>
    <s v="USD"/>
    <n v="1611967.83"/>
    <s v="USD"/>
    <n v="1611967.83"/>
    <s v=""/>
    <s v=""/>
    <s v=""/>
    <s v=""/>
    <s v="CFERNANDEZ"/>
    <s v="2025/06"/>
    <s v=""/>
    <s v=""/>
    <x v="4"/>
  </r>
  <r>
    <x v="9"/>
    <x v="9"/>
    <s v=""/>
    <s v=""/>
    <s v="FEX00013912"/>
    <s v="2025251173"/>
    <s v="RL"/>
    <d v="2025-06-26T00:00:00"/>
    <d v="2025-06-26T00:00:00"/>
    <s v="1,00000"/>
    <n v="15720"/>
    <s v="USD"/>
    <n v="15720"/>
    <s v="USD"/>
    <n v="15720"/>
    <s v=""/>
    <s v=""/>
    <s v=""/>
    <s v=""/>
    <s v="SCORTES"/>
    <s v="2025/06"/>
    <s v=""/>
    <s v=""/>
    <x v="0"/>
  </r>
  <r>
    <x v="9"/>
    <x v="9"/>
    <s v=""/>
    <s v=""/>
    <s v="NDX00002126"/>
    <s v="2025251222"/>
    <s v="RP"/>
    <d v="2025-06-30T00:00:00"/>
    <d v="2025-06-30T00:00:00"/>
    <s v="1,00000"/>
    <n v="47051.34"/>
    <s v="USD"/>
    <n v="47051.34"/>
    <s v="USD"/>
    <n v="47051.34"/>
    <s v=""/>
    <s v=""/>
    <s v=""/>
    <s v=""/>
    <s v="SCORTES"/>
    <s v="2025/06"/>
    <s v=""/>
    <s v=""/>
    <x v="9"/>
  </r>
  <r>
    <x v="9"/>
    <x v="9"/>
    <s v=""/>
    <s v=""/>
    <s v="NDX00002127"/>
    <s v="2025251225"/>
    <s v="RP"/>
    <d v="2025-06-30T00:00:00"/>
    <d v="2025-06-30T00:00:00"/>
    <s v="1,00000"/>
    <n v="45431.42"/>
    <s v="USD"/>
    <n v="45431.42"/>
    <s v="USD"/>
    <n v="45431.42"/>
    <s v=""/>
    <s v=""/>
    <s v=""/>
    <s v=""/>
    <s v="SCORTES"/>
    <s v="2025/06"/>
    <s v=""/>
    <s v=""/>
    <x v="9"/>
  </r>
  <r>
    <x v="9"/>
    <x v="9"/>
    <s v=""/>
    <s v=""/>
    <s v="NDX00002128"/>
    <s v="2025251227"/>
    <s v="RP"/>
    <d v="2025-06-30T00:00:00"/>
    <d v="2025-06-30T00:00:00"/>
    <s v="1,00000"/>
    <n v="46461.83"/>
    <s v="USD"/>
    <n v="46461.83"/>
    <s v="USD"/>
    <n v="46461.83"/>
    <s v=""/>
    <s v=""/>
    <s v=""/>
    <s v=""/>
    <s v="SCORTES"/>
    <s v="2025/06"/>
    <s v=""/>
    <s v=""/>
    <x v="9"/>
  </r>
  <r>
    <x v="9"/>
    <x v="9"/>
    <s v=""/>
    <s v=""/>
    <s v="NDX00002129"/>
    <s v="2025251228"/>
    <s v="RP"/>
    <d v="2025-06-30T00:00:00"/>
    <d v="2025-06-30T00:00:00"/>
    <s v="1,00000"/>
    <n v="43708.99"/>
    <s v="USD"/>
    <n v="43708.99"/>
    <s v="USD"/>
    <n v="43708.99"/>
    <s v=""/>
    <s v=""/>
    <s v=""/>
    <s v=""/>
    <s v="SCORTES"/>
    <s v="2025/06"/>
    <s v=""/>
    <s v=""/>
    <x v="9"/>
  </r>
  <r>
    <x v="9"/>
    <x v="9"/>
    <s v=""/>
    <s v=""/>
    <s v="NDX00002130"/>
    <s v="2025251229"/>
    <s v="RP"/>
    <d v="2025-06-30T00:00:00"/>
    <d v="2025-06-30T00:00:00"/>
    <s v="1,00000"/>
    <n v="46830.15"/>
    <s v="USD"/>
    <n v="46830.15"/>
    <s v="USD"/>
    <n v="46830.15"/>
    <s v=""/>
    <s v=""/>
    <s v=""/>
    <s v=""/>
    <s v="SCORTES"/>
    <s v="2025/06"/>
    <s v=""/>
    <s v=""/>
    <x v="9"/>
  </r>
  <r>
    <x v="9"/>
    <x v="9"/>
    <s v=""/>
    <s v=""/>
    <s v="NDX00002131"/>
    <s v="2025251230"/>
    <s v="RP"/>
    <d v="2025-06-30T00:00:00"/>
    <d v="2025-06-30T00:00:00"/>
    <s v="1,00000"/>
    <n v="46914.02"/>
    <s v="USD"/>
    <n v="46914.02"/>
    <s v="USD"/>
    <n v="46914.02"/>
    <s v=""/>
    <s v=""/>
    <s v=""/>
    <s v=""/>
    <s v="SCORTES"/>
    <s v="2025/06"/>
    <s v=""/>
    <s v=""/>
    <x v="9"/>
  </r>
  <r>
    <x v="9"/>
    <x v="9"/>
    <s v=""/>
    <s v=""/>
    <s v="MOLYMET BELGIUM"/>
    <s v="2025502742"/>
    <s v="DZ"/>
    <d v="2025-01-13T00:00:00"/>
    <d v="2025-01-13T00:00:00"/>
    <s v="1,00000"/>
    <n v="-3021433.27"/>
    <s v="USD"/>
    <n v="-3021433.27"/>
    <s v="USD"/>
    <n v="-3021433.27"/>
    <s v=""/>
    <s v="MOLYMET BELGIUM"/>
    <s v="MOLYMET BELGIUM"/>
    <s v=""/>
    <s v="DRIOSA"/>
    <s v="2025/01"/>
    <s v=""/>
    <s v=""/>
    <x v="3"/>
  </r>
  <r>
    <x v="9"/>
    <x v="9"/>
    <s v=""/>
    <s v=""/>
    <s v="MOLYMET BELGIUM"/>
    <s v="2025509373"/>
    <s v="DZ"/>
    <d v="2025-02-11T00:00:00"/>
    <d v="2025-02-11T00:00:00"/>
    <s v="1,00000"/>
    <n v="-5387417.0199999996"/>
    <s v="USD"/>
    <n v="-5387417.0199999996"/>
    <s v="USD"/>
    <n v="-5387417.0199999996"/>
    <s v=""/>
    <s v="MOLYMET BELGIUM"/>
    <s v="MOLYMET BELGIUM"/>
    <s v=""/>
    <s v="DRIOSA"/>
    <s v="2025/02"/>
    <s v=""/>
    <s v=""/>
    <x v="3"/>
  </r>
  <r>
    <x v="9"/>
    <x v="9"/>
    <s v=""/>
    <s v=""/>
    <s v="MMT BELGIUM"/>
    <s v="2025509825"/>
    <s v="DZ"/>
    <d v="2025-02-19T00:00:00"/>
    <d v="2025-02-19T00:00:00"/>
    <s v="1,00000"/>
    <n v="-2532841.9500000002"/>
    <s v="USD"/>
    <n v="-2532841.9500000002"/>
    <s v="USD"/>
    <n v="-2532841.9500000002"/>
    <s v=""/>
    <s v="MMT BELGIUM"/>
    <s v="MMT BELGIUM"/>
    <s v=""/>
    <s v="DRIOSA"/>
    <s v="2025/02"/>
    <s v=""/>
    <s v=""/>
    <x v="3"/>
  </r>
  <r>
    <x v="9"/>
    <x v="9"/>
    <s v=""/>
    <s v=""/>
    <s v="MMT BELGIUM"/>
    <s v="2025510995"/>
    <s v="DZ"/>
    <d v="2025-02-26T00:00:00"/>
    <d v="2025-02-26T00:00:00"/>
    <s v="1,00000"/>
    <n v="-1486523.89"/>
    <s v="USD"/>
    <n v="-1486523.89"/>
    <s v="USD"/>
    <n v="-1486523.89"/>
    <s v=""/>
    <s v="MMT BELGIUM"/>
    <s v="MMT BELGIUM"/>
    <s v=""/>
    <s v="DRIOSA"/>
    <s v="2025/02"/>
    <s v=""/>
    <s v=""/>
    <x v="3"/>
  </r>
  <r>
    <x v="9"/>
    <x v="9"/>
    <s v=""/>
    <s v=""/>
    <s v="MOLYMET BELGIUM"/>
    <s v="2025516526"/>
    <s v="DZ"/>
    <d v="2025-03-19T00:00:00"/>
    <d v="2025-03-19T00:00:00"/>
    <s v="1,00000"/>
    <n v="-4098562.3"/>
    <s v="USD"/>
    <n v="-4098562.3"/>
    <s v="USD"/>
    <n v="-4098562.3"/>
    <s v=""/>
    <s v="MOLYMET BELGIUM"/>
    <s v="MOLYMET BELGIUM"/>
    <s v=""/>
    <s v="DRIOSA"/>
    <s v="2025/03"/>
    <s v=""/>
    <s v=""/>
    <x v="3"/>
  </r>
  <r>
    <x v="9"/>
    <x v="9"/>
    <s v=""/>
    <s v=""/>
    <s v="MOLYMET BELGIUM"/>
    <s v="2025516804"/>
    <s v="DZ"/>
    <d v="2025-03-20T00:00:00"/>
    <d v="2025-03-20T00:00:00"/>
    <s v="1,00000"/>
    <n v="-4497951.1900000004"/>
    <s v="USD"/>
    <n v="-4497951.1900000004"/>
    <s v="USD"/>
    <n v="-4497951.1900000004"/>
    <s v=""/>
    <s v="MOLYMET BELGIUM"/>
    <s v="MOLYMET BELGIUM"/>
    <s v=""/>
    <s v="DRIOSA"/>
    <s v="2025/03"/>
    <s v=""/>
    <s v=""/>
    <x v="3"/>
  </r>
  <r>
    <x v="9"/>
    <x v="9"/>
    <s v=""/>
    <s v=""/>
    <s v="MOLYMET BELGIUM"/>
    <s v="2025517351"/>
    <s v="DZ"/>
    <d v="2025-03-25T00:00:00"/>
    <d v="2025-03-25T00:00:00"/>
    <s v="1,00000"/>
    <n v="-2913442.23"/>
    <s v="USD"/>
    <n v="-2913442.23"/>
    <s v="USD"/>
    <n v="-2913442.23"/>
    <s v=""/>
    <s v="MOLYMET BELGIUM"/>
    <s v="MOLYMET BELGIUM"/>
    <s v=""/>
    <s v="DRIOSA"/>
    <s v="2025/03"/>
    <s v=""/>
    <s v=""/>
    <x v="3"/>
  </r>
  <r>
    <x v="9"/>
    <x v="9"/>
    <s v=""/>
    <s v=""/>
    <s v="MMT BELGIUM"/>
    <s v="2025521728"/>
    <s v="DZ"/>
    <d v="2025-04-04T00:00:00"/>
    <d v="2025-04-04T00:00:00"/>
    <s v="1,00000"/>
    <n v="-4935970.3"/>
    <s v="USD"/>
    <n v="-4935970.3"/>
    <s v="USD"/>
    <n v="-4935970.3"/>
    <s v=""/>
    <s v="MMT BELGIUM"/>
    <s v="MMT BELGIUM"/>
    <s v=""/>
    <s v="DRIOSA"/>
    <s v="2025/04"/>
    <s v=""/>
    <s v=""/>
    <x v="3"/>
  </r>
  <r>
    <x v="9"/>
    <x v="9"/>
    <s v=""/>
    <s v=""/>
    <s v="MMT BELGIUM"/>
    <s v="2025522586"/>
    <s v="DZ"/>
    <d v="2025-04-11T00:00:00"/>
    <d v="2025-04-11T00:00:00"/>
    <s v="1,00000"/>
    <n v="-3835796.98"/>
    <s v="USD"/>
    <n v="-3835796.98"/>
    <s v="USD"/>
    <n v="-3835796.98"/>
    <s v=""/>
    <s v="MMT BELGIUM"/>
    <s v="MMT BELGIUM"/>
    <s v=""/>
    <s v="DRIOSA"/>
    <s v="2025/04"/>
    <s v=""/>
    <s v=""/>
    <x v="3"/>
  </r>
  <r>
    <x v="9"/>
    <x v="9"/>
    <s v=""/>
    <s v=""/>
    <s v="MMT BELGIUM"/>
    <s v="2025523088"/>
    <s v="DZ"/>
    <d v="2025-04-14T00:00:00"/>
    <d v="2025-04-14T00:00:00"/>
    <s v="1,00000"/>
    <n v="-5658938.8700000001"/>
    <s v="USD"/>
    <n v="-5658938.8700000001"/>
    <s v="USD"/>
    <n v="-5658938.8700000001"/>
    <s v=""/>
    <s v="MMT BELGIUM"/>
    <s v="MMT BELGIUM"/>
    <s v=""/>
    <s v="DRIOSA"/>
    <s v="2025/04"/>
    <s v=""/>
    <s v=""/>
    <x v="3"/>
  </r>
  <r>
    <x v="9"/>
    <x v="9"/>
    <s v=""/>
    <s v=""/>
    <s v="MMT BELGIUM"/>
    <s v="2025523116"/>
    <s v="DZ"/>
    <d v="2025-04-15T00:00:00"/>
    <d v="2025-04-15T00:00:00"/>
    <s v="1,00000"/>
    <n v="-1937822.38"/>
    <s v="USD"/>
    <n v="-1937822.38"/>
    <s v="USD"/>
    <n v="-1937822.38"/>
    <s v=""/>
    <s v="MMT BELGIUM"/>
    <s v="MMT BELGIUM"/>
    <s v=""/>
    <s v="DRIOSA"/>
    <s v="2025/04"/>
    <s v=""/>
    <s v=""/>
    <x v="3"/>
  </r>
  <r>
    <x v="9"/>
    <x v="9"/>
    <s v=""/>
    <s v=""/>
    <s v="MMT BELGIUM"/>
    <s v="2025524176"/>
    <s v="DZ"/>
    <d v="2025-04-24T00:00:00"/>
    <d v="2025-04-24T00:00:00"/>
    <s v="1,00000"/>
    <n v="-2552187.66"/>
    <s v="USD"/>
    <n v="-2552187.66"/>
    <s v="USD"/>
    <n v="-2552187.66"/>
    <s v=""/>
    <s v="MMT BELGIUM"/>
    <s v="MMT BELGIUM"/>
    <s v=""/>
    <s v="DRIOSA"/>
    <s v="2025/04"/>
    <s v=""/>
    <s v=""/>
    <x v="3"/>
  </r>
  <r>
    <x v="9"/>
    <x v="9"/>
    <s v=""/>
    <s v=""/>
    <s v="MMT BELGIUM"/>
    <s v="2025524180"/>
    <s v="DZ"/>
    <d v="2025-04-24T00:00:00"/>
    <d v="2025-04-24T00:00:00"/>
    <s v="1,00000"/>
    <n v="-2464450.12"/>
    <s v="USD"/>
    <n v="-2464450.12"/>
    <s v="USD"/>
    <n v="-2464450.12"/>
    <s v=""/>
    <s v="MMT BELGIUM"/>
    <s v="MMT BELGIUM"/>
    <s v=""/>
    <s v="DRIOSA"/>
    <s v="2025/04"/>
    <s v=""/>
    <s v=""/>
    <x v="3"/>
  </r>
  <r>
    <x v="9"/>
    <x v="9"/>
    <s v=""/>
    <s v=""/>
    <s v="MOLYMET BELGIUM"/>
    <s v="2025524756"/>
    <s v="DZ"/>
    <d v="2025-04-28T00:00:00"/>
    <d v="2025-04-28T00:00:00"/>
    <s v="1,00000"/>
    <n v="-6348118.9400000004"/>
    <s v="USD"/>
    <n v="-6348118.9400000004"/>
    <s v="USD"/>
    <n v="-6348118.9400000004"/>
    <s v=""/>
    <s v="MOLYMET BELGIUM"/>
    <s v="MOLYMET BELGIUM"/>
    <s v=""/>
    <s v="DRIOSA"/>
    <s v="2025/04"/>
    <s v=""/>
    <s v=""/>
    <x v="3"/>
  </r>
  <r>
    <x v="9"/>
    <x v="9"/>
    <s v=""/>
    <s v=""/>
    <s v="MOLYMET BELGIUM"/>
    <s v="2025525533"/>
    <s v="DZ"/>
    <d v="2025-04-29T00:00:00"/>
    <d v="2025-04-29T00:00:00"/>
    <s v="1,00000"/>
    <n v="-3331020.73"/>
    <s v="USD"/>
    <n v="-3331020.73"/>
    <s v="USD"/>
    <n v="-3331020.73"/>
    <s v=""/>
    <s v="MOLYMET BELGIUM"/>
    <s v="MOLYMET BELGIUM"/>
    <s v=""/>
    <s v="DRIOSA"/>
    <s v="2025/04"/>
    <s v=""/>
    <s v=""/>
    <x v="3"/>
  </r>
  <r>
    <x v="9"/>
    <x v="9"/>
    <s v=""/>
    <s v=""/>
    <s v="MOLYMET BELGIUM"/>
    <s v="2025525538"/>
    <s v="DZ"/>
    <d v="2025-04-29T00:00:00"/>
    <d v="2025-04-29T00:00:00"/>
    <s v="1,00000"/>
    <n v="-2203785.2200000002"/>
    <s v="USD"/>
    <n v="-2203785.2200000002"/>
    <s v="USD"/>
    <n v="-2203785.2200000002"/>
    <s v=""/>
    <s v="MOLYMET BELGIUM"/>
    <s v="MOLYMET BELGIUM"/>
    <s v=""/>
    <s v="DRIOSA"/>
    <s v="2025/04"/>
    <s v=""/>
    <s v=""/>
    <x v="3"/>
  </r>
  <r>
    <x v="9"/>
    <x v="9"/>
    <s v=""/>
    <s v=""/>
    <s v="MOLYMET BELGIUM"/>
    <s v="2025525667"/>
    <s v="DZ"/>
    <d v="2025-04-30T00:00:00"/>
    <d v="2025-04-30T00:00:00"/>
    <s v="1,00000"/>
    <n v="466707.88"/>
    <s v="USD"/>
    <n v="466707.88"/>
    <s v="USD"/>
    <n v="466707.88"/>
    <s v=""/>
    <s v="SALDO.PEND FACT 13174"/>
    <s v="MOLYMET BELGIUM"/>
    <s v=""/>
    <s v="DRIOSA"/>
    <s v="2025/04"/>
    <s v=""/>
    <s v=""/>
    <x v="3"/>
  </r>
  <r>
    <x v="9"/>
    <x v="9"/>
    <s v=""/>
    <s v=""/>
    <s v="MOLYMET BELGIUM"/>
    <s v="2025525667"/>
    <s v="DZ"/>
    <d v="2025-04-30T00:00:00"/>
    <d v="2025-04-30T00:00:00"/>
    <s v="1,00000"/>
    <n v="-11464318"/>
    <s v="USD"/>
    <n v="-11464318"/>
    <s v="USD"/>
    <n v="-11464318"/>
    <s v=""/>
    <s v="MOLYMET BELGIUM"/>
    <s v="MOLYMET BELGIUM"/>
    <s v=""/>
    <s v="DRIOSA"/>
    <s v="2025/04"/>
    <s v=""/>
    <s v=""/>
    <x v="3"/>
  </r>
  <r>
    <x v="9"/>
    <x v="9"/>
    <s v=""/>
    <s v=""/>
    <s v="MMT BELGIUM"/>
    <s v="2025526541"/>
    <s v="DZ"/>
    <d v="2025-05-07T00:00:00"/>
    <d v="2025-05-07T00:00:00"/>
    <s v="1,00000"/>
    <n v="-2881857.5"/>
    <s v="USD"/>
    <n v="-2881857.5"/>
    <s v="USD"/>
    <n v="-2881857.5"/>
    <s v=""/>
    <s v="MMT BELGIUM"/>
    <s v="MMT BELGIUM"/>
    <s v=""/>
    <s v="DRIOSA"/>
    <s v="2025/05"/>
    <s v=""/>
    <s v=""/>
    <x v="3"/>
  </r>
  <r>
    <x v="9"/>
    <x v="9"/>
    <s v=""/>
    <s v=""/>
    <s v="MOLYMET BELGIUM"/>
    <s v="2025530003"/>
    <s v="DZ"/>
    <d v="2025-05-09T00:00:00"/>
    <d v="2025-05-09T00:00:00"/>
    <s v="1,00000"/>
    <n v="1376864.43"/>
    <s v="USD"/>
    <n v="1376864.43"/>
    <s v="USD"/>
    <n v="1376864.43"/>
    <s v=""/>
    <s v="SALDO PEND. FACT 13222"/>
    <s v="MOLYMET BELGIUM"/>
    <s v=""/>
    <s v="DRIOSA"/>
    <s v="2025/05"/>
    <s v=""/>
    <s v=""/>
    <x v="3"/>
  </r>
  <r>
    <x v="9"/>
    <x v="9"/>
    <s v=""/>
    <s v=""/>
    <s v="MOLYMET BELGIUM"/>
    <s v="2025530003"/>
    <s v="DZ"/>
    <d v="2025-05-09T00:00:00"/>
    <d v="2025-05-09T00:00:00"/>
    <s v="1,00000"/>
    <n v="-8580861.4100000001"/>
    <s v="USD"/>
    <n v="-8580861.4100000001"/>
    <s v="USD"/>
    <n v="-8580861.4100000001"/>
    <s v=""/>
    <s v="MOLYMET BELGIUM"/>
    <s v="MOLYMET BELGIUM"/>
    <s v=""/>
    <s v="DRIOSA"/>
    <s v="2025/05"/>
    <s v=""/>
    <s v=""/>
    <x v="3"/>
  </r>
  <r>
    <x v="9"/>
    <x v="9"/>
    <s v=""/>
    <s v=""/>
    <s v="MOLYMET BELGIUM"/>
    <s v="2025530314"/>
    <s v="DZ"/>
    <d v="2025-05-13T00:00:00"/>
    <d v="2025-05-13T00:00:00"/>
    <s v="1,00000"/>
    <n v="-6115037.0800000001"/>
    <s v="USD"/>
    <n v="-6115037.0800000001"/>
    <s v="USD"/>
    <n v="-6115037.0800000001"/>
    <s v=""/>
    <s v="MOLYMET BELGIUM"/>
    <s v="MOLYMET BELGIUM"/>
    <s v=""/>
    <s v="DRIOSA"/>
    <s v="2025/05"/>
    <s v=""/>
    <s v=""/>
    <x v="3"/>
  </r>
  <r>
    <x v="9"/>
    <x v="9"/>
    <s v=""/>
    <s v=""/>
    <s v="MOLYMET BELGIUM"/>
    <s v="2025531087"/>
    <s v="DZ"/>
    <d v="2025-05-16T00:00:00"/>
    <d v="2025-05-16T00:00:00"/>
    <s v="1,00000"/>
    <n v="350493.84"/>
    <s v="USD"/>
    <n v="350493.84"/>
    <s v="USD"/>
    <n v="350493.84"/>
    <s v=""/>
    <s v="SALDO PEND. FACT 13292"/>
    <s v="MOLYMET BELGIUM"/>
    <s v=""/>
    <s v="DRIOSA"/>
    <s v="2025/05"/>
    <s v=""/>
    <s v=""/>
    <x v="3"/>
  </r>
  <r>
    <x v="9"/>
    <x v="9"/>
    <s v=""/>
    <s v=""/>
    <s v="MOLYMET BELGIUM"/>
    <s v="2025531087"/>
    <s v="DZ"/>
    <d v="2025-05-16T00:00:00"/>
    <d v="2025-05-16T00:00:00"/>
    <s v="1,00000"/>
    <n v="-4264379.91"/>
    <s v="USD"/>
    <n v="-4264379.91"/>
    <s v="USD"/>
    <n v="-4264379.91"/>
    <s v=""/>
    <s v="MOLYMET BELGIUM"/>
    <s v="MOLYMET BELGIUM"/>
    <s v=""/>
    <s v="DRIOSA"/>
    <s v="2025/05"/>
    <s v=""/>
    <s v=""/>
    <x v="3"/>
  </r>
  <r>
    <x v="9"/>
    <x v="9"/>
    <s v=""/>
    <s v=""/>
    <s v="MOLYMET BELGIUM"/>
    <s v="2025531464"/>
    <s v="DZ"/>
    <d v="2025-05-21T00:00:00"/>
    <d v="2025-05-21T00:00:00"/>
    <s v="1,00000"/>
    <n v="2888814.4"/>
    <s v="USD"/>
    <n v="2888814.4"/>
    <s v="USD"/>
    <n v="2888814.4"/>
    <s v=""/>
    <s v="SALD PEND FACT 13297"/>
    <s v="MOLYMET BELGIUM"/>
    <s v=""/>
    <s v="DRIOSA"/>
    <s v="2025/05"/>
    <s v=""/>
    <s v=""/>
    <x v="3"/>
  </r>
  <r>
    <x v="9"/>
    <x v="9"/>
    <s v=""/>
    <s v=""/>
    <s v="MOLYMET BELGIUM"/>
    <s v="2025531464"/>
    <s v="DZ"/>
    <d v="2025-05-21T00:00:00"/>
    <d v="2025-05-21T00:00:00"/>
    <s v="1,00000"/>
    <n v="-6827401.8300000001"/>
    <s v="USD"/>
    <n v="-6827401.8300000001"/>
    <s v="USD"/>
    <n v="-6827401.8300000001"/>
    <s v=""/>
    <s v="MOLYMET BELGIUM"/>
    <s v="MOLYMET BELGIUM"/>
    <s v=""/>
    <s v="DRIOSA"/>
    <s v="2025/05"/>
    <s v=""/>
    <s v=""/>
    <x v="3"/>
  </r>
  <r>
    <x v="9"/>
    <x v="9"/>
    <s v=""/>
    <s v=""/>
    <s v="MOLYMET BELGIUM"/>
    <s v="2025533134"/>
    <s v="DZ"/>
    <d v="2025-05-28T00:00:00"/>
    <d v="2025-05-28T00:00:00"/>
    <s v="1,00000"/>
    <n v="1888814.4"/>
    <s v="USD"/>
    <n v="1888814.4"/>
    <s v="USD"/>
    <n v="1888814.4"/>
    <s v=""/>
    <s v="SALD PEND FACT 13297"/>
    <s v="MOLYMET BELGIUM"/>
    <s v=""/>
    <s v="DRIOSA"/>
    <s v="2025/05"/>
    <s v=""/>
    <s v=""/>
    <x v="3"/>
  </r>
  <r>
    <x v="9"/>
    <x v="9"/>
    <s v=""/>
    <s v=""/>
    <s v="MOLYMET BELGIUM"/>
    <s v="2025533134"/>
    <s v="DZ"/>
    <d v="2025-05-28T00:00:00"/>
    <d v="2025-05-28T00:00:00"/>
    <s v="1,00000"/>
    <n v="-2888814.4"/>
    <s v="USD"/>
    <n v="-2888814.4"/>
    <s v="USD"/>
    <n v="-2888814.4"/>
    <s v=""/>
    <s v="MOLYMET BELGIUM"/>
    <s v="MOLYMET BELGIUM"/>
    <s v=""/>
    <s v="DRIOSA"/>
    <s v="2025/05"/>
    <s v=""/>
    <s v=""/>
    <x v="3"/>
  </r>
  <r>
    <x v="9"/>
    <x v="9"/>
    <s v=""/>
    <s v="Metals Hub GmbH"/>
    <s v="202514732"/>
    <s v="2025536999"/>
    <s v="SA"/>
    <d v="2025-05-15T00:00:00"/>
    <d v="2025-06-10T00:00:00"/>
    <s v="/0,87522"/>
    <n v="35"/>
    <s v="EUR"/>
    <n v="39.99"/>
    <s v="USD"/>
    <n v="39.99"/>
    <s v=""/>
    <s v=""/>
    <s v="METALSHUB"/>
    <s v=""/>
    <s v="MPARRA"/>
    <s v="2025/06"/>
    <s v=""/>
    <s v=""/>
    <x v="2"/>
  </r>
  <r>
    <x v="9"/>
    <x v="9"/>
    <s v=""/>
    <s v=""/>
    <s v="MOLYMET BELGIUM"/>
    <s v="2025537959"/>
    <s v="DZ"/>
    <d v="2025-06-17T00:00:00"/>
    <d v="2025-06-17T00:00:00"/>
    <s v="1,00000"/>
    <n v="-1904534.4"/>
    <s v="USD"/>
    <n v="-1904534.4"/>
    <s v="USD"/>
    <n v="-1904534.4"/>
    <s v=""/>
    <s v="MOLYMET BELGIUM"/>
    <s v="MOLYMET BELGIUM"/>
    <s v=""/>
    <s v="DRIOSA"/>
    <s v="2025/06"/>
    <s v=""/>
    <s v=""/>
    <x v="3"/>
  </r>
  <r>
    <x v="9"/>
    <x v="9"/>
    <s v=""/>
    <s v=""/>
    <s v="MOLYMET BELGIUM"/>
    <s v="2025537960"/>
    <s v="DZ"/>
    <d v="2025-06-17T00:00:00"/>
    <d v="2025-06-17T00:00:00"/>
    <s v="1,00000"/>
    <n v="-3161127.95"/>
    <s v="USD"/>
    <n v="-3161127.95"/>
    <s v="USD"/>
    <n v="-3161127.95"/>
    <s v=""/>
    <s v="MOLYMET BELGIUM"/>
    <s v="MOLYMET BELGIUM"/>
    <s v=""/>
    <s v="DRIOSA"/>
    <s v="2025/06"/>
    <s v=""/>
    <s v=""/>
    <x v="3"/>
  </r>
  <r>
    <x v="10"/>
    <x v="10"/>
    <s v=""/>
    <s v=""/>
    <s v="FEX00013140"/>
    <s v="2025250103"/>
    <s v="RL"/>
    <d v="2025-01-30T00:00:00"/>
    <d v="2025-01-30T00:00:00"/>
    <s v="1,00000"/>
    <n v="1939"/>
    <s v="USD"/>
    <n v="1939"/>
    <s v="USD"/>
    <n v="1939"/>
    <s v=""/>
    <s v=""/>
    <s v=""/>
    <s v=""/>
    <s v="CFERNANDEZ"/>
    <s v="2025/01"/>
    <s v=""/>
    <s v=""/>
    <x v="0"/>
  </r>
  <r>
    <x v="10"/>
    <x v="10"/>
    <s v=""/>
    <s v=""/>
    <s v="FEX00013239"/>
    <s v="2025250259"/>
    <s v="RL"/>
    <d v="2025-02-17T00:00:00"/>
    <d v="2025-02-17T00:00:00"/>
    <s v="1,00000"/>
    <n v="1939"/>
    <s v="USD"/>
    <n v="1939"/>
    <s v="USD"/>
    <n v="1939"/>
    <s v=""/>
    <s v=""/>
    <s v=""/>
    <s v=""/>
    <s v="FESPINOZA"/>
    <s v="2025/02"/>
    <s v=""/>
    <s v=""/>
    <x v="0"/>
  </r>
  <r>
    <x v="10"/>
    <x v="10"/>
    <s v=""/>
    <s v=""/>
    <s v="FEX00013444"/>
    <s v="2025250509"/>
    <s v="RL"/>
    <d v="2025-03-26T00:00:00"/>
    <d v="2025-03-26T00:00:00"/>
    <s v="1,00000"/>
    <n v="1939"/>
    <s v="USD"/>
    <n v="1939"/>
    <s v="USD"/>
    <n v="1939"/>
    <s v=""/>
    <s v=""/>
    <s v=""/>
    <s v=""/>
    <s v="DMORALES"/>
    <s v="2025/03"/>
    <s v=""/>
    <s v=""/>
    <x v="0"/>
  </r>
  <r>
    <x v="10"/>
    <x v="10"/>
    <s v=""/>
    <s v=""/>
    <s v="FEX00013583"/>
    <s v="2025250746"/>
    <s v="RL"/>
    <d v="2025-04-28T00:00:00"/>
    <d v="2025-04-28T00:00:00"/>
    <s v="1,00000"/>
    <n v="1939"/>
    <s v="USD"/>
    <n v="1939"/>
    <s v="USD"/>
    <n v="1939"/>
    <s v=""/>
    <s v=""/>
    <s v=""/>
    <s v=""/>
    <s v="SCORTES"/>
    <s v="2025/04"/>
    <s v=""/>
    <s v=""/>
    <x v="0"/>
  </r>
  <r>
    <x v="10"/>
    <x v="10"/>
    <s v=""/>
    <s v=""/>
    <s v="FEX00013672"/>
    <s v="2025250890"/>
    <s v="RL"/>
    <d v="2025-05-16T00:00:00"/>
    <d v="2025-05-16T00:00:00"/>
    <s v="1,00000"/>
    <n v="630415.5"/>
    <s v="USD"/>
    <n v="630415.5"/>
    <s v="USD"/>
    <n v="630415.5"/>
    <s v=""/>
    <s v=""/>
    <s v=""/>
    <s v=""/>
    <s v="DMORALES"/>
    <s v="2025/05"/>
    <s v=""/>
    <s v=""/>
    <x v="5"/>
  </r>
  <r>
    <x v="10"/>
    <x v="10"/>
    <s v=""/>
    <s v=""/>
    <s v="FEX00013729"/>
    <s v="2025250950"/>
    <s v="RL"/>
    <d v="2025-05-28T00:00:00"/>
    <d v="2025-05-28T00:00:00"/>
    <s v="1,00000"/>
    <n v="1939"/>
    <s v="USD"/>
    <n v="1939"/>
    <s v="USD"/>
    <n v="1939"/>
    <s v=""/>
    <s v=""/>
    <s v=""/>
    <s v=""/>
    <s v="CFERNANDEZ"/>
    <s v="2025/05"/>
    <s v=""/>
    <s v=""/>
    <x v="0"/>
  </r>
  <r>
    <x v="10"/>
    <x v="10"/>
    <s v=""/>
    <s v=""/>
    <s v="FEX00013908"/>
    <s v="2025251177"/>
    <s v="RL"/>
    <d v="2025-06-26T00:00:00"/>
    <d v="2025-06-26T00:00:00"/>
    <s v="1,00000"/>
    <n v="1939"/>
    <s v="USD"/>
    <n v="1939"/>
    <s v="USD"/>
    <n v="1939"/>
    <s v=""/>
    <s v=""/>
    <s v=""/>
    <s v=""/>
    <s v="SCORTES"/>
    <s v="2025/06"/>
    <s v=""/>
    <s v=""/>
    <x v="0"/>
  </r>
  <r>
    <x v="10"/>
    <x v="10"/>
    <s v=""/>
    <s v=""/>
    <s v="MMT SERVICES"/>
    <s v="2025500505"/>
    <s v="DZ"/>
    <d v="2025-01-06T00:00:00"/>
    <d v="2025-01-06T00:00:00"/>
    <s v="1,00000"/>
    <n v="-1689"/>
    <s v="USD"/>
    <n v="-1689"/>
    <s v="USD"/>
    <n v="-1689"/>
    <s v=""/>
    <s v="MMT SERVICES"/>
    <s v="MMT SERVICES"/>
    <s v=""/>
    <s v="DRIOSA"/>
    <s v="2025/01"/>
    <s v=""/>
    <s v=""/>
    <x v="3"/>
  </r>
  <r>
    <x v="10"/>
    <x v="10"/>
    <s v=""/>
    <s v=""/>
    <s v="MMT SERVICES"/>
    <s v="2025509382"/>
    <s v="DZ"/>
    <d v="2025-02-11T00:00:00"/>
    <d v="2025-02-11T00:00:00"/>
    <s v="1,00000"/>
    <n v="-1939"/>
    <s v="USD"/>
    <n v="-1939"/>
    <s v="USD"/>
    <n v="-1939"/>
    <s v=""/>
    <s v="MMT SERVICES"/>
    <s v="MMT SERVICES"/>
    <s v=""/>
    <s v="DRIOSA"/>
    <s v="2025/02"/>
    <s v=""/>
    <s v=""/>
    <x v="3"/>
  </r>
  <r>
    <x v="10"/>
    <x v="10"/>
    <s v=""/>
    <s v=""/>
    <s v="MMT SERVICES"/>
    <s v="2025510795"/>
    <s v="DZ"/>
    <d v="2025-02-20T00:00:00"/>
    <d v="2025-02-20T00:00:00"/>
    <s v="1,00000"/>
    <n v="-1939"/>
    <s v="USD"/>
    <n v="-1939"/>
    <s v="USD"/>
    <n v="-1939"/>
    <s v=""/>
    <s v="MMT SERVICES"/>
    <s v="MMT SERVICES"/>
    <s v=""/>
    <s v="DRIOSA"/>
    <s v="2025/02"/>
    <s v=""/>
    <s v=""/>
    <x v="3"/>
  </r>
  <r>
    <x v="10"/>
    <x v="10"/>
    <s v=""/>
    <s v=""/>
    <s v="MMT SERVICES"/>
    <s v="2025519069"/>
    <s v="DZ"/>
    <d v="2025-04-02T00:00:00"/>
    <d v="2025-04-02T00:00:00"/>
    <s v="1,00000"/>
    <n v="-1939"/>
    <s v="USD"/>
    <n v="-1939"/>
    <s v="USD"/>
    <n v="-1939"/>
    <s v=""/>
    <s v="MMT SERVICES"/>
    <s v="MMT SERVICES"/>
    <s v=""/>
    <s v="DRIOSA"/>
    <s v="2025/04"/>
    <s v=""/>
    <s v=""/>
    <x v="3"/>
  </r>
  <r>
    <x v="10"/>
    <x v="10"/>
    <s v=""/>
    <s v=""/>
    <s v="MMT SERVICES"/>
    <s v="2025526533"/>
    <s v="DZ"/>
    <d v="2025-05-06T00:00:00"/>
    <d v="2025-05-06T00:00:00"/>
    <s v="1,00000"/>
    <n v="-1939"/>
    <s v="USD"/>
    <n v="-1939"/>
    <s v="USD"/>
    <n v="-1939"/>
    <s v=""/>
    <s v="MMT SERVICES"/>
    <s v="MMT SERVICES"/>
    <s v=""/>
    <s v="DRIOSA"/>
    <s v="2025/05"/>
    <s v=""/>
    <s v=""/>
    <x v="3"/>
  </r>
  <r>
    <x v="10"/>
    <x v="10"/>
    <s v=""/>
    <s v=""/>
    <s v="MMT SERVICES"/>
    <s v="2025533762"/>
    <s v="DZ"/>
    <d v="2025-06-04T00:00:00"/>
    <d v="2025-06-04T00:00:00"/>
    <s v="1,00000"/>
    <n v="-1939"/>
    <s v="USD"/>
    <n v="-1939"/>
    <s v="USD"/>
    <n v="-1939"/>
    <s v=""/>
    <s v="MMT SERVICES"/>
    <s v="MMT SERVICES"/>
    <s v=""/>
    <s v="DRIOSA"/>
    <s v="2025/06"/>
    <s v=""/>
    <s v=""/>
    <x v="3"/>
  </r>
  <r>
    <x v="10"/>
    <x v="10"/>
    <s v=""/>
    <s v=""/>
    <s v="MMT SERVICES"/>
    <s v="2025533769"/>
    <s v="DZ"/>
    <d v="2025-06-04T00:00:00"/>
    <d v="2025-06-04T00:00:00"/>
    <s v="1,00000"/>
    <n v="-630415.5"/>
    <s v="USD"/>
    <n v="-630415.5"/>
    <s v="USD"/>
    <n v="-630415.5"/>
    <s v=""/>
    <s v="MMT SERVICES"/>
    <s v="MMT SERVICES"/>
    <s v=""/>
    <s v="DRIOSA"/>
    <s v="2025/06"/>
    <s v=""/>
    <s v=""/>
    <x v="3"/>
  </r>
  <r>
    <x v="10"/>
    <x v="10"/>
    <s v=""/>
    <s v=""/>
    <s v="MMT SERVICES"/>
    <s v="2025539926"/>
    <s v="DZ"/>
    <d v="2025-06-30T00:00:00"/>
    <d v="2025-06-30T00:00:00"/>
    <s v="1,00000"/>
    <n v="-1939"/>
    <s v="USD"/>
    <n v="-1939"/>
    <s v="USD"/>
    <n v="-1939"/>
    <s v=""/>
    <s v="MMT SERVICES"/>
    <s v="MMT SERVICES"/>
    <s v=""/>
    <s v="DRIOSA"/>
    <s v="2025/06"/>
    <s v=""/>
    <s v=""/>
    <x v="3"/>
  </r>
  <r>
    <x v="11"/>
    <x v="11"/>
    <s v=""/>
    <s v=""/>
    <s v="FEX00013142"/>
    <s v="2025250105"/>
    <s v="RL"/>
    <d v="2025-01-30T00:00:00"/>
    <d v="2025-01-30T00:00:00"/>
    <s v="1,00000"/>
    <n v="3330"/>
    <s v="USD"/>
    <n v="3330"/>
    <s v="USD"/>
    <n v="3330"/>
    <s v=""/>
    <s v=""/>
    <s v=""/>
    <s v=""/>
    <s v="CFERNANDEZ"/>
    <s v="2025/01"/>
    <s v=""/>
    <s v=""/>
    <x v="0"/>
  </r>
  <r>
    <x v="11"/>
    <x v="11"/>
    <s v=""/>
    <s v=""/>
    <s v="FEX00013241"/>
    <s v="2025250261"/>
    <s v="RL"/>
    <d v="2025-02-17T00:00:00"/>
    <d v="2025-02-17T00:00:00"/>
    <s v="1,00000"/>
    <n v="3330"/>
    <s v="USD"/>
    <n v="3330"/>
    <s v="USD"/>
    <n v="3330"/>
    <s v=""/>
    <s v=""/>
    <s v=""/>
    <s v=""/>
    <s v="FESPINOZA"/>
    <s v="2025/02"/>
    <s v=""/>
    <s v=""/>
    <x v="0"/>
  </r>
  <r>
    <x v="11"/>
    <x v="11"/>
    <s v=""/>
    <s v=""/>
    <s v="FEX00013446"/>
    <s v="2025250511"/>
    <s v="RL"/>
    <d v="2025-03-26T00:00:00"/>
    <d v="2025-03-26T00:00:00"/>
    <s v="1,00000"/>
    <n v="3330"/>
    <s v="USD"/>
    <n v="3330"/>
    <s v="USD"/>
    <n v="3330"/>
    <s v=""/>
    <s v=""/>
    <s v=""/>
    <s v=""/>
    <s v="DMORALES"/>
    <s v="2025/03"/>
    <s v=""/>
    <s v=""/>
    <x v="0"/>
  </r>
  <r>
    <x v="11"/>
    <x v="11"/>
    <s v=""/>
    <s v=""/>
    <s v="FEX00013585"/>
    <s v="2025250749"/>
    <s v="RL"/>
    <d v="2025-04-28T00:00:00"/>
    <d v="2025-04-28T00:00:00"/>
    <s v="1,00000"/>
    <n v="3330"/>
    <s v="USD"/>
    <n v="3330"/>
    <s v="USD"/>
    <n v="3330"/>
    <s v=""/>
    <s v=""/>
    <s v=""/>
    <s v=""/>
    <s v="SCORTES"/>
    <s v="2025/04"/>
    <s v=""/>
    <s v=""/>
    <x v="0"/>
  </r>
  <r>
    <x v="11"/>
    <x v="11"/>
    <s v=""/>
    <s v=""/>
    <s v="FEX00013731"/>
    <s v="2025250952"/>
    <s v="RL"/>
    <d v="2025-05-28T00:00:00"/>
    <d v="2025-05-28T00:00:00"/>
    <s v="1,00000"/>
    <n v="3330"/>
    <s v="USD"/>
    <n v="3330"/>
    <s v="USD"/>
    <n v="3330"/>
    <s v=""/>
    <s v=""/>
    <s v=""/>
    <s v=""/>
    <s v="CFERNANDEZ"/>
    <s v="2025/05"/>
    <s v=""/>
    <s v=""/>
    <x v="0"/>
  </r>
  <r>
    <x v="11"/>
    <x v="11"/>
    <s v=""/>
    <s v=""/>
    <s v="FEX00013910"/>
    <s v="2025251175"/>
    <s v="RL"/>
    <d v="2025-06-26T00:00:00"/>
    <d v="2025-06-26T00:00:00"/>
    <s v="1,00000"/>
    <n v="3330"/>
    <s v="USD"/>
    <n v="3330"/>
    <s v="USD"/>
    <n v="3330"/>
    <s v=""/>
    <s v=""/>
    <s v=""/>
    <s v=""/>
    <s v="SCORTES"/>
    <s v="2025/06"/>
    <s v=""/>
    <s v=""/>
    <x v="0"/>
  </r>
  <r>
    <x v="11"/>
    <x v="11"/>
    <s v=""/>
    <s v=""/>
    <s v="MMT BEIJING"/>
    <s v="2025503714"/>
    <s v="DZ"/>
    <d v="2025-01-24T00:00:00"/>
    <d v="2025-01-24T00:00:00"/>
    <s v="1,00000"/>
    <n v="-17122"/>
    <s v="USD"/>
    <n v="-17122"/>
    <s v="USD"/>
    <n v="-17122"/>
    <s v=""/>
    <s v="MMT BEIJING"/>
    <s v="MMT BEIJING"/>
    <s v=""/>
    <s v="DRIOSA"/>
    <s v="2025/01"/>
    <s v=""/>
    <s v=""/>
    <x v="3"/>
  </r>
  <r>
    <x v="11"/>
    <x v="11"/>
    <s v=""/>
    <s v=""/>
    <s v="MOLYMET BEIJING"/>
    <s v="2025539610"/>
    <s v="DZ"/>
    <d v="2025-06-27T00:00:00"/>
    <d v="2025-06-27T00:00:00"/>
    <s v="1,00000"/>
    <n v="-16650"/>
    <s v="USD"/>
    <n v="-16650"/>
    <s v="USD"/>
    <n v="-16650"/>
    <s v=""/>
    <s v="MOLYMET BEIJING"/>
    <s v="MOLYMET BEIJING"/>
    <s v=""/>
    <s v="DRIOSA"/>
    <s v="2025/06"/>
    <s v=""/>
    <s v=""/>
    <x v="3"/>
  </r>
  <r>
    <x v="12"/>
    <x v="12"/>
    <s v=""/>
    <s v=""/>
    <s v="FEL00504443"/>
    <s v="2025250045"/>
    <s v="RF"/>
    <d v="2025-01-10T00:00:00"/>
    <d v="2025-01-10T00:00:00"/>
    <s v="/1.003,92017"/>
    <n v="1194665"/>
    <s v="CLP"/>
    <n v="1190"/>
    <s v="USD"/>
    <n v="1190"/>
    <s v=""/>
    <s v=""/>
    <s v=""/>
    <s v=""/>
    <s v="SCORTES"/>
    <s v="2025/01"/>
    <s v=""/>
    <s v=""/>
    <x v="7"/>
  </r>
  <r>
    <x v="12"/>
    <x v="12"/>
    <s v=""/>
    <s v=""/>
    <s v="FEL00504444"/>
    <s v="2025250047"/>
    <s v="RF"/>
    <d v="2025-01-10T00:00:00"/>
    <d v="2025-01-10T00:00:00"/>
    <s v="/1.003,92017"/>
    <n v="1194665"/>
    <s v="CLP"/>
    <n v="1190"/>
    <s v="USD"/>
    <n v="1190"/>
    <s v=""/>
    <s v=""/>
    <s v=""/>
    <s v=""/>
    <s v="CFERNANDEZ"/>
    <s v="2025/01"/>
    <s v=""/>
    <s v=""/>
    <x v="7"/>
  </r>
  <r>
    <x v="12"/>
    <x v="12"/>
    <s v=""/>
    <s v=""/>
    <s v="FEL00504445"/>
    <s v="2025250048"/>
    <s v="RF"/>
    <d v="2025-01-10T00:00:00"/>
    <d v="2025-01-10T00:00:00"/>
    <s v="/1.003,92017"/>
    <n v="1194665"/>
    <s v="CLP"/>
    <n v="1190"/>
    <s v="USD"/>
    <n v="1190"/>
    <s v=""/>
    <s v=""/>
    <s v=""/>
    <s v=""/>
    <s v="FESPINOZA"/>
    <s v="2025/01"/>
    <s v=""/>
    <s v=""/>
    <x v="7"/>
  </r>
  <r>
    <x v="12"/>
    <x v="12"/>
    <s v=""/>
    <s v=""/>
    <s v="FEL00504449"/>
    <s v="2025250099"/>
    <s v="RF"/>
    <d v="2025-01-30T00:00:00"/>
    <d v="2025-01-30T00:00:00"/>
    <s v="/990,94000"/>
    <n v="124144596"/>
    <s v="CLP"/>
    <n v="125279.63"/>
    <s v="USD"/>
    <n v="125279.63"/>
    <s v=""/>
    <s v=""/>
    <s v=""/>
    <s v=""/>
    <s v="DMORALES"/>
    <s v="2025/01"/>
    <s v=""/>
    <s v=""/>
    <x v="0"/>
  </r>
  <r>
    <x v="12"/>
    <x v="12"/>
    <s v=""/>
    <s v=""/>
    <s v="FEL00504450"/>
    <s v="2025250108"/>
    <s v="RF"/>
    <d v="2025-01-15T00:00:00"/>
    <d v="2025-01-15T00:00:00"/>
    <s v="/1.004,66999"/>
    <n v="5654986"/>
    <s v="CLP"/>
    <n v="5628.7"/>
    <s v="USD"/>
    <n v="5628.7"/>
    <s v=""/>
    <s v=""/>
    <s v=""/>
    <s v=""/>
    <s v="SCORTES"/>
    <s v="2025/01"/>
    <s v=""/>
    <s v=""/>
    <x v="7"/>
  </r>
  <r>
    <x v="12"/>
    <x v="12"/>
    <s v=""/>
    <s v=""/>
    <s v="371"/>
    <s v="2025250178"/>
    <s v="DC"/>
    <d v="2025-01-29T00:00:00"/>
    <d v="2025-01-29T00:00:00"/>
    <s v="1,00000"/>
    <n v="182738.96"/>
    <s v="USD"/>
    <n v="182738.96"/>
    <s v="USD"/>
    <n v="182738.96"/>
    <s v=""/>
    <s v="NOTA COBRO 371 Suscripción Microsoft 2025"/>
    <s v=""/>
    <s v=""/>
    <s v="HBRAVO"/>
    <s v="2025/01"/>
    <s v=""/>
    <s v=""/>
    <x v="2"/>
  </r>
  <r>
    <x v="12"/>
    <x v="12"/>
    <s v=""/>
    <s v=""/>
    <s v="FEL00504467"/>
    <s v="2025250223"/>
    <s v="RF"/>
    <d v="2025-02-11T00:00:00"/>
    <d v="2025-02-11T00:00:00"/>
    <s v="/960,81000"/>
    <n v="1324056683"/>
    <s v="CLP"/>
    <n v="1378062.97"/>
    <s v="USD"/>
    <n v="1378062.97"/>
    <s v=""/>
    <s v=""/>
    <s v=""/>
    <s v=""/>
    <s v="FESPINOZA"/>
    <s v="2025/02"/>
    <s v=""/>
    <s v=""/>
    <x v="0"/>
  </r>
  <r>
    <x v="12"/>
    <x v="12"/>
    <s v=""/>
    <s v=""/>
    <s v="FEL00504468"/>
    <s v="2025250226"/>
    <s v="RF"/>
    <d v="2025-02-12T00:00:00"/>
    <d v="2025-02-12T00:00:00"/>
    <s v="/961,89076"/>
    <n v="938613"/>
    <s v="CLP"/>
    <n v="975.8"/>
    <s v="USD"/>
    <n v="975.8"/>
    <s v=""/>
    <s v=""/>
    <s v=""/>
    <s v=""/>
    <s v="FESPINOZA"/>
    <s v="2025/02"/>
    <s v=""/>
    <s v=""/>
    <x v="7"/>
  </r>
  <r>
    <x v="12"/>
    <x v="12"/>
    <s v=""/>
    <s v=""/>
    <s v="FEL00504469"/>
    <s v="2025250231"/>
    <s v="RF"/>
    <d v="2025-02-12T00:00:00"/>
    <d v="2025-02-12T00:00:00"/>
    <s v="/961,88994"/>
    <n v="3548412"/>
    <s v="CLP"/>
    <n v="3689"/>
    <s v="USD"/>
    <n v="3689"/>
    <s v=""/>
    <s v=""/>
    <s v=""/>
    <s v=""/>
    <s v="DMORALES"/>
    <s v="2025/02"/>
    <s v=""/>
    <s v=""/>
    <x v="7"/>
  </r>
  <r>
    <x v="12"/>
    <x v="12"/>
    <s v=""/>
    <s v=""/>
    <s v="FEL00504470"/>
    <s v="2025250251"/>
    <s v="RF"/>
    <d v="2025-02-17T00:00:00"/>
    <d v="2025-02-17T00:00:00"/>
    <s v="/939,54014"/>
    <n v="7183489"/>
    <s v="CLP"/>
    <n v="7645.75"/>
    <s v="USD"/>
    <n v="7645.75"/>
    <s v=""/>
    <s v=""/>
    <s v=""/>
    <s v=""/>
    <s v="FESPINOZA"/>
    <s v="2025/02"/>
    <s v=""/>
    <s v=""/>
    <x v="7"/>
  </r>
  <r>
    <x v="12"/>
    <x v="12"/>
    <s v=""/>
    <s v=""/>
    <s v="FEL00504492"/>
    <s v="2025250538"/>
    <s v="RF"/>
    <d v="2025-03-26T00:00:00"/>
    <d v="2025-03-26T00:00:00"/>
    <s v="/919,92000"/>
    <n v="455568846"/>
    <s v="CLP"/>
    <n v="495226.59"/>
    <s v="USD"/>
    <n v="495226.59"/>
    <s v=""/>
    <s v=""/>
    <s v=""/>
    <s v=""/>
    <s v="FESPINOZA"/>
    <s v="2025/03"/>
    <s v=""/>
    <s v=""/>
    <x v="10"/>
  </r>
  <r>
    <x v="12"/>
    <x v="12"/>
    <s v=""/>
    <s v=""/>
    <s v="FEL00504544"/>
    <s v="2025250813"/>
    <s v="RF"/>
    <d v="2025-04-29T00:00:00"/>
    <d v="2025-04-29T00:00:00"/>
    <s v="/937,53989"/>
    <n v="3525525"/>
    <s v="CLP"/>
    <n v="3760.4"/>
    <s v="USD"/>
    <n v="3760.4"/>
    <s v=""/>
    <s v=""/>
    <s v=""/>
    <s v=""/>
    <s v="DMORALES"/>
    <s v="2025/04"/>
    <s v=""/>
    <s v=""/>
    <x v="7"/>
  </r>
  <r>
    <x v="12"/>
    <x v="12"/>
    <s v=""/>
    <s v=""/>
    <s v="383"/>
    <s v="2025250884"/>
    <s v="DC"/>
    <d v="2025-05-15T00:00:00"/>
    <d v="2025-05-15T00:00:00"/>
    <s v="/939,43001"/>
    <n v="134002908"/>
    <s v="CLP"/>
    <n v="142642.78"/>
    <s v="USD"/>
    <n v="142642.78"/>
    <s v=""/>
    <s v="Reembolso pago de patente"/>
    <s v=""/>
    <s v=""/>
    <s v="CPAVEZ"/>
    <s v="2025/05"/>
    <s v=""/>
    <s v=""/>
    <x v="2"/>
  </r>
  <r>
    <x v="12"/>
    <x v="12"/>
    <s v=""/>
    <s v=""/>
    <s v="NOTA COBRO 384"/>
    <s v="2025250885"/>
    <s v="DC"/>
    <d v="2025-05-15T00:00:00"/>
    <d v="2025-05-15T00:00:00"/>
    <s v="/939,42998"/>
    <n v="52395270"/>
    <s v="CLP"/>
    <n v="55773.47"/>
    <s v="USD"/>
    <n v="55773.47"/>
    <s v=""/>
    <s v="NOTA COBRO 384 Sobretasa Impuesto Territorial"/>
    <s v=""/>
    <s v=""/>
    <s v="CPAVEZ"/>
    <s v="2025/05"/>
    <s v=""/>
    <s v=""/>
    <x v="2"/>
  </r>
  <r>
    <x v="12"/>
    <x v="12"/>
    <s v=""/>
    <s v=""/>
    <s v="FEL00504559"/>
    <s v="2025251011"/>
    <s v="RF"/>
    <d v="2025-05-20T00:00:00"/>
    <d v="2025-05-20T00:00:00"/>
    <s v="/936,69002"/>
    <n v="7154251"/>
    <s v="CLP"/>
    <n v="7637.8"/>
    <s v="USD"/>
    <n v="7637.8"/>
    <s v=""/>
    <s v=""/>
    <s v=""/>
    <s v=""/>
    <s v="SCORTES"/>
    <s v="2025/05"/>
    <s v=""/>
    <s v=""/>
    <x v="7"/>
  </r>
  <r>
    <x v="12"/>
    <x v="12"/>
    <s v=""/>
    <s v=""/>
    <s v="NOTA COBRO 391"/>
    <s v="2025251241"/>
    <s v="DC"/>
    <d v="2025-06-30T00:00:00"/>
    <d v="2025-06-30T00:00:00"/>
    <s v="/935,73994"/>
    <n v="52395270"/>
    <s v="CLP"/>
    <n v="55993.41"/>
    <s v="USD"/>
    <n v="55993.41"/>
    <s v=""/>
    <s v="NOTA COBRO 391 Sobretasa Impuesto Territorial"/>
    <s v=""/>
    <s v=""/>
    <s v="CPAVEZ"/>
    <s v="2025/06"/>
    <s v=""/>
    <s v=""/>
    <x v="2"/>
  </r>
  <r>
    <x v="12"/>
    <x v="12"/>
    <s v=""/>
    <s v=""/>
    <s v="MOLYMETNOS"/>
    <s v="2025504165"/>
    <s v="DZ"/>
    <d v="2025-01-28T00:00:00"/>
    <d v="2025-01-28T00:00:00"/>
    <s v="1,00000"/>
    <n v="-818032.37"/>
    <s v="USD"/>
    <n v="-826326.1"/>
    <s v="USD"/>
    <n v="-826326.1"/>
    <s v=""/>
    <s v="MOLYMETNOS"/>
    <s v="MOLYMETNOS"/>
    <s v=""/>
    <s v="DRIOSA"/>
    <s v="2025/01"/>
    <s v=""/>
    <s v=""/>
    <x v="3"/>
  </r>
  <r>
    <x v="12"/>
    <x v="12"/>
    <s v=""/>
    <s v=""/>
    <s v="MOLYMETNOS"/>
    <s v="2025509402"/>
    <s v="DZ"/>
    <d v="2025-02-12T00:00:00"/>
    <d v="2025-02-12T00:00:00"/>
    <s v="1,00000"/>
    <n v="-1515183.93"/>
    <s v="USD"/>
    <n v="-1512541.3"/>
    <s v="USD"/>
    <n v="-1512541.3"/>
    <s v=""/>
    <s v="MOLYMETNOS"/>
    <s v="MOLYMETNOS"/>
    <s v=""/>
    <s v="DRIOSA"/>
    <s v="2025/02"/>
    <s v=""/>
    <s v=""/>
    <x v="3"/>
  </r>
  <r>
    <x v="12"/>
    <x v="12"/>
    <s v=""/>
    <s v=""/>
    <s v="MOLYMETNOS"/>
    <s v="2025509402"/>
    <s v="DZ"/>
    <d v="2025-02-12T00:00:00"/>
    <d v="2025-02-12T00:00:00"/>
    <s v="1,00000"/>
    <n v="-182738.96"/>
    <s v="USD"/>
    <n v="-182738.96"/>
    <s v="USD"/>
    <n v="-182738.96"/>
    <s v=""/>
    <s v="MOLYMETNOS"/>
    <s v="MOLYMETNOS"/>
    <s v=""/>
    <s v="DRIOSA"/>
    <s v="2025/02"/>
    <s v=""/>
    <s v=""/>
    <x v="3"/>
  </r>
  <r>
    <x v="13"/>
    <x v="13"/>
    <s v=""/>
    <s v=""/>
    <s v="FEX00013067"/>
    <s v="2025250014"/>
    <s v="RL"/>
    <d v="2025-01-09T00:00:00"/>
    <d v="2025-01-09T00:00:00"/>
    <s v="1,00000"/>
    <n v="57890"/>
    <s v="USD"/>
    <n v="57890"/>
    <s v="USD"/>
    <n v="57890"/>
    <s v=""/>
    <s v=""/>
    <s v=""/>
    <s v=""/>
    <s v="MREYES"/>
    <s v="2025/01"/>
    <s v=""/>
    <s v=""/>
    <x v="11"/>
  </r>
  <r>
    <x v="13"/>
    <x v="13"/>
    <s v=""/>
    <s v=""/>
    <s v="FEX00013123"/>
    <s v="2025250079"/>
    <s v="RL"/>
    <d v="2025-01-29T00:00:00"/>
    <d v="2025-01-29T00:00:00"/>
    <s v="1,00000"/>
    <n v="294149.82"/>
    <s v="USD"/>
    <n v="294149.82"/>
    <s v="USD"/>
    <n v="294149.82"/>
    <s v=""/>
    <s v=""/>
    <s v=""/>
    <s v=""/>
    <s v="MREYES"/>
    <s v="2025/01"/>
    <s v=""/>
    <s v=""/>
    <x v="12"/>
  </r>
  <r>
    <x v="13"/>
    <x v="13"/>
    <s v=""/>
    <s v=""/>
    <s v="FEX00013146"/>
    <s v="2025250110"/>
    <s v="RL"/>
    <d v="2025-01-31T00:00:00"/>
    <d v="2025-01-31T00:00:00"/>
    <s v="1,00000"/>
    <n v="7371761"/>
    <s v="USD"/>
    <n v="7371761"/>
    <s v="USD"/>
    <n v="7371761"/>
    <s v=""/>
    <s v=""/>
    <s v=""/>
    <s v=""/>
    <s v="CFERNANDEZ"/>
    <s v="2025/01"/>
    <s v=""/>
    <s v=""/>
    <x v="8"/>
  </r>
  <r>
    <x v="13"/>
    <x v="13"/>
    <s v=""/>
    <s v=""/>
    <s v="FEX00013286"/>
    <s v="2025250308"/>
    <s v="RL"/>
    <d v="2025-02-17T00:00:00"/>
    <d v="2025-02-17T00:00:00"/>
    <s v="1,00000"/>
    <n v="131175.04000000001"/>
    <s v="USD"/>
    <n v="131175.04000000001"/>
    <s v="USD"/>
    <n v="131175.04000000001"/>
    <s v=""/>
    <s v=""/>
    <s v=""/>
    <s v=""/>
    <s v="MREYES"/>
    <s v="2025/02"/>
    <s v=""/>
    <s v=""/>
    <x v="11"/>
  </r>
  <r>
    <x v="13"/>
    <x v="13"/>
    <s v=""/>
    <s v=""/>
    <s v="FEX00013287"/>
    <s v="2025250309"/>
    <s v="RL"/>
    <d v="2025-02-26T00:00:00"/>
    <d v="2025-02-26T00:00:00"/>
    <s v="1,00000"/>
    <n v="7187374.7999999998"/>
    <s v="USD"/>
    <n v="7187374.7999999998"/>
    <s v="USD"/>
    <n v="7187374.7999999998"/>
    <s v=""/>
    <s v=""/>
    <s v=""/>
    <s v=""/>
    <s v="CFERNANDEZ"/>
    <s v="2025/02"/>
    <s v=""/>
    <s v=""/>
    <x v="8"/>
  </r>
  <r>
    <x v="13"/>
    <x v="13"/>
    <s v=""/>
    <s v=""/>
    <s v="FEX00013438"/>
    <s v="2025250499"/>
    <s v="RL"/>
    <d v="2025-03-25T00:00:00"/>
    <d v="2025-03-25T00:00:00"/>
    <s v="1,00000"/>
    <n v="8576696.2799999993"/>
    <s v="USD"/>
    <n v="8576696.2799999993"/>
    <s v="USD"/>
    <n v="8576696.2799999993"/>
    <s v=""/>
    <s v=""/>
    <s v=""/>
    <s v=""/>
    <s v="CFERNANDEZ"/>
    <s v="2025/03"/>
    <s v=""/>
    <s v=""/>
    <x v="8"/>
  </r>
  <r>
    <x v="13"/>
    <x v="13"/>
    <s v=""/>
    <s v=""/>
    <s v="FEX00013482"/>
    <s v="2025250591"/>
    <s v="RL"/>
    <d v="2025-03-31T00:00:00"/>
    <d v="2025-03-31T00:00:00"/>
    <s v="1,00000"/>
    <n v="3490200.85"/>
    <s v="USD"/>
    <n v="3490200.85"/>
    <s v="USD"/>
    <n v="3490200.85"/>
    <s v=""/>
    <s v=""/>
    <s v=""/>
    <s v=""/>
    <s v="CFERNANDEZ"/>
    <s v="2025/03"/>
    <s v=""/>
    <s v=""/>
    <x v="8"/>
  </r>
  <r>
    <x v="13"/>
    <x v="13"/>
    <s v=""/>
    <s v=""/>
    <s v="FEX00013588"/>
    <s v="2025250753"/>
    <s v="RL"/>
    <d v="2025-04-28T00:00:00"/>
    <d v="2025-04-28T00:00:00"/>
    <s v="1,00000"/>
    <n v="8376482.04"/>
    <s v="USD"/>
    <n v="8376482.04"/>
    <s v="USD"/>
    <n v="8376482.04"/>
    <s v=""/>
    <s v=""/>
    <s v=""/>
    <s v=""/>
    <s v="CFERNANDEZ"/>
    <s v="2025/04"/>
    <s v=""/>
    <s v=""/>
    <x v="8"/>
  </r>
  <r>
    <x v="13"/>
    <x v="13"/>
    <s v=""/>
    <s v=""/>
    <s v="FEX00013595"/>
    <s v="2025250761"/>
    <s v="RL"/>
    <d v="2025-04-30T00:00:00"/>
    <d v="2025-04-30T00:00:00"/>
    <s v="1,00000"/>
    <n v="735374.55"/>
    <s v="USD"/>
    <n v="735374.55"/>
    <s v="USD"/>
    <n v="735374.55"/>
    <s v=""/>
    <s v=""/>
    <s v=""/>
    <s v=""/>
    <s v="MREYES"/>
    <s v="2025/04"/>
    <s v=""/>
    <s v=""/>
    <x v="12"/>
  </r>
  <r>
    <x v="13"/>
    <x v="13"/>
    <s v=""/>
    <s v=""/>
    <s v="FEX00013605"/>
    <s v="2025250790"/>
    <s v="RL"/>
    <d v="2025-04-28T00:00:00"/>
    <d v="2025-04-28T00:00:00"/>
    <s v="1,00000"/>
    <n v="4145842.8"/>
    <s v="USD"/>
    <n v="4145842.8"/>
    <s v="USD"/>
    <n v="4145842.8"/>
    <s v=""/>
    <s v=""/>
    <s v=""/>
    <s v=""/>
    <s v="CFERNANDEZ"/>
    <s v="2025/04"/>
    <s v=""/>
    <s v=""/>
    <x v="8"/>
  </r>
  <r>
    <x v="13"/>
    <x v="13"/>
    <s v=""/>
    <s v=""/>
    <s v="FEX00013722"/>
    <s v="2025250941"/>
    <s v="RL"/>
    <d v="2025-05-28T00:00:00"/>
    <d v="2025-05-28T00:00:00"/>
    <s v="1,00000"/>
    <n v="8291685.5999999996"/>
    <s v="USD"/>
    <n v="8291685.5999999996"/>
    <s v="USD"/>
    <n v="8291685.5999999996"/>
    <s v=""/>
    <s v=""/>
    <s v=""/>
    <s v=""/>
    <s v="CFERNANDEZ"/>
    <s v="2025/05"/>
    <s v=""/>
    <s v=""/>
    <x v="8"/>
  </r>
  <r>
    <x v="13"/>
    <x v="13"/>
    <s v=""/>
    <s v=""/>
    <s v="FEX00013762"/>
    <s v="2025250987"/>
    <s v="RL"/>
    <d v="2025-05-30T00:00:00"/>
    <d v="2025-05-30T00:00:00"/>
    <s v="1,00000"/>
    <n v="3521978.6"/>
    <s v="USD"/>
    <n v="3521978.6"/>
    <s v="USD"/>
    <n v="3521978.6"/>
    <s v=""/>
    <s v=""/>
    <s v=""/>
    <s v=""/>
    <s v="CFERNANDEZ"/>
    <s v="2025/05"/>
    <s v=""/>
    <s v=""/>
    <x v="8"/>
  </r>
  <r>
    <x v="13"/>
    <x v="13"/>
    <s v=""/>
    <s v=""/>
    <s v="FEX00013851"/>
    <s v="2025251114"/>
    <s v="RL"/>
    <d v="2025-06-13T00:00:00"/>
    <d v="2025-06-13T00:00:00"/>
    <s v="1,00000"/>
    <n v="746350"/>
    <s v="USD"/>
    <n v="746350"/>
    <s v="USD"/>
    <n v="746350"/>
    <s v=""/>
    <s v=""/>
    <s v=""/>
    <s v=""/>
    <s v="MREYES"/>
    <s v="2025/06"/>
    <s v=""/>
    <s v=""/>
    <x v="11"/>
  </r>
  <r>
    <x v="13"/>
    <x v="13"/>
    <s v=""/>
    <s v=""/>
    <s v="FEX00013922"/>
    <s v="2025251194"/>
    <s v="RL"/>
    <d v="2025-06-30T00:00:00"/>
    <d v="2025-06-30T00:00:00"/>
    <s v="1,00000"/>
    <n v="8452748.6400000006"/>
    <s v="USD"/>
    <n v="8452748.6400000006"/>
    <s v="USD"/>
    <n v="8452748.6400000006"/>
    <s v=""/>
    <s v=""/>
    <s v=""/>
    <s v=""/>
    <s v="CFERNANDEZ"/>
    <s v="2025/06"/>
    <s v=""/>
    <s v=""/>
    <x v="8"/>
  </r>
  <r>
    <x v="13"/>
    <x v="13"/>
    <s v=""/>
    <s v=""/>
    <s v="FEX00013941"/>
    <s v="2025251240"/>
    <s v="RL"/>
    <d v="2025-06-30T00:00:00"/>
    <d v="2025-06-30T00:00:00"/>
    <s v="1,00000"/>
    <n v="2258358.2999999998"/>
    <s v="USD"/>
    <n v="2258358.2999999998"/>
    <s v="USD"/>
    <n v="2258358.2999999998"/>
    <s v=""/>
    <s v=""/>
    <s v=""/>
    <s v=""/>
    <s v="CFERNANDEZ"/>
    <s v="2025/06"/>
    <s v=""/>
    <s v=""/>
    <x v="8"/>
  </r>
  <r>
    <x v="13"/>
    <x v="13"/>
    <s v=""/>
    <s v=""/>
    <s v="FEX00013942"/>
    <s v="2025251243"/>
    <s v="RL"/>
    <d v="2025-06-30T00:00:00"/>
    <d v="2025-06-30T00:00:00"/>
    <s v="1,00000"/>
    <n v="898150"/>
    <s v="USD"/>
    <n v="898150"/>
    <s v="USD"/>
    <n v="898150"/>
    <s v=""/>
    <s v=""/>
    <s v=""/>
    <s v=""/>
    <s v="MREYES"/>
    <s v="2025/06"/>
    <s v=""/>
    <s v=""/>
    <x v="11"/>
  </r>
  <r>
    <x v="13"/>
    <x v="13"/>
    <s v=""/>
    <s v=""/>
    <s v="GTP EUROPE"/>
    <s v="2025502580"/>
    <s v="DZ"/>
    <d v="2025-01-17T00:00:00"/>
    <d v="2025-01-17T00:00:00"/>
    <s v="1,00000"/>
    <n v="-7492229.2000000002"/>
    <s v="USD"/>
    <n v="-7492229.2000000002"/>
    <s v="USD"/>
    <n v="-7492229.2000000002"/>
    <s v=""/>
    <s v="GTP EUROPE"/>
    <s v="GTP EUROPE"/>
    <s v=""/>
    <s v="DRIOSA"/>
    <s v="2025/01"/>
    <s v=""/>
    <s v=""/>
    <x v="3"/>
  </r>
  <r>
    <x v="13"/>
    <x v="13"/>
    <s v=""/>
    <s v=""/>
    <s v="GTP EUROPE"/>
    <s v="2025505867"/>
    <s v="DZ"/>
    <d v="2025-02-05T00:00:00"/>
    <d v="2025-02-05T00:00:00"/>
    <s v="1,00000"/>
    <n v="-204964.91"/>
    <s v="USD"/>
    <n v="-204964.91"/>
    <s v="USD"/>
    <n v="-204964.91"/>
    <s v=""/>
    <s v="GTP EUROPE"/>
    <s v="GTP EUROPE"/>
    <s v=""/>
    <s v="DRIOSA"/>
    <s v="2025/02"/>
    <s v=""/>
    <s v=""/>
    <x v="3"/>
  </r>
  <r>
    <x v="13"/>
    <x v="13"/>
    <s v=""/>
    <s v=""/>
    <s v="GTP EUROPE"/>
    <s v="2025511019"/>
    <s v="DZ"/>
    <d v="2025-02-27T00:00:00"/>
    <d v="2025-02-27T00:00:00"/>
    <s v="1,00000"/>
    <n v="-7665910.8200000003"/>
    <s v="USD"/>
    <n v="-7665910.8200000003"/>
    <s v="USD"/>
    <n v="-7665910.8200000003"/>
    <s v=""/>
    <s v="GTP EUROPE"/>
    <s v="GTP EUROPE"/>
    <s v=""/>
    <s v="DRIOSA"/>
    <s v="2025/02"/>
    <s v=""/>
    <s v=""/>
    <x v="3"/>
  </r>
  <r>
    <x v="13"/>
    <x v="13"/>
    <s v=""/>
    <s v=""/>
    <s v="GTP EUROPE"/>
    <s v="2025516345"/>
    <s v="DZ"/>
    <d v="2025-03-17T00:00:00"/>
    <d v="2025-03-17T00:00:00"/>
    <s v="1,00000"/>
    <n v="-131175.04000000001"/>
    <s v="USD"/>
    <n v="-131175.04000000001"/>
    <s v="USD"/>
    <n v="-131175.04000000001"/>
    <s v=""/>
    <s v="GTP EUROPE"/>
    <s v="GTP EUROPE"/>
    <s v=""/>
    <s v="DRIOSA"/>
    <s v="2025/03"/>
    <s v=""/>
    <s v=""/>
    <x v="3"/>
  </r>
  <r>
    <x v="13"/>
    <x v="13"/>
    <s v=""/>
    <s v=""/>
    <s v="GTP EUROPE"/>
    <s v="2025517738"/>
    <s v="DZ"/>
    <d v="2025-03-26T00:00:00"/>
    <d v="2025-03-26T00:00:00"/>
    <s v="1,00000"/>
    <n v="-7187374.7999999998"/>
    <s v="USD"/>
    <n v="-7187374.7999999998"/>
    <s v="USD"/>
    <n v="-7187374.7999999998"/>
    <s v=""/>
    <s v="GTP EUROPE"/>
    <s v="GTP EUROPE"/>
    <s v=""/>
    <s v="DRIOSA"/>
    <s v="2025/03"/>
    <s v=""/>
    <s v=""/>
    <x v="3"/>
  </r>
  <r>
    <x v="13"/>
    <x v="13"/>
    <s v=""/>
    <s v=""/>
    <s v="GTP EUROPE"/>
    <s v="2025524474"/>
    <s v="DZ"/>
    <d v="2025-04-25T00:00:00"/>
    <d v="2025-04-25T00:00:00"/>
    <s v="1,00000"/>
    <n v="-12066897.130000001"/>
    <s v="USD"/>
    <n v="-12066897.130000001"/>
    <s v="USD"/>
    <n v="-12066897.130000001"/>
    <s v=""/>
    <s v="GTP EUROPE"/>
    <s v="GTP EUROPE"/>
    <s v=""/>
    <s v="DRIOSA"/>
    <s v="2025/04"/>
    <s v=""/>
    <s v=""/>
    <x v="3"/>
  </r>
  <r>
    <x v="13"/>
    <x v="13"/>
    <s v=""/>
    <s v=""/>
    <s v="GTP"/>
    <s v="2025532726"/>
    <s v="DZ"/>
    <d v="2025-05-28T00:00:00"/>
    <d v="2025-05-28T00:00:00"/>
    <s v="1,00000"/>
    <n v="-13257699.390000001"/>
    <s v="USD"/>
    <n v="-13257699.390000001"/>
    <s v="USD"/>
    <n v="-13257699.390000001"/>
    <s v=""/>
    <s v="GTP"/>
    <s v="GTP"/>
    <s v=""/>
    <s v="DRIOSA"/>
    <s v="2025/05"/>
    <s v=""/>
    <s v=""/>
    <x v="3"/>
  </r>
  <r>
    <x v="13"/>
    <x v="13"/>
    <s v=""/>
    <s v=""/>
    <s v="GTP EUROPE"/>
    <s v="2025539586"/>
    <s v="DZ"/>
    <d v="2025-06-27T00:00:00"/>
    <d v="2025-06-27T00:00:00"/>
    <s v="1,00000"/>
    <n v="-12560014.199999999"/>
    <s v="USD"/>
    <n v="-12560014.199999999"/>
    <s v="USD"/>
    <n v="-12560014.199999999"/>
    <s v=""/>
    <s v="GTP EUROPE"/>
    <s v="GTP EUROPE"/>
    <s v=""/>
    <s v="DRIOSA"/>
    <s v="2025/06"/>
    <s v=""/>
    <s v=""/>
    <x v="3"/>
  </r>
  <r>
    <x v="14"/>
    <x v="14"/>
    <s v=""/>
    <s v=""/>
    <s v="FEX00013141"/>
    <s v="2025250104"/>
    <s v="RL"/>
    <d v="2025-01-30T00:00:00"/>
    <d v="2025-01-30T00:00:00"/>
    <s v="1,00000"/>
    <n v="3621"/>
    <s v="USD"/>
    <n v="3621"/>
    <s v="USD"/>
    <n v="3621"/>
    <s v=""/>
    <s v=""/>
    <s v=""/>
    <s v=""/>
    <s v="CFERNANDEZ"/>
    <s v="2025/01"/>
    <s v=""/>
    <s v=""/>
    <x v="0"/>
  </r>
  <r>
    <x v="14"/>
    <x v="14"/>
    <s v=""/>
    <s v=""/>
    <s v="FEX00013240"/>
    <s v="2025250260"/>
    <s v="RL"/>
    <d v="2025-02-17T00:00:00"/>
    <d v="2025-02-17T00:00:00"/>
    <s v="1,00000"/>
    <n v="3621"/>
    <s v="USD"/>
    <n v="3621"/>
    <s v="USD"/>
    <n v="3621"/>
    <s v=""/>
    <s v=""/>
    <s v=""/>
    <s v=""/>
    <s v="FESPINOZA"/>
    <s v="2025/02"/>
    <s v=""/>
    <s v=""/>
    <x v="0"/>
  </r>
  <r>
    <x v="14"/>
    <x v="14"/>
    <s v=""/>
    <s v=""/>
    <s v="FEX00013445"/>
    <s v="2025250510"/>
    <s v="RL"/>
    <d v="2025-03-26T00:00:00"/>
    <d v="2025-03-26T00:00:00"/>
    <s v="1,00000"/>
    <n v="3621"/>
    <s v="USD"/>
    <n v="3621"/>
    <s v="USD"/>
    <n v="3621"/>
    <s v=""/>
    <s v=""/>
    <s v=""/>
    <s v=""/>
    <s v="DMORALES"/>
    <s v="2025/03"/>
    <s v=""/>
    <s v=""/>
    <x v="0"/>
  </r>
  <r>
    <x v="14"/>
    <x v="14"/>
    <s v=""/>
    <s v=""/>
    <s v="FEX00013584"/>
    <s v="2025250747"/>
    <s v="RL"/>
    <d v="2025-04-28T00:00:00"/>
    <d v="2025-04-28T00:00:00"/>
    <s v="1,00000"/>
    <n v="3621"/>
    <s v="USD"/>
    <n v="3621"/>
    <s v="USD"/>
    <n v="3621"/>
    <s v=""/>
    <s v=""/>
    <s v=""/>
    <s v=""/>
    <s v="SCORTES"/>
    <s v="2025/04"/>
    <s v=""/>
    <s v=""/>
    <x v="0"/>
  </r>
  <r>
    <x v="14"/>
    <x v="14"/>
    <s v=""/>
    <s v=""/>
    <s v="FEX00013730"/>
    <s v="2025250951"/>
    <s v="RL"/>
    <d v="2025-05-28T00:00:00"/>
    <d v="2025-05-28T00:00:00"/>
    <s v="1,00000"/>
    <n v="3621"/>
    <s v="USD"/>
    <n v="3621"/>
    <s v="USD"/>
    <n v="3621"/>
    <s v=""/>
    <s v=""/>
    <s v=""/>
    <s v=""/>
    <s v="CFERNANDEZ"/>
    <s v="2025/05"/>
    <s v=""/>
    <s v=""/>
    <x v="0"/>
  </r>
  <r>
    <x v="14"/>
    <x v="14"/>
    <s v=""/>
    <s v=""/>
    <s v="FEX00013909"/>
    <s v="2025251176"/>
    <s v="RL"/>
    <d v="2025-06-26T00:00:00"/>
    <d v="2025-06-26T00:00:00"/>
    <s v="1,00000"/>
    <n v="3621"/>
    <s v="USD"/>
    <n v="3621"/>
    <s v="USD"/>
    <n v="3621"/>
    <s v=""/>
    <s v=""/>
    <s v=""/>
    <s v=""/>
    <s v="SCORTES"/>
    <s v="2025/06"/>
    <s v=""/>
    <s v=""/>
    <x v="0"/>
  </r>
  <r>
    <x v="14"/>
    <x v="14"/>
    <s v=""/>
    <s v=""/>
    <s v="MMT BRASIL"/>
    <s v="2025511328"/>
    <s v="DZ"/>
    <d v="2025-02-28T00:00:00"/>
    <d v="2025-02-28T00:00:00"/>
    <s v="1,00000"/>
    <n v="-3621"/>
    <s v="USD"/>
    <n v="-3621"/>
    <s v="USD"/>
    <n v="-3621"/>
    <s v=""/>
    <s v="MMT BRASIL"/>
    <s v="MMT BRASIL"/>
    <s v=""/>
    <s v="DRIOSA"/>
    <s v="2025/02"/>
    <s v=""/>
    <s v=""/>
    <x v="3"/>
  </r>
  <r>
    <x v="14"/>
    <x v="14"/>
    <s v=""/>
    <s v=""/>
    <s v="MMT BRASIL"/>
    <s v="2025511331"/>
    <s v="DZ"/>
    <d v="2025-02-28T00:00:00"/>
    <d v="2025-02-28T00:00:00"/>
    <s v="1,00000"/>
    <n v="-3621"/>
    <s v="USD"/>
    <n v="-3621"/>
    <s v="USD"/>
    <n v="-3621"/>
    <s v=""/>
    <s v="MMT BRASIL"/>
    <s v="MMT BRASIL"/>
    <s v=""/>
    <s v="DRIOSA"/>
    <s v="2025/02"/>
    <s v=""/>
    <s v=""/>
    <x v="3"/>
  </r>
  <r>
    <x v="14"/>
    <x v="14"/>
    <s v=""/>
    <s v=""/>
    <s v="MMT BRASIL"/>
    <s v="2025518563"/>
    <s v="DZ"/>
    <d v="2025-03-31T00:00:00"/>
    <d v="2025-03-31T00:00:00"/>
    <s v="1,00000"/>
    <n v="-3621"/>
    <s v="USD"/>
    <n v="-3621"/>
    <s v="USD"/>
    <n v="-3621"/>
    <s v=""/>
    <s v="MMT BRASIL"/>
    <s v="MMT BRASIL"/>
    <s v=""/>
    <s v="DRIOSA"/>
    <s v="2025/03"/>
    <s v=""/>
    <s v=""/>
    <x v="3"/>
  </r>
  <r>
    <x v="14"/>
    <x v="14"/>
    <s v=""/>
    <s v=""/>
    <s v="MMT BRASIL"/>
    <s v="2025525687"/>
    <s v="DZ"/>
    <d v="2025-04-30T00:00:00"/>
    <d v="2025-04-30T00:00:00"/>
    <s v="1,00000"/>
    <n v="-3621"/>
    <s v="USD"/>
    <n v="-3621"/>
    <s v="USD"/>
    <n v="-3621"/>
    <s v=""/>
    <s v="MMT BRASIL"/>
    <s v="MMT BRASIL"/>
    <s v=""/>
    <s v="DRIOSA"/>
    <s v="2025/04"/>
    <s v=""/>
    <s v=""/>
    <x v="3"/>
  </r>
  <r>
    <x v="14"/>
    <x v="14"/>
    <s v=""/>
    <s v=""/>
    <s v="MMT BRASIL"/>
    <s v="2025533115"/>
    <s v="DZ"/>
    <d v="2025-05-30T00:00:00"/>
    <d v="2025-05-30T00:00:00"/>
    <s v="1,00000"/>
    <n v="-3621"/>
    <s v="USD"/>
    <n v="-3621"/>
    <s v="USD"/>
    <n v="-3621"/>
    <s v=""/>
    <s v="MMT BRASIL"/>
    <s v="MMT BRASIL"/>
    <s v=""/>
    <s v="DRIOSA"/>
    <s v="2025/05"/>
    <s v=""/>
    <s v=""/>
    <x v="3"/>
  </r>
  <r>
    <x v="14"/>
    <x v="14"/>
    <s v=""/>
    <s v=""/>
    <s v="MMT BRASIL"/>
    <s v="2025539920"/>
    <s v="DZ"/>
    <d v="2025-06-30T00:00:00"/>
    <d v="2025-06-30T00:00:00"/>
    <s v="1,00000"/>
    <n v="-3621"/>
    <s v="USD"/>
    <n v="-3621"/>
    <s v="USD"/>
    <n v="-3621"/>
    <s v=""/>
    <s v="MMT BRASIL"/>
    <s v="MMT BRASIL"/>
    <s v=""/>
    <s v="DRIOSA"/>
    <s v="2025/06"/>
    <s v=""/>
    <s v=""/>
    <x v="3"/>
  </r>
  <r>
    <x v="14"/>
    <x v="14"/>
    <s v=""/>
    <s v=""/>
    <s v="MMT BRASIL"/>
    <s v="2025539922"/>
    <s v="AU"/>
    <d v="2025-06-30T00:00:00"/>
    <d v="2025-06-30T00:00:00"/>
    <s v="1,00000"/>
    <n v="3621"/>
    <s v="USD"/>
    <n v="3621"/>
    <s v="USD"/>
    <n v="3621"/>
    <s v=""/>
    <s v="MMT BRASIL"/>
    <s v="MMT BRASIL"/>
    <s v=""/>
    <s v="DRIOSA"/>
    <s v="2025/06"/>
    <s v=""/>
    <s v=""/>
    <x v="3"/>
  </r>
  <r>
    <x v="14"/>
    <x v="14"/>
    <s v=""/>
    <s v=""/>
    <s v="MMT BRASIL"/>
    <s v="2025539923"/>
    <s v="DZ"/>
    <d v="2025-06-30T00:00:00"/>
    <d v="2025-06-30T00:00:00"/>
    <s v="1,00000"/>
    <n v="-3621"/>
    <s v="USD"/>
    <n v="-3621"/>
    <s v="USD"/>
    <n v="-3621"/>
    <s v=""/>
    <s v="MMT BRASIL"/>
    <s v="MMT BRASIL"/>
    <s v=""/>
    <s v="DRIOSA"/>
    <s v="2025/06"/>
    <s v=""/>
    <s v=""/>
    <x v="3"/>
  </r>
  <r>
    <x v="15"/>
    <x v="15"/>
    <s v="3005"/>
    <s v="MolymetNos S.A."/>
    <s v="MOLYMETNOS"/>
    <s v="2025518595"/>
    <s v="AB"/>
    <d v="2025-03-31T00:00:00"/>
    <d v="2025-03-31T00:00:00"/>
    <s v="1,00000"/>
    <n v="400000"/>
    <s v="USD"/>
    <n v="400000"/>
    <s v="USD"/>
    <n v="400000"/>
    <s v=""/>
    <s v="ANTICIPO FACTURA"/>
    <s v="MOLYMETNOS"/>
    <s v=""/>
    <s v="DRIOSA"/>
    <s v="2025/03"/>
    <s v=""/>
    <s v=""/>
    <x v="3"/>
  </r>
  <r>
    <x v="15"/>
    <x v="15"/>
    <s v="3005"/>
    <s v="MolymetNos S.A."/>
    <s v="MOLYMETNOS"/>
    <s v="2025522578"/>
    <s v="KZ"/>
    <d v="2025-04-10T00:00:00"/>
    <d v="2025-04-10T00:00:00"/>
    <s v="1,00000"/>
    <n v="-400000"/>
    <s v="USD"/>
    <n v="-400000"/>
    <s v="USD"/>
    <n v="-400000"/>
    <s v=""/>
    <s v="MOLYMETNOS"/>
    <s v="MOLYMETNOS"/>
    <s v=""/>
    <s v="DRIOSA"/>
    <s v="2025/04"/>
    <s v=""/>
    <s v=""/>
    <x v="3"/>
  </r>
  <r>
    <x v="15"/>
    <x v="15"/>
    <s v="3005"/>
    <s v="MolymetNos S.A."/>
    <s v="ANT. MMNOS"/>
    <s v="2025531803"/>
    <s v="KZ"/>
    <d v="2025-05-20T00:00:00"/>
    <d v="2025-05-20T00:00:00"/>
    <s v="/936,69100"/>
    <n v="4224364"/>
    <s v="CLP"/>
    <n v="4509.88"/>
    <s v="USD"/>
    <n v="4509.88"/>
    <s v=""/>
    <s v="Ant. MMNOS-PUNTA DEL COBR"/>
    <s v="Ant. MMNOS-PUNTA DEL COBR"/>
    <s v=""/>
    <s v="JCARRASCO"/>
    <s v="2025/05"/>
    <s v=""/>
    <s v=""/>
    <x v="3"/>
  </r>
  <r>
    <x v="15"/>
    <x v="15"/>
    <s v="3005"/>
    <s v="MolymetNos S.A."/>
    <s v="PAGO. A MMNOS"/>
    <s v="2025531804"/>
    <s v="AB"/>
    <d v="2025-05-19T00:00:00"/>
    <d v="2025-05-19T00:00:00"/>
    <s v="/936,69100"/>
    <n v="-4224364"/>
    <s v="CLP"/>
    <n v="-4509.88"/>
    <s v="USD"/>
    <n v="-4509.88"/>
    <s v=""/>
    <s v="PAGO. A MMNOS-PUNTA DEL COBRE"/>
    <s v="PAGO. A MMNOS"/>
    <s v=""/>
    <s v="JCARRASCO"/>
    <s v="2025/05"/>
    <s v=""/>
    <s v=""/>
    <x v="3"/>
  </r>
  <r>
    <x v="15"/>
    <x v="15"/>
    <s v="3005"/>
    <s v="MolymetNos S.A."/>
    <s v="PAGO. A MMNOS"/>
    <s v="2025531806"/>
    <s v="AB"/>
    <d v="2025-05-19T00:00:00"/>
    <d v="2025-05-19T00:00:00"/>
    <s v="/936,69100"/>
    <n v="4224364"/>
    <s v="CLP"/>
    <n v="4509.88"/>
    <s v="USD"/>
    <n v="4509.88"/>
    <s v=""/>
    <s v="PAGO. A MMNOS-PUNTA DEL COBRE"/>
    <s v="PAGO. A MMNOS"/>
    <s v=""/>
    <s v="JCARRASCO"/>
    <s v="2025/05"/>
    <s v=""/>
    <s v=""/>
    <x v="3"/>
  </r>
  <r>
    <x v="15"/>
    <x v="15"/>
    <s v="3005"/>
    <s v="MolymetNos S.A."/>
    <s v="ANT. MMNOS"/>
    <s v="2025531807"/>
    <s v="AU"/>
    <d v="2025-05-20T00:00:00"/>
    <d v="2025-05-20T00:00:00"/>
    <s v="/936,69100"/>
    <n v="-4224364"/>
    <s v="CLP"/>
    <n v="-4509.88"/>
    <s v="USD"/>
    <n v="-4509.88"/>
    <s v=""/>
    <s v="Ant. MMNOS-PUNTA DEL COBR"/>
    <s v="Ant. MMNOS-PUNTA DEL COBR"/>
    <s v=""/>
    <s v="JCARRASCO"/>
    <s v="2025/05"/>
    <s v=""/>
    <s v=""/>
    <x v="3"/>
  </r>
  <r>
    <x v="15"/>
    <x v="15"/>
    <s v="3005"/>
    <s v="MolymetNos S.A."/>
    <s v="PAGO. A MMNOS"/>
    <s v="2025531809"/>
    <s v="AB"/>
    <d v="2025-05-19T00:00:00"/>
    <d v="2025-05-19T00:00:00"/>
    <s v="/944,46049"/>
    <n v="-4224364"/>
    <s v="CLP"/>
    <n v="-4472.78"/>
    <s v="USD"/>
    <n v="-4472.78"/>
    <s v=""/>
    <s v="PAGO. A MMNOS-PUNTA DEL COBRE"/>
    <s v="PAGO. A MMNOS-PUNTA DEL C"/>
    <s v=""/>
    <s v="JCARRASCO"/>
    <s v="2025/05"/>
    <s v=""/>
    <s v=""/>
    <x v="3"/>
  </r>
  <r>
    <x v="15"/>
    <x v="15"/>
    <s v="3005"/>
    <s v="MolymetNos S.A."/>
    <s v="DEV. A MMNOS"/>
    <s v="2025531810"/>
    <s v="AB"/>
    <d v="2025-05-20T00:00:00"/>
    <d v="2025-05-20T00:00:00"/>
    <s v="/944,46049"/>
    <n v="4224364"/>
    <s v="CLP"/>
    <n v="4472.78"/>
    <s v="USD"/>
    <n v="4472.78"/>
    <s v=""/>
    <s v="DEV. A MMNOS-PUNTA DEL COBRE"/>
    <s v="DEV. A MMNOS-PUNTA DEL C."/>
    <s v=""/>
    <s v="JCARRASCO"/>
    <s v="2025/05"/>
    <s v=""/>
    <s v=""/>
    <x v="3"/>
  </r>
  <r>
    <x v="16"/>
    <x v="16"/>
    <s v=""/>
    <s v=""/>
    <s v="FEL00504446"/>
    <s v="2025250096"/>
    <s v="RF"/>
    <d v="2025-01-30T00:00:00"/>
    <d v="2025-01-30T00:00:00"/>
    <s v="/990,94002"/>
    <n v="12524481"/>
    <s v="CLP"/>
    <n v="12638.99"/>
    <s v="USD"/>
    <n v="12638.99"/>
    <s v=""/>
    <s v=""/>
    <s v=""/>
    <s v=""/>
    <s v="DMORALES"/>
    <s v="2025/01"/>
    <s v=""/>
    <s v=""/>
    <x v="0"/>
  </r>
  <r>
    <x v="16"/>
    <x v="16"/>
    <s v=""/>
    <s v=""/>
    <s v="FEL00504471"/>
    <s v="2025250256"/>
    <s v="RF"/>
    <d v="2025-02-17T00:00:00"/>
    <d v="2025-02-17T00:00:00"/>
    <s v="/939,53996"/>
    <n v="8424526"/>
    <s v="CLP"/>
    <n v="8966.65"/>
    <s v="USD"/>
    <n v="8966.65"/>
    <s v=""/>
    <s v=""/>
    <s v=""/>
    <s v=""/>
    <s v="CFERNANDEZ"/>
    <s v="2025/02"/>
    <s v=""/>
    <s v=""/>
    <x v="0"/>
  </r>
  <r>
    <x v="16"/>
    <x v="16"/>
    <s v=""/>
    <s v=""/>
    <s v="FEL00504487"/>
    <s v="2025250506"/>
    <s v="RF"/>
    <d v="2025-03-26T00:00:00"/>
    <d v="2025-03-26T00:00:00"/>
    <s v="/919,91993"/>
    <n v="8248600"/>
    <s v="CLP"/>
    <n v="8966.65"/>
    <s v="USD"/>
    <n v="8966.65"/>
    <s v=""/>
    <s v=""/>
    <s v=""/>
    <s v=""/>
    <s v="SCORTES"/>
    <s v="2025/03"/>
    <s v=""/>
    <s v=""/>
    <x v="0"/>
  </r>
  <r>
    <x v="16"/>
    <x v="16"/>
    <s v=""/>
    <s v=""/>
    <s v="NC00502861"/>
    <s v="2025250514"/>
    <s v="RV"/>
    <d v="2025-03-26T00:00:00"/>
    <d v="2025-03-26T00:00:00"/>
    <s v="/919,91993"/>
    <n v="-8248600"/>
    <s v="CLP"/>
    <n v="-8966.65"/>
    <s v="USD"/>
    <n v="-8966.65"/>
    <s v=""/>
    <s v=""/>
    <s v=""/>
    <s v=""/>
    <s v="SCORTES"/>
    <s v="2025/03"/>
    <s v=""/>
    <s v=""/>
    <x v="0"/>
  </r>
  <r>
    <x v="16"/>
    <x v="16"/>
    <s v=""/>
    <s v=""/>
    <s v="FEL00504489"/>
    <s v="2025250517"/>
    <s v="RF"/>
    <d v="2025-03-26T00:00:00"/>
    <d v="2025-03-26T00:00:00"/>
    <s v="/919,91998"/>
    <n v="9937730"/>
    <s v="CLP"/>
    <n v="10802.82"/>
    <s v="USD"/>
    <n v="10802.82"/>
    <s v=""/>
    <s v=""/>
    <s v=""/>
    <s v=""/>
    <s v="SCORTES"/>
    <s v="2025/03"/>
    <s v=""/>
    <s v=""/>
    <x v="0"/>
  </r>
  <r>
    <x v="16"/>
    <x v="16"/>
    <s v=""/>
    <s v=""/>
    <s v="FEL00504541"/>
    <s v="2025250751"/>
    <s v="RF"/>
    <d v="2025-04-28T00:00:00"/>
    <d v="2025-04-28T00:00:00"/>
    <s v="/936,74004"/>
    <n v="10119434"/>
    <s v="CLP"/>
    <n v="10802.82"/>
    <s v="USD"/>
    <n v="10802.82"/>
    <s v=""/>
    <s v=""/>
    <s v=""/>
    <s v=""/>
    <s v="FESPINOZA"/>
    <s v="2025/04"/>
    <s v=""/>
    <s v=""/>
    <x v="0"/>
  </r>
  <r>
    <x v="16"/>
    <x v="16"/>
    <s v=""/>
    <s v=""/>
    <s v="FEL00504555"/>
    <s v="2025250945"/>
    <s v="RF"/>
    <d v="2025-05-28T00:00:00"/>
    <d v="2025-05-28T00:00:00"/>
    <s v="/937,93010"/>
    <n v="10132290"/>
    <s v="CLP"/>
    <n v="10802.82"/>
    <s v="USD"/>
    <n v="10802.82"/>
    <s v=""/>
    <s v=""/>
    <s v=""/>
    <s v=""/>
    <s v="DMORALES"/>
    <s v="2025/05"/>
    <s v=""/>
    <s v=""/>
    <x v="0"/>
  </r>
  <r>
    <x v="16"/>
    <x v="16"/>
    <s v=""/>
    <s v=""/>
    <s v="FEL00504571"/>
    <s v="2025251180"/>
    <s v="RF"/>
    <d v="2025-06-26T00:00:00"/>
    <d v="2025-06-26T00:00:00"/>
    <s v="/936,29006"/>
    <n v="10114573"/>
    <s v="CLP"/>
    <n v="10802.82"/>
    <s v="USD"/>
    <n v="10802.82"/>
    <s v=""/>
    <s v=""/>
    <s v=""/>
    <s v=""/>
    <s v="DMORALES"/>
    <s v="2025/06"/>
    <s v=""/>
    <s v=""/>
    <x v="0"/>
  </r>
  <r>
    <x v="16"/>
    <x v="16"/>
    <s v=""/>
    <s v=""/>
    <s v="PAGO FACT"/>
    <s v="2025505005"/>
    <s v="DZ"/>
    <d v="2025-01-31T00:00:00"/>
    <d v="2025-01-31T00:00:00"/>
    <s v="/990,94002"/>
    <n v="-12524481"/>
    <s v="CLP"/>
    <n v="-12638.99"/>
    <s v="USD"/>
    <n v="-12638.99"/>
    <s v=""/>
    <s v="PAGO FACT N. 504446"/>
    <s v="PAGO FACT N. 504446"/>
    <s v=""/>
    <s v="JCARRASCO"/>
    <s v="2025/01"/>
    <s v=""/>
    <s v=""/>
    <x v="3"/>
  </r>
  <r>
    <x v="16"/>
    <x v="16"/>
    <s v=""/>
    <s v=""/>
    <s v="CANC. F.504471"/>
    <s v="2025511127"/>
    <s v="DZ"/>
    <d v="2025-02-25T00:00:00"/>
    <d v="2025-02-25T00:00:00"/>
    <s v="/939,53996"/>
    <n v="-8424526"/>
    <s v="CLP"/>
    <n v="-8966.65"/>
    <s v="USD"/>
    <n v="-8966.65"/>
    <s v=""/>
    <s v="Canc. F.504471"/>
    <s v="Canc. F.504471"/>
    <s v=""/>
    <s v="VMIRANDAM"/>
    <s v="2025/02"/>
    <s v=""/>
    <s v=""/>
    <x v="3"/>
  </r>
  <r>
    <x v="16"/>
    <x v="16"/>
    <s v=""/>
    <s v=""/>
    <s v="COMP FACT/NC"/>
    <s v="2025518211"/>
    <s v="AB"/>
    <d v="2025-03-26T00:00:00"/>
    <d v="2025-03-26T00:00:00"/>
    <s v="/919,91993"/>
    <n v="8248600"/>
    <s v="CLP"/>
    <n v="8966.65"/>
    <s v="USD"/>
    <n v="8966.65"/>
    <s v=""/>
    <s v="Comp Fact/NC"/>
    <s v="Comp Fact/NC"/>
    <s v=""/>
    <s v="VMIRANDAM"/>
    <s v="2025/03"/>
    <s v=""/>
    <s v=""/>
    <x v="3"/>
  </r>
  <r>
    <x v="16"/>
    <x v="16"/>
    <s v=""/>
    <s v=""/>
    <s v="COMP FACT/NC"/>
    <s v="2025518211"/>
    <s v="AB"/>
    <d v="2025-03-26T00:00:00"/>
    <d v="2025-03-26T00:00:00"/>
    <s v="/919,91993"/>
    <n v="-8248600"/>
    <s v="CLP"/>
    <n v="-8966.65"/>
    <s v="USD"/>
    <n v="-8966.65"/>
    <s v=""/>
    <s v="Comp Fact/NC"/>
    <s v="Comp Fact/NC"/>
    <s v=""/>
    <s v="VMIRANDAM"/>
    <s v="2025/03"/>
    <s v=""/>
    <s v=""/>
    <x v="3"/>
  </r>
  <r>
    <x v="16"/>
    <x v="16"/>
    <s v=""/>
    <s v=""/>
    <s v="CANC. F.504489"/>
    <s v="2025518212"/>
    <s v="DZ"/>
    <d v="2025-03-27T00:00:00"/>
    <d v="2025-03-27T00:00:00"/>
    <s v="/919,91998"/>
    <n v="-9937730"/>
    <s v="CLP"/>
    <n v="-10802.82"/>
    <s v="USD"/>
    <n v="-10802.82"/>
    <s v=""/>
    <s v="Canc. F.504489 CESA"/>
    <s v="Canc. F.504489 CESA"/>
    <s v=""/>
    <s v="VMIRANDAM"/>
    <s v="2025/03"/>
    <s v=""/>
    <s v=""/>
    <x v="3"/>
  </r>
  <r>
    <x v="16"/>
    <x v="16"/>
    <s v=""/>
    <s v=""/>
    <s v="CANC. F.504541"/>
    <s v="2025525953"/>
    <s v="DZ"/>
    <d v="2025-04-29T00:00:00"/>
    <d v="2025-04-29T00:00:00"/>
    <s v="/936,74004"/>
    <n v="-10119434"/>
    <s v="CLP"/>
    <n v="-10802.82"/>
    <s v="USD"/>
    <n v="-10802.82"/>
    <s v=""/>
    <s v="Canc. F.504541 CESA"/>
    <s v="Canc. F.504541 CESA"/>
    <s v=""/>
    <s v="VMIRANDAM"/>
    <s v="2025/04"/>
    <s v=""/>
    <s v=""/>
    <x v="3"/>
  </r>
  <r>
    <x v="16"/>
    <x v="16"/>
    <s v=""/>
    <s v=""/>
    <s v="PAGO FACT"/>
    <s v="2025532817"/>
    <s v="DZ"/>
    <d v="2025-05-29T00:00:00"/>
    <d v="2025-05-29T00:00:00"/>
    <s v="/937,93010"/>
    <n v="-10132290"/>
    <s v="CLP"/>
    <n v="-10802.82"/>
    <s v="USD"/>
    <n v="-10802.82"/>
    <s v=""/>
    <s v="Pago Fact 504555 Cesa"/>
    <s v="Pago Fact 504555 Cesa"/>
    <s v=""/>
    <s v="JCARRASCO"/>
    <s v="2025/05"/>
    <s v=""/>
    <s v=""/>
    <x v="3"/>
  </r>
  <r>
    <x v="16"/>
    <x v="16"/>
    <s v=""/>
    <s v=""/>
    <s v="PAGO FACT"/>
    <s v="2025539340"/>
    <s v="DZ"/>
    <d v="2025-06-27T00:00:00"/>
    <d v="2025-06-27T00:00:00"/>
    <s v="/936,29006"/>
    <n v="-10114573"/>
    <s v="CLP"/>
    <n v="-10802.82"/>
    <s v="USD"/>
    <n v="-10802.82"/>
    <s v=""/>
    <s v="Pago Fact 504571 CESA"/>
    <s v="Pago Fact 504571 CESA"/>
    <s v=""/>
    <s v="JCARRASCO"/>
    <s v="2025/06"/>
    <s v=""/>
    <s v=""/>
    <x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5">
  <r>
    <x v="0"/>
    <x v="0"/>
    <s v="3000"/>
    <s v="CARBOMET INDUSTRIAL S.A."/>
    <s v="424"/>
    <s v="2025000694"/>
    <s v="KH"/>
    <d v="2025-01-27T00:00:00"/>
    <d v="2025-01-27T00:00:00"/>
    <s v="/982,94728"/>
    <n v="-1652875"/>
    <s v="CLP"/>
    <n v="-1681.55"/>
    <s v="USD"/>
    <n v="-1681.55"/>
    <s v=""/>
    <s v="4500011659"/>
    <s v=""/>
    <s v=""/>
    <s v="BCONTRERAS"/>
    <s v="2025/01"/>
    <s v="4500011659"/>
    <s v=""/>
    <x v="0"/>
    <x v="0"/>
    <x v="0"/>
    <x v="0"/>
  </r>
  <r>
    <x v="0"/>
    <x v="0"/>
    <s v="3000"/>
    <s v="CARBOMET INDUSTRIAL S.A."/>
    <s v="430"/>
    <s v="2025001754"/>
    <s v="KH"/>
    <d v="2025-02-25T00:00:00"/>
    <d v="2025-02-25T00:00:00"/>
    <s v="/946,95800"/>
    <n v="-1661845"/>
    <s v="CLP"/>
    <n v="-1754.93"/>
    <s v="USD"/>
    <n v="-1754.93"/>
    <s v=""/>
    <s v="4500011659"/>
    <s v=""/>
    <s v=""/>
    <s v="BCONTRERAS"/>
    <s v="2025/02"/>
    <s v="4500011659"/>
    <s v=""/>
    <x v="0"/>
    <x v="0"/>
    <x v="0"/>
    <x v="0"/>
  </r>
  <r>
    <x v="0"/>
    <x v="0"/>
    <s v="3000"/>
    <s v="CARBOMET INDUSTRIAL S.A."/>
    <s v="436"/>
    <s v="2025002632"/>
    <s v="KH"/>
    <d v="2025-03-26T00:00:00"/>
    <d v="2025-03-26T00:00:00"/>
    <s v="/919,91886"/>
    <n v="-1673314"/>
    <s v="CLP"/>
    <n v="-1818.98"/>
    <s v="USD"/>
    <n v="-1818.98"/>
    <s v=""/>
    <s v="4500011659"/>
    <s v=""/>
    <s v=""/>
    <s v="BCONTRERAS"/>
    <s v="2025/03"/>
    <s v="4500011659"/>
    <s v=""/>
    <x v="0"/>
    <x v="0"/>
    <x v="0"/>
    <x v="0"/>
  </r>
  <r>
    <x v="0"/>
    <x v="0"/>
    <s v="3000"/>
    <s v="CARBOMET INDUSTRIAL S.A."/>
    <s v="442"/>
    <s v="2025003968"/>
    <s v="KH"/>
    <d v="2025-04-28T00:00:00"/>
    <d v="2025-04-28T00:00:00"/>
    <s v="/936,74075"/>
    <n v="-1681637"/>
    <s v="CLP"/>
    <n v="-1795.2"/>
    <s v="USD"/>
    <n v="-1795.2"/>
    <s v=""/>
    <s v="4500011659"/>
    <s v=""/>
    <s v=""/>
    <s v="BCONTRERAS"/>
    <s v="2025/04"/>
    <s v="4500011659"/>
    <s v=""/>
    <x v="0"/>
    <x v="0"/>
    <x v="0"/>
    <x v="0"/>
  </r>
  <r>
    <x v="0"/>
    <x v="0"/>
    <s v="3000"/>
    <s v="CARBOMET INDUSTRIAL S.A."/>
    <s v="448"/>
    <s v="2025004967"/>
    <s v="KH"/>
    <d v="2025-05-26T00:00:00"/>
    <d v="2025-05-26T00:00:00"/>
    <s v="/940,81008"/>
    <n v="-1686562"/>
    <s v="CLP"/>
    <n v="-1792.67"/>
    <s v="USD"/>
    <n v="-1792.67"/>
    <s v=""/>
    <s v="4500011659"/>
    <s v=""/>
    <s v=""/>
    <s v="BCONTRERAS"/>
    <s v="2025/05"/>
    <s v="4500011659"/>
    <s v=""/>
    <x v="0"/>
    <x v="0"/>
    <x v="0"/>
    <x v="0"/>
  </r>
  <r>
    <x v="0"/>
    <x v="0"/>
    <s v="3000"/>
    <s v="CARBOMET INDUSTRIAL S.A."/>
    <s v="F454"/>
    <s v="2025006054"/>
    <s v="KH"/>
    <d v="2025-06-25T00:00:00"/>
    <d v="2025-06-26T00:00:00"/>
    <s v="/936,29181"/>
    <n v="-1689885"/>
    <s v="CLP"/>
    <n v="-1804.87"/>
    <s v="USD"/>
    <n v="-1804.87"/>
    <s v=""/>
    <s v="4500011659"/>
    <s v=""/>
    <s v=""/>
    <s v="NMARDONES"/>
    <s v="2025/06"/>
    <s v="4500011659"/>
    <s v=""/>
    <x v="0"/>
    <x v="0"/>
    <x v="0"/>
    <x v="0"/>
  </r>
  <r>
    <x v="0"/>
    <x v="0"/>
    <s v="3000"/>
    <s v="CARBOMET INDUSTRIAL S.A."/>
    <s v="F.454"/>
    <s v="2025006067"/>
    <s v="KH"/>
    <d v="2025-06-25T00:00:00"/>
    <d v="2025-06-26T00:00:00"/>
    <s v="/936,29181"/>
    <n v="1689885"/>
    <s v="CLP"/>
    <n v="1804.87"/>
    <s v="USD"/>
    <n v="1804.87"/>
    <s v=""/>
    <s v="4500011659"/>
    <s v=""/>
    <s v=""/>
    <s v="BCONTRERAS"/>
    <s v="2025/06"/>
    <s v="4500011659"/>
    <s v=""/>
    <x v="0"/>
    <x v="0"/>
    <x v="0"/>
    <x v="0"/>
  </r>
  <r>
    <x v="0"/>
    <x v="0"/>
    <s v="3000"/>
    <s v="CARBOMET INDUSTRIAL S.A."/>
    <s v="454"/>
    <s v="2025006068"/>
    <s v="KH"/>
    <d v="2025-06-25T00:00:00"/>
    <d v="2025-06-25T00:00:00"/>
    <s v="/937,89232"/>
    <n v="-1689885"/>
    <s v="CLP"/>
    <n v="-1801.79"/>
    <s v="USD"/>
    <n v="-1801.79"/>
    <s v=""/>
    <s v="4500011659"/>
    <s v=""/>
    <s v=""/>
    <s v="BCONTRERAS"/>
    <s v="2025/06"/>
    <s v="4500011659"/>
    <s v=""/>
    <x v="0"/>
    <x v="0"/>
    <x v="0"/>
    <x v="0"/>
  </r>
  <r>
    <x v="0"/>
    <x v="0"/>
    <s v="3000"/>
    <s v="CARBOMET INDUSTRIAL S.A."/>
    <s v="CISA"/>
    <s v="2025502659"/>
    <s v="KZ"/>
    <d v="2025-01-10T00:00:00"/>
    <d v="2025-01-10T00:00:00"/>
    <s v="1,00000"/>
    <n v="1646.85"/>
    <s v="USD"/>
    <n v="1671.58"/>
    <s v="USD"/>
    <n v="1671.58"/>
    <s v=""/>
    <s v="CISA"/>
    <s v="CISA"/>
    <s v=""/>
    <s v="DRIOSA"/>
    <s v="2025/01"/>
    <s v=""/>
    <s v=""/>
    <x v="1"/>
    <x v="1"/>
    <x v="1"/>
    <x v="1"/>
  </r>
  <r>
    <x v="0"/>
    <x v="0"/>
    <s v="3000"/>
    <s v="CARBOMET INDUSTRIAL S.A."/>
    <s v=""/>
    <s v="2025505566"/>
    <s v="ZP"/>
    <d v="2025-02-05T00:00:00"/>
    <d v="2025-02-05T00:00:00"/>
    <s v="1,00000"/>
    <n v="1681.55"/>
    <s v="USD"/>
    <n v="1681.55"/>
    <s v="USD"/>
    <n v="1681.55"/>
    <s v=""/>
    <s v=""/>
    <s v="20250205-05FEB"/>
    <s v=""/>
    <s v="DRIOSA"/>
    <s v="2025/02"/>
    <s v=""/>
    <s v=""/>
    <x v="1"/>
    <x v="1"/>
    <x v="1"/>
    <x v="1"/>
  </r>
  <r>
    <x v="0"/>
    <x v="0"/>
    <s v="3000"/>
    <s v="CARBOMET INDUSTRIAL S.A."/>
    <s v=""/>
    <s v="2025513124"/>
    <s v="ZP"/>
    <d v="2025-03-12T00:00:00"/>
    <d v="2025-03-12T00:00:00"/>
    <s v="1,00000"/>
    <n v="1754.93"/>
    <s v="USD"/>
    <n v="1754.93"/>
    <s v="USD"/>
    <n v="1754.93"/>
    <s v=""/>
    <s v=""/>
    <s v="20250312-12MAR"/>
    <s v=""/>
    <s v="DRIOSA"/>
    <s v="2025/03"/>
    <s v=""/>
    <s v=""/>
    <x v="1"/>
    <x v="1"/>
    <x v="1"/>
    <x v="1"/>
  </r>
  <r>
    <x v="0"/>
    <x v="0"/>
    <s v="3000"/>
    <s v="CARBOMET INDUSTRIAL S.A."/>
    <s v="CISA"/>
    <s v="2025523675"/>
    <s v="KZ"/>
    <d v="2025-04-15T00:00:00"/>
    <d v="2025-04-15T00:00:00"/>
    <s v="1,00000"/>
    <n v="1732.08"/>
    <s v="USD"/>
    <n v="1818.98"/>
    <s v="USD"/>
    <n v="1818.98"/>
    <s v=""/>
    <s v="CISA"/>
    <s v="CISA"/>
    <s v=""/>
    <s v="DRIOSA"/>
    <s v="2025/04"/>
    <s v=""/>
    <s v=""/>
    <x v="1"/>
    <x v="1"/>
    <x v="1"/>
    <x v="1"/>
  </r>
  <r>
    <x v="0"/>
    <x v="0"/>
    <s v="3000"/>
    <s v="CARBOMET INDUSTRIAL S.A."/>
    <s v="CISA"/>
    <s v="2025531829"/>
    <s v="KZ"/>
    <d v="2025-05-22T00:00:00"/>
    <d v="2025-05-22T00:00:00"/>
    <s v="1,00000"/>
    <n v="1784.78"/>
    <s v="USD"/>
    <n v="1795.2"/>
    <s v="USD"/>
    <n v="1795.2"/>
    <s v=""/>
    <s v="CISA"/>
    <s v="CISA"/>
    <s v=""/>
    <s v="DRIOSA"/>
    <s v="2025/05"/>
    <s v=""/>
    <s v=""/>
    <x v="1"/>
    <x v="1"/>
    <x v="1"/>
    <x v="1"/>
  </r>
  <r>
    <x v="0"/>
    <x v="0"/>
    <s v="3000"/>
    <s v="CARBOMET INDUSTRIAL S.A."/>
    <s v="CISA"/>
    <s v="2025537777"/>
    <s v="KZ"/>
    <d v="2025-06-12T00:00:00"/>
    <d v="2025-06-12T00:00:00"/>
    <s v="1,00000"/>
    <n v="1801.19"/>
    <s v="USD"/>
    <n v="1792.67"/>
    <s v="USD"/>
    <n v="1792.67"/>
    <s v=""/>
    <s v="CISA"/>
    <s v="CISA"/>
    <s v=""/>
    <s v="DRIOSA"/>
    <s v="2025/06"/>
    <s v=""/>
    <s v=""/>
    <x v="1"/>
    <x v="1"/>
    <x v="1"/>
    <x v="1"/>
  </r>
  <r>
    <x v="0"/>
    <x v="0"/>
    <s v="3000"/>
    <s v="CARBOMET INDUSTRIAL S.A."/>
    <s v="COMPENSACION"/>
    <s v="2025539090"/>
    <s v="PO"/>
    <d v="2025-06-27T00:00:00"/>
    <d v="2025-06-27T00:00:00"/>
    <s v="/936,29181"/>
    <n v="1689885"/>
    <s v="CLP"/>
    <n v="1804.87"/>
    <s v="USD"/>
    <n v="1804.87"/>
    <s v=""/>
    <s v=""/>
    <s v="COMPENSACION"/>
    <s v=""/>
    <s v="BCONTRERAS"/>
    <s v="2025/06"/>
    <s v=""/>
    <s v=""/>
    <x v="2"/>
    <x v="1"/>
    <x v="1"/>
    <x v="1"/>
  </r>
  <r>
    <x v="0"/>
    <x v="0"/>
    <s v="3000"/>
    <s v="CARBOMET INDUSTRIAL S.A."/>
    <s v="COMPENSACION"/>
    <s v="2025539090"/>
    <s v="PO"/>
    <d v="2025-06-27T00:00:00"/>
    <d v="2025-06-27T00:00:00"/>
    <s v="/936,29181"/>
    <n v="-1689885"/>
    <s v="CLP"/>
    <n v="-1804.87"/>
    <s v="USD"/>
    <n v="-1804.87"/>
    <s v=""/>
    <s v=""/>
    <s v="COMPENSACION"/>
    <s v=""/>
    <s v="BCONTRERAS"/>
    <s v="2025/06"/>
    <s v=""/>
    <s v=""/>
    <x v="2"/>
    <x v="1"/>
    <x v="1"/>
    <x v="1"/>
  </r>
  <r>
    <x v="1"/>
    <x v="1"/>
    <s v="96953640"/>
    <s v="INMOBILIARIA SAN BERNARDO S.A."/>
    <s v="663"/>
    <s v="2025002573"/>
    <s v="KV"/>
    <d v="2025-03-20T00:00:00"/>
    <d v="2025-03-20T00:00:00"/>
    <s v="/917,75331"/>
    <n v="-180880"/>
    <s v="CLP"/>
    <n v="-197.09"/>
    <s v="USD"/>
    <n v="-197.09"/>
    <s v=""/>
    <s v="4200159903 Ladrillos para Paisajismo"/>
    <s v="Ladrillos para Paisajismo"/>
    <s v=""/>
    <s v="BCONTRERAS"/>
    <s v="2025/03"/>
    <s v="4200159903"/>
    <s v=""/>
    <x v="3"/>
    <x v="0"/>
    <x v="0"/>
    <x v="2"/>
  </r>
  <r>
    <x v="1"/>
    <x v="1"/>
    <s v="96953640"/>
    <s v="INMOBILIARIA SAN BERNARDO S.A."/>
    <s v="675"/>
    <s v="2025005689"/>
    <s v="KX"/>
    <d v="2025-06-11T00:00:00"/>
    <d v="2025-06-11T00:00:00"/>
    <s v="/940,80847"/>
    <n v="-821100"/>
    <s v="CLP"/>
    <n v="-872.76"/>
    <s v="USD"/>
    <n v="-872.76"/>
    <s v=""/>
    <s v="4900091054 CASCARA DE NUEZ PARA JARDIN DE LLUVIA"/>
    <s v="CÁSCARA DE NUEZ PARA JARD"/>
    <s v=""/>
    <s v="BCONTRERAS"/>
    <s v="2025/06"/>
    <s v="4900091054"/>
    <s v=""/>
    <x v="3"/>
    <x v="0"/>
    <x v="0"/>
    <x v="2"/>
  </r>
  <r>
    <x v="1"/>
    <x v="1"/>
    <s v="96953640"/>
    <s v="INMOBILIARIA SAN BERNARDO S.A."/>
    <s v="1310"/>
    <s v="2025250064"/>
    <s v="DC"/>
    <d v="2025-01-24T00:00:00"/>
    <d v="2025-01-24T00:00:00"/>
    <s v="/989,85165"/>
    <n v="-268230"/>
    <s v="CLP"/>
    <n v="-270.98"/>
    <s v="USD"/>
    <n v="-270.98"/>
    <s v=""/>
    <s v="4500011655-4500011656-4500011658"/>
    <s v=""/>
    <s v=""/>
    <s v="BCONTRERAS"/>
    <s v="2025/01"/>
    <s v="4500011655"/>
    <s v=""/>
    <x v="3"/>
    <x v="0"/>
    <x v="0"/>
    <x v="2"/>
  </r>
  <r>
    <x v="1"/>
    <x v="1"/>
    <s v="96953640"/>
    <s v="INMOBILIARIA SAN BERNARDO S.A."/>
    <s v="1319"/>
    <s v="2025250284"/>
    <s v="DC"/>
    <d v="2025-02-20T00:00:00"/>
    <d v="2025-02-20T00:00:00"/>
    <s v="/951,80346"/>
    <n v="-273910"/>
    <s v="CLP"/>
    <n v="-287.77999999999997"/>
    <s v="USD"/>
    <n v="-287.77999999999997"/>
    <s v=""/>
    <s v="4500011655"/>
    <s v=""/>
    <s v=""/>
    <s v="BCONTRERAS"/>
    <s v="2025/02"/>
    <s v="4500011655"/>
    <s v=""/>
    <x v="3"/>
    <x v="0"/>
    <x v="0"/>
    <x v="2"/>
  </r>
  <r>
    <x v="1"/>
    <x v="1"/>
    <s v="96953640"/>
    <s v="INMOBILIARIA SAN BERNARDO S.A."/>
    <s v="1328"/>
    <s v="2025250501"/>
    <s v="DC"/>
    <d v="2025-03-24T00:00:00"/>
    <d v="2025-03-24T00:00:00"/>
    <s v="/932,11460"/>
    <n v="-254430"/>
    <s v="CLP"/>
    <n v="-272.95999999999998"/>
    <s v="USD"/>
    <n v="-272.95999999999998"/>
    <s v=""/>
    <s v="4500011655-4500011656-4500011658"/>
    <s v=""/>
    <s v=""/>
    <s v="BCONTRERAS"/>
    <s v="2025/03"/>
    <s v="4500011655"/>
    <s v=""/>
    <x v="3"/>
    <x v="0"/>
    <x v="0"/>
    <x v="2"/>
  </r>
  <r>
    <x v="1"/>
    <x v="1"/>
    <s v="96953640"/>
    <s v="INMOBILIARIA SAN BERNARDO S.A."/>
    <s v="1337"/>
    <s v="2025250710"/>
    <s v="DC"/>
    <d v="2025-04-16T00:00:00"/>
    <d v="2025-04-16T00:00:00"/>
    <s v="/967,13765"/>
    <n v="-241620"/>
    <s v="CLP"/>
    <n v="-249.83"/>
    <s v="USD"/>
    <n v="-249.83"/>
    <s v=""/>
    <s v="4500011655-4500011656-4500011658"/>
    <s v=""/>
    <s v=""/>
    <s v="BCONTRERAS"/>
    <s v="2025/04"/>
    <s v="4500011655"/>
    <s v=""/>
    <x v="3"/>
    <x v="0"/>
    <x v="0"/>
    <x v="2"/>
  </r>
  <r>
    <x v="1"/>
    <x v="1"/>
    <s v="96953640"/>
    <s v="INMOBILIARIA SAN BERNARDO S.A."/>
    <s v="1346"/>
    <s v="2025250902"/>
    <s v="DC"/>
    <d v="2025-05-19T00:00:00"/>
    <d v="2025-05-19T00:00:00"/>
    <s v="/944,45933"/>
    <n v="-246740"/>
    <s v="CLP"/>
    <n v="-261.25"/>
    <s v="USD"/>
    <n v="-261.25"/>
    <s v=""/>
    <s v="4500011655-4500011656-4500011658"/>
    <s v=""/>
    <s v=""/>
    <s v="BCONTRERAS"/>
    <s v="2025/05"/>
    <s v="4500011655"/>
    <s v=""/>
    <x v="3"/>
    <x v="0"/>
    <x v="0"/>
    <x v="2"/>
  </r>
  <r>
    <x v="1"/>
    <x v="1"/>
    <s v="96953640"/>
    <s v="INMOBILIARIA SAN BERNARDO S.A."/>
    <s v="1356"/>
    <s v="2025251131"/>
    <s v="DC"/>
    <d v="2025-06-17T00:00:00"/>
    <d v="2025-06-17T00:00:00"/>
    <s v="/935,20644"/>
    <n v="-272940"/>
    <s v="CLP"/>
    <n v="-291.85000000000002"/>
    <s v="USD"/>
    <n v="-291.85000000000002"/>
    <s v=""/>
    <s v="4500011655-4500011656-4500011656"/>
    <s v=""/>
    <s v=""/>
    <s v="BCONTRERAS"/>
    <s v="2025/06"/>
    <s v="4500011655"/>
    <s v=""/>
    <x v="3"/>
    <x v="0"/>
    <x v="0"/>
    <x v="2"/>
  </r>
  <r>
    <x v="1"/>
    <x v="1"/>
    <s v="96953640"/>
    <s v="INMOBILIARIA SAN BERNARDO S.A."/>
    <s v="PAGO NCOBRO"/>
    <s v="2025504999"/>
    <s v="KZ"/>
    <d v="2025-01-30T00:00:00"/>
    <d v="2025-01-30T00:00:00"/>
    <s v="/989,85165"/>
    <n v="268230"/>
    <s v="CLP"/>
    <n v="270.98"/>
    <s v="USD"/>
    <n v="270.98"/>
    <s v=""/>
    <s v="PAGO NCOBRO 1310"/>
    <s v="PAGO NCOBRO 1310"/>
    <s v=""/>
    <s v="JCARRASCO"/>
    <s v="2025/01"/>
    <s v=""/>
    <s v=""/>
    <x v="1"/>
    <x v="1"/>
    <x v="1"/>
    <x v="1"/>
  </r>
  <r>
    <x v="1"/>
    <x v="1"/>
    <s v="96953640"/>
    <s v="INMOBILIARIA SAN BERNARDO S.A."/>
    <s v="NC 1319"/>
    <s v="2025511130"/>
    <s v="KZ"/>
    <d v="2025-02-27T00:00:00"/>
    <d v="2025-02-27T00:00:00"/>
    <s v="/951,80346"/>
    <n v="273910"/>
    <s v="CLP"/>
    <n v="287.77999999999997"/>
    <s v="USD"/>
    <n v="287.77999999999997"/>
    <s v=""/>
    <s v="Pago NC 1319 ISBSA"/>
    <s v="Pago NC 1319 ISBSA"/>
    <s v=""/>
    <s v="VMIRANDAM"/>
    <s v="2025/02"/>
    <s v=""/>
    <s v=""/>
    <x v="1"/>
    <x v="1"/>
    <x v="1"/>
    <x v="1"/>
  </r>
  <r>
    <x v="1"/>
    <x v="1"/>
    <s v="96953640"/>
    <s v="INMOBILIARIA SAN BERNARDO S.A."/>
    <s v="NC 1328 Y F.663"/>
    <s v="2025518229"/>
    <s v="KZ"/>
    <d v="2025-03-28T00:00:00"/>
    <d v="2025-03-28T00:00:00"/>
    <s v="/926,09297"/>
    <n v="435310"/>
    <s v="CLP"/>
    <n v="470.05"/>
    <s v="USD"/>
    <n v="470.05"/>
    <s v=""/>
    <s v="Pago NC 1328 y F 663 ISBSA"/>
    <s v="Pago NC 1328 y F 663"/>
    <s v=""/>
    <s v="VMIRANDAM"/>
    <s v="2025/03"/>
    <s v=""/>
    <s v=""/>
    <x v="1"/>
    <x v="1"/>
    <x v="1"/>
    <x v="1"/>
  </r>
  <r>
    <x v="1"/>
    <x v="1"/>
    <s v="96953640"/>
    <s v="INMOBILIARIA SAN BERNARDO S.A."/>
    <s v="PAGO NC"/>
    <s v="2025524738"/>
    <s v="KZ"/>
    <d v="2025-04-28T00:00:00"/>
    <d v="2025-04-28T00:00:00"/>
    <s v="/967,13765"/>
    <n v="241620"/>
    <s v="CLP"/>
    <n v="249.83"/>
    <s v="USD"/>
    <n v="249.83"/>
    <s v=""/>
    <s v="Pago NC 1337 ISB"/>
    <s v="Pago NC 1337 ISB"/>
    <s v=""/>
    <s v="JCARRASCO"/>
    <s v="2025/04"/>
    <s v=""/>
    <s v=""/>
    <x v="1"/>
    <x v="1"/>
    <x v="1"/>
    <x v="1"/>
  </r>
  <r>
    <x v="1"/>
    <x v="1"/>
    <s v="96953640"/>
    <s v="INMOBILIARIA SAN BERNARDO S.A."/>
    <s v="PAGO NC"/>
    <s v="2025525934"/>
    <s v="AU"/>
    <d v="2025-04-28T00:00:00"/>
    <d v="2025-04-28T00:00:00"/>
    <s v="/967,13765"/>
    <n v="-241620"/>
    <s v="CLP"/>
    <n v="-249.83"/>
    <s v="USD"/>
    <n v="-249.83"/>
    <s v=""/>
    <s v="Pago NC 1337 ISB"/>
    <s v="Pago NC 1337 ISB"/>
    <s v=""/>
    <s v="VMIRANDAM"/>
    <s v="2025/04"/>
    <s v=""/>
    <s v=""/>
    <x v="1"/>
    <x v="1"/>
    <x v="1"/>
    <x v="1"/>
  </r>
  <r>
    <x v="1"/>
    <x v="1"/>
    <s v="96953640"/>
    <s v="INMOBILIARIA SAN BERNARDO S.A."/>
    <s v="PAGO NC 1337"/>
    <s v="2025525935"/>
    <s v="KZ"/>
    <d v="2025-04-28T00:00:00"/>
    <d v="2025-04-28T00:00:00"/>
    <s v="/967,13765"/>
    <n v="241620"/>
    <s v="CLP"/>
    <n v="249.83"/>
    <s v="USD"/>
    <n v="249.83"/>
    <s v=""/>
    <s v="Pago NC 1337 ISB"/>
    <s v="Pago NC 1337 ISB"/>
    <s v=""/>
    <s v="VMIRANDAM"/>
    <s v="2025/04"/>
    <s v=""/>
    <s v=""/>
    <x v="1"/>
    <x v="1"/>
    <x v="1"/>
    <x v="1"/>
  </r>
  <r>
    <x v="1"/>
    <x v="1"/>
    <s v="96953640"/>
    <s v="INMOBILIARIA SAN BERNARDO S.A."/>
    <s v="PAGO NC"/>
    <s v="2025532815"/>
    <s v="KZ"/>
    <d v="2025-05-29T00:00:00"/>
    <d v="2025-05-29T00:00:00"/>
    <s v="/944,45933"/>
    <n v="246740"/>
    <s v="CLP"/>
    <n v="261.25"/>
    <s v="USD"/>
    <n v="261.25"/>
    <s v=""/>
    <s v="Pago NC 1346 ISB"/>
    <s v="Pago NC 1346 ISB"/>
    <s v=""/>
    <s v="JCARRASCO"/>
    <s v="2025/05"/>
    <s v=""/>
    <s v=""/>
    <x v="1"/>
    <x v="1"/>
    <x v="1"/>
    <x v="1"/>
  </r>
  <r>
    <x v="1"/>
    <x v="1"/>
    <s v="96953640"/>
    <s v="INMOBILIARIA SAN BERNARDO S.A."/>
    <s v="PAGO ISB"/>
    <s v="2025539107"/>
    <s v="KZ"/>
    <d v="2025-06-26T00:00:00"/>
    <d v="2025-06-26T00:00:00"/>
    <s v="/939,40461"/>
    <n v="1094040"/>
    <s v="CLP"/>
    <n v="1164.6099999999999"/>
    <s v="USD"/>
    <n v="1164.6099999999999"/>
    <s v=""/>
    <s v="Pago ISB F 675 Y NC 1356"/>
    <s v="Pago ISB F 675 Y NC 1356"/>
    <s v=""/>
    <s v="JCARRASCO"/>
    <s v="2025/06"/>
    <s v=""/>
    <s v=""/>
    <x v="1"/>
    <x v="1"/>
    <x v="1"/>
    <x v="1"/>
  </r>
  <r>
    <x v="2"/>
    <x v="2"/>
    <s v="1036"/>
    <s v="COMPLEJO INDUSTRIAL MOLYNOR S."/>
    <s v="502296"/>
    <s v="2025000022"/>
    <s v="ZG"/>
    <d v="2024-12-31T00:00:00"/>
    <d v="2025-01-03T00:00:00"/>
    <s v="/992,12005"/>
    <n v="56873540"/>
    <s v="CLP"/>
    <n v="57325.26"/>
    <s v="USD"/>
    <n v="57325.26"/>
    <s v=""/>
    <s v="Fin Sep-24 Fact 503320 Cto 4600000803"/>
    <s v=""/>
    <s v=""/>
    <s v="LFLORES"/>
    <s v="2025/01"/>
    <s v="4500011234"/>
    <s v=""/>
    <x v="2"/>
    <x v="1"/>
    <x v="1"/>
    <x v="1"/>
  </r>
  <r>
    <x v="2"/>
    <x v="2"/>
    <s v="1036"/>
    <s v="COMPLEJO INDUSTRIAL MOLYNOR S."/>
    <s v="502298"/>
    <s v="2025000937"/>
    <s v="KC"/>
    <d v="2024-12-30T00:00:00"/>
    <d v="2025-01-01T00:00:00"/>
    <s v="/992,11997"/>
    <n v="99971008"/>
    <s v="CLP"/>
    <n v="100765.04"/>
    <s v="USD"/>
    <n v="100765.04"/>
    <s v=""/>
    <s v="FACTURA N°503370"/>
    <s v=""/>
    <s v=""/>
    <s v="BCONTRERAS"/>
    <s v="2025/01"/>
    <s v=""/>
    <s v=""/>
    <x v="2"/>
    <x v="1"/>
    <x v="1"/>
    <x v="1"/>
  </r>
  <r>
    <x v="2"/>
    <x v="2"/>
    <s v="1036"/>
    <s v="COMPLEJO INDUSTRIAL MOLYNOR S."/>
    <s v="502300"/>
    <s v="2025001015"/>
    <s v="ZG"/>
    <d v="2025-01-31T00:00:00"/>
    <d v="2025-02-04T00:00:00"/>
    <s v="/988,09999"/>
    <n v="416023197"/>
    <s v="CLP"/>
    <n v="421033.5"/>
    <s v="USD"/>
    <n v="421033.5"/>
    <s v=""/>
    <s v="Fin Oct-24 Fact 503337Cto 4600000803"/>
    <s v=""/>
    <s v=""/>
    <s v="LFLORES"/>
    <s v="2025/02"/>
    <s v="4500011306"/>
    <s v=""/>
    <x v="4"/>
    <x v="0"/>
    <x v="0"/>
    <x v="3"/>
  </r>
  <r>
    <x v="2"/>
    <x v="2"/>
    <s v="1036"/>
    <s v="COMPLEJO INDUSTRIAL MOLYNOR S."/>
    <s v="503380"/>
    <s v="2025001067"/>
    <s v="ZK"/>
    <d v="2025-01-31T00:00:00"/>
    <d v="2025-02-04T00:00:00"/>
    <s v="/988,10001"/>
    <n v="-520179479"/>
    <s v="CLP"/>
    <n v="-526444.16"/>
    <s v="USD"/>
    <n v="-526444.16"/>
    <s v=""/>
    <s v="Fact ene-25 Cto 4600000817 MOS2"/>
    <s v=""/>
    <s v=""/>
    <s v="AJARAA"/>
    <s v="2025/02"/>
    <s v="4500011948"/>
    <s v=""/>
    <x v="5"/>
    <x v="0"/>
    <x v="0"/>
    <x v="3"/>
  </r>
  <r>
    <x v="2"/>
    <x v="2"/>
    <s v="1036"/>
    <s v="COMPLEJO INDUSTRIAL MOLYNOR S."/>
    <s v="503381"/>
    <s v="2025001068"/>
    <s v="ZK"/>
    <d v="2025-01-31T00:00:00"/>
    <d v="2025-02-04T00:00:00"/>
    <s v="/988,10000"/>
    <n v="-35429205"/>
    <s v="CLP"/>
    <n v="-35855.89"/>
    <s v="USD"/>
    <n v="-35855.89"/>
    <s v=""/>
    <s v="Fact ene-25 Cto 4600000817 OTAS"/>
    <s v=""/>
    <s v=""/>
    <s v="AJARAA"/>
    <s v="2025/02"/>
    <s v="4500011949"/>
    <s v=""/>
    <x v="5"/>
    <x v="0"/>
    <x v="0"/>
    <x v="3"/>
  </r>
  <r>
    <x v="2"/>
    <x v="2"/>
    <s v="1036"/>
    <s v="COMPLEJO INDUSTRIAL MOLYNOR S."/>
    <s v="503388"/>
    <s v="2025001069"/>
    <s v="ZK"/>
    <d v="2025-01-31T00:00:00"/>
    <d v="2025-02-05T00:00:00"/>
    <s v="/988,10000"/>
    <n v="-3136041673"/>
    <s v="CLP"/>
    <n v="-3173810.02"/>
    <s v="USD"/>
    <n v="-3173810.02"/>
    <s v=""/>
    <s v="Fact ene-25 Cto 4600000817 OXT"/>
    <s v=""/>
    <s v=""/>
    <s v="AJARAA"/>
    <s v="2025/02"/>
    <s v="4500011950"/>
    <s v=""/>
    <x v="5"/>
    <x v="0"/>
    <x v="0"/>
    <x v="3"/>
  </r>
  <r>
    <x v="2"/>
    <x v="2"/>
    <s v="1036"/>
    <s v="COMPLEJO INDUSTRIAL MOLYNOR S."/>
    <s v="503380"/>
    <s v="2025001098"/>
    <s v="KA"/>
    <d v="2025-01-31T00:00:00"/>
    <d v="2025-02-04T00:00:00"/>
    <s v="/988,10001"/>
    <n v="520179479"/>
    <s v="CLP"/>
    <n v="526444.16"/>
    <s v="USD"/>
    <n v="526444.16"/>
    <s v=""/>
    <s v="Fact ene-25 Cto 4600000817 MOS2"/>
    <s v=""/>
    <s v=""/>
    <s v="AJARAA"/>
    <s v="2025/02"/>
    <s v="4500011948"/>
    <s v=""/>
    <x v="2"/>
    <x v="1"/>
    <x v="1"/>
    <x v="1"/>
  </r>
  <r>
    <x v="2"/>
    <x v="2"/>
    <s v="1036"/>
    <s v="COMPLEJO INDUSTRIAL MOLYNOR S."/>
    <s v="503380"/>
    <s v="2025001099"/>
    <s v="ZK"/>
    <d v="2025-01-31T00:00:00"/>
    <d v="2025-01-31T00:00:00"/>
    <s v="/988,10001"/>
    <n v="-520179479"/>
    <s v="CLP"/>
    <n v="-526444.16"/>
    <s v="USD"/>
    <n v="-526444.16"/>
    <s v=""/>
    <s v="Fact ene-25 Cto 4600000817 MOS2"/>
    <s v=""/>
    <s v=""/>
    <s v="AJARAA"/>
    <s v="2025/01"/>
    <s v="4500011948"/>
    <s v=""/>
    <x v="2"/>
    <x v="1"/>
    <x v="1"/>
    <x v="1"/>
  </r>
  <r>
    <x v="2"/>
    <x v="2"/>
    <s v="1036"/>
    <s v="COMPLEJO INDUSTRIAL MOLYNOR S."/>
    <s v="503381"/>
    <s v="2025001100"/>
    <s v="KA"/>
    <d v="2025-01-31T00:00:00"/>
    <d v="2025-02-04T00:00:00"/>
    <s v="/988,10000"/>
    <n v="35429205"/>
    <s v="CLP"/>
    <n v="35855.89"/>
    <s v="USD"/>
    <n v="35855.89"/>
    <s v=""/>
    <s v="Fact ene-25 Cto 4600000817 OTAS"/>
    <s v=""/>
    <s v=""/>
    <s v="AJARAA"/>
    <s v="2025/02"/>
    <s v="4500011949"/>
    <s v=""/>
    <x v="2"/>
    <x v="1"/>
    <x v="1"/>
    <x v="1"/>
  </r>
  <r>
    <x v="2"/>
    <x v="2"/>
    <s v="1036"/>
    <s v="COMPLEJO INDUSTRIAL MOLYNOR S."/>
    <s v="503381"/>
    <s v="2025001101"/>
    <s v="ZK"/>
    <d v="2025-01-31T00:00:00"/>
    <d v="2025-01-31T00:00:00"/>
    <s v="/988,10000"/>
    <n v="-35429205"/>
    <s v="CLP"/>
    <n v="-35855.89"/>
    <s v="USD"/>
    <n v="-35855.89"/>
    <s v=""/>
    <s v="Fact ene-25 Cto 4600000817 OTAS"/>
    <s v=""/>
    <s v=""/>
    <s v="AJARAA"/>
    <s v="2025/01"/>
    <s v="4500011949"/>
    <s v=""/>
    <x v="2"/>
    <x v="1"/>
    <x v="1"/>
    <x v="1"/>
  </r>
  <r>
    <x v="2"/>
    <x v="2"/>
    <s v="1036"/>
    <s v="COMPLEJO INDUSTRIAL MOLYNOR S."/>
    <s v="503388"/>
    <s v="2025001102"/>
    <s v="KA"/>
    <d v="2025-01-31T00:00:00"/>
    <d v="2025-02-05T00:00:00"/>
    <s v="/988,10000"/>
    <n v="3136041673"/>
    <s v="CLP"/>
    <n v="3173810.02"/>
    <s v="USD"/>
    <n v="3173810.02"/>
    <s v=""/>
    <s v="Fact ene-25 Cto 4600000817 OXT"/>
    <s v=""/>
    <s v=""/>
    <s v="AJARAA"/>
    <s v="2025/02"/>
    <s v="4500011950"/>
    <s v=""/>
    <x v="2"/>
    <x v="1"/>
    <x v="1"/>
    <x v="1"/>
  </r>
  <r>
    <x v="2"/>
    <x v="2"/>
    <s v="1036"/>
    <s v="COMPLEJO INDUSTRIAL MOLYNOR S."/>
    <s v="503388"/>
    <s v="2025001103"/>
    <s v="ZK"/>
    <d v="2025-01-31T00:00:00"/>
    <d v="2025-01-31T00:00:00"/>
    <s v="/988,10000"/>
    <n v="-3136041673"/>
    <s v="CLP"/>
    <n v="-3173810.02"/>
    <s v="USD"/>
    <n v="-3173810.02"/>
    <s v=""/>
    <s v="Fact ene-25 Cto 4600000817 OXT"/>
    <s v=""/>
    <s v=""/>
    <s v="AJARAA"/>
    <s v="2025/01"/>
    <s v="4500011950"/>
    <s v=""/>
    <x v="2"/>
    <x v="1"/>
    <x v="1"/>
    <x v="1"/>
  </r>
  <r>
    <x v="2"/>
    <x v="2"/>
    <s v="76016222"/>
    <s v="COMPLEJO INDUSTRIAL MOLYNOR S."/>
    <s v="F503383"/>
    <s v="2025001104"/>
    <s v="KV"/>
    <d v="2025-01-31T00:00:00"/>
    <d v="2025-01-31T00:00:00"/>
    <s v="/988,10003"/>
    <n v="-78583358"/>
    <s v="CLP"/>
    <n v="-79529.759999999995"/>
    <s v="USD"/>
    <n v="-79529.759999999995"/>
    <s v=""/>
    <s v="TARIFA DE CONSOLIDACION"/>
    <s v="SEGUN DETALLE"/>
    <s v=""/>
    <s v="BCONTRERAS"/>
    <s v="2025/01"/>
    <s v=""/>
    <s v=""/>
    <x v="2"/>
    <x v="1"/>
    <x v="1"/>
    <x v="1"/>
  </r>
  <r>
    <x v="2"/>
    <x v="2"/>
    <s v="76016222"/>
    <s v="COMPLEJO INDUSTRIAL MOLYNOR S."/>
    <s v="F.503383"/>
    <s v="2025001105"/>
    <s v="KV"/>
    <d v="2025-01-31T00:00:00"/>
    <d v="2025-01-31T00:00:00"/>
    <s v="/988,10003"/>
    <n v="78583358"/>
    <s v="CLP"/>
    <n v="79529.759999999995"/>
    <s v="USD"/>
    <n v="79529.759999999995"/>
    <s v=""/>
    <s v="TARIFA DE CONSOLIDACION"/>
    <s v="SEGUN DETALLE"/>
    <s v=""/>
    <s v="BCONTRERAS"/>
    <s v="2025/01"/>
    <s v=""/>
    <s v=""/>
    <x v="2"/>
    <x v="1"/>
    <x v="1"/>
    <x v="1"/>
  </r>
  <r>
    <x v="2"/>
    <x v="2"/>
    <s v="1036"/>
    <s v="COMPLEJO INDUSTRIAL MOLYNOR S."/>
    <s v="503383"/>
    <s v="2025001106"/>
    <s v="KV"/>
    <d v="2025-01-31T00:00:00"/>
    <d v="2025-01-31T00:00:00"/>
    <s v="/988,10003"/>
    <n v="-78583358"/>
    <s v="CLP"/>
    <n v="-79529.759999999995"/>
    <s v="USD"/>
    <n v="-79529.759999999995"/>
    <s v=""/>
    <s v="TARIFA DE CONSOLIDACION"/>
    <s v=""/>
    <s v=""/>
    <s v="BCONTRERAS"/>
    <s v="2025/01"/>
    <s v=""/>
    <s v=""/>
    <x v="5"/>
    <x v="0"/>
    <x v="0"/>
    <x v="3"/>
  </r>
  <r>
    <x v="2"/>
    <x v="2"/>
    <s v="1036"/>
    <s v="COMPLEJO INDUSTRIAL MOLYNOR S."/>
    <s v="503384"/>
    <s v="2025001107"/>
    <s v="KV"/>
    <d v="2025-01-31T00:00:00"/>
    <d v="2025-01-31T00:00:00"/>
    <s v="/988,10281"/>
    <n v="-1645705"/>
    <s v="CLP"/>
    <n v="-1665.52"/>
    <s v="USD"/>
    <n v="-1665.52"/>
    <s v=""/>
    <s v="TARIFA DE CONSOLIDACION"/>
    <s v=""/>
    <s v=""/>
    <s v="BCONTRERAS"/>
    <s v="2025/01"/>
    <s v=""/>
    <s v=""/>
    <x v="5"/>
    <x v="0"/>
    <x v="0"/>
    <x v="3"/>
  </r>
  <r>
    <x v="2"/>
    <x v="2"/>
    <s v="1036"/>
    <s v="COMPLEJO INDUSTRIAL MOLYNOR S."/>
    <s v="503389"/>
    <s v="2025001108"/>
    <s v="KV"/>
    <d v="2025-01-31T00:00:00"/>
    <d v="2025-01-31T00:00:00"/>
    <s v="/988,09996"/>
    <n v="-100717118"/>
    <s v="CLP"/>
    <n v="-101930.09"/>
    <s v="USD"/>
    <n v="-101930.09"/>
    <s v=""/>
    <s v="TARIFA DE CONSOLIDACION"/>
    <s v=""/>
    <s v=""/>
    <s v="BCONTRERAS"/>
    <s v="2025/01"/>
    <s v=""/>
    <s v=""/>
    <x v="5"/>
    <x v="0"/>
    <x v="0"/>
    <x v="3"/>
  </r>
  <r>
    <x v="2"/>
    <x v="2"/>
    <s v="1036"/>
    <s v="COMPLEJO INDUSTRIAL MOLYNOR S."/>
    <s v="502304"/>
    <s v="2025001965"/>
    <s v="ZG"/>
    <d v="2025-02-28T00:00:00"/>
    <d v="2025-03-03T00:00:00"/>
    <s v="/951,21000"/>
    <n v="284803042"/>
    <s v="CLP"/>
    <n v="299411.32"/>
    <s v="USD"/>
    <n v="299411.32"/>
    <s v=""/>
    <s v="Fin Oct-24 Fact 503338 Cto 4600000792"/>
    <s v=""/>
    <s v=""/>
    <s v="LFLORES"/>
    <s v="2025/03"/>
    <s v="4500011313"/>
    <s v=""/>
    <x v="4"/>
    <x v="0"/>
    <x v="0"/>
    <x v="3"/>
  </r>
  <r>
    <x v="2"/>
    <x v="2"/>
    <s v="1036"/>
    <s v="COMPLEJO INDUSTRIAL MOLYNOR S."/>
    <s v="503395"/>
    <s v="2025002135"/>
    <s v="ZK"/>
    <d v="2025-02-28T00:00:00"/>
    <d v="2025-02-28T00:00:00"/>
    <s v="/951,21000"/>
    <n v="-533188180"/>
    <s v="CLP"/>
    <n v="-560536.77"/>
    <s v="USD"/>
    <n v="-560536.77"/>
    <s v=""/>
    <s v="Fact feb-25 Cto 4600000817 MOS2"/>
    <s v=""/>
    <s v=""/>
    <s v="AJARAA"/>
    <s v="2025/02"/>
    <s v="4500012089"/>
    <s v=""/>
    <x v="5"/>
    <x v="0"/>
    <x v="0"/>
    <x v="3"/>
  </r>
  <r>
    <x v="2"/>
    <x v="2"/>
    <s v="1036"/>
    <s v="COMPLEJO INDUSTRIAL MOLYNOR S."/>
    <s v="503396"/>
    <s v="2025002136"/>
    <s v="ZK"/>
    <d v="2025-02-28T00:00:00"/>
    <d v="2025-02-28T00:00:00"/>
    <s v="/951,21000"/>
    <n v="-2727256285"/>
    <s v="CLP"/>
    <n v="-2867144.25"/>
    <s v="USD"/>
    <n v="-2867144.25"/>
    <s v=""/>
    <s v="Fact feb-25 Cto 4600000817 OXT"/>
    <s v=""/>
    <s v=""/>
    <s v="AJARAA"/>
    <s v="2025/02"/>
    <s v="4500012090"/>
    <s v=""/>
    <x v="5"/>
    <x v="0"/>
    <x v="0"/>
    <x v="3"/>
  </r>
  <r>
    <x v="2"/>
    <x v="2"/>
    <s v="1036"/>
    <s v="COMPLEJO INDUSTRIAL MOLYNOR S."/>
    <s v="503397"/>
    <s v="2025002137"/>
    <s v="ZK"/>
    <d v="2025-02-28T00:00:00"/>
    <d v="2025-02-28T00:00:00"/>
    <s v="/951,21002"/>
    <n v="-34106482"/>
    <s v="CLP"/>
    <n v="-35855.89"/>
    <s v="USD"/>
    <n v="-35855.89"/>
    <s v=""/>
    <s v="Fact feb-25 Cto 4600000817 OTAS"/>
    <s v=""/>
    <s v=""/>
    <s v="AJARAA"/>
    <s v="2025/02"/>
    <s v="4500012091"/>
    <s v=""/>
    <x v="5"/>
    <x v="0"/>
    <x v="0"/>
    <x v="3"/>
  </r>
  <r>
    <x v="2"/>
    <x v="2"/>
    <s v="1036"/>
    <s v="COMPLEJO INDUSTRIAL MOLYNOR S."/>
    <s v="503402"/>
    <s v="2025002150"/>
    <s v="KV"/>
    <d v="2025-02-28T00:00:00"/>
    <d v="2025-02-28T00:00:00"/>
    <s v="/951,21002"/>
    <n v="-80728643"/>
    <s v="CLP"/>
    <n v="-84869.42"/>
    <s v="USD"/>
    <n v="-84869.42"/>
    <s v=""/>
    <s v="TARIFA DE CONSOLIDACION"/>
    <s v=""/>
    <s v=""/>
    <s v="BCONTRERAS"/>
    <s v="2025/02"/>
    <s v=""/>
    <s v=""/>
    <x v="5"/>
    <x v="0"/>
    <x v="0"/>
    <x v="3"/>
  </r>
  <r>
    <x v="2"/>
    <x v="2"/>
    <s v="1036"/>
    <s v="COMPLEJO INDUSTRIAL MOLYNOR S."/>
    <s v="503403"/>
    <s v="2025002151"/>
    <s v="KV"/>
    <d v="2025-02-28T00:00:00"/>
    <d v="2025-02-28T00:00:00"/>
    <s v="/951,20998"/>
    <n v="-76995197"/>
    <s v="CLP"/>
    <n v="-80944.479999999996"/>
    <s v="USD"/>
    <n v="-80944.479999999996"/>
    <s v=""/>
    <s v="TARIFA DE CONSOLIDACION"/>
    <s v=""/>
    <s v=""/>
    <s v="BCONTRERAS"/>
    <s v="2025/02"/>
    <s v=""/>
    <s v=""/>
    <x v="5"/>
    <x v="0"/>
    <x v="0"/>
    <x v="3"/>
  </r>
  <r>
    <x v="2"/>
    <x v="2"/>
    <s v="1036"/>
    <s v="COMPLEJO INDUSTRIAL MOLYNOR S."/>
    <s v="503404"/>
    <s v="2025002152"/>
    <s v="KV"/>
    <d v="2025-02-28T00:00:00"/>
    <d v="2025-02-28T00:00:00"/>
    <s v="/951,21283"/>
    <n v="-1584264"/>
    <s v="CLP"/>
    <n v="-1665.52"/>
    <s v="USD"/>
    <n v="-1665.52"/>
    <s v=""/>
    <s v="TARIFA DE CONSOLIDACION"/>
    <s v=""/>
    <s v=""/>
    <s v="BCONTRERAS"/>
    <s v="2025/02"/>
    <s v=""/>
    <s v=""/>
    <x v="5"/>
    <x v="0"/>
    <x v="0"/>
    <x v="3"/>
  </r>
  <r>
    <x v="2"/>
    <x v="2"/>
    <s v="1036"/>
    <s v="COMPLEJO INDUSTRIAL MOLYNOR S."/>
    <s v="502305"/>
    <s v="2025003019"/>
    <s v="KC"/>
    <d v="2025-02-28T00:00:00"/>
    <d v="2025-03-01T00:00:00"/>
    <s v="/992,11990"/>
    <n v="29673195"/>
    <s v="CLP"/>
    <n v="29908.880000000001"/>
    <s v="USD"/>
    <n v="29908.880000000001"/>
    <s v=""/>
    <s v="Factura Ref.00503363"/>
    <s v="Factura Ref.00503363"/>
    <s v=""/>
    <s v="BCONTRERAS"/>
    <s v="2025/03"/>
    <s v=""/>
    <s v=""/>
    <x v="5"/>
    <x v="0"/>
    <x v="0"/>
    <x v="3"/>
  </r>
  <r>
    <x v="2"/>
    <x v="2"/>
    <s v="76016222"/>
    <s v="COMPLEJO INDUSTRIAL MOLYNOR S."/>
    <s v="F502306"/>
    <s v="2025003020"/>
    <s v="KC"/>
    <d v="2025-02-28T00:00:00"/>
    <d v="2025-03-01T00:00:00"/>
    <s v="/992,12211"/>
    <n v="1782268"/>
    <s v="CLP"/>
    <n v="1796.42"/>
    <s v="USD"/>
    <n v="1796.42"/>
    <s v=""/>
    <s v="Factura Ref.00503365"/>
    <s v="Factura Ref.00503365"/>
    <s v=""/>
    <s v="BCONTRERAS"/>
    <s v="2025/03"/>
    <s v=""/>
    <s v=""/>
    <x v="5"/>
    <x v="0"/>
    <x v="0"/>
    <x v="3"/>
  </r>
  <r>
    <x v="2"/>
    <x v="2"/>
    <s v="76016222"/>
    <s v="COMPLEJO INDUSTRIAL MOLYNOR S."/>
    <s v="F502307"/>
    <s v="2025003021"/>
    <s v="KC"/>
    <d v="2025-02-28T00:00:00"/>
    <d v="2025-03-01T00:00:00"/>
    <s v="/988,09960"/>
    <n v="11849073"/>
    <s v="CLP"/>
    <n v="11991.78"/>
    <s v="USD"/>
    <n v="11991.78"/>
    <s v=""/>
    <s v="Factura Ref.00503389"/>
    <s v="Factura Ref.00503389"/>
    <s v=""/>
    <s v="BCONTRERAS"/>
    <s v="2025/03"/>
    <s v=""/>
    <s v=""/>
    <x v="5"/>
    <x v="0"/>
    <x v="0"/>
    <x v="3"/>
  </r>
  <r>
    <x v="2"/>
    <x v="2"/>
    <s v="76016222"/>
    <s v="COMPLEJO INDUSTRIAL MOLYNOR S."/>
    <s v="F502308"/>
    <s v="2025003022"/>
    <s v="KC"/>
    <d v="2025-02-28T00:00:00"/>
    <d v="2025-03-01T00:00:00"/>
    <s v="/988,10003"/>
    <n v="78583358"/>
    <s v="CLP"/>
    <n v="79529.759999999995"/>
    <s v="USD"/>
    <n v="79529.759999999995"/>
    <s v=""/>
    <s v="Factura Ref.00503383"/>
    <s v="Factura Ref.00503383"/>
    <s v=""/>
    <s v="BCONTRERAS"/>
    <s v="2025/03"/>
    <s v=""/>
    <s v=""/>
    <x v="5"/>
    <x v="0"/>
    <x v="0"/>
    <x v="3"/>
  </r>
  <r>
    <x v="2"/>
    <x v="2"/>
    <s v="76016222"/>
    <s v="COMPLEJO INDUSTRIAL MOLYNOR S."/>
    <s v="F502309"/>
    <s v="2025003023"/>
    <s v="KC"/>
    <d v="2025-02-28T00:00:00"/>
    <d v="2025-03-01T00:00:00"/>
    <s v="/988,10281"/>
    <n v="1645705"/>
    <s v="CLP"/>
    <n v="1665.52"/>
    <s v="USD"/>
    <n v="1665.52"/>
    <s v=""/>
    <s v="Factura Ref.00503384"/>
    <s v="Factura Ref.00503384"/>
    <s v=""/>
    <s v="BCONTRERAS"/>
    <s v="2025/03"/>
    <s v=""/>
    <s v=""/>
    <x v="5"/>
    <x v="0"/>
    <x v="0"/>
    <x v="3"/>
  </r>
  <r>
    <x v="2"/>
    <x v="2"/>
    <s v="1036"/>
    <s v="COMPLEJO INDUSTRIAL MOLYNOR S."/>
    <s v="503423"/>
    <s v="2025003332"/>
    <s v="ZK"/>
    <d v="2025-03-31T00:00:00"/>
    <d v="2025-03-31T00:00:00"/>
    <s v="/946,10000"/>
    <n v="-3234045157"/>
    <s v="CLP"/>
    <n v="-3418291.05"/>
    <s v="USD"/>
    <n v="-3418291.05"/>
    <s v=""/>
    <s v="Fact mar-24 Cto 4600000817 OXT"/>
    <s v=""/>
    <s v=""/>
    <s v="AJARAA"/>
    <s v="2025/03"/>
    <s v="4500012231"/>
    <s v=""/>
    <x v="5"/>
    <x v="0"/>
    <x v="0"/>
    <x v="3"/>
  </r>
  <r>
    <x v="2"/>
    <x v="2"/>
    <s v="1036"/>
    <s v="COMPLEJO INDUSTRIAL MOLYNOR S."/>
    <s v="503426"/>
    <s v="2025003335"/>
    <s v="ZK"/>
    <d v="2025-03-31T00:00:00"/>
    <d v="2025-03-31T00:00:00"/>
    <s v="/946,10006"/>
    <n v="-42838654"/>
    <s v="CLP"/>
    <n v="-45279.199999999997"/>
    <s v="USD"/>
    <n v="-45279.199999999997"/>
    <s v=""/>
    <s v="Fact mar-24 Cto 4600000817 MOS2"/>
    <s v=""/>
    <s v=""/>
    <s v="AJARAA"/>
    <s v="2025/03"/>
    <s v="4500012232"/>
    <s v=""/>
    <x v="5"/>
    <x v="0"/>
    <x v="0"/>
    <x v="3"/>
  </r>
  <r>
    <x v="2"/>
    <x v="2"/>
    <s v="1036"/>
    <s v="COMPLEJO INDUSTRIAL MOLYNOR S."/>
    <s v="503424"/>
    <s v="2025003336"/>
    <s v="KV"/>
    <d v="2025-03-31T00:00:00"/>
    <d v="2025-03-31T00:00:00"/>
    <s v="/946,09999"/>
    <n v="-119442059"/>
    <s v="CLP"/>
    <n v="-126246.76"/>
    <s v="USD"/>
    <n v="-126246.76"/>
    <s v=""/>
    <s v="TARIFA DE CONSOLIDACION"/>
    <s v="SEGUN DETALLE"/>
    <s v=""/>
    <s v="BCONTRERAS"/>
    <s v="2025/03"/>
    <s v=""/>
    <s v=""/>
    <x v="5"/>
    <x v="0"/>
    <x v="0"/>
    <x v="3"/>
  </r>
  <r>
    <x v="2"/>
    <x v="2"/>
    <s v="1036"/>
    <s v="COMPLEJO INDUSTRIAL MOLYNOR S."/>
    <s v="502306"/>
    <s v="2025003338"/>
    <s v="KC"/>
    <d v="2025-02-28T00:00:00"/>
    <d v="2025-03-01T00:00:00"/>
    <s v="/992,12211"/>
    <n v="1782268"/>
    <s v="CLP"/>
    <n v="1796.42"/>
    <s v="USD"/>
    <n v="1796.42"/>
    <s v=""/>
    <s v="Factura Ref.00503365"/>
    <s v=""/>
    <s v=""/>
    <s v="BCONTRERAS"/>
    <s v="2025/03"/>
    <s v=""/>
    <s v=""/>
    <x v="5"/>
    <x v="0"/>
    <x v="0"/>
    <x v="3"/>
  </r>
  <r>
    <x v="2"/>
    <x v="2"/>
    <s v="1036"/>
    <s v="COMPLEJO INDUSTRIAL MOLYNOR S."/>
    <s v="F502307"/>
    <s v="2025003339"/>
    <s v="KC"/>
    <d v="2025-02-28T00:00:00"/>
    <d v="2025-03-01T00:00:00"/>
    <s v="/988,09960"/>
    <n v="11849073"/>
    <s v="CLP"/>
    <n v="11991.78"/>
    <s v="USD"/>
    <n v="11991.78"/>
    <s v=""/>
    <s v="Factura Ref.00503389"/>
    <s v=""/>
    <s v=""/>
    <s v="BCONTRERAS"/>
    <s v="2025/03"/>
    <s v=""/>
    <s v=""/>
    <x v="5"/>
    <x v="0"/>
    <x v="0"/>
    <x v="3"/>
  </r>
  <r>
    <x v="2"/>
    <x v="2"/>
    <s v="1036"/>
    <s v="COMPLEJO INDUSTRIAL MOLYNOR S."/>
    <s v="502308"/>
    <s v="2025003340"/>
    <s v="KC"/>
    <d v="2025-02-28T00:00:00"/>
    <d v="2025-03-01T00:00:00"/>
    <s v="/988,10003"/>
    <n v="78583358"/>
    <s v="CLP"/>
    <n v="79529.759999999995"/>
    <s v="USD"/>
    <n v="79529.759999999995"/>
    <s v=""/>
    <s v="Factura Ref.00503383"/>
    <s v=""/>
    <s v=""/>
    <s v="BCONTRERAS"/>
    <s v="2025/03"/>
    <s v=""/>
    <s v=""/>
    <x v="5"/>
    <x v="0"/>
    <x v="0"/>
    <x v="3"/>
  </r>
  <r>
    <x v="2"/>
    <x v="2"/>
    <s v="1036"/>
    <s v="COMPLEJO INDUSTRIAL MOLYNOR S."/>
    <s v="502309"/>
    <s v="2025003341"/>
    <s v="KC"/>
    <d v="2025-02-28T00:00:00"/>
    <d v="2025-03-01T00:00:00"/>
    <s v="/988,10281"/>
    <n v="1645705"/>
    <s v="CLP"/>
    <n v="1665.52"/>
    <s v="USD"/>
    <n v="1665.52"/>
    <s v=""/>
    <s v="Factura Ref.00503384"/>
    <s v=""/>
    <s v=""/>
    <s v="BCONTRERAS"/>
    <s v="2025/03"/>
    <s v=""/>
    <s v=""/>
    <x v="5"/>
    <x v="0"/>
    <x v="0"/>
    <x v="3"/>
  </r>
  <r>
    <x v="2"/>
    <x v="2"/>
    <s v="1036"/>
    <s v="COMPLEJO INDUSTRIAL MOLYNOR S."/>
    <s v="502307"/>
    <s v="2025003350"/>
    <s v="KC"/>
    <d v="2025-02-28T00:00:00"/>
    <d v="2025-03-01T00:00:00"/>
    <s v="/951,21018"/>
    <n v="11849073"/>
    <s v="CLP"/>
    <n v="12456.84"/>
    <s v="USD"/>
    <n v="12456.84"/>
    <s v=""/>
    <s v="Factura Ref.00503389"/>
    <s v=""/>
    <s v=""/>
    <s v="BCONTRERAS"/>
    <s v="2025/03"/>
    <s v=""/>
    <s v=""/>
    <x v="5"/>
    <x v="0"/>
    <x v="0"/>
    <x v="3"/>
  </r>
  <r>
    <x v="2"/>
    <x v="2"/>
    <s v="1036"/>
    <s v="COMPLEJO INDUSTRIAL MOLYNOR S."/>
    <s v="503434"/>
    <s v="2025004304"/>
    <s v="ZK"/>
    <d v="2025-04-30T00:00:00"/>
    <d v="2025-04-30T00:00:00"/>
    <s v="/945,42000"/>
    <n v="-2807367148"/>
    <s v="CLP"/>
    <n v="-2969439.14"/>
    <s v="USD"/>
    <n v="-2969439.14"/>
    <s v=""/>
    <s v="Fact abr-24 Cto 4600000817 OXT"/>
    <s v=""/>
    <s v=""/>
    <s v="AJARAA"/>
    <s v="2025/04"/>
    <s v="4500012344"/>
    <s v=""/>
    <x v="5"/>
    <x v="0"/>
    <x v="0"/>
    <x v="3"/>
  </r>
  <r>
    <x v="2"/>
    <x v="2"/>
    <s v="1036"/>
    <s v="COMPLEJO INDUSTRIAL MOLYNOR S."/>
    <s v="503435"/>
    <s v="2025004305"/>
    <s v="ZK"/>
    <d v="2025-04-30T00:00:00"/>
    <d v="2025-04-30T00:00:00"/>
    <s v="/945,41997"/>
    <n v="-105534801"/>
    <s v="CLP"/>
    <n v="-111627.43"/>
    <s v="USD"/>
    <n v="-111627.43"/>
    <s v=""/>
    <s v="Fact abr-24 Cto 4600000817 OTAS"/>
    <s v=""/>
    <s v=""/>
    <s v="AJARAA"/>
    <s v="2025/04"/>
    <s v="4500012345"/>
    <s v=""/>
    <x v="5"/>
    <x v="0"/>
    <x v="0"/>
    <x v="3"/>
  </r>
  <r>
    <x v="2"/>
    <x v="2"/>
    <s v="1036"/>
    <s v="COMPLEJO INDUSTRIAL MOLYNOR S."/>
    <s v="503436"/>
    <s v="2025004306"/>
    <s v="ZK"/>
    <d v="2025-04-30T00:00:00"/>
    <d v="2025-04-30T00:00:00"/>
    <s v="/945,41998"/>
    <n v="-189297784"/>
    <s v="CLP"/>
    <n v="-200226.13"/>
    <s v="USD"/>
    <n v="-200226.13"/>
    <s v=""/>
    <s v="Fact abr-24 Cto 4600000817 MOS2"/>
    <s v=""/>
    <s v=""/>
    <s v="AJARAA"/>
    <s v="2025/04"/>
    <s v="4500012346"/>
    <s v=""/>
    <x v="5"/>
    <x v="0"/>
    <x v="0"/>
    <x v="3"/>
  </r>
  <r>
    <x v="2"/>
    <x v="2"/>
    <s v="1036"/>
    <s v="COMPLEJO INDUSTRIAL MOLYNOR S."/>
    <s v="503437"/>
    <s v="2025004316"/>
    <s v="KV"/>
    <d v="2025-04-30T00:00:00"/>
    <d v="2025-04-30T00:00:00"/>
    <s v="/945,42056"/>
    <n v="-4723860"/>
    <s v="CLP"/>
    <n v="-4996.57"/>
    <s v="USD"/>
    <n v="-4996.57"/>
    <s v=""/>
    <s v="TARIFA DE CONSOLIDACION"/>
    <s v="SEGUN DETALLE"/>
    <s v=""/>
    <s v="BCONTRERAS"/>
    <s v="2025/04"/>
    <s v=""/>
    <s v=""/>
    <x v="5"/>
    <x v="0"/>
    <x v="0"/>
    <x v="3"/>
  </r>
  <r>
    <x v="2"/>
    <x v="2"/>
    <s v="1036"/>
    <s v="COMPLEJO INDUSTRIAL MOLYNOR S."/>
    <s v="503438"/>
    <s v="2025004317"/>
    <s v="KV"/>
    <d v="2025-04-30T00:00:00"/>
    <d v="2025-04-30T00:00:00"/>
    <s v="/945,41995"/>
    <n v="-27996324"/>
    <s v="CLP"/>
    <n v="-29612.58"/>
    <s v="USD"/>
    <n v="-29612.58"/>
    <s v=""/>
    <s v="TARIFA DE CONSOLIDACION"/>
    <s v="SEGUN DETALLE"/>
    <s v=""/>
    <s v="BCONTRERAS"/>
    <s v="2025/04"/>
    <s v=""/>
    <s v=""/>
    <x v="5"/>
    <x v="0"/>
    <x v="0"/>
    <x v="3"/>
  </r>
  <r>
    <x v="2"/>
    <x v="2"/>
    <s v="1036"/>
    <s v="COMPLEJO INDUSTRIAL MOLYNOR S."/>
    <s v="503439"/>
    <s v="2025004318"/>
    <s v="KV"/>
    <d v="2025-04-30T00:00:00"/>
    <d v="2025-04-30T00:00:00"/>
    <s v="/945,42002"/>
    <n v="-56686316"/>
    <s v="CLP"/>
    <n v="-59958.87"/>
    <s v="USD"/>
    <n v="-59958.87"/>
    <s v=""/>
    <s v="TARIFA DE CONSOLIDACION"/>
    <s v="SEGUN DETALLE"/>
    <s v=""/>
    <s v="BCONTRERAS"/>
    <s v="2025/04"/>
    <s v=""/>
    <s v=""/>
    <x v="5"/>
    <x v="0"/>
    <x v="0"/>
    <x v="3"/>
  </r>
  <r>
    <x v="2"/>
    <x v="2"/>
    <s v="1036"/>
    <s v="COMPLEJO INDUSTRIAL MOLYNOR S."/>
    <s v="503431"/>
    <s v="2025005270"/>
    <s v="KV"/>
    <d v="2025-04-30T00:00:00"/>
    <d v="2025-05-31T00:00:00"/>
    <s v="/945,42000"/>
    <n v="-97481661"/>
    <s v="CLP"/>
    <n v="-103109.37"/>
    <s v="USD"/>
    <n v="-103109.37"/>
    <s v=""/>
    <s v="SIN OV"/>
    <s v="SEGUN DETALLE"/>
    <s v=""/>
    <s v="BCONTRERAS"/>
    <s v="2025/05"/>
    <s v=""/>
    <s v=""/>
    <x v="6"/>
    <x v="0"/>
    <x v="0"/>
    <x v="3"/>
  </r>
  <r>
    <x v="2"/>
    <x v="2"/>
    <s v="1036"/>
    <s v="COMPLEJO INDUSTRIAL MOLYNOR S."/>
    <s v="503458"/>
    <s v="2025005398"/>
    <s v="ZK"/>
    <d v="2025-05-30T00:00:00"/>
    <d v="2025-05-30T00:00:00"/>
    <s v="/937,37000"/>
    <n v="-2537923785"/>
    <s v="CLP"/>
    <n v="-2707494.14"/>
    <s v="USD"/>
    <n v="-2707494.14"/>
    <s v=""/>
    <s v="Fact may-25 Cto 4600000817"/>
    <s v=""/>
    <s v=""/>
    <s v="AJARAA"/>
    <s v="2025/05"/>
    <s v="4500012530"/>
    <s v=""/>
    <x v="5"/>
    <x v="0"/>
    <x v="0"/>
    <x v="3"/>
  </r>
  <r>
    <x v="2"/>
    <x v="2"/>
    <s v="1036"/>
    <s v="COMPLEJO INDUSTRIAL MOLYNOR S."/>
    <s v="503459"/>
    <s v="2025005399"/>
    <s v="ZK"/>
    <d v="2025-05-30T00:00:00"/>
    <d v="2025-05-30T00:00:00"/>
    <s v="/937,37002"/>
    <n v="-297872570"/>
    <s v="CLP"/>
    <n v="-317774.8"/>
    <s v="USD"/>
    <n v="-317774.8"/>
    <s v=""/>
    <s v="Fact may-25 Cto 4600000817 MOS2"/>
    <s v=""/>
    <s v=""/>
    <s v="AJARAA"/>
    <s v="2025/05"/>
    <s v="4500012531"/>
    <s v=""/>
    <x v="5"/>
    <x v="0"/>
    <x v="0"/>
    <x v="3"/>
  </r>
  <r>
    <x v="2"/>
    <x v="2"/>
    <s v="1036"/>
    <s v="COMPLEJO INDUSTRIAL MOLYNOR S."/>
    <s v="503462"/>
    <s v="2025005401"/>
    <s v="ZK"/>
    <d v="2025-05-30T00:00:00"/>
    <d v="2025-06-03T00:00:00"/>
    <s v="/937,37000"/>
    <n v="-1844414280"/>
    <s v="CLP"/>
    <n v="-1967648.08"/>
    <s v="USD"/>
    <n v="-1967648.08"/>
    <s v=""/>
    <s v="Fact Prov May-25 Cto 4600000858"/>
    <s v=""/>
    <s v=""/>
    <s v="LFLORES"/>
    <s v="2025/06"/>
    <s v="4500012525"/>
    <s v=""/>
    <x v="7"/>
    <x v="0"/>
    <x v="0"/>
    <x v="3"/>
  </r>
  <r>
    <x v="2"/>
    <x v="2"/>
    <s v="1036"/>
    <s v="COMPLEJO INDUSTRIAL MOLYNOR S."/>
    <s v="503460"/>
    <s v="2025005402"/>
    <s v="KV"/>
    <d v="2025-05-30T00:00:00"/>
    <d v="2025-05-30T00:00:00"/>
    <s v="/937,36994"/>
    <n v="-45297821"/>
    <s v="CLP"/>
    <n v="-48324.38"/>
    <s v="USD"/>
    <n v="-48324.38"/>
    <s v=""/>
    <s v="TARIFA DE CONSOLIDACION"/>
    <s v=""/>
    <s v=""/>
    <s v="BCONTRERAS"/>
    <s v="2025/05"/>
    <s v=""/>
    <s v=""/>
    <x v="5"/>
    <x v="0"/>
    <x v="0"/>
    <x v="3"/>
  </r>
  <r>
    <x v="2"/>
    <x v="2"/>
    <s v="1036"/>
    <s v="COMPLEJO INDUSTRIAL MOLYNOR S."/>
    <s v="503461"/>
    <s v="2025005403"/>
    <s v="KV"/>
    <d v="2025-05-30T00:00:00"/>
    <d v="2025-05-30T00:00:00"/>
    <s v="/937,37001"/>
    <n v="-35595642"/>
    <s v="CLP"/>
    <n v="-37973.949999999997"/>
    <s v="USD"/>
    <n v="-37973.949999999997"/>
    <s v=""/>
    <s v="TARIFA DE CONSOLIDACION"/>
    <s v=""/>
    <s v=""/>
    <s v="BCONTRERAS"/>
    <s v="2025/05"/>
    <s v=""/>
    <s v=""/>
    <x v="5"/>
    <x v="0"/>
    <x v="0"/>
    <x v="3"/>
  </r>
  <r>
    <x v="2"/>
    <x v="2"/>
    <s v="1036"/>
    <s v="COMPLEJO INDUSTRIAL MOLYNOR S."/>
    <s v="503454"/>
    <s v="2025005796"/>
    <s v="KV"/>
    <d v="2025-05-30T00:00:00"/>
    <d v="2025-06-16T00:00:00"/>
    <s v="/937,37000"/>
    <n v="-1846925472"/>
    <s v="CLP"/>
    <n v="-1970327.06"/>
    <s v="USD"/>
    <n v="-1970327.06"/>
    <s v=""/>
    <s v="NOTA CREDITO"/>
    <s v="SEGUN DETALLE"/>
    <s v=""/>
    <s v="BCONTRERAS"/>
    <s v="2025/06"/>
    <s v=""/>
    <s v=""/>
    <x v="2"/>
    <x v="1"/>
    <x v="1"/>
    <x v="1"/>
  </r>
  <r>
    <x v="2"/>
    <x v="2"/>
    <s v="76016222"/>
    <s v="COMPLEJO INDUSTRIAL MOLYNOR S."/>
    <s v="F502318"/>
    <s v="2025005797"/>
    <s v="KC"/>
    <d v="2025-05-30T00:00:00"/>
    <d v="2025-06-16T00:00:00"/>
    <s v="/937,37000"/>
    <n v="1846925472"/>
    <s v="CLP"/>
    <n v="1970327.06"/>
    <s v="USD"/>
    <n v="1970327.06"/>
    <s v=""/>
    <s v="Factura Ref.00503454"/>
    <s v="Factura Ref.00503454"/>
    <s v=""/>
    <s v="BCONTRERAS"/>
    <s v="2025/06"/>
    <s v=""/>
    <s v=""/>
    <x v="2"/>
    <x v="1"/>
    <x v="1"/>
    <x v="1"/>
  </r>
  <r>
    <x v="2"/>
    <x v="2"/>
    <s v="1036"/>
    <s v="COMPLEJO INDUSTRIAL MOLYNOR S."/>
    <s v="502318"/>
    <s v="2025005798"/>
    <s v="KC"/>
    <d v="2025-05-30T00:00:00"/>
    <d v="2025-06-16T00:00:00"/>
    <s v="/937,37000"/>
    <n v="1846925472"/>
    <s v="CLP"/>
    <n v="1970327.06"/>
    <s v="USD"/>
    <n v="1970327.06"/>
    <s v=""/>
    <s v="Factura Ref.00503454"/>
    <s v=""/>
    <s v=""/>
    <s v="BCONTRERAS"/>
    <s v="2025/06"/>
    <s v=""/>
    <s v=""/>
    <x v="7"/>
    <x v="0"/>
    <x v="0"/>
    <x v="3"/>
  </r>
  <r>
    <x v="2"/>
    <x v="2"/>
    <s v="1036"/>
    <s v="COMPLEJO INDUSTRIAL MOLYNOR S."/>
    <s v="503478"/>
    <s v="2025006537"/>
    <s v="ZK"/>
    <d v="2025-06-30T00:00:00"/>
    <d v="2025-06-30T00:00:00"/>
    <s v="/935,74000"/>
    <n v="-3569070997"/>
    <s v="CLP"/>
    <n v="-3814169.53"/>
    <s v="USD"/>
    <n v="-3814169.53"/>
    <s v=""/>
    <s v="Fact jun-25 Cto 4600000817 OXT"/>
    <s v=""/>
    <s v=""/>
    <s v="AJARAA"/>
    <s v="2025/06"/>
    <s v="4500012693"/>
    <s v=""/>
    <x v="5"/>
    <x v="0"/>
    <x v="0"/>
    <x v="3"/>
  </r>
  <r>
    <x v="2"/>
    <x v="2"/>
    <s v="1036"/>
    <s v="COMPLEJO INDUSTRIAL MOLYNOR S."/>
    <s v="503479"/>
    <s v="2025006538"/>
    <s v="ZK"/>
    <d v="2025-06-30T00:00:00"/>
    <d v="2025-06-30T00:00:00"/>
    <s v="/935,73998"/>
    <n v="-70162317"/>
    <s v="CLP"/>
    <n v="-74980.570000000007"/>
    <s v="USD"/>
    <n v="-74980.570000000007"/>
    <s v=""/>
    <s v="Fact jun-25 Cto 4600000817 OTAS"/>
    <s v=""/>
    <s v=""/>
    <s v="AJARAA"/>
    <s v="2025/06"/>
    <s v="4500012694"/>
    <s v=""/>
    <x v="5"/>
    <x v="0"/>
    <x v="0"/>
    <x v="3"/>
  </r>
  <r>
    <x v="2"/>
    <x v="2"/>
    <s v="1036"/>
    <s v="COMPLEJO INDUSTRIAL MOLYNOR S."/>
    <s v="503480"/>
    <s v="2025006539"/>
    <s v="ZK"/>
    <d v="2025-06-30T00:00:00"/>
    <d v="2025-06-30T00:00:00"/>
    <s v="/935,74010"/>
    <n v="-34953280"/>
    <s v="CLP"/>
    <n v="-37353.620000000003"/>
    <s v="USD"/>
    <n v="-37353.620000000003"/>
    <s v=""/>
    <s v="Fact jun-25 Cto 4600000817 OTAS II"/>
    <s v=""/>
    <s v=""/>
    <s v="AJARAA"/>
    <s v="2025/06"/>
    <s v="4500012695"/>
    <s v=""/>
    <x v="5"/>
    <x v="0"/>
    <x v="0"/>
    <x v="3"/>
  </r>
  <r>
    <x v="2"/>
    <x v="2"/>
    <s v="1036"/>
    <s v="COMPLEJO INDUSTRIAL MOLYNOR S."/>
    <s v="503481"/>
    <s v="2025006540"/>
    <s v="ZK"/>
    <d v="2025-06-30T00:00:00"/>
    <d v="2025-06-30T00:00:00"/>
    <s v="/935,73999"/>
    <n v="-121715967"/>
    <s v="CLP"/>
    <n v="-130074.56"/>
    <s v="USD"/>
    <n v="-130074.56"/>
    <s v=""/>
    <s v="Fact jun-25 Cto 4600000817 MOS2"/>
    <s v=""/>
    <s v=""/>
    <s v="AJARAA"/>
    <s v="2025/06"/>
    <s v="4500012696"/>
    <s v=""/>
    <x v="5"/>
    <x v="0"/>
    <x v="0"/>
    <x v="3"/>
  </r>
  <r>
    <x v="2"/>
    <x v="2"/>
    <s v="1036"/>
    <s v="COMPLEJO INDUSTRIAL MOLYNOR S."/>
    <s v="503482"/>
    <s v="2025006550"/>
    <s v="KV"/>
    <d v="2025-06-30T00:00:00"/>
    <d v="2025-06-30T00:00:00"/>
    <s v="/935,73999"/>
    <n v="-152109382"/>
    <s v="CLP"/>
    <n v="-162555.18"/>
    <s v="USD"/>
    <n v="-162555.18"/>
    <s v=""/>
    <s v="TARIFA DE CONSOLIDACION"/>
    <s v=""/>
    <s v=""/>
    <s v="BCONTRERAS"/>
    <s v="2025/06"/>
    <s v=""/>
    <s v=""/>
    <x v="5"/>
    <x v="0"/>
    <x v="0"/>
    <x v="3"/>
  </r>
  <r>
    <x v="2"/>
    <x v="2"/>
    <s v="1036"/>
    <s v="COMPLEJO INDUSTRIAL MOLYNOR S."/>
    <s v="503483"/>
    <s v="2025006551"/>
    <s v="KV"/>
    <d v="2025-06-30T00:00:00"/>
    <d v="2025-06-30T00:00:00"/>
    <s v="/935,73978"/>
    <n v="-3116996"/>
    <s v="CLP"/>
    <n v="-3331.05"/>
    <s v="USD"/>
    <n v="-3331.05"/>
    <s v=""/>
    <s v="TARIFA DE CONSOLIDACION"/>
    <s v=""/>
    <s v=""/>
    <s v="BCONTRERAS"/>
    <s v="2025/06"/>
    <s v=""/>
    <s v=""/>
    <x v="5"/>
    <x v="0"/>
    <x v="0"/>
    <x v="3"/>
  </r>
  <r>
    <x v="2"/>
    <x v="2"/>
    <s v="1036"/>
    <s v="COMPLEJO INDUSTRIAL MOLYNOR S."/>
    <s v="503484"/>
    <s v="2025006552"/>
    <s v="KV"/>
    <d v="2025-06-30T00:00:00"/>
    <d v="2025-06-30T00:00:00"/>
    <s v="/935,74259"/>
    <n v="-1558498"/>
    <s v="CLP"/>
    <n v="-1665.52"/>
    <s v="USD"/>
    <n v="-1665.52"/>
    <s v=""/>
    <s v="TARIFA DE CONSOLIDACION"/>
    <s v=""/>
    <s v=""/>
    <s v="BCONTRERAS"/>
    <s v="2025/06"/>
    <s v=""/>
    <s v=""/>
    <x v="5"/>
    <x v="0"/>
    <x v="0"/>
    <x v="3"/>
  </r>
  <r>
    <x v="2"/>
    <x v="2"/>
    <s v="1036"/>
    <s v="COMPLEJO INDUSTRIAL MOLYNOR S."/>
    <s v="503485"/>
    <s v="2025006553"/>
    <s v="KV"/>
    <d v="2025-06-30T00:00:00"/>
    <d v="2025-06-30T00:00:00"/>
    <s v="/935,74022"/>
    <n v="-10212912"/>
    <s v="CLP"/>
    <n v="-10914.26"/>
    <s v="USD"/>
    <n v="-10914.26"/>
    <s v=""/>
    <s v="TARIFA DE CONSOLIDACION"/>
    <s v=""/>
    <s v=""/>
    <s v="BCONTRERAS"/>
    <s v="2025/06"/>
    <s v=""/>
    <s v=""/>
    <x v="5"/>
    <x v="0"/>
    <x v="0"/>
    <x v="3"/>
  </r>
  <r>
    <x v="2"/>
    <x v="2"/>
    <s v="1036"/>
    <s v="COMPLEJO INDUSTRIAL MOLYNOR S."/>
    <s v="NOTA COBRO 370"/>
    <s v="2025250091"/>
    <s v="DC"/>
    <d v="2025-01-29T00:00:00"/>
    <d v="2025-01-29T00:00:00"/>
    <s v="1,00000"/>
    <n v="88897.32"/>
    <s v="USD"/>
    <n v="88897.32"/>
    <s v="USD"/>
    <n v="88897.32"/>
    <s v=""/>
    <s v=""/>
    <s v="NOTA COBRO 370"/>
    <s v=""/>
    <s v="HBRAVO"/>
    <s v="2025/01"/>
    <s v=""/>
    <s v=""/>
    <x v="2"/>
    <x v="1"/>
    <x v="1"/>
    <x v="1"/>
  </r>
  <r>
    <x v="2"/>
    <x v="2"/>
    <s v="1036"/>
    <s v="COMPLEJO INDUSTRIAL MOLYNOR S."/>
    <s v="MOLYNOR"/>
    <s v="2025500502"/>
    <s v="KZ"/>
    <d v="2025-01-06T00:00:00"/>
    <d v="2025-01-06T00:00:00"/>
    <s v="1,00000"/>
    <n v="-56209.15"/>
    <s v="USD"/>
    <n v="-57325.26"/>
    <s v="USD"/>
    <n v="-57325.26"/>
    <s v=""/>
    <s v="MOLYNOR"/>
    <s v="MOLYNOR"/>
    <s v=""/>
    <s v="DRIOSA"/>
    <s v="2025/01"/>
    <s v=""/>
    <s v=""/>
    <x v="1"/>
    <x v="1"/>
    <x v="1"/>
    <x v="1"/>
  </r>
  <r>
    <x v="2"/>
    <x v="2"/>
    <s v="1036"/>
    <s v="COMPLEJO INDUSTRIAL MOLYNOR S."/>
    <s v="NOTA COBRO 370"/>
    <s v="2025505561"/>
    <s v="AU"/>
    <d v="2025-01-29T00:00:00"/>
    <d v="2025-01-29T00:00:00"/>
    <s v="1,00000"/>
    <n v="-88897.32"/>
    <s v="USD"/>
    <n v="-88897.32"/>
    <s v="USD"/>
    <n v="-88897.32"/>
    <s v=""/>
    <s v=""/>
    <s v="NOTA COBRO 370"/>
    <s v=""/>
    <s v="HBRAVO"/>
    <s v="2025/01"/>
    <s v=""/>
    <s v=""/>
    <x v="2"/>
    <x v="1"/>
    <x v="1"/>
    <x v="1"/>
  </r>
  <r>
    <x v="2"/>
    <x v="2"/>
    <s v="1036"/>
    <s v="COMPLEJO INDUSTRIAL MOLYNOR S."/>
    <s v="COMPENSACION"/>
    <s v="2025505718"/>
    <s v="PO"/>
    <d v="2025-02-05T00:00:00"/>
    <d v="2025-02-05T00:00:00"/>
    <s v="/988,10000"/>
    <n v="3691650357"/>
    <s v="CLP"/>
    <n v="3736110.07"/>
    <s v="USD"/>
    <n v="3736110.07"/>
    <s v=""/>
    <s v=""/>
    <s v="COMPENSACION"/>
    <s v=""/>
    <s v="BCONTRERAS"/>
    <s v="2025/02"/>
    <s v=""/>
    <s v=""/>
    <x v="2"/>
    <x v="1"/>
    <x v="1"/>
    <x v="1"/>
  </r>
  <r>
    <x v="2"/>
    <x v="2"/>
    <s v="1036"/>
    <s v="COMPLEJO INDUSTRIAL MOLYNOR S."/>
    <s v="COMPENSACION"/>
    <s v="2025505718"/>
    <s v="PO"/>
    <d v="2025-02-05T00:00:00"/>
    <d v="2025-02-05T00:00:00"/>
    <s v="/988,10000"/>
    <n v="-3691650357"/>
    <s v="CLP"/>
    <n v="-3736110.07"/>
    <s v="USD"/>
    <n v="-3736110.07"/>
    <s v=""/>
    <s v=""/>
    <s v="COMPENSACION"/>
    <s v=""/>
    <s v="BCONTRERAS"/>
    <s v="2025/02"/>
    <s v=""/>
    <s v=""/>
    <x v="2"/>
    <x v="1"/>
    <x v="1"/>
    <x v="1"/>
  </r>
  <r>
    <x v="2"/>
    <x v="2"/>
    <s v="1036"/>
    <s v="COMPLEJO INDUSTRIAL MOLYNOR S."/>
    <s v="PROV NC00502296"/>
    <s v="2025505853"/>
    <s v="AB"/>
    <d v="2024-12-31T00:00:00"/>
    <d v="2025-01-01T00:00:00"/>
    <s v="/992,12005"/>
    <n v="-56873540"/>
    <s v="CLP"/>
    <n v="-57325.26"/>
    <s v="USD"/>
    <n v="-57325.26"/>
    <s v=""/>
    <s v="PROV NC00502296"/>
    <s v="PROV NC00502296"/>
    <s v=""/>
    <s v="MPARRA"/>
    <s v="2025/01"/>
    <s v=""/>
    <s v=""/>
    <x v="2"/>
    <x v="1"/>
    <x v="1"/>
    <x v="1"/>
  </r>
  <r>
    <x v="2"/>
    <x v="2"/>
    <s v="1036"/>
    <s v="COMPLEJO INDUSTRIAL MOLYNOR S."/>
    <s v="PROV. NC00502298"/>
    <s v="2025505854"/>
    <s v="AB"/>
    <d v="2024-12-30T00:00:00"/>
    <d v="2025-01-01T00:00:00"/>
    <s v="/992,11997"/>
    <n v="-99971008"/>
    <s v="CLP"/>
    <n v="-100765.04"/>
    <s v="USD"/>
    <n v="-100765.04"/>
    <s v=""/>
    <s v="PROV NC502298"/>
    <s v="PROV. NC00502298"/>
    <s v=""/>
    <s v="MPARRA"/>
    <s v="2025/01"/>
    <s v=""/>
    <s v=""/>
    <x v="2"/>
    <x v="1"/>
    <x v="1"/>
    <x v="1"/>
  </r>
  <r>
    <x v="2"/>
    <x v="2"/>
    <s v="1036"/>
    <s v="COMPLEJO INDUSTRIAL MOLYNOR S."/>
    <s v="PROV NC00502300"/>
    <s v="2025505856"/>
    <s v="SA"/>
    <d v="2025-01-31T00:00:00"/>
    <d v="2025-01-31T00:00:00"/>
    <s v="/988,09999"/>
    <n v="416023197"/>
    <s v="CLP"/>
    <n v="421033.5"/>
    <s v="USD"/>
    <n v="421033.5"/>
    <s v=""/>
    <s v="PROV NC00502300"/>
    <s v="PROV NC00502300"/>
    <s v=""/>
    <s v="MPARRA"/>
    <s v="2025/01"/>
    <s v=""/>
    <s v=""/>
    <x v="2"/>
    <x v="1"/>
    <x v="1"/>
    <x v="1"/>
  </r>
  <r>
    <x v="2"/>
    <x v="2"/>
    <s v="1036"/>
    <s v="COMPLEJO INDUSTRIAL MOLYNOR S."/>
    <s v="MOLYNOR"/>
    <s v="2025506264"/>
    <s v="AB"/>
    <d v="2025-02-07T00:00:00"/>
    <d v="2025-02-07T00:00:00"/>
    <s v="1,00000"/>
    <n v="-533277.74"/>
    <s v="USD"/>
    <n v="-521798.54"/>
    <s v="USD"/>
    <n v="-521798.54"/>
    <s v=""/>
    <s v="MOLYNOR"/>
    <s v="MOLYNOR"/>
    <s v=""/>
    <s v="DRIOSA"/>
    <s v="2025/02"/>
    <s v=""/>
    <s v=""/>
    <x v="1"/>
    <x v="1"/>
    <x v="1"/>
    <x v="1"/>
  </r>
  <r>
    <x v="2"/>
    <x v="2"/>
    <s v="1036"/>
    <s v="COMPLEJO INDUSTRIAL MOLYNOR S."/>
    <s v="PROV NC00502300"/>
    <s v="2025512108"/>
    <s v="AB"/>
    <d v="2025-01-31T00:00:00"/>
    <d v="2025-02-01T00:00:00"/>
    <s v="/988,09999"/>
    <n v="-416023197"/>
    <s v="CLP"/>
    <n v="-421033.5"/>
    <s v="USD"/>
    <n v="-421033.5"/>
    <s v=""/>
    <s v="PROV NC00502300"/>
    <s v="PROV NC00502300"/>
    <s v=""/>
    <s v="MPARRA"/>
    <s v="2025/02"/>
    <s v=""/>
    <s v=""/>
    <x v="2"/>
    <x v="1"/>
    <x v="1"/>
    <x v="1"/>
  </r>
  <r>
    <x v="2"/>
    <x v="2"/>
    <s v="1036"/>
    <s v="COMPLEJO INDUSTRIAL MOLYNOR S."/>
    <s v="PROV NC00502304"/>
    <s v="2025512172"/>
    <s v="SA"/>
    <d v="2025-02-28T00:00:00"/>
    <d v="2025-02-28T00:00:00"/>
    <s v="/951,21000"/>
    <n v="284803042"/>
    <s v="CLP"/>
    <n v="299411.32"/>
    <s v="USD"/>
    <n v="299411.32"/>
    <s v=""/>
    <s v="PROV NC00502304"/>
    <s v="PROV NC00502304"/>
    <s v=""/>
    <s v="MPARRA"/>
    <s v="2025/02"/>
    <s v=""/>
    <s v=""/>
    <x v="2"/>
    <x v="1"/>
    <x v="1"/>
    <x v="1"/>
  </r>
  <r>
    <x v="2"/>
    <x v="2"/>
    <s v="1036"/>
    <s v="COMPLEJO INDUSTRIAL MOLYNOR S."/>
    <s v="PROV NC00502305"/>
    <s v="2025512173"/>
    <s v="SA"/>
    <d v="2025-02-28T00:00:00"/>
    <d v="2025-02-28T00:00:00"/>
    <s v="/951,20998"/>
    <n v="29673195"/>
    <s v="CLP"/>
    <n v="31195.21"/>
    <s v="USD"/>
    <n v="31195.21"/>
    <s v=""/>
    <s v="PROV NC00502305"/>
    <s v="PROV NC00502305"/>
    <s v=""/>
    <s v="MPARRA"/>
    <s v="2025/02"/>
    <s v=""/>
    <s v=""/>
    <x v="2"/>
    <x v="1"/>
    <x v="1"/>
    <x v="1"/>
  </r>
  <r>
    <x v="2"/>
    <x v="2"/>
    <s v="1036"/>
    <s v="COMPLEJO INDUSTRIAL MOLYNOR S."/>
    <s v="PROV NC00502306"/>
    <s v="2025512174"/>
    <s v="SA"/>
    <d v="2025-02-28T00:00:00"/>
    <d v="2025-02-28T00:00:00"/>
    <s v="/951,20751"/>
    <n v="1782268"/>
    <s v="CLP"/>
    <n v="1873.69"/>
    <s v="USD"/>
    <n v="1873.69"/>
    <s v=""/>
    <s v="PROV NC00502306"/>
    <s v="PROV NC00502306"/>
    <s v=""/>
    <s v="MPARRA"/>
    <s v="2025/02"/>
    <s v=""/>
    <s v=""/>
    <x v="2"/>
    <x v="1"/>
    <x v="1"/>
    <x v="1"/>
  </r>
  <r>
    <x v="2"/>
    <x v="2"/>
    <s v="1036"/>
    <s v="COMPLEJO INDUSTRIAL MOLYNOR S."/>
    <s v="PROV NC00502305"/>
    <s v="2025512221"/>
    <s v="AB"/>
    <d v="2025-02-28T00:00:00"/>
    <d v="2025-02-28T00:00:00"/>
    <s v="/951,20998"/>
    <n v="-29673195"/>
    <s v="CLP"/>
    <n v="-31195.21"/>
    <s v="USD"/>
    <n v="-31195.21"/>
    <s v=""/>
    <s v="PROV NC00502305"/>
    <s v="PROV NC00502305"/>
    <s v=""/>
    <s v="MPARRA"/>
    <s v="2025/02"/>
    <s v=""/>
    <s v=""/>
    <x v="2"/>
    <x v="1"/>
    <x v="1"/>
    <x v="1"/>
  </r>
  <r>
    <x v="2"/>
    <x v="2"/>
    <s v="1036"/>
    <s v="COMPLEJO INDUSTRIAL MOLYNOR S."/>
    <s v="PROV NC00502306"/>
    <s v="2025512222"/>
    <s v="AB"/>
    <d v="2025-02-28T00:00:00"/>
    <d v="2025-02-28T00:00:00"/>
    <s v="/951,20751"/>
    <n v="-1782268"/>
    <s v="CLP"/>
    <n v="-1873.69"/>
    <s v="USD"/>
    <n v="-1873.69"/>
    <s v=""/>
    <s v="PROV NC00502306"/>
    <s v="PROV NC00502306"/>
    <s v=""/>
    <s v="MPARRA"/>
    <s v="2025/02"/>
    <s v=""/>
    <s v=""/>
    <x v="2"/>
    <x v="1"/>
    <x v="1"/>
    <x v="1"/>
  </r>
  <r>
    <x v="2"/>
    <x v="2"/>
    <s v="1036"/>
    <s v="COMPLEJO INDUSTRIAL MOLYNOR S."/>
    <s v="PROV NC00502307"/>
    <s v="2025512223"/>
    <s v="SA"/>
    <d v="2025-02-28T00:00:00"/>
    <d v="2025-02-28T00:00:00"/>
    <s v="/951,21018"/>
    <n v="11849073"/>
    <s v="CLP"/>
    <n v="12456.84"/>
    <s v="USD"/>
    <n v="12456.84"/>
    <s v=""/>
    <s v="PROV NC00502307"/>
    <s v="PROV NC00502307"/>
    <s v=""/>
    <s v="MPARRA"/>
    <s v="2025/02"/>
    <s v=""/>
    <s v=""/>
    <x v="2"/>
    <x v="1"/>
    <x v="1"/>
    <x v="1"/>
  </r>
  <r>
    <x v="2"/>
    <x v="2"/>
    <s v="1036"/>
    <s v="COMPLEJO INDUSTRIAL MOLYNOR S."/>
    <s v="MOLYNOR"/>
    <s v="2025512540"/>
    <s v="KZ"/>
    <d v="2025-03-07T00:00:00"/>
    <d v="2025-03-07T00:00:00"/>
    <s v="1,00000"/>
    <n v="-307390.06"/>
    <s v="USD"/>
    <n v="-299411.32"/>
    <s v="USD"/>
    <n v="-299411.32"/>
    <s v=""/>
    <s v="MOLYNOR"/>
    <s v="MOLYNOR"/>
    <s v=""/>
    <s v="DRIOSA"/>
    <s v="2025/03"/>
    <s v=""/>
    <s v=""/>
    <x v="1"/>
    <x v="1"/>
    <x v="1"/>
    <x v="1"/>
  </r>
  <r>
    <x v="2"/>
    <x v="2"/>
    <s v="1036"/>
    <s v="COMPLEJO INDUSTRIAL MOLYNOR S."/>
    <s v="PROV NC00502305"/>
    <s v="2025512740"/>
    <s v="SA"/>
    <d v="2025-02-28T00:00:00"/>
    <d v="2025-02-28T00:00:00"/>
    <s v="/951,20998"/>
    <n v="29673195"/>
    <s v="CLP"/>
    <n v="31195.21"/>
    <s v="USD"/>
    <n v="31195.21"/>
    <s v=""/>
    <s v="PROV NC00502305"/>
    <s v="PROV NC00502305"/>
    <s v=""/>
    <s v="MPARRA"/>
    <s v="2025/02"/>
    <s v=""/>
    <s v=""/>
    <x v="2"/>
    <x v="1"/>
    <x v="1"/>
    <x v="1"/>
  </r>
  <r>
    <x v="2"/>
    <x v="2"/>
    <s v="1036"/>
    <s v="COMPLEJO INDUSTRIAL MOLYNOR S."/>
    <s v="PROV NC00502306"/>
    <s v="2025512741"/>
    <s v="SA"/>
    <d v="2025-02-28T00:00:00"/>
    <d v="2025-02-28T00:00:00"/>
    <s v="/951,20751"/>
    <n v="1782268"/>
    <s v="CLP"/>
    <n v="1873.69"/>
    <s v="USD"/>
    <n v="1873.69"/>
    <s v=""/>
    <s v="PROV NC00502306"/>
    <s v="PROV NC00502306"/>
    <s v=""/>
    <s v="MPARRA"/>
    <s v="2025/02"/>
    <s v=""/>
    <s v=""/>
    <x v="2"/>
    <x v="1"/>
    <x v="1"/>
    <x v="1"/>
  </r>
  <r>
    <x v="2"/>
    <x v="2"/>
    <s v="1036"/>
    <s v="COMPLEJO INDUSTRIAL MOLYNOR S."/>
    <s v="PROV NC00502308"/>
    <s v="2025512742"/>
    <s v="SA"/>
    <d v="2025-02-28T00:00:00"/>
    <d v="2025-02-28T00:00:00"/>
    <s v="/951,21000"/>
    <n v="78583358"/>
    <s v="CLP"/>
    <n v="82614.100000000006"/>
    <s v="USD"/>
    <n v="82614.100000000006"/>
    <s v=""/>
    <s v="PROV NC00502308"/>
    <s v="PROV NC00502308"/>
    <s v=""/>
    <s v="MPARRA"/>
    <s v="2025/02"/>
    <s v=""/>
    <s v=""/>
    <x v="2"/>
    <x v="1"/>
    <x v="1"/>
    <x v="1"/>
  </r>
  <r>
    <x v="2"/>
    <x v="2"/>
    <s v="1036"/>
    <s v="COMPLEJO INDUSTRIAL MOLYNOR S."/>
    <s v="PROV NC00502309"/>
    <s v="2025512743"/>
    <s v="SA"/>
    <d v="2025-02-28T00:00:00"/>
    <d v="2025-02-28T00:00:00"/>
    <s v="/951,20859"/>
    <n v="1645705"/>
    <s v="CLP"/>
    <n v="1730.12"/>
    <s v="USD"/>
    <n v="1730.12"/>
    <s v=""/>
    <s v="PROV NC00502309"/>
    <s v="PROV NC00502309"/>
    <s v=""/>
    <s v="MPARRA"/>
    <s v="2025/02"/>
    <s v=""/>
    <s v=""/>
    <x v="2"/>
    <x v="1"/>
    <x v="1"/>
    <x v="1"/>
  </r>
  <r>
    <x v="2"/>
    <x v="2"/>
    <s v="1036"/>
    <s v="COMPLEJO INDUSTRIAL MOLYNOR S."/>
    <s v="PROV NC00502305"/>
    <s v="2025512744"/>
    <s v="SA"/>
    <d v="2025-02-28T00:00:00"/>
    <d v="2025-02-28T00:00:00"/>
    <s v="/992,11990"/>
    <n v="29673195"/>
    <s v="CLP"/>
    <n v="29908.880000000001"/>
    <s v="USD"/>
    <n v="29908.880000000001"/>
    <s v=""/>
    <s v="PROV NC00502305"/>
    <s v="PROV NC00502305"/>
    <s v=""/>
    <s v="MPARRA"/>
    <s v="2025/02"/>
    <s v=""/>
    <s v=""/>
    <x v="2"/>
    <x v="1"/>
    <x v="1"/>
    <x v="1"/>
  </r>
  <r>
    <x v="2"/>
    <x v="2"/>
    <s v="1036"/>
    <s v="COMPLEJO INDUSTRIAL MOLYNOR S."/>
    <s v="PROV NC00502306"/>
    <s v="2025512745"/>
    <s v="SA"/>
    <d v="2025-02-28T00:00:00"/>
    <d v="2025-02-28T00:00:00"/>
    <s v="/992,12211"/>
    <n v="1782268"/>
    <s v="CLP"/>
    <n v="1796.42"/>
    <s v="USD"/>
    <n v="1796.42"/>
    <s v=""/>
    <s v="PROV NC00502306"/>
    <s v="PROV NC00502306"/>
    <s v=""/>
    <s v="MPARRA"/>
    <s v="2025/02"/>
    <s v=""/>
    <s v=""/>
    <x v="2"/>
    <x v="1"/>
    <x v="1"/>
    <x v="1"/>
  </r>
  <r>
    <x v="2"/>
    <x v="2"/>
    <s v="1036"/>
    <s v="COMPLEJO INDUSTRIAL MOLYNOR S."/>
    <s v="PROV NC00502308"/>
    <s v="2025512747"/>
    <s v="SA"/>
    <d v="2025-02-28T00:00:00"/>
    <d v="2025-02-28T00:00:00"/>
    <s v="/988,10003"/>
    <n v="78583358"/>
    <s v="CLP"/>
    <n v="79529.759999999995"/>
    <s v="USD"/>
    <n v="79529.759999999995"/>
    <s v=""/>
    <s v="PROV NC00502308"/>
    <s v="PROV NC00502308"/>
    <s v=""/>
    <s v="MPARRA"/>
    <s v="2025/02"/>
    <s v=""/>
    <s v=""/>
    <x v="2"/>
    <x v="1"/>
    <x v="1"/>
    <x v="1"/>
  </r>
  <r>
    <x v="2"/>
    <x v="2"/>
    <s v="1036"/>
    <s v="COMPLEJO INDUSTRIAL MOLYNOR S."/>
    <s v="PROV NC00502309"/>
    <s v="2025512748"/>
    <s v="SA"/>
    <d v="2025-02-28T00:00:00"/>
    <d v="2025-02-28T00:00:00"/>
    <s v="/988,10281"/>
    <n v="1645705"/>
    <s v="CLP"/>
    <n v="1665.52"/>
    <s v="USD"/>
    <n v="1665.52"/>
    <s v=""/>
    <s v="PROV NC00502309"/>
    <s v="PROV NC00502309"/>
    <s v=""/>
    <s v="MPARRA"/>
    <s v="2025/02"/>
    <s v=""/>
    <s v=""/>
    <x v="2"/>
    <x v="1"/>
    <x v="1"/>
    <x v="1"/>
  </r>
  <r>
    <x v="2"/>
    <x v="2"/>
    <s v="1036"/>
    <s v="COMPLEJO INDUSTRIAL MOLYNOR S."/>
    <s v="PROV NC00502309"/>
    <s v="2025512749"/>
    <s v="AB"/>
    <d v="2025-02-28T00:00:00"/>
    <d v="2025-02-28T00:00:00"/>
    <s v="/951,20859"/>
    <n v="-1645705"/>
    <s v="CLP"/>
    <n v="-1730.12"/>
    <s v="USD"/>
    <n v="-1730.12"/>
    <s v=""/>
    <s v="PROV NC00502309"/>
    <s v="PROV NC00502309"/>
    <s v=""/>
    <s v="MPARRA"/>
    <s v="2025/02"/>
    <s v=""/>
    <s v=""/>
    <x v="2"/>
    <x v="1"/>
    <x v="1"/>
    <x v="1"/>
  </r>
  <r>
    <x v="2"/>
    <x v="2"/>
    <s v="1036"/>
    <s v="COMPLEJO INDUSTRIAL MOLYNOR S."/>
    <s v="PROV NC00502308"/>
    <s v="2025512750"/>
    <s v="AB"/>
    <d v="2025-02-28T00:00:00"/>
    <d v="2025-02-28T00:00:00"/>
    <s v="/951,21000"/>
    <n v="-78583358"/>
    <s v="CLP"/>
    <n v="-82614.100000000006"/>
    <s v="USD"/>
    <n v="-82614.100000000006"/>
    <s v=""/>
    <s v="PROV NC00502308"/>
    <s v="PROV NC00502308"/>
    <s v=""/>
    <s v="MPARRA"/>
    <s v="2025/02"/>
    <s v=""/>
    <s v=""/>
    <x v="2"/>
    <x v="1"/>
    <x v="1"/>
    <x v="1"/>
  </r>
  <r>
    <x v="2"/>
    <x v="2"/>
    <s v="1036"/>
    <s v="COMPLEJO INDUSTRIAL MOLYNOR S."/>
    <s v="PROV NC00502306"/>
    <s v="2025512751"/>
    <s v="AB"/>
    <d v="2025-02-28T00:00:00"/>
    <d v="2025-02-28T00:00:00"/>
    <s v="/951,20751"/>
    <n v="-1782268"/>
    <s v="CLP"/>
    <n v="-1873.69"/>
    <s v="USD"/>
    <n v="-1873.69"/>
    <s v=""/>
    <s v="PROV NC00502306"/>
    <s v="PROV NC00502306"/>
    <s v=""/>
    <s v="MPARRA"/>
    <s v="2025/02"/>
    <s v=""/>
    <s v=""/>
    <x v="2"/>
    <x v="1"/>
    <x v="1"/>
    <x v="1"/>
  </r>
  <r>
    <x v="2"/>
    <x v="2"/>
    <s v="1036"/>
    <s v="COMPLEJO INDUSTRIAL MOLYNOR S."/>
    <s v="PROV NC00502305"/>
    <s v="2025512753"/>
    <s v="AB"/>
    <d v="2025-02-28T00:00:00"/>
    <d v="2025-02-28T00:00:00"/>
    <s v="/951,20998"/>
    <n v="-29673195"/>
    <s v="CLP"/>
    <n v="-31195.21"/>
    <s v="USD"/>
    <n v="-31195.21"/>
    <s v=""/>
    <s v="PROV NC00502305"/>
    <s v="PROV NC00502305"/>
    <s v=""/>
    <s v="MPARRA"/>
    <s v="2025/02"/>
    <s v=""/>
    <s v=""/>
    <x v="2"/>
    <x v="1"/>
    <x v="1"/>
    <x v="1"/>
  </r>
  <r>
    <x v="2"/>
    <x v="2"/>
    <s v="76016222"/>
    <s v="COMPLEJO INDUSTRIAL MOLYNOR S."/>
    <s v="F.502306"/>
    <s v="2025519110"/>
    <s v="AU"/>
    <d v="2025-02-28T00:00:00"/>
    <d v="2025-03-01T00:00:00"/>
    <s v="/992,12211"/>
    <n v="-1782268"/>
    <s v="CLP"/>
    <n v="-1796.42"/>
    <s v="USD"/>
    <n v="-1796.42"/>
    <s v=""/>
    <s v="Factura Ref.00503365"/>
    <s v="Factura Ref.00503365"/>
    <s v=""/>
    <s v="BCONTRERAS"/>
    <s v="2025/03"/>
    <s v=""/>
    <s v=""/>
    <x v="5"/>
    <x v="0"/>
    <x v="0"/>
    <x v="3"/>
  </r>
  <r>
    <x v="2"/>
    <x v="2"/>
    <s v="76016222"/>
    <s v="COMPLEJO INDUSTRIAL MOLYNOR S."/>
    <s v="F.502307"/>
    <s v="2025519111"/>
    <s v="AU"/>
    <d v="2025-02-28T00:00:00"/>
    <d v="2025-03-01T00:00:00"/>
    <s v="/988,09960"/>
    <n v="-11849073"/>
    <s v="CLP"/>
    <n v="-11991.78"/>
    <s v="USD"/>
    <n v="-11991.78"/>
    <s v=""/>
    <s v="Factura Ref.00503389"/>
    <s v="Factura Ref.00503389"/>
    <s v=""/>
    <s v="BCONTRERAS"/>
    <s v="2025/03"/>
    <s v=""/>
    <s v=""/>
    <x v="5"/>
    <x v="0"/>
    <x v="0"/>
    <x v="3"/>
  </r>
  <r>
    <x v="2"/>
    <x v="2"/>
    <s v="76016222"/>
    <s v="COMPLEJO INDUSTRIAL MOLYNOR S."/>
    <s v="F.502308"/>
    <s v="2025519112"/>
    <s v="AU"/>
    <d v="2025-02-28T00:00:00"/>
    <d v="2025-03-01T00:00:00"/>
    <s v="/988,10003"/>
    <n v="-78583358"/>
    <s v="CLP"/>
    <n v="-79529.759999999995"/>
    <s v="USD"/>
    <n v="-79529.759999999995"/>
    <s v=""/>
    <s v="Factura Ref.00503383"/>
    <s v="Factura Ref.00503383"/>
    <s v=""/>
    <s v="BCONTRERAS"/>
    <s v="2025/03"/>
    <s v=""/>
    <s v=""/>
    <x v="5"/>
    <x v="0"/>
    <x v="0"/>
    <x v="3"/>
  </r>
  <r>
    <x v="2"/>
    <x v="2"/>
    <s v="76016222"/>
    <s v="COMPLEJO INDUSTRIAL MOLYNOR S."/>
    <s v="F.502309"/>
    <s v="2025519113"/>
    <s v="AU"/>
    <d v="2025-02-28T00:00:00"/>
    <d v="2025-03-01T00:00:00"/>
    <s v="/988,10281"/>
    <n v="-1645705"/>
    <s v="CLP"/>
    <n v="-1665.52"/>
    <s v="USD"/>
    <n v="-1665.52"/>
    <s v=""/>
    <s v="Factura Ref.00503384"/>
    <s v="Factura Ref.00503384"/>
    <s v=""/>
    <s v="BCONTRERAS"/>
    <s v="2025/03"/>
    <s v=""/>
    <s v=""/>
    <x v="5"/>
    <x v="0"/>
    <x v="0"/>
    <x v="3"/>
  </r>
  <r>
    <x v="2"/>
    <x v="2"/>
    <s v="1036"/>
    <s v="COMPLEJO INDUSTRIAL MOLYNOR S."/>
    <s v="PROV NC00502304"/>
    <s v="2025519155"/>
    <s v="AB"/>
    <d v="2025-02-28T00:00:00"/>
    <d v="2025-03-01T00:00:00"/>
    <s v="/951,21000"/>
    <n v="-284803042"/>
    <s v="CLP"/>
    <n v="-299411.32"/>
    <s v="USD"/>
    <n v="-299411.32"/>
    <s v=""/>
    <s v="PROV NC00502304"/>
    <s v="PROV NC00502304"/>
    <s v=""/>
    <s v="MPARRA"/>
    <s v="2025/03"/>
    <s v=""/>
    <s v=""/>
    <x v="2"/>
    <x v="1"/>
    <x v="1"/>
    <x v="1"/>
  </r>
  <r>
    <x v="2"/>
    <x v="2"/>
    <s v="1036"/>
    <s v="COMPLEJO INDUSTRIAL MOLYNOR S."/>
    <s v="PROV NC00502307"/>
    <s v="2025519156"/>
    <s v="AB"/>
    <d v="2025-02-28T00:00:00"/>
    <d v="2025-03-01T00:00:00"/>
    <s v="/951,21018"/>
    <n v="-11849073"/>
    <s v="CLP"/>
    <n v="-12456.84"/>
    <s v="USD"/>
    <n v="-12456.84"/>
    <s v=""/>
    <s v="PROV NC00502307"/>
    <s v="PROV NC00502307"/>
    <s v=""/>
    <s v="MPARRA"/>
    <s v="2025/03"/>
    <s v=""/>
    <s v=""/>
    <x v="2"/>
    <x v="1"/>
    <x v="1"/>
    <x v="1"/>
  </r>
  <r>
    <x v="2"/>
    <x v="2"/>
    <s v="1036"/>
    <s v="COMPLEJO INDUSTRIAL MOLYNOR S."/>
    <s v="PROV NC00502305"/>
    <s v="2025519157"/>
    <s v="AB"/>
    <d v="2025-02-28T00:00:00"/>
    <d v="2025-03-01T00:00:00"/>
    <s v="/992,11990"/>
    <n v="-29673195"/>
    <s v="CLP"/>
    <n v="-29908.880000000001"/>
    <s v="USD"/>
    <n v="-29908.880000000001"/>
    <s v=""/>
    <s v="PROV NC00502305"/>
    <s v="PROV NC00502305"/>
    <s v=""/>
    <s v="MPARRA"/>
    <s v="2025/03"/>
    <s v=""/>
    <s v=""/>
    <x v="2"/>
    <x v="1"/>
    <x v="1"/>
    <x v="1"/>
  </r>
  <r>
    <x v="2"/>
    <x v="2"/>
    <s v="1036"/>
    <s v="COMPLEJO INDUSTRIAL MOLYNOR S."/>
    <s v="PROV NC00502306"/>
    <s v="2025519158"/>
    <s v="AB"/>
    <d v="2025-02-28T00:00:00"/>
    <d v="2025-03-01T00:00:00"/>
    <s v="/992,12211"/>
    <n v="-1782268"/>
    <s v="CLP"/>
    <n v="-1796.42"/>
    <s v="USD"/>
    <n v="-1796.42"/>
    <s v=""/>
    <s v="PROV NC00502306"/>
    <s v="PROV NC00502306"/>
    <s v=""/>
    <s v="MPARRA"/>
    <s v="2025/03"/>
    <s v=""/>
    <s v=""/>
    <x v="2"/>
    <x v="1"/>
    <x v="1"/>
    <x v="1"/>
  </r>
  <r>
    <x v="2"/>
    <x v="2"/>
    <s v="1036"/>
    <s v="COMPLEJO INDUSTRIAL MOLYNOR S."/>
    <s v="PROV NC00502308"/>
    <s v="2025519159"/>
    <s v="AB"/>
    <d v="2025-02-28T00:00:00"/>
    <d v="2025-03-01T00:00:00"/>
    <s v="/988,10003"/>
    <n v="-78583358"/>
    <s v="CLP"/>
    <n v="-79529.759999999995"/>
    <s v="USD"/>
    <n v="-79529.759999999995"/>
    <s v=""/>
    <s v="PROV NC00502308"/>
    <s v="PROV NC00502308"/>
    <s v=""/>
    <s v="MPARRA"/>
    <s v="2025/03"/>
    <s v=""/>
    <s v=""/>
    <x v="2"/>
    <x v="1"/>
    <x v="1"/>
    <x v="1"/>
  </r>
  <r>
    <x v="2"/>
    <x v="2"/>
    <s v="1036"/>
    <s v="COMPLEJO INDUSTRIAL MOLYNOR S."/>
    <s v="PROV NC00502309"/>
    <s v="2025519160"/>
    <s v="AB"/>
    <d v="2025-02-28T00:00:00"/>
    <d v="2025-03-01T00:00:00"/>
    <s v="/988,10281"/>
    <n v="-1645705"/>
    <s v="CLP"/>
    <n v="-1665.52"/>
    <s v="USD"/>
    <n v="-1665.52"/>
    <s v=""/>
    <s v="PROV NC00502309"/>
    <s v="PROV NC00502309"/>
    <s v=""/>
    <s v="MPARRA"/>
    <s v="2025/03"/>
    <s v=""/>
    <s v=""/>
    <x v="2"/>
    <x v="1"/>
    <x v="1"/>
    <x v="1"/>
  </r>
  <r>
    <x v="2"/>
    <x v="2"/>
    <s v="1036"/>
    <s v="COMPLEJO INDUSTRIAL MOLYNOR S."/>
    <s v="F.502307"/>
    <s v="2025519169"/>
    <s v="AU"/>
    <d v="2025-02-28T00:00:00"/>
    <d v="2025-03-01T00:00:00"/>
    <s v="/988,09960"/>
    <n v="-11849073"/>
    <s v="CLP"/>
    <n v="-11991.78"/>
    <s v="USD"/>
    <n v="-11991.78"/>
    <s v=""/>
    <s v="Factura Ref.00503389"/>
    <s v=""/>
    <s v=""/>
    <s v="BCONTRERAS"/>
    <s v="2025/03"/>
    <s v=""/>
    <s v=""/>
    <x v="5"/>
    <x v="0"/>
    <x v="0"/>
    <x v="3"/>
  </r>
  <r>
    <x v="2"/>
    <x v="2"/>
    <s v="1036"/>
    <s v="COMPLEJO INDUSTRIAL MOLYNOR S."/>
    <s v="MOLYNOR"/>
    <s v="2025523672"/>
    <s v="KZ"/>
    <d v="2025-04-15T00:00:00"/>
    <d v="2025-04-15T00:00:00"/>
    <s v="1,00000"/>
    <n v="241224.02"/>
    <s v="USD"/>
    <n v="245074.92"/>
    <s v="USD"/>
    <n v="245074.92"/>
    <s v=""/>
    <s v="MOLYNOR"/>
    <s v="MOLYNOR"/>
    <s v=""/>
    <s v="DRIOSA"/>
    <s v="2025/04"/>
    <s v=""/>
    <s v=""/>
    <x v="1"/>
    <x v="1"/>
    <x v="1"/>
    <x v="1"/>
  </r>
  <r>
    <x v="2"/>
    <x v="2"/>
    <s v="1036"/>
    <s v="COMPLEJO INDUSTRIAL MOLYNOR S."/>
    <s v="PROV.FEL00503431"/>
    <s v="2025526170"/>
    <s v="SA"/>
    <d v="2025-04-30T00:00:00"/>
    <d v="2025-04-30T00:00:00"/>
    <s v="/945,42000"/>
    <n v="-97481661"/>
    <s v="CLP"/>
    <n v="-103109.37"/>
    <s v="USD"/>
    <n v="-103109.37"/>
    <s v=""/>
    <s v="PROV.FEL00503431"/>
    <s v="PROV.FEL00503431"/>
    <s v=""/>
    <s v="MPARRA"/>
    <s v="2025/04"/>
    <s v=""/>
    <s v=""/>
    <x v="2"/>
    <x v="1"/>
    <x v="1"/>
    <x v="1"/>
  </r>
  <r>
    <x v="2"/>
    <x v="2"/>
    <s v="1036"/>
    <s v="COMPLEJO INDUSTRIAL MOLYNOR S."/>
    <s v="MOLYNOR"/>
    <s v="2025530307"/>
    <s v="KZ"/>
    <d v="2025-05-12T00:00:00"/>
    <d v="2025-05-12T00:00:00"/>
    <s v="1,00000"/>
    <n v="740898.07"/>
    <s v="USD"/>
    <n v="697498.65"/>
    <s v="USD"/>
    <n v="697498.65"/>
    <s v=""/>
    <s v="MOLYNOR"/>
    <s v="MOLYNOR"/>
    <s v=""/>
    <s v="DRIOSA"/>
    <s v="2025/05"/>
    <s v=""/>
    <s v=""/>
    <x v="1"/>
    <x v="1"/>
    <x v="1"/>
    <x v="1"/>
  </r>
  <r>
    <x v="2"/>
    <x v="2"/>
    <s v="1036"/>
    <s v="COMPLEJO INDUSTRIAL MOLYNOR S."/>
    <s v="MOLYNOR"/>
    <s v="2025531084"/>
    <s v="KZ"/>
    <d v="2025-05-15T00:00:00"/>
    <d v="2025-05-15T00:00:00"/>
    <s v="1,00000"/>
    <n v="189346.57"/>
    <s v="USD"/>
    <n v="182005.74"/>
    <s v="USD"/>
    <n v="182005.74"/>
    <s v=""/>
    <s v="MOLYNOR"/>
    <s v="MOLYNOR"/>
    <s v=""/>
    <s v="DRIOSA"/>
    <s v="2025/05"/>
    <s v=""/>
    <s v=""/>
    <x v="1"/>
    <x v="1"/>
    <x v="1"/>
    <x v="1"/>
  </r>
  <r>
    <x v="2"/>
    <x v="2"/>
    <s v="1036"/>
    <s v="COMPLEJO INDUSTRIAL MOLYNOR S."/>
    <s v="PROV.FEL00503431"/>
    <s v="2025533628"/>
    <s v="AB"/>
    <d v="2025-04-30T00:00:00"/>
    <d v="2025-05-01T00:00:00"/>
    <s v="/945,42000"/>
    <n v="97481661"/>
    <s v="CLP"/>
    <n v="103109.37"/>
    <s v="USD"/>
    <n v="103109.37"/>
    <s v=""/>
    <s v="PROV.FEL00503431"/>
    <s v="PROV.FEL00503431"/>
    <s v=""/>
    <s v="MPARRA"/>
    <s v="2025/05"/>
    <s v=""/>
    <s v=""/>
    <x v="2"/>
    <x v="1"/>
    <x v="1"/>
    <x v="1"/>
  </r>
  <r>
    <x v="2"/>
    <x v="2"/>
    <s v="1036"/>
    <s v="COMPLEJO INDUSTRIAL MOLYNOR S."/>
    <s v="PROV FEL00503454"/>
    <s v="2025533631"/>
    <s v="SA"/>
    <d v="2025-05-30T00:00:00"/>
    <d v="2025-05-30T00:00:00"/>
    <s v="/937,37000"/>
    <n v="-1846925472"/>
    <s v="CLP"/>
    <n v="-1970327.06"/>
    <s v="USD"/>
    <n v="-1970327.06"/>
    <s v=""/>
    <s v="PROV. FEL00503454"/>
    <s v="PROV FEL00503454"/>
    <s v=""/>
    <s v="MPARRA"/>
    <s v="2025/05"/>
    <s v=""/>
    <s v=""/>
    <x v="2"/>
    <x v="1"/>
    <x v="1"/>
    <x v="1"/>
  </r>
  <r>
    <x v="2"/>
    <x v="2"/>
    <s v="1036"/>
    <s v="COMPLEJO INDUSTRIAL MOLYNOR S."/>
    <s v="PROV FEL00503462"/>
    <s v="2025533632"/>
    <s v="SA"/>
    <d v="2025-05-30T00:00:00"/>
    <d v="2025-05-30T00:00:00"/>
    <s v="/937,37000"/>
    <n v="-1844414280"/>
    <s v="CLP"/>
    <n v="-1967648.08"/>
    <s v="USD"/>
    <n v="-1967648.08"/>
    <s v=""/>
    <s v="PROV. FEL00503462"/>
    <s v="PROV FEL00503462"/>
    <s v=""/>
    <s v="MPARRA"/>
    <s v="2025/05"/>
    <s v=""/>
    <s v=""/>
    <x v="2"/>
    <x v="1"/>
    <x v="1"/>
    <x v="1"/>
  </r>
  <r>
    <x v="2"/>
    <x v="2"/>
    <s v="1036"/>
    <s v="COMPLEJO INDUSTRIAL MOLYNOR S."/>
    <s v="PROV NC00502318"/>
    <s v="2025533633"/>
    <s v="SA"/>
    <d v="2025-05-30T00:00:00"/>
    <d v="2025-05-30T00:00:00"/>
    <s v="/937,37000"/>
    <n v="1846925472"/>
    <s v="CLP"/>
    <n v="1970327.06"/>
    <s v="USD"/>
    <n v="1970327.06"/>
    <s v=""/>
    <s v="PROV. NC00502318"/>
    <s v="PROV NC00502318"/>
    <s v=""/>
    <s v="MPARRA"/>
    <s v="2025/05"/>
    <s v=""/>
    <s v=""/>
    <x v="2"/>
    <x v="1"/>
    <x v="1"/>
    <x v="1"/>
  </r>
  <r>
    <x v="2"/>
    <x v="2"/>
    <s v="76016222"/>
    <s v="COMPLEJO INDUSTRIAL MOLYNOR S."/>
    <s v="F.502318"/>
    <s v="2025537709"/>
    <s v="AU"/>
    <d v="2025-05-30T00:00:00"/>
    <d v="2025-06-16T00:00:00"/>
    <s v="/937,37000"/>
    <n v="-1846925472"/>
    <s v="CLP"/>
    <n v="-1970327.06"/>
    <s v="USD"/>
    <n v="-1970327.06"/>
    <s v=""/>
    <s v="Factura Ref.00503454"/>
    <s v="Factura Ref.00503454"/>
    <s v=""/>
    <s v="BCONTRERAS"/>
    <s v="2025/06"/>
    <s v=""/>
    <s v=""/>
    <x v="7"/>
    <x v="0"/>
    <x v="0"/>
    <x v="3"/>
  </r>
  <r>
    <x v="2"/>
    <x v="2"/>
    <s v="1036"/>
    <s v="COMPLEJO INDUSTRIAL MOLYNOR S."/>
    <s v="COMPENSACION"/>
    <s v="2025537710"/>
    <s v="PO"/>
    <d v="2025-06-16T00:00:00"/>
    <d v="2025-06-16T00:00:00"/>
    <s v="/937,37000"/>
    <n v="1846925472"/>
    <s v="CLP"/>
    <n v="1970327.06"/>
    <s v="USD"/>
    <n v="1970327.06"/>
    <s v=""/>
    <s v=""/>
    <s v="COMPENSACION"/>
    <s v=""/>
    <s v="BCONTRERAS"/>
    <s v="2025/06"/>
    <s v=""/>
    <s v=""/>
    <x v="2"/>
    <x v="1"/>
    <x v="1"/>
    <x v="1"/>
  </r>
  <r>
    <x v="2"/>
    <x v="2"/>
    <s v="1036"/>
    <s v="COMPLEJO INDUSTRIAL MOLYNOR S."/>
    <s v="COMPENSACION"/>
    <s v="2025537710"/>
    <s v="PO"/>
    <d v="2025-06-16T00:00:00"/>
    <d v="2025-06-16T00:00:00"/>
    <s v="/937,37000"/>
    <n v="-1846925472"/>
    <s v="CLP"/>
    <n v="-1970327.06"/>
    <s v="USD"/>
    <n v="-1970327.06"/>
    <s v=""/>
    <s v=""/>
    <s v="COMPENSACION"/>
    <s v=""/>
    <s v="BCONTRERAS"/>
    <s v="2025/06"/>
    <s v=""/>
    <s v=""/>
    <x v="2"/>
    <x v="1"/>
    <x v="1"/>
    <x v="1"/>
  </r>
  <r>
    <x v="2"/>
    <x v="2"/>
    <s v="1036"/>
    <s v="COMPLEJO INDUSTRIAL MOLYNOR S."/>
    <s v="MOLYNOR"/>
    <s v="2025537923"/>
    <s v="KZ"/>
    <d v="2025-06-16T00:00:00"/>
    <d v="2025-06-16T00:00:00"/>
    <s v="1,00000"/>
    <n v="2004902.54"/>
    <s v="USD"/>
    <n v="1923789.04"/>
    <s v="USD"/>
    <n v="1923789.04"/>
    <s v=""/>
    <s v="MOLYNOR"/>
    <s v="MOLYNOR"/>
    <s v=""/>
    <s v="DRIOSA"/>
    <s v="2025/06"/>
    <s v=""/>
    <s v=""/>
    <x v="1"/>
    <x v="1"/>
    <x v="1"/>
    <x v="1"/>
  </r>
  <r>
    <x v="2"/>
    <x v="2"/>
    <s v="1036"/>
    <s v="COMPLEJO INDUSTRIAL MOLYNOR S."/>
    <s v="PROV FEL00503454"/>
    <s v="2025540355"/>
    <s v="AB"/>
    <d v="2025-05-30T00:00:00"/>
    <d v="2025-06-01T00:00:00"/>
    <s v="/937,37000"/>
    <n v="1846925472"/>
    <s v="CLP"/>
    <n v="1970327.06"/>
    <s v="USD"/>
    <n v="1970327.06"/>
    <s v=""/>
    <s v="PROV. FEL00503454"/>
    <s v="PROV FEL00503454"/>
    <s v=""/>
    <s v="MPARRA"/>
    <s v="2025/06"/>
    <s v=""/>
    <s v=""/>
    <x v="2"/>
    <x v="1"/>
    <x v="1"/>
    <x v="1"/>
  </r>
  <r>
    <x v="2"/>
    <x v="2"/>
    <s v="1036"/>
    <s v="COMPLEJO INDUSTRIAL MOLYNOR S."/>
    <s v="PROV FEL00503462"/>
    <s v="2025540356"/>
    <s v="AB"/>
    <d v="2025-05-30T00:00:00"/>
    <d v="2025-06-01T00:00:00"/>
    <s v="/937,37000"/>
    <n v="1844414280"/>
    <s v="CLP"/>
    <n v="1967648.08"/>
    <s v="USD"/>
    <n v="1967648.08"/>
    <s v=""/>
    <s v="PROV. FEL00503462"/>
    <s v="PROV FEL00503462"/>
    <s v=""/>
    <s v="MPARRA"/>
    <s v="2025/06"/>
    <s v=""/>
    <s v=""/>
    <x v="2"/>
    <x v="1"/>
    <x v="1"/>
    <x v="1"/>
  </r>
  <r>
    <x v="2"/>
    <x v="2"/>
    <s v="1036"/>
    <s v="COMPLEJO INDUSTRIAL MOLYNOR S."/>
    <s v="PROV NC00502318"/>
    <s v="2025540357"/>
    <s v="AB"/>
    <d v="2025-05-30T00:00:00"/>
    <d v="2025-06-01T00:00:00"/>
    <s v="/937,37000"/>
    <n v="-1846925472"/>
    <s v="CLP"/>
    <n v="-1970327.06"/>
    <s v="USD"/>
    <n v="-1970327.06"/>
    <s v=""/>
    <s v="PROV. NC00502318"/>
    <s v="PROV NC00502318"/>
    <s v=""/>
    <s v="MPARRA"/>
    <s v="2025/06"/>
    <s v=""/>
    <s v=""/>
    <x v="2"/>
    <x v="1"/>
    <x v="1"/>
    <x v="1"/>
  </r>
  <r>
    <x v="2"/>
    <x v="2"/>
    <s v="1036"/>
    <s v="COMPLEJO INDUSTRIAL MOLYNOR S."/>
    <s v="PROV FEL00503467"/>
    <s v="2025540362"/>
    <s v="SA"/>
    <d v="2025-06-30T00:00:00"/>
    <d v="2025-06-30T00:00:00"/>
    <s v="/935,74000"/>
    <n v="-2014365697"/>
    <s v="CLP"/>
    <n v="-2152698.08"/>
    <s v="USD"/>
    <n v="-2152698.08"/>
    <s v=""/>
    <s v="PROV. FEL00503467"/>
    <s v="PROV FEL00503467"/>
    <s v=""/>
    <s v="MPARRA"/>
    <s v="2025/06"/>
    <s v=""/>
    <s v=""/>
    <x v="7"/>
    <x v="0"/>
    <x v="0"/>
    <x v="3"/>
  </r>
  <r>
    <x v="3"/>
    <x v="3"/>
    <s v="3003"/>
    <s v="MOLYMEX S.A. DE C.V."/>
    <s v="C 00001026"/>
    <s v="2025000999"/>
    <s v="ZG"/>
    <d v="2025-01-31T00:00:00"/>
    <d v="2025-01-31T00:00:00"/>
    <s v="1,00000"/>
    <n v="224589.13"/>
    <s v="USD"/>
    <n v="224589.13"/>
    <s v="USD"/>
    <n v="224589.13"/>
    <s v=""/>
    <s v="Fin Oct-24 Fact I 11454 Cto 4600000804"/>
    <s v=""/>
    <s v=""/>
    <s v="LFLORES"/>
    <s v="2025/01"/>
    <s v="4500011391"/>
    <s v=""/>
    <x v="4"/>
    <x v="0"/>
    <x v="0"/>
    <x v="4"/>
  </r>
  <r>
    <x v="3"/>
    <x v="3"/>
    <s v="3003"/>
    <s v="MOLYMEX S.A. DE C.V."/>
    <s v="C 00001027"/>
    <s v="2025001000"/>
    <s v="ZG"/>
    <d v="2025-01-31T00:00:00"/>
    <d v="2025-01-31T00:00:00"/>
    <s v="1,00000"/>
    <n v="224024.95999999999"/>
    <s v="USD"/>
    <n v="224024.95999999999"/>
    <s v="USD"/>
    <n v="224024.95999999999"/>
    <s v=""/>
    <s v="Fin Oct-24 Fact I 114546Cto 4600000804"/>
    <s v=""/>
    <s v=""/>
    <s v="LFLORES"/>
    <s v="2025/01"/>
    <s v="4500011392"/>
    <s v=""/>
    <x v="4"/>
    <x v="0"/>
    <x v="0"/>
    <x v="4"/>
  </r>
  <r>
    <x v="3"/>
    <x v="3"/>
    <s v="3003"/>
    <s v="MOLYMEX S.A. DE C.V."/>
    <s v="C 00001043"/>
    <s v="2025002072"/>
    <s v="ZG"/>
    <d v="2025-02-28T00:00:00"/>
    <d v="2025-02-28T00:00:00"/>
    <s v="1,00000"/>
    <n v="62509.94"/>
    <s v="USD"/>
    <n v="62509.94"/>
    <s v="USD"/>
    <n v="62509.94"/>
    <s v=""/>
    <s v="Fin Nov-25 Fact I11522 Cto 4600000804"/>
    <s v=""/>
    <s v=""/>
    <s v="LFLORES"/>
    <s v="2025/02"/>
    <s v="4500011474"/>
    <s v=""/>
    <x v="4"/>
    <x v="0"/>
    <x v="0"/>
    <x v="4"/>
  </r>
  <r>
    <x v="3"/>
    <x v="3"/>
    <s v="3003"/>
    <s v="MOLYMEX S.A. DE C.V."/>
    <s v="C 00001040"/>
    <s v="2025002073"/>
    <s v="ZG"/>
    <d v="2025-02-28T00:00:00"/>
    <d v="2025-02-28T00:00:00"/>
    <s v="1,00000"/>
    <n v="294905.82"/>
    <s v="USD"/>
    <n v="294905.82"/>
    <s v="USD"/>
    <n v="294905.82"/>
    <s v=""/>
    <s v="Fin Nov-25 Fact I11526 Cto 4600000804"/>
    <s v=""/>
    <s v=""/>
    <s v="LFLORES"/>
    <s v="2025/02"/>
    <s v="4500011496"/>
    <s v=""/>
    <x v="4"/>
    <x v="0"/>
    <x v="0"/>
    <x v="4"/>
  </r>
  <r>
    <x v="3"/>
    <x v="3"/>
    <s v="3003"/>
    <s v="MOLYMEX S.A. DE C.V."/>
    <s v="C 00001041"/>
    <s v="2025002075"/>
    <s v="ZG"/>
    <d v="2025-02-28T00:00:00"/>
    <d v="2025-02-28T00:00:00"/>
    <s v="1,00000"/>
    <n v="263235.68"/>
    <s v="USD"/>
    <n v="263235.68"/>
    <s v="USD"/>
    <n v="263235.68"/>
    <s v=""/>
    <s v="Fin Nov-25 Fact I11535 Cto 4600000804"/>
    <s v=""/>
    <s v=""/>
    <s v="LFLORES"/>
    <s v="2025/02"/>
    <s v="4500011497"/>
    <s v=""/>
    <x v="4"/>
    <x v="0"/>
    <x v="0"/>
    <x v="4"/>
  </r>
  <r>
    <x v="3"/>
    <x v="3"/>
    <s v="3003"/>
    <s v="MOLYMEX S.A. DE C.V."/>
    <s v="C 00001044"/>
    <s v="2025002076"/>
    <s v="ZG"/>
    <d v="2025-02-28T00:00:00"/>
    <d v="2025-02-28T00:00:00"/>
    <s v="1,00000"/>
    <n v="163746.09"/>
    <s v="USD"/>
    <n v="163746.09"/>
    <s v="USD"/>
    <n v="163746.09"/>
    <s v=""/>
    <s v="Fin Nov-25 Fact I11536 Cto 4600000804"/>
    <s v=""/>
    <s v=""/>
    <s v="LFLORES"/>
    <s v="2025/02"/>
    <s v="4500011498"/>
    <s v=""/>
    <x v="4"/>
    <x v="0"/>
    <x v="0"/>
    <x v="4"/>
  </r>
  <r>
    <x v="3"/>
    <x v="3"/>
    <s v="3003"/>
    <s v="MOLYMEX S.A. DE C.V."/>
    <s v="C 00001042"/>
    <s v="2025002077"/>
    <s v="ZG"/>
    <d v="2025-02-28T00:00:00"/>
    <d v="2025-02-28T00:00:00"/>
    <s v="1,00000"/>
    <n v="87648.14"/>
    <s v="USD"/>
    <n v="87648.14"/>
    <s v="USD"/>
    <n v="87648.14"/>
    <s v=""/>
    <s v="Fin Nov-25 Fact I11537 Cto 4600000804"/>
    <s v=""/>
    <s v=""/>
    <s v="LFLORES"/>
    <s v="2025/02"/>
    <s v="4500011499"/>
    <s v=""/>
    <x v="4"/>
    <x v="0"/>
    <x v="0"/>
    <x v="4"/>
  </r>
  <r>
    <x v="3"/>
    <x v="3"/>
    <s v="3003"/>
    <s v="MOLYMEX S.A. DE C.V."/>
    <s v="C 00001045"/>
    <s v="2025002078"/>
    <s v="ZG"/>
    <d v="2025-02-28T00:00:00"/>
    <d v="2025-02-28T00:00:00"/>
    <s v="1,00000"/>
    <n v="28601"/>
    <s v="USD"/>
    <n v="28601"/>
    <s v="USD"/>
    <n v="28601"/>
    <s v=""/>
    <s v="Fin Nov-25 Fact I11540 Cto 4600000804"/>
    <s v=""/>
    <s v=""/>
    <s v="LFLORES"/>
    <s v="2025/02"/>
    <s v="4500011514"/>
    <s v=""/>
    <x v="4"/>
    <x v="0"/>
    <x v="0"/>
    <x v="4"/>
  </r>
  <r>
    <x v="3"/>
    <x v="3"/>
    <s v="3003"/>
    <s v="MOLYMEX S.A. DE C.V."/>
    <s v="C 00001046"/>
    <s v="2025002079"/>
    <s v="ZG"/>
    <d v="2025-02-28T00:00:00"/>
    <d v="2025-02-28T00:00:00"/>
    <s v="1,00000"/>
    <n v="438758.44"/>
    <s v="USD"/>
    <n v="438758.44"/>
    <s v="USD"/>
    <n v="438758.44"/>
    <s v=""/>
    <s v="Fin Nov-25 Fact I11541 Cto 4600000804"/>
    <s v=""/>
    <s v=""/>
    <s v="LFLORES"/>
    <s v="2025/02"/>
    <s v="4500011515"/>
    <s v=""/>
    <x v="4"/>
    <x v="0"/>
    <x v="0"/>
    <x v="4"/>
  </r>
  <r>
    <x v="3"/>
    <x v="3"/>
    <s v="3003"/>
    <s v="MOLYMEX S.A. DE C.V."/>
    <s v="MOLYMEX"/>
    <s v="2025006556"/>
    <s v="KI"/>
    <d v="2025-05-30T00:00:00"/>
    <d v="2025-06-30T00:00:00"/>
    <s v="1,00000"/>
    <n v="-2305.41"/>
    <s v="USD"/>
    <n v="-2305.41"/>
    <s v="USD"/>
    <n v="-2305.41"/>
    <s v=""/>
    <s v="REEMBOLSO HOSPEDAJE TI"/>
    <s v="MOLYMEX MOL790530AH0"/>
    <s v=""/>
    <s v="MPARRA"/>
    <s v="2025/06"/>
    <s v=""/>
    <s v=""/>
    <x v="2"/>
    <x v="1"/>
    <x v="1"/>
    <x v="1"/>
  </r>
  <r>
    <x v="3"/>
    <x v="3"/>
    <s v="3003"/>
    <s v="MOLYMEX S.A. DE C.V."/>
    <s v="MOLYMEX"/>
    <s v="2025517742"/>
    <s v="AB"/>
    <d v="2025-03-26T00:00:00"/>
    <d v="2025-03-26T00:00:00"/>
    <s v="1,00000"/>
    <n v="-1788019.2"/>
    <s v="USD"/>
    <n v="-1788019.2"/>
    <s v="USD"/>
    <n v="-1788019.2"/>
    <s v=""/>
    <s v="MOLYMEX"/>
    <s v="MOLYMEX"/>
    <s v=""/>
    <s v="DRIOSA"/>
    <s v="2025/03"/>
    <s v=""/>
    <s v=""/>
    <x v="1"/>
    <x v="1"/>
    <x v="1"/>
    <x v="1"/>
  </r>
  <r>
    <x v="3"/>
    <x v="3"/>
    <s v="3003"/>
    <s v="MOLYMEX S.A. DE C.V."/>
    <s v="COMP. PA"/>
    <s v="2025540265"/>
    <s v="PO"/>
    <d v="2025-06-30T00:00:00"/>
    <d v="2025-06-30T00:00:00"/>
    <s v="1,00000"/>
    <n v="2305.41"/>
    <s v="USD"/>
    <n v="2305.41"/>
    <s v="USD"/>
    <n v="2305.41"/>
    <s v=""/>
    <s v=""/>
    <s v="COMP. PA"/>
    <s v=""/>
    <s v="MPARRA"/>
    <s v="2025/06"/>
    <s v=""/>
    <s v=""/>
    <x v="2"/>
    <x v="1"/>
    <x v="1"/>
    <x v="1"/>
  </r>
  <r>
    <x v="4"/>
    <x v="4"/>
    <s v="7055"/>
    <s v="MOLYMET CORPORATION"/>
    <s v="SC06562"/>
    <s v="2025000735"/>
    <s v="ZF"/>
    <d v="2025-01-27T00:00:00"/>
    <d v="2025-01-27T00:00:00"/>
    <s v="1,00000"/>
    <n v="-826.2"/>
    <s v="USD"/>
    <n v="-826.2"/>
    <s v="USD"/>
    <n v="-826.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63"/>
    <s v="2025000736"/>
    <s v="ZF"/>
    <d v="2025-01-27T00:00:00"/>
    <d v="2025-01-27T00:00:00"/>
    <s v="1,00000"/>
    <n v="-879.12"/>
    <s v="USD"/>
    <n v="-879.12"/>
    <s v="USD"/>
    <n v="-879.1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64"/>
    <s v="2025000737"/>
    <s v="ZF"/>
    <d v="2025-01-27T00:00:00"/>
    <d v="2025-01-27T00:00:00"/>
    <s v="1,00000"/>
    <n v="-857.31"/>
    <s v="USD"/>
    <n v="-857.31"/>
    <s v="USD"/>
    <n v="-857.31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65"/>
    <s v="2025000738"/>
    <s v="ZF"/>
    <d v="2025-01-27T00:00:00"/>
    <d v="2025-01-27T00:00:00"/>
    <s v="1,00000"/>
    <n v="-857.67"/>
    <s v="USD"/>
    <n v="-857.67"/>
    <s v="USD"/>
    <n v="-857.67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66"/>
    <s v="2025000739"/>
    <s v="ZF"/>
    <d v="2025-01-27T00:00:00"/>
    <d v="2025-01-27T00:00:00"/>
    <s v="1,00000"/>
    <n v="-807"/>
    <s v="USD"/>
    <n v="-807"/>
    <s v="USD"/>
    <n v="-807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67"/>
    <s v="2025000740"/>
    <s v="ZF"/>
    <d v="2025-01-27T00:00:00"/>
    <d v="2025-01-27T00:00:00"/>
    <s v="1,00000"/>
    <n v="-859.32"/>
    <s v="USD"/>
    <n v="-859.32"/>
    <s v="USD"/>
    <n v="-859.3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68"/>
    <s v="2025000741"/>
    <s v="ZF"/>
    <d v="2025-01-27T00:00:00"/>
    <d v="2025-01-27T00:00:00"/>
    <s v="1,00000"/>
    <n v="-873.93"/>
    <s v="USD"/>
    <n v="-873.93"/>
    <s v="USD"/>
    <n v="-873.93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69"/>
    <s v="2025000742"/>
    <s v="ZF"/>
    <d v="2025-01-27T00:00:00"/>
    <d v="2025-01-27T00:00:00"/>
    <s v="1,00000"/>
    <n v="-853.41"/>
    <s v="USD"/>
    <n v="-853.41"/>
    <s v="USD"/>
    <n v="-853.41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70"/>
    <s v="2025000743"/>
    <s v="ZF"/>
    <d v="2025-01-27T00:00:00"/>
    <d v="2025-01-27T00:00:00"/>
    <s v="1,00000"/>
    <n v="-123.24"/>
    <s v="USD"/>
    <n v="-123.24"/>
    <s v="USD"/>
    <n v="-123.24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71"/>
    <s v="2025000744"/>
    <s v="ZF"/>
    <d v="2025-01-27T00:00:00"/>
    <d v="2025-01-27T00:00:00"/>
    <s v="1,00000"/>
    <n v="-879.12"/>
    <s v="USD"/>
    <n v="-879.12"/>
    <s v="USD"/>
    <n v="-879.1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72"/>
    <s v="2025000745"/>
    <s v="ZF"/>
    <d v="2025-01-27T00:00:00"/>
    <d v="2025-01-27T00:00:00"/>
    <s v="1,00000"/>
    <n v="-123.24"/>
    <s v="USD"/>
    <n v="-123.24"/>
    <s v="USD"/>
    <n v="-123.24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73"/>
    <s v="2025000746"/>
    <s v="ZF"/>
    <d v="2025-01-27T00:00:00"/>
    <d v="2025-01-27T00:00:00"/>
    <s v="1,00000"/>
    <n v="-246.57"/>
    <s v="USD"/>
    <n v="-246.57"/>
    <s v="USD"/>
    <n v="-246.57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74"/>
    <s v="2025000747"/>
    <s v="ZF"/>
    <d v="2025-01-27T00:00:00"/>
    <d v="2025-01-27T00:00:00"/>
    <s v="1,00000"/>
    <n v="-879.12"/>
    <s v="USD"/>
    <n v="-879.12"/>
    <s v="USD"/>
    <n v="-879.1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75"/>
    <s v="2025000748"/>
    <s v="ZF"/>
    <d v="2025-01-27T00:00:00"/>
    <d v="2025-01-27T00:00:00"/>
    <s v="1,00000"/>
    <n v="-870.27"/>
    <s v="USD"/>
    <n v="-870.27"/>
    <s v="USD"/>
    <n v="-870.27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76"/>
    <s v="2025000749"/>
    <s v="ZF"/>
    <d v="2025-01-27T00:00:00"/>
    <d v="2025-01-27T00:00:00"/>
    <s v="1,00000"/>
    <n v="-826.08"/>
    <s v="USD"/>
    <n v="-826.08"/>
    <s v="USD"/>
    <n v="-826.08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77"/>
    <s v="2025000750"/>
    <s v="ZF"/>
    <d v="2025-01-27T00:00:00"/>
    <d v="2025-01-27T00:00:00"/>
    <s v="1,00000"/>
    <n v="-879.12"/>
    <s v="USD"/>
    <n v="-879.12"/>
    <s v="USD"/>
    <n v="-879.1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78"/>
    <s v="2025000751"/>
    <s v="ZF"/>
    <d v="2025-01-27T00:00:00"/>
    <d v="2025-01-27T00:00:00"/>
    <s v="1,00000"/>
    <n v="-845.16"/>
    <s v="USD"/>
    <n v="-845.16"/>
    <s v="USD"/>
    <n v="-845.16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79"/>
    <s v="2025000752"/>
    <s v="ZF"/>
    <d v="2025-01-27T00:00:00"/>
    <d v="2025-01-27T00:00:00"/>
    <s v="1,00000"/>
    <n v="-879.12"/>
    <s v="USD"/>
    <n v="-879.12"/>
    <s v="USD"/>
    <n v="-879.1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80"/>
    <s v="2025000753"/>
    <s v="ZF"/>
    <d v="2025-01-27T00:00:00"/>
    <d v="2025-01-27T00:00:00"/>
    <s v="1,00000"/>
    <n v="-184.86"/>
    <s v="USD"/>
    <n v="-184.86"/>
    <s v="USD"/>
    <n v="-184.86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81"/>
    <s v="2025000754"/>
    <s v="ZF"/>
    <d v="2025-01-27T00:00:00"/>
    <d v="2025-01-27T00:00:00"/>
    <s v="1,00000"/>
    <n v="-892.08"/>
    <s v="USD"/>
    <n v="-892.08"/>
    <s v="USD"/>
    <n v="-892.08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82"/>
    <s v="2025000755"/>
    <s v="ZF"/>
    <d v="2025-01-27T00:00:00"/>
    <d v="2025-01-27T00:00:00"/>
    <s v="1,00000"/>
    <n v="-879.12"/>
    <s v="USD"/>
    <n v="-879.12"/>
    <s v="USD"/>
    <n v="-879.1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83"/>
    <s v="2025000756"/>
    <s v="ZF"/>
    <d v="2025-01-27T00:00:00"/>
    <d v="2025-01-27T00:00:00"/>
    <s v="1,00000"/>
    <n v="-871.53"/>
    <s v="USD"/>
    <n v="-871.53"/>
    <s v="USD"/>
    <n v="-871.53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84"/>
    <s v="2025000757"/>
    <s v="ZF"/>
    <d v="2025-01-27T00:00:00"/>
    <d v="2025-01-27T00:00:00"/>
    <s v="1,00000"/>
    <n v="-88.71"/>
    <s v="USD"/>
    <n v="-88.71"/>
    <s v="USD"/>
    <n v="-88.71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85"/>
    <s v="2025000758"/>
    <s v="ZF"/>
    <d v="2025-01-27T00:00:00"/>
    <d v="2025-01-27T00:00:00"/>
    <s v="1,00000"/>
    <n v="-879.12"/>
    <s v="USD"/>
    <n v="-879.12"/>
    <s v="USD"/>
    <n v="-879.1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86"/>
    <s v="2025000759"/>
    <s v="ZF"/>
    <d v="2025-01-27T00:00:00"/>
    <d v="2025-01-27T00:00:00"/>
    <s v="1,00000"/>
    <n v="-1748.52"/>
    <s v="USD"/>
    <n v="-1748.52"/>
    <s v="USD"/>
    <n v="-1748.5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87"/>
    <s v="2025000760"/>
    <s v="ZF"/>
    <d v="2025-01-27T00:00:00"/>
    <d v="2025-01-27T00:00:00"/>
    <s v="1,00000"/>
    <n v="-744.48"/>
    <s v="USD"/>
    <n v="-744.48"/>
    <s v="USD"/>
    <n v="-744.48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88"/>
    <s v="2025000761"/>
    <s v="ZF"/>
    <d v="2025-01-27T00:00:00"/>
    <d v="2025-01-27T00:00:00"/>
    <s v="1,00000"/>
    <n v="-744.48"/>
    <s v="USD"/>
    <n v="-744.48"/>
    <s v="USD"/>
    <n v="-744.48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89"/>
    <s v="2025000762"/>
    <s v="ZF"/>
    <d v="2025-01-27T00:00:00"/>
    <d v="2025-01-27T00:00:00"/>
    <s v="1,00000"/>
    <n v="-846.12"/>
    <s v="USD"/>
    <n v="-846.12"/>
    <s v="USD"/>
    <n v="-846.12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90"/>
    <s v="2025000763"/>
    <s v="ZF"/>
    <d v="2025-01-27T00:00:00"/>
    <d v="2025-01-27T00:00:00"/>
    <s v="1,00000"/>
    <n v="-825.48"/>
    <s v="USD"/>
    <n v="-825.48"/>
    <s v="USD"/>
    <n v="-825.48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91"/>
    <s v="2025000764"/>
    <s v="ZF"/>
    <d v="2025-01-27T00:00:00"/>
    <d v="2025-01-27T00:00:00"/>
    <s v="1,00000"/>
    <n v="-875.46"/>
    <s v="USD"/>
    <n v="-875.46"/>
    <s v="USD"/>
    <n v="-875.46"/>
    <s v=""/>
    <s v=""/>
    <s v=""/>
    <s v=""/>
    <s v="SCORTES"/>
    <s v="2025/01"/>
    <s v=""/>
    <s v=""/>
    <x v="8"/>
    <x v="0"/>
    <x v="0"/>
    <x v="5"/>
  </r>
  <r>
    <x v="4"/>
    <x v="4"/>
    <s v="7055"/>
    <s v="MOLYMET CORPORATION"/>
    <s v="SC06599"/>
    <s v="2025001944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00"/>
    <s v="2025001945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01"/>
    <s v="2025001946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02"/>
    <s v="2025001947"/>
    <s v="ZF"/>
    <d v="2025-02-28T00:00:00"/>
    <d v="2025-02-28T00:00:00"/>
    <s v="1,00000"/>
    <n v="-880.98"/>
    <s v="USD"/>
    <n v="-880.98"/>
    <s v="USD"/>
    <n v="-880.98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03"/>
    <s v="2025001948"/>
    <s v="ZF"/>
    <d v="2025-02-28T00:00:00"/>
    <d v="2025-02-28T00:00:00"/>
    <s v="1,00000"/>
    <n v="-880.98"/>
    <s v="USD"/>
    <n v="-880.98"/>
    <s v="USD"/>
    <n v="-880.98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04"/>
    <s v="2025001949"/>
    <s v="ZF"/>
    <d v="2025-02-28T00:00:00"/>
    <d v="2025-02-28T00:00:00"/>
    <s v="1,00000"/>
    <n v="-868.89"/>
    <s v="USD"/>
    <n v="-868.89"/>
    <s v="USD"/>
    <n v="-868.89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05"/>
    <s v="2025001950"/>
    <s v="ZF"/>
    <d v="2025-02-28T00:00:00"/>
    <d v="2025-02-28T00:00:00"/>
    <s v="1,00000"/>
    <n v="-857.55"/>
    <s v="USD"/>
    <n v="-857.55"/>
    <s v="USD"/>
    <n v="-857.55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06"/>
    <s v="2025001951"/>
    <s v="ZF"/>
    <d v="2025-02-28T00:00:00"/>
    <d v="2025-02-28T00:00:00"/>
    <s v="1,00000"/>
    <n v="-874.83"/>
    <s v="USD"/>
    <n v="-874.83"/>
    <s v="USD"/>
    <n v="-874.83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07"/>
    <s v="2025001952"/>
    <s v="ZF"/>
    <d v="2025-02-28T00:00:00"/>
    <d v="2025-02-28T00:00:00"/>
    <s v="1,00000"/>
    <n v="-875.31"/>
    <s v="USD"/>
    <n v="-875.31"/>
    <s v="USD"/>
    <n v="-875.31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08"/>
    <s v="2025001953"/>
    <s v="ZF"/>
    <d v="2025-02-28T00:00:00"/>
    <d v="2025-02-28T00:00:00"/>
    <s v="1,00000"/>
    <n v="-1707.66"/>
    <s v="USD"/>
    <n v="-1707.66"/>
    <s v="USD"/>
    <n v="-1707.66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09"/>
    <s v="2025001954"/>
    <s v="ZF"/>
    <d v="2025-02-28T00:00:00"/>
    <d v="2025-02-28T00:00:00"/>
    <s v="1,00000"/>
    <n v="-1690.32"/>
    <s v="USD"/>
    <n v="-1690.32"/>
    <s v="USD"/>
    <n v="-1690.3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10"/>
    <s v="2025001955"/>
    <s v="ZF"/>
    <d v="2025-02-28T00:00:00"/>
    <d v="2025-02-28T00:00:00"/>
    <s v="1,00000"/>
    <n v="-158.94"/>
    <s v="USD"/>
    <n v="-158.94"/>
    <s v="USD"/>
    <n v="-158.94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11"/>
    <s v="2025001957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12"/>
    <s v="2025001959"/>
    <s v="ZF"/>
    <d v="2025-02-28T00:00:00"/>
    <d v="2025-02-28T00:00:00"/>
    <s v="1,00000"/>
    <n v="-837.57"/>
    <s v="USD"/>
    <n v="-837.57"/>
    <s v="USD"/>
    <n v="-837.57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13"/>
    <s v="2025001961"/>
    <s v="ZF"/>
    <d v="2025-02-28T00:00:00"/>
    <d v="2025-02-28T00:00:00"/>
    <s v="1,00000"/>
    <n v="-810.33"/>
    <s v="USD"/>
    <n v="-810.33"/>
    <s v="USD"/>
    <n v="-810.33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14"/>
    <s v="2025001963"/>
    <s v="ZF"/>
    <d v="2025-02-28T00:00:00"/>
    <d v="2025-02-28T00:00:00"/>
    <s v="1,00000"/>
    <n v="-887.31"/>
    <s v="USD"/>
    <n v="-887.31"/>
    <s v="USD"/>
    <n v="-887.31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15"/>
    <s v="2025001964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16"/>
    <s v="2025001966"/>
    <s v="ZF"/>
    <d v="2025-02-28T00:00:00"/>
    <d v="2025-02-28T00:00:00"/>
    <s v="1,00000"/>
    <n v="-843.45"/>
    <s v="USD"/>
    <n v="-843.45"/>
    <s v="USD"/>
    <n v="-843.45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17"/>
    <s v="2025001968"/>
    <s v="ZF"/>
    <d v="2025-02-28T00:00:00"/>
    <d v="2025-02-28T00:00:00"/>
    <s v="1,00000"/>
    <n v="-814.92"/>
    <s v="USD"/>
    <n v="-814.92"/>
    <s v="USD"/>
    <n v="-814.9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18"/>
    <s v="2025001970"/>
    <s v="ZF"/>
    <d v="2025-02-28T00:00:00"/>
    <d v="2025-02-28T00:00:00"/>
    <s v="1,00000"/>
    <n v="-433.74"/>
    <s v="USD"/>
    <n v="-433.74"/>
    <s v="USD"/>
    <n v="-433.74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19"/>
    <s v="2025001971"/>
    <s v="ZF"/>
    <d v="2025-02-28T00:00:00"/>
    <d v="2025-02-28T00:00:00"/>
    <s v="1,00000"/>
    <n v="-124.26"/>
    <s v="USD"/>
    <n v="-124.26"/>
    <s v="USD"/>
    <n v="-124.26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20"/>
    <s v="2025001974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21"/>
    <s v="2025001975"/>
    <s v="ZF"/>
    <d v="2025-02-28T00:00:00"/>
    <d v="2025-02-28T00:00:00"/>
    <s v="1,00000"/>
    <n v="-868.89"/>
    <s v="USD"/>
    <n v="-868.89"/>
    <s v="USD"/>
    <n v="-868.89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22"/>
    <s v="2025001977"/>
    <s v="ZF"/>
    <d v="2025-02-28T00:00:00"/>
    <d v="2025-02-28T00:00:00"/>
    <s v="1,00000"/>
    <n v="-867.51"/>
    <s v="USD"/>
    <n v="-867.51"/>
    <s v="USD"/>
    <n v="-867.51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23"/>
    <s v="2025001978"/>
    <s v="ZF"/>
    <d v="2025-02-28T00:00:00"/>
    <d v="2025-02-28T00:00:00"/>
    <s v="1,00000"/>
    <n v="-891.21"/>
    <s v="USD"/>
    <n v="-891.21"/>
    <s v="USD"/>
    <n v="-891.21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24"/>
    <s v="2025001979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25"/>
    <s v="2025001980"/>
    <s v="ZF"/>
    <d v="2025-02-28T00:00:00"/>
    <d v="2025-02-28T00:00:00"/>
    <s v="1,00000"/>
    <n v="-88.71"/>
    <s v="USD"/>
    <n v="-88.71"/>
    <s v="USD"/>
    <n v="-88.71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26"/>
    <s v="2025001981"/>
    <s v="ZF"/>
    <d v="2025-02-28T00:00:00"/>
    <d v="2025-02-28T00:00:00"/>
    <s v="1,00000"/>
    <n v="-438.03"/>
    <s v="USD"/>
    <n v="-438.03"/>
    <s v="USD"/>
    <n v="-438.03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27"/>
    <s v="2025001982"/>
    <s v="ZF"/>
    <d v="2025-02-28T00:00:00"/>
    <d v="2025-02-28T00:00:00"/>
    <s v="1,00000"/>
    <n v="-407.52"/>
    <s v="USD"/>
    <n v="-407.52"/>
    <s v="USD"/>
    <n v="-407.5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28"/>
    <s v="2025001983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29"/>
    <s v="2025001984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30"/>
    <s v="2025001986"/>
    <s v="ZF"/>
    <d v="2025-02-28T00:00:00"/>
    <d v="2025-02-28T00:00:00"/>
    <s v="1,00000"/>
    <n v="-880.98"/>
    <s v="USD"/>
    <n v="-880.98"/>
    <s v="USD"/>
    <n v="-880.98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31"/>
    <s v="2025001987"/>
    <s v="ZF"/>
    <d v="2025-02-28T00:00:00"/>
    <d v="2025-02-28T00:00:00"/>
    <s v="1,00000"/>
    <n v="-880.98"/>
    <s v="USD"/>
    <n v="-880.98"/>
    <s v="USD"/>
    <n v="-880.98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32"/>
    <s v="2025001988"/>
    <s v="ZF"/>
    <d v="2025-02-28T00:00:00"/>
    <d v="2025-02-28T00:00:00"/>
    <s v="1,00000"/>
    <n v="-62.58"/>
    <s v="USD"/>
    <n v="-62.58"/>
    <s v="USD"/>
    <n v="-62.58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33"/>
    <s v="2025001989"/>
    <s v="ZF"/>
    <d v="2025-02-28T00:00:00"/>
    <d v="2025-02-28T00:00:00"/>
    <s v="1,00000"/>
    <n v="-744.48"/>
    <s v="USD"/>
    <n v="-744.48"/>
    <s v="USD"/>
    <n v="-744.48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34"/>
    <s v="2025001994"/>
    <s v="ZF"/>
    <d v="2025-02-28T00:00:00"/>
    <d v="2025-02-28T00:00:00"/>
    <s v="1,00000"/>
    <n v="-744.48"/>
    <s v="USD"/>
    <n v="-744.48"/>
    <s v="USD"/>
    <n v="-744.48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35"/>
    <s v="2025001995"/>
    <s v="ZF"/>
    <d v="2025-02-28T00:00:00"/>
    <d v="2025-02-28T00:00:00"/>
    <s v="1,00000"/>
    <n v="-125.16"/>
    <s v="USD"/>
    <n v="-125.16"/>
    <s v="USD"/>
    <n v="-125.16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36"/>
    <s v="2025001996"/>
    <s v="ZF"/>
    <d v="2025-02-28T00:00:00"/>
    <d v="2025-02-28T00:00:00"/>
    <s v="1,00000"/>
    <n v="-88.71"/>
    <s v="USD"/>
    <n v="-88.71"/>
    <s v="USD"/>
    <n v="-88.71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37"/>
    <s v="2025001997"/>
    <s v="ZF"/>
    <d v="2025-02-28T00:00:00"/>
    <d v="2025-02-28T00:00:00"/>
    <s v="1,00000"/>
    <n v="-187.74"/>
    <s v="USD"/>
    <n v="-187.74"/>
    <s v="USD"/>
    <n v="-187.74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38"/>
    <s v="2025001998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39"/>
    <s v="2025001999"/>
    <s v="ZF"/>
    <d v="2025-02-28T00:00:00"/>
    <d v="2025-02-28T00:00:00"/>
    <s v="1,00000"/>
    <n v="-840"/>
    <s v="USD"/>
    <n v="-840"/>
    <s v="USD"/>
    <n v="-840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40"/>
    <s v="2025002000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41"/>
    <s v="2025002001"/>
    <s v="ZF"/>
    <d v="2025-02-28T00:00:00"/>
    <d v="2025-02-28T00:00:00"/>
    <s v="1,00000"/>
    <n v="-119.19"/>
    <s v="USD"/>
    <n v="-119.19"/>
    <s v="USD"/>
    <n v="-119.19"/>
    <s v=""/>
    <s v=""/>
    <s v=""/>
    <s v=""/>
    <s v="CFERNANDEZ"/>
    <s v="2025/02"/>
    <s v=""/>
    <s v=""/>
    <x v="8"/>
    <x v="0"/>
    <x v="0"/>
    <x v="5"/>
  </r>
  <r>
    <x v="4"/>
    <x v="4"/>
    <s v="7055"/>
    <s v="MOLYMET CORPORATION"/>
    <s v="SC06652"/>
    <s v="2025003258"/>
    <s v="ZF"/>
    <d v="2025-03-31T00:00:00"/>
    <d v="2025-03-31T00:00:00"/>
    <s v="1,00000"/>
    <n v="-879.12"/>
    <s v="USD"/>
    <n v="-879.12"/>
    <s v="USD"/>
    <n v="-879.12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53"/>
    <s v="2025003259"/>
    <s v="ZF"/>
    <d v="2025-03-31T00:00:00"/>
    <d v="2025-03-31T00:00:00"/>
    <s v="1,00000"/>
    <n v="-871.59"/>
    <s v="USD"/>
    <n v="-871.59"/>
    <s v="USD"/>
    <n v="-871.59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54"/>
    <s v="2025003260"/>
    <s v="ZF"/>
    <d v="2025-03-31T00:00:00"/>
    <d v="2025-03-31T00:00:00"/>
    <s v="1,00000"/>
    <n v="-879.09"/>
    <s v="USD"/>
    <n v="-879.09"/>
    <s v="USD"/>
    <n v="-879.09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55"/>
    <s v="2025003261"/>
    <s v="ZF"/>
    <d v="2025-03-31T00:00:00"/>
    <d v="2025-03-31T00:00:00"/>
    <s v="1,00000"/>
    <n v="-887.67"/>
    <s v="USD"/>
    <n v="-887.67"/>
    <s v="USD"/>
    <n v="-887.67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56"/>
    <s v="2025003262"/>
    <s v="ZF"/>
    <d v="2025-03-31T00:00:00"/>
    <d v="2025-03-31T00:00:00"/>
    <s v="1,00000"/>
    <n v="-887.28"/>
    <s v="USD"/>
    <n v="-887.28"/>
    <s v="USD"/>
    <n v="-887.28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57"/>
    <s v="2025003263"/>
    <s v="ZF"/>
    <d v="2025-03-31T00:00:00"/>
    <d v="2025-03-31T00:00:00"/>
    <s v="1,00000"/>
    <n v="-868.65"/>
    <s v="USD"/>
    <n v="-868.65"/>
    <s v="USD"/>
    <n v="-868.65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58"/>
    <s v="2025003264"/>
    <s v="ZF"/>
    <d v="2025-03-31T00:00:00"/>
    <d v="2025-03-31T00:00:00"/>
    <s v="1,00000"/>
    <n v="-852.27"/>
    <s v="USD"/>
    <n v="-852.27"/>
    <s v="USD"/>
    <n v="-852.27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59"/>
    <s v="2025003265"/>
    <s v="ZF"/>
    <d v="2025-03-31T00:00:00"/>
    <d v="2025-03-31T00:00:00"/>
    <s v="1,00000"/>
    <n v="-883.02"/>
    <s v="USD"/>
    <n v="-883.02"/>
    <s v="USD"/>
    <n v="-883.02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60"/>
    <s v="2025003266"/>
    <s v="ZF"/>
    <d v="2025-03-31T00:00:00"/>
    <d v="2025-03-31T00:00:00"/>
    <s v="1,00000"/>
    <n v="-317.85000000000002"/>
    <s v="USD"/>
    <n v="-317.85000000000002"/>
    <s v="USD"/>
    <n v="-317.85000000000002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61"/>
    <s v="2025003267"/>
    <s v="ZF"/>
    <d v="2025-03-31T00:00:00"/>
    <d v="2025-03-31T00:00:00"/>
    <s v="1,00000"/>
    <n v="-847.98"/>
    <s v="USD"/>
    <n v="-847.98"/>
    <s v="USD"/>
    <n v="-847.98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62"/>
    <s v="2025003268"/>
    <s v="ZF"/>
    <d v="2025-03-31T00:00:00"/>
    <d v="2025-03-31T00:00:00"/>
    <s v="1,00000"/>
    <n v="-2643.6"/>
    <s v="USD"/>
    <n v="-2643.6"/>
    <s v="USD"/>
    <n v="-2643.6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63"/>
    <s v="2025003269"/>
    <s v="ZF"/>
    <d v="2025-03-31T00:00:00"/>
    <d v="2025-03-31T00:00:00"/>
    <s v="1,00000"/>
    <n v="-744.48"/>
    <s v="USD"/>
    <n v="-744.48"/>
    <s v="USD"/>
    <n v="-744.48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64"/>
    <s v="2025003270"/>
    <s v="ZF"/>
    <d v="2025-03-31T00:00:00"/>
    <d v="2025-03-31T00:00:00"/>
    <s v="1,00000"/>
    <n v="-1624.8"/>
    <s v="USD"/>
    <n v="-1624.8"/>
    <s v="USD"/>
    <n v="-1624.8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65"/>
    <s v="2025003271"/>
    <s v="ZF"/>
    <d v="2025-03-31T00:00:00"/>
    <d v="2025-03-31T00:00:00"/>
    <s v="1,00000"/>
    <n v="-266.13"/>
    <s v="USD"/>
    <n v="-266.13"/>
    <s v="USD"/>
    <n v="-266.13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66"/>
    <s v="2025003272"/>
    <s v="ZF"/>
    <d v="2025-03-31T00:00:00"/>
    <d v="2025-03-31T00:00:00"/>
    <s v="1,00000"/>
    <n v="-844.53"/>
    <s v="USD"/>
    <n v="-844.53"/>
    <s v="USD"/>
    <n v="-844.53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67"/>
    <s v="2025003273"/>
    <s v="ZF"/>
    <d v="2025-03-31T00:00:00"/>
    <d v="2025-03-31T00:00:00"/>
    <s v="1,00000"/>
    <n v="-879.12"/>
    <s v="USD"/>
    <n v="-879.12"/>
    <s v="USD"/>
    <n v="-879.12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68"/>
    <s v="2025003274"/>
    <s v="ZF"/>
    <d v="2025-03-31T00:00:00"/>
    <d v="2025-03-31T00:00:00"/>
    <s v="1,00000"/>
    <n v="-744.48"/>
    <s v="USD"/>
    <n v="-744.48"/>
    <s v="USD"/>
    <n v="-744.48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69"/>
    <s v="2025003275"/>
    <s v="ZF"/>
    <d v="2025-03-31T00:00:00"/>
    <d v="2025-03-31T00:00:00"/>
    <s v="1,00000"/>
    <n v="-744.48"/>
    <s v="USD"/>
    <n v="-744.48"/>
    <s v="USD"/>
    <n v="-744.48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70"/>
    <s v="2025003276"/>
    <s v="ZF"/>
    <d v="2025-03-31T00:00:00"/>
    <d v="2025-03-31T00:00:00"/>
    <s v="1,00000"/>
    <n v="-433.56"/>
    <s v="USD"/>
    <n v="-433.56"/>
    <s v="USD"/>
    <n v="-433.56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71"/>
    <s v="2025003277"/>
    <s v="ZF"/>
    <d v="2025-03-31T00:00:00"/>
    <d v="2025-03-31T00:00:00"/>
    <s v="1,00000"/>
    <n v="-407.52"/>
    <s v="USD"/>
    <n v="-407.52"/>
    <s v="USD"/>
    <n v="-407.52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72"/>
    <s v="2025003278"/>
    <s v="ZF"/>
    <d v="2025-03-31T00:00:00"/>
    <d v="2025-03-31T00:00:00"/>
    <s v="1,00000"/>
    <n v="-902.04"/>
    <s v="USD"/>
    <n v="-902.04"/>
    <s v="USD"/>
    <n v="-902.04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73"/>
    <s v="2025003279"/>
    <s v="ZF"/>
    <d v="2025-03-31T00:00:00"/>
    <d v="2025-03-31T00:00:00"/>
    <s v="1,00000"/>
    <n v="-779.25"/>
    <s v="USD"/>
    <n v="-779.25"/>
    <s v="USD"/>
    <n v="-779.25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74"/>
    <s v="2025003280"/>
    <s v="ZF"/>
    <d v="2025-03-31T00:00:00"/>
    <d v="2025-03-31T00:00:00"/>
    <s v="1,00000"/>
    <n v="-123.87"/>
    <s v="USD"/>
    <n v="-123.87"/>
    <s v="USD"/>
    <n v="-123.87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75"/>
    <s v="2025003281"/>
    <s v="ZF"/>
    <d v="2025-03-31T00:00:00"/>
    <d v="2025-03-31T00:00:00"/>
    <s v="1,00000"/>
    <n v="-880.98"/>
    <s v="USD"/>
    <n v="-880.98"/>
    <s v="USD"/>
    <n v="-880.98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76"/>
    <s v="2025003282"/>
    <s v="ZF"/>
    <d v="2025-03-31T00:00:00"/>
    <d v="2025-03-31T00:00:00"/>
    <s v="1,00000"/>
    <n v="-870.9"/>
    <s v="USD"/>
    <n v="-870.9"/>
    <s v="USD"/>
    <n v="-870.9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77"/>
    <s v="2025003283"/>
    <s v="ZF"/>
    <d v="2025-03-31T00:00:00"/>
    <d v="2025-03-31T00:00:00"/>
    <s v="1,00000"/>
    <n v="-880.98"/>
    <s v="USD"/>
    <n v="-880.98"/>
    <s v="USD"/>
    <n v="-880.98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78"/>
    <s v="2025003284"/>
    <s v="ZF"/>
    <d v="2025-03-31T00:00:00"/>
    <d v="2025-03-31T00:00:00"/>
    <s v="1,00000"/>
    <n v="-870.27"/>
    <s v="USD"/>
    <n v="-870.27"/>
    <s v="USD"/>
    <n v="-870.27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79"/>
    <s v="2025003285"/>
    <s v="ZF"/>
    <d v="2025-03-31T00:00:00"/>
    <d v="2025-03-31T00:00:00"/>
    <s v="1,00000"/>
    <n v="-879.12"/>
    <s v="USD"/>
    <n v="-879.12"/>
    <s v="USD"/>
    <n v="-879.12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80"/>
    <s v="2025003286"/>
    <s v="ZF"/>
    <d v="2025-03-31T00:00:00"/>
    <d v="2025-03-31T00:00:00"/>
    <s v="1,00000"/>
    <n v="-870.78"/>
    <s v="USD"/>
    <n v="-870.78"/>
    <s v="USD"/>
    <n v="-870.78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81"/>
    <s v="2025003287"/>
    <s v="ZF"/>
    <d v="2025-03-31T00:00:00"/>
    <d v="2025-03-31T00:00:00"/>
    <s v="1,00000"/>
    <n v="-821.16"/>
    <s v="USD"/>
    <n v="-821.16"/>
    <s v="USD"/>
    <n v="-821.16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82"/>
    <s v="2025003288"/>
    <s v="ZF"/>
    <d v="2025-03-31T00:00:00"/>
    <d v="2025-03-31T00:00:00"/>
    <s v="1,00000"/>
    <n v="-746.04"/>
    <s v="USD"/>
    <n v="-746.04"/>
    <s v="USD"/>
    <n v="-746.04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83"/>
    <s v="2025003289"/>
    <s v="ZF"/>
    <d v="2025-03-31T00:00:00"/>
    <d v="2025-03-31T00:00:00"/>
    <s v="1,00000"/>
    <n v="-865.62"/>
    <s v="USD"/>
    <n v="-865.62"/>
    <s v="USD"/>
    <n v="-865.62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84"/>
    <s v="2025003290"/>
    <s v="ZF"/>
    <d v="2025-03-31T00:00:00"/>
    <d v="2025-03-31T00:00:00"/>
    <s v="1,00000"/>
    <n v="-819.84"/>
    <s v="USD"/>
    <n v="-819.84"/>
    <s v="USD"/>
    <n v="-819.84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85"/>
    <s v="2025003291"/>
    <s v="ZF"/>
    <d v="2025-03-31T00:00:00"/>
    <d v="2025-03-31T00:00:00"/>
    <s v="1,00000"/>
    <n v="-879.12"/>
    <s v="USD"/>
    <n v="-879.12"/>
    <s v="USD"/>
    <n v="-879.12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86"/>
    <s v="2025003292"/>
    <s v="ZF"/>
    <d v="2025-03-31T00:00:00"/>
    <d v="2025-03-31T00:00:00"/>
    <s v="1,00000"/>
    <n v="-860.07"/>
    <s v="USD"/>
    <n v="-860.07"/>
    <s v="USD"/>
    <n v="-860.07"/>
    <s v=""/>
    <s v=""/>
    <s v=""/>
    <s v=""/>
    <s v="DMORALES"/>
    <s v="2025/03"/>
    <s v=""/>
    <s v=""/>
    <x v="8"/>
    <x v="0"/>
    <x v="0"/>
    <x v="5"/>
  </r>
  <r>
    <x v="4"/>
    <x v="4"/>
    <s v="7055"/>
    <s v="MOLYMET CORPORATION"/>
    <s v="SC06698"/>
    <s v="2025004234"/>
    <s v="ZF"/>
    <d v="2025-04-29T00:00:00"/>
    <d v="2025-04-29T00:00:00"/>
    <s v="1,00000"/>
    <n v="-875.19"/>
    <s v="USD"/>
    <n v="-875.19"/>
    <s v="USD"/>
    <n v="-875.19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699"/>
    <s v="2025004235"/>
    <s v="ZF"/>
    <d v="2025-04-29T00:00:00"/>
    <d v="2025-04-29T00:00:00"/>
    <s v="1,00000"/>
    <n v="-889.32"/>
    <s v="USD"/>
    <n v="-889.32"/>
    <s v="USD"/>
    <n v="-889.3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00"/>
    <s v="2025004236"/>
    <s v="ZF"/>
    <d v="2025-04-29T00:00:00"/>
    <d v="2025-04-29T00:00:00"/>
    <s v="1,00000"/>
    <n v="-880.5"/>
    <s v="USD"/>
    <n v="-880.5"/>
    <s v="USD"/>
    <n v="-880.5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01"/>
    <s v="2025004237"/>
    <s v="ZF"/>
    <d v="2025-04-29T00:00:00"/>
    <d v="2025-04-29T00:00:00"/>
    <s v="1,00000"/>
    <n v="-819.12"/>
    <s v="USD"/>
    <n v="-819.12"/>
    <s v="USD"/>
    <n v="-81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02"/>
    <s v="2025004238"/>
    <s v="ZF"/>
    <d v="2025-04-29T00:00:00"/>
    <d v="2025-04-29T00:00:00"/>
    <s v="1,00000"/>
    <n v="-63"/>
    <s v="USD"/>
    <n v="-63"/>
    <s v="USD"/>
    <n v="-63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03"/>
    <s v="2025004239"/>
    <s v="ZF"/>
    <d v="2025-04-29T00:00:00"/>
    <d v="2025-04-29T00:00:00"/>
    <s v="1,00000"/>
    <n v="-860.7"/>
    <s v="USD"/>
    <n v="-860.7"/>
    <s v="USD"/>
    <n v="-860.7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04"/>
    <s v="2025004240"/>
    <s v="ZF"/>
    <d v="2025-04-29T00:00:00"/>
    <d v="2025-04-29T00:00:00"/>
    <s v="1,00000"/>
    <n v="-892.83"/>
    <s v="USD"/>
    <n v="-892.83"/>
    <s v="USD"/>
    <n v="-892.83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05"/>
    <s v="2025004241"/>
    <s v="ZF"/>
    <d v="2025-04-29T00:00:00"/>
    <d v="2025-04-29T00:00:00"/>
    <s v="1,00000"/>
    <n v="-862.86"/>
    <s v="USD"/>
    <n v="-862.86"/>
    <s v="USD"/>
    <n v="-862.86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06"/>
    <s v="2025004242"/>
    <s v="ZF"/>
    <d v="2025-04-29T00:00:00"/>
    <d v="2025-04-29T00:00:00"/>
    <s v="1,00000"/>
    <n v="-39.96"/>
    <s v="USD"/>
    <n v="-39.96"/>
    <s v="USD"/>
    <n v="-39.96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07"/>
    <s v="2025004243"/>
    <s v="ZF"/>
    <d v="2025-04-29T00:00:00"/>
    <d v="2025-04-29T00:00:00"/>
    <s v="1,00000"/>
    <n v="-870.9"/>
    <s v="USD"/>
    <n v="-870.9"/>
    <s v="USD"/>
    <n v="-870.9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08"/>
    <s v="2025004244"/>
    <s v="ZF"/>
    <d v="2025-04-29T00:00:00"/>
    <d v="2025-04-29T00:00:00"/>
    <s v="1,00000"/>
    <n v="-872.55"/>
    <s v="USD"/>
    <n v="-872.55"/>
    <s v="USD"/>
    <n v="-872.55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09"/>
    <s v="2025004245"/>
    <s v="ZF"/>
    <d v="2025-04-29T00:00:00"/>
    <d v="2025-04-29T00:00:00"/>
    <s v="1,00000"/>
    <n v="-879.12"/>
    <s v="USD"/>
    <n v="-879.12"/>
    <s v="USD"/>
    <n v="-87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10"/>
    <s v="2025004246"/>
    <s v="ZF"/>
    <d v="2025-04-29T00:00:00"/>
    <d v="2025-04-29T00:00:00"/>
    <s v="1,00000"/>
    <n v="-879.12"/>
    <s v="USD"/>
    <n v="-879.12"/>
    <s v="USD"/>
    <n v="-87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11"/>
    <s v="2025004247"/>
    <s v="ZF"/>
    <d v="2025-04-29T00:00:00"/>
    <d v="2025-04-29T00:00:00"/>
    <s v="1,00000"/>
    <n v="-847.11"/>
    <s v="USD"/>
    <n v="-847.11"/>
    <s v="USD"/>
    <n v="-847.11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12"/>
    <s v="2025004248"/>
    <s v="ZF"/>
    <d v="2025-04-29T00:00:00"/>
    <d v="2025-04-29T00:00:00"/>
    <s v="1,00000"/>
    <n v="-487.02"/>
    <s v="USD"/>
    <n v="-487.02"/>
    <s v="USD"/>
    <n v="-487.0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13"/>
    <s v="2025004249"/>
    <s v="ZF"/>
    <d v="2025-04-29T00:00:00"/>
    <d v="2025-04-29T00:00:00"/>
    <s v="1,00000"/>
    <n v="-880.98"/>
    <s v="USD"/>
    <n v="-880.98"/>
    <s v="USD"/>
    <n v="-880.98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14"/>
    <s v="2025004250"/>
    <s v="ZF"/>
    <d v="2025-04-29T00:00:00"/>
    <d v="2025-04-29T00:00:00"/>
    <s v="1,00000"/>
    <n v="-744.48"/>
    <s v="USD"/>
    <n v="-744.48"/>
    <s v="USD"/>
    <n v="-744.48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15"/>
    <s v="2025004251"/>
    <s v="ZF"/>
    <d v="2025-04-29T00:00:00"/>
    <d v="2025-04-29T00:00:00"/>
    <s v="1,00000"/>
    <n v="-431.16"/>
    <s v="USD"/>
    <n v="-431.16"/>
    <s v="USD"/>
    <n v="-431.16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16"/>
    <s v="2025004252"/>
    <s v="ZF"/>
    <d v="2025-04-29T00:00:00"/>
    <d v="2025-04-29T00:00:00"/>
    <s v="1,00000"/>
    <n v="-844.08"/>
    <s v="USD"/>
    <n v="-844.08"/>
    <s v="USD"/>
    <n v="-844.08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17"/>
    <s v="2025004253"/>
    <s v="ZF"/>
    <d v="2025-04-29T00:00:00"/>
    <d v="2025-04-29T00:00:00"/>
    <s v="1,00000"/>
    <n v="-862.59"/>
    <s v="USD"/>
    <n v="-862.59"/>
    <s v="USD"/>
    <n v="-862.59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18"/>
    <s v="2025004254"/>
    <s v="ZF"/>
    <d v="2025-04-29T00:00:00"/>
    <d v="2025-04-29T00:00:00"/>
    <s v="1,00000"/>
    <n v="-849.24"/>
    <s v="USD"/>
    <n v="-849.24"/>
    <s v="USD"/>
    <n v="-849.24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19"/>
    <s v="2025004255"/>
    <s v="ZF"/>
    <d v="2025-04-29T00:00:00"/>
    <d v="2025-04-29T00:00:00"/>
    <s v="1,00000"/>
    <n v="-879.12"/>
    <s v="USD"/>
    <n v="-879.12"/>
    <s v="USD"/>
    <n v="-87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20"/>
    <s v="2025004256"/>
    <s v="ZF"/>
    <d v="2025-04-29T00:00:00"/>
    <d v="2025-04-29T00:00:00"/>
    <s v="1,00000"/>
    <n v="-354.81"/>
    <s v="USD"/>
    <n v="-354.81"/>
    <s v="USD"/>
    <n v="-354.81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21"/>
    <s v="2025004257"/>
    <s v="ZF"/>
    <d v="2025-04-29T00:00:00"/>
    <d v="2025-04-29T00:00:00"/>
    <s v="1,00000"/>
    <n v="-879.12"/>
    <s v="USD"/>
    <n v="-879.12"/>
    <s v="USD"/>
    <n v="-87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22"/>
    <s v="2025004258"/>
    <s v="ZF"/>
    <d v="2025-04-29T00:00:00"/>
    <d v="2025-04-29T00:00:00"/>
    <s v="1,00000"/>
    <n v="-874.05"/>
    <s v="USD"/>
    <n v="-874.05"/>
    <s v="USD"/>
    <n v="-874.05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23"/>
    <s v="2025004259"/>
    <s v="ZF"/>
    <d v="2025-04-29T00:00:00"/>
    <d v="2025-04-29T00:00:00"/>
    <s v="1,00000"/>
    <n v="-857.55"/>
    <s v="USD"/>
    <n v="-857.55"/>
    <s v="USD"/>
    <n v="-857.55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24"/>
    <s v="2025004260"/>
    <s v="ZF"/>
    <d v="2025-04-29T00:00:00"/>
    <d v="2025-04-29T00:00:00"/>
    <s v="1,00000"/>
    <n v="-852"/>
    <s v="USD"/>
    <n v="-852"/>
    <s v="USD"/>
    <n v="-85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25"/>
    <s v="2025004261"/>
    <s v="ZF"/>
    <d v="2025-04-29T00:00:00"/>
    <d v="2025-04-29T00:00:00"/>
    <s v="1,00000"/>
    <n v="-874.08"/>
    <s v="USD"/>
    <n v="-874.08"/>
    <s v="USD"/>
    <n v="-874.08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26"/>
    <s v="2025004262"/>
    <s v="ZF"/>
    <d v="2025-04-29T00:00:00"/>
    <d v="2025-04-29T00:00:00"/>
    <s v="1,00000"/>
    <n v="-879.12"/>
    <s v="USD"/>
    <n v="-879.12"/>
    <s v="USD"/>
    <n v="-87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27"/>
    <s v="2025004263"/>
    <s v="ZF"/>
    <d v="2025-04-29T00:00:00"/>
    <d v="2025-04-29T00:00:00"/>
    <s v="1,00000"/>
    <n v="-879.12"/>
    <s v="USD"/>
    <n v="-879.12"/>
    <s v="USD"/>
    <n v="-87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28"/>
    <s v="2025004264"/>
    <s v="ZF"/>
    <d v="2025-04-29T00:00:00"/>
    <d v="2025-04-29T00:00:00"/>
    <s v="1,00000"/>
    <n v="-823.56"/>
    <s v="USD"/>
    <n v="-823.56"/>
    <s v="USD"/>
    <n v="-823.56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29"/>
    <s v="2025004265"/>
    <s v="ZF"/>
    <d v="2025-04-29T00:00:00"/>
    <d v="2025-04-29T00:00:00"/>
    <s v="1,00000"/>
    <n v="-879.12"/>
    <s v="USD"/>
    <n v="-879.12"/>
    <s v="USD"/>
    <n v="-87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30"/>
    <s v="2025004266"/>
    <s v="ZF"/>
    <d v="2025-04-29T00:00:00"/>
    <d v="2025-04-29T00:00:00"/>
    <s v="1,00000"/>
    <n v="-424.11"/>
    <s v="USD"/>
    <n v="-424.11"/>
    <s v="USD"/>
    <n v="-424.11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31"/>
    <s v="2025004267"/>
    <s v="ZF"/>
    <d v="2025-04-29T00:00:00"/>
    <d v="2025-04-29T00:00:00"/>
    <s v="1,00000"/>
    <n v="-879.12"/>
    <s v="USD"/>
    <n v="-879.12"/>
    <s v="USD"/>
    <n v="-87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32"/>
    <s v="2025004268"/>
    <s v="ZF"/>
    <d v="2025-04-29T00:00:00"/>
    <d v="2025-04-29T00:00:00"/>
    <s v="1,00000"/>
    <n v="-879.12"/>
    <s v="USD"/>
    <n v="-879.12"/>
    <s v="USD"/>
    <n v="-87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33"/>
    <s v="2025004269"/>
    <s v="ZF"/>
    <d v="2025-04-29T00:00:00"/>
    <d v="2025-04-29T00:00:00"/>
    <s v="1,00000"/>
    <n v="-821.4"/>
    <s v="USD"/>
    <n v="-821.4"/>
    <s v="USD"/>
    <n v="-821.4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34"/>
    <s v="2025004270"/>
    <s v="ZF"/>
    <d v="2025-04-29T00:00:00"/>
    <d v="2025-04-29T00:00:00"/>
    <s v="1,00000"/>
    <n v="-879.12"/>
    <s v="USD"/>
    <n v="-879.12"/>
    <s v="USD"/>
    <n v="-879.12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35"/>
    <s v="2025004271"/>
    <s v="ZF"/>
    <d v="2025-04-29T00:00:00"/>
    <d v="2025-04-29T00:00:00"/>
    <s v="1,00000"/>
    <n v="-123.87"/>
    <s v="USD"/>
    <n v="-123.87"/>
    <s v="USD"/>
    <n v="-123.87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36"/>
    <s v="2025004272"/>
    <s v="ZF"/>
    <d v="2025-04-29T00:00:00"/>
    <d v="2025-04-29T00:00:00"/>
    <s v="1,00000"/>
    <n v="-847.59"/>
    <s v="USD"/>
    <n v="-847.59"/>
    <s v="USD"/>
    <n v="-847.59"/>
    <s v=""/>
    <s v=""/>
    <s v=""/>
    <s v=""/>
    <s v="DMORALES"/>
    <s v="2025/04"/>
    <s v=""/>
    <s v=""/>
    <x v="8"/>
    <x v="0"/>
    <x v="0"/>
    <x v="5"/>
  </r>
  <r>
    <x v="4"/>
    <x v="4"/>
    <s v="7055"/>
    <s v="MOLYMET CORPORATION"/>
    <s v="SC06742"/>
    <s v="2025005273"/>
    <s v="ZF"/>
    <d v="2025-05-30T00:00:00"/>
    <d v="2025-06-02T00:00:00"/>
    <s v="1,00000"/>
    <n v="-879.12"/>
    <s v="USD"/>
    <n v="-879.12"/>
    <s v="USD"/>
    <n v="-879.12"/>
    <s v=""/>
    <s v=""/>
    <s v=""/>
    <s v=""/>
    <s v="FESPINOZA"/>
    <s v="2025/06"/>
    <s v=""/>
    <s v=""/>
    <x v="8"/>
    <x v="0"/>
    <x v="0"/>
    <x v="5"/>
  </r>
  <r>
    <x v="4"/>
    <x v="4"/>
    <s v="7055"/>
    <s v="MOLYMET CORPORATION"/>
    <s v="SC06743NULO"/>
    <s v="2025005284"/>
    <s v="ZF"/>
    <d v="2025-05-30T00:00:00"/>
    <d v="2025-05-30T00:00:00"/>
    <s v="1,00000"/>
    <n v="-876.09"/>
    <s v="USD"/>
    <n v="-876.09"/>
    <s v="USD"/>
    <n v="-876.09"/>
    <s v=""/>
    <s v=""/>
    <s v="SC06743SC06743NULO"/>
    <s v=""/>
    <s v="FESPINOZA"/>
    <s v="2025/05"/>
    <s v=""/>
    <s v=""/>
    <x v="8"/>
    <x v="0"/>
    <x v="0"/>
    <x v="5"/>
  </r>
  <r>
    <x v="4"/>
    <x v="4"/>
    <s v="7055"/>
    <s v="MOLYMET CORPORATION"/>
    <s v="SC06744"/>
    <s v="2025005285"/>
    <s v="ZF"/>
    <d v="2025-05-30T00:00:00"/>
    <d v="2025-05-30T00:00:00"/>
    <s v="1,00000"/>
    <n v="-858.81"/>
    <s v="USD"/>
    <n v="-858.81"/>
    <s v="USD"/>
    <n v="-858.81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45"/>
    <s v="2025005286"/>
    <s v="ZF"/>
    <d v="2025-05-30T00:00:00"/>
    <d v="2025-05-30T00:00:00"/>
    <s v="1,00000"/>
    <n v="-883.77"/>
    <s v="USD"/>
    <n v="-883.77"/>
    <s v="USD"/>
    <n v="-883.77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46"/>
    <s v="2025005287"/>
    <s v="ZF"/>
    <d v="2025-05-30T00:00:00"/>
    <d v="2025-05-30T00:00:00"/>
    <s v="1,00000"/>
    <n v="-857.04"/>
    <s v="USD"/>
    <n v="-857.04"/>
    <s v="USD"/>
    <n v="-857.04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47"/>
    <s v="2025005288"/>
    <s v="ZF"/>
    <d v="2025-05-30T00:00:00"/>
    <d v="2025-05-30T00:00:00"/>
    <s v="1,00000"/>
    <n v="-2612.34"/>
    <s v="USD"/>
    <n v="-2612.34"/>
    <s v="USD"/>
    <n v="-2612.34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48"/>
    <s v="2025005289"/>
    <s v="ZF"/>
    <d v="2025-05-30T00:00:00"/>
    <d v="2025-05-30T00:00:00"/>
    <s v="1,00000"/>
    <n v="-440.49"/>
    <s v="USD"/>
    <n v="-440.49"/>
    <s v="USD"/>
    <n v="-440.49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49"/>
    <s v="2025005290"/>
    <s v="ZF"/>
    <d v="2025-05-30T00:00:00"/>
    <d v="2025-05-30T00:00:00"/>
    <s v="1,00000"/>
    <n v="-859.32"/>
    <s v="USD"/>
    <n v="-859.32"/>
    <s v="USD"/>
    <n v="-859.32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50"/>
    <s v="2025005291"/>
    <s v="ZF"/>
    <d v="2025-05-30T00:00:00"/>
    <d v="2025-05-30T00:00:00"/>
    <s v="1,00000"/>
    <n v="-853.26"/>
    <s v="USD"/>
    <n v="-853.26"/>
    <s v="USD"/>
    <n v="-853.26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51"/>
    <s v="2025005292"/>
    <s v="ZF"/>
    <d v="2025-05-30T00:00:00"/>
    <d v="2025-05-30T00:00:00"/>
    <s v="1,00000"/>
    <n v="-853.26"/>
    <s v="USD"/>
    <n v="-853.26"/>
    <s v="USD"/>
    <n v="-853.26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52"/>
    <s v="2025005293"/>
    <s v="ZF"/>
    <d v="2025-05-30T00:00:00"/>
    <d v="2025-05-30T00:00:00"/>
    <s v="1,00000"/>
    <n v="-879.12"/>
    <s v="USD"/>
    <n v="-879.12"/>
    <s v="USD"/>
    <n v="-879.12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53"/>
    <s v="2025005294"/>
    <s v="ZF"/>
    <d v="2025-05-30T00:00:00"/>
    <d v="2025-05-30T00:00:00"/>
    <s v="1,00000"/>
    <n v="-449.04"/>
    <s v="USD"/>
    <n v="-449.04"/>
    <s v="USD"/>
    <n v="-449.04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54"/>
    <s v="2025005295"/>
    <s v="ZF"/>
    <d v="2025-05-30T00:00:00"/>
    <d v="2025-05-30T00:00:00"/>
    <s v="1,00000"/>
    <n v="-392.91"/>
    <s v="USD"/>
    <n v="-392.91"/>
    <s v="USD"/>
    <n v="-392.91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55"/>
    <s v="2025005296"/>
    <s v="ZF"/>
    <d v="2025-05-30T00:00:00"/>
    <d v="2025-05-30T00:00:00"/>
    <s v="1,00000"/>
    <n v="-851.64"/>
    <s v="USD"/>
    <n v="-851.64"/>
    <s v="USD"/>
    <n v="-851.64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56"/>
    <s v="2025005297"/>
    <s v="ZF"/>
    <d v="2025-05-30T00:00:00"/>
    <d v="2025-05-30T00:00:00"/>
    <s v="1,00000"/>
    <n v="-164.79"/>
    <s v="USD"/>
    <n v="-164.79"/>
    <s v="USD"/>
    <n v="-164.79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57"/>
    <s v="2025005298"/>
    <s v="ZF"/>
    <d v="2025-05-30T00:00:00"/>
    <d v="2025-05-30T00:00:00"/>
    <s v="1,00000"/>
    <n v="-880.98"/>
    <s v="USD"/>
    <n v="-880.98"/>
    <s v="USD"/>
    <n v="-880.98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58"/>
    <s v="2025005299"/>
    <s v="ZF"/>
    <d v="2025-05-30T00:00:00"/>
    <d v="2025-05-30T00:00:00"/>
    <s v="1,00000"/>
    <n v="-879.12"/>
    <s v="USD"/>
    <n v="-879.12"/>
    <s v="USD"/>
    <n v="-879.12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59"/>
    <s v="2025005300"/>
    <s v="ZF"/>
    <d v="2025-05-30T00:00:00"/>
    <d v="2025-05-30T00:00:00"/>
    <s v="1,00000"/>
    <n v="-431.16"/>
    <s v="USD"/>
    <n v="-431.16"/>
    <s v="USD"/>
    <n v="-431.16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60"/>
    <s v="2025005301"/>
    <s v="ZF"/>
    <d v="2025-05-30T00:00:00"/>
    <d v="2025-05-30T00:00:00"/>
    <s v="1,00000"/>
    <n v="-892.74"/>
    <s v="USD"/>
    <n v="-892.74"/>
    <s v="USD"/>
    <n v="-892.74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61"/>
    <s v="2025005302"/>
    <s v="ZF"/>
    <d v="2025-05-30T00:00:00"/>
    <d v="2025-05-30T00:00:00"/>
    <s v="1,00000"/>
    <n v="-839.16"/>
    <s v="USD"/>
    <n v="-839.16"/>
    <s v="USD"/>
    <n v="-839.16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62"/>
    <s v="2025005304"/>
    <s v="ZF"/>
    <d v="2025-05-30T00:00:00"/>
    <d v="2025-05-30T00:00:00"/>
    <s v="1,00000"/>
    <n v="-874.44"/>
    <s v="USD"/>
    <n v="-874.44"/>
    <s v="USD"/>
    <n v="-874.44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63"/>
    <s v="2025005305"/>
    <s v="ZF"/>
    <d v="2025-05-30T00:00:00"/>
    <d v="2025-05-30T00:00:00"/>
    <s v="1,00000"/>
    <n v="-744.48"/>
    <s v="USD"/>
    <n v="-744.48"/>
    <s v="USD"/>
    <n v="-744.48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64"/>
    <s v="2025005306"/>
    <s v="ZF"/>
    <d v="2025-05-30T00:00:00"/>
    <d v="2025-05-30T00:00:00"/>
    <s v="1,00000"/>
    <n v="-851.13"/>
    <s v="USD"/>
    <n v="-851.13"/>
    <s v="USD"/>
    <n v="-851.13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65"/>
    <s v="2025005307"/>
    <s v="ZF"/>
    <d v="2025-05-30T00:00:00"/>
    <d v="2025-05-30T00:00:00"/>
    <s v="1,00000"/>
    <n v="-779.25"/>
    <s v="USD"/>
    <n v="-779.25"/>
    <s v="USD"/>
    <n v="-779.25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66"/>
    <s v="2025005308"/>
    <s v="ZF"/>
    <d v="2025-05-30T00:00:00"/>
    <d v="2025-05-30T00:00:00"/>
    <s v="1,00000"/>
    <n v="-879.12"/>
    <s v="USD"/>
    <n v="-879.12"/>
    <s v="USD"/>
    <n v="-879.12"/>
    <s v=""/>
    <s v=""/>
    <s v=""/>
    <s v=""/>
    <s v="FESPINOZA"/>
    <s v="2025/05"/>
    <s v=""/>
    <s v=""/>
    <x v="8"/>
    <x v="0"/>
    <x v="0"/>
    <x v="5"/>
  </r>
  <r>
    <x v="4"/>
    <x v="4"/>
    <s v="7055"/>
    <s v="MOLYMET CORPORATION"/>
    <s v="SC06743NULO"/>
    <s v="2025005605"/>
    <s v="KA"/>
    <d v="2025-05-30T00:00:00"/>
    <d v="2025-05-30T00:00:00"/>
    <s v="1,00000"/>
    <n v="876.09"/>
    <s v="USD"/>
    <n v="876.09"/>
    <s v="USD"/>
    <n v="876.09"/>
    <s v=""/>
    <s v="MR8M"/>
    <s v="SC06743NULO"/>
    <s v=""/>
    <s v="FESPINOZA"/>
    <s v="2025/05"/>
    <s v=""/>
    <s v=""/>
    <x v="8"/>
    <x v="0"/>
    <x v="0"/>
    <x v="5"/>
  </r>
  <r>
    <x v="4"/>
    <x v="4"/>
    <s v="7055"/>
    <s v="MOLYMET CORPORATION"/>
    <s v="SC06743"/>
    <s v="2025005613"/>
    <s v="ZF"/>
    <d v="2025-05-30T00:00:00"/>
    <d v="2025-06-09T00:00:00"/>
    <s v="1,00000"/>
    <n v="-876.09"/>
    <s v="USD"/>
    <n v="-876.09"/>
    <s v="USD"/>
    <n v="-876.09"/>
    <s v=""/>
    <s v=""/>
    <s v=""/>
    <s v=""/>
    <s v="FESPINOZA"/>
    <s v="2025/06"/>
    <s v=""/>
    <s v=""/>
    <x v="8"/>
    <x v="0"/>
    <x v="0"/>
    <x v="5"/>
  </r>
  <r>
    <x v="4"/>
    <x v="4"/>
    <s v="7055"/>
    <s v="MOLYMET CORPORATION"/>
    <s v="SC06771"/>
    <s v="2025006260"/>
    <s v="ZF"/>
    <d v="2025-06-27T00:00:00"/>
    <d v="2025-06-27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72"/>
    <s v="2025006261"/>
    <s v="ZF"/>
    <d v="2025-06-27T00:00:00"/>
    <d v="2025-06-27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73"/>
    <s v="2025006262"/>
    <s v="ZF"/>
    <d v="2025-06-27T00:00:00"/>
    <d v="2025-06-27T00:00:00"/>
    <s v="1,00000"/>
    <n v="-880.35"/>
    <s v="USD"/>
    <n v="-880.35"/>
    <s v="USD"/>
    <n v="-880.35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74"/>
    <s v="2025006263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75"/>
    <s v="2025006264"/>
    <s v="ZF"/>
    <d v="2025-06-27T00:00:00"/>
    <d v="2025-06-27T00:00:00"/>
    <s v="1,00000"/>
    <n v="-880.62"/>
    <s v="USD"/>
    <n v="-880.62"/>
    <s v="USD"/>
    <n v="-880.6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76"/>
    <s v="2025006265"/>
    <s v="ZF"/>
    <d v="2025-06-27T00:00:00"/>
    <d v="2025-06-27T00:00:00"/>
    <s v="1,00000"/>
    <n v="-123.87"/>
    <s v="USD"/>
    <n v="-123.87"/>
    <s v="USD"/>
    <n v="-123.87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77"/>
    <s v="2025006266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78"/>
    <s v="2025006267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79"/>
    <s v="2025006268"/>
    <s v="ZF"/>
    <d v="2025-06-27T00:00:00"/>
    <d v="2025-06-27T00:00:00"/>
    <s v="1,00000"/>
    <n v="-870.78"/>
    <s v="USD"/>
    <n v="-870.78"/>
    <s v="USD"/>
    <n v="-870.78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80"/>
    <s v="2025006269"/>
    <s v="ZF"/>
    <d v="2025-06-27T00:00:00"/>
    <d v="2025-06-27T00:00:00"/>
    <s v="1,00000"/>
    <n v="-860.82"/>
    <s v="USD"/>
    <n v="-860.82"/>
    <s v="USD"/>
    <n v="-860.8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81"/>
    <s v="2025006270"/>
    <s v="ZF"/>
    <d v="2025-06-27T00:00:00"/>
    <d v="2025-06-27T00:00:00"/>
    <s v="1,00000"/>
    <n v="-848.49"/>
    <s v="USD"/>
    <n v="-848.49"/>
    <s v="USD"/>
    <n v="-848.49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82"/>
    <s v="2025006271"/>
    <s v="ZF"/>
    <d v="2025-06-27T00:00:00"/>
    <d v="2025-06-27T00:00:00"/>
    <s v="1,00000"/>
    <n v="-871.41"/>
    <s v="USD"/>
    <n v="-871.41"/>
    <s v="USD"/>
    <n v="-871.41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83"/>
    <s v="2025006272"/>
    <s v="ZF"/>
    <d v="2025-06-27T00:00:00"/>
    <d v="2025-06-27T00:00:00"/>
    <s v="1,00000"/>
    <n v="-871.29"/>
    <s v="USD"/>
    <n v="-871.29"/>
    <s v="USD"/>
    <n v="-871.29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84"/>
    <s v="2025006273"/>
    <s v="ZF"/>
    <d v="2025-06-27T00:00:00"/>
    <d v="2025-06-27T00:00:00"/>
    <s v="1,00000"/>
    <n v="-860.46"/>
    <s v="USD"/>
    <n v="-860.46"/>
    <s v="USD"/>
    <n v="-860.46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85"/>
    <s v="2025006274"/>
    <s v="ZF"/>
    <d v="2025-06-27T00:00:00"/>
    <d v="2025-06-27T00:00:00"/>
    <s v="1,00000"/>
    <n v="-867"/>
    <s v="USD"/>
    <n v="-867"/>
    <s v="USD"/>
    <n v="-867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86"/>
    <s v="2025006275"/>
    <s v="ZF"/>
    <d v="2025-06-27T00:00:00"/>
    <d v="2025-06-27T00:00:00"/>
    <s v="1,00000"/>
    <n v="-744.48"/>
    <s v="USD"/>
    <n v="-744.48"/>
    <s v="USD"/>
    <n v="-744.48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87"/>
    <s v="2025006276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88"/>
    <s v="2025006277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89"/>
    <s v="2025006278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90"/>
    <s v="2025006279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91"/>
    <s v="2025006280"/>
    <s v="ZF"/>
    <d v="2025-06-27T00:00:00"/>
    <d v="2025-06-27T00:00:00"/>
    <s v="1,00000"/>
    <n v="-886.17"/>
    <s v="USD"/>
    <n v="-886.17"/>
    <s v="USD"/>
    <n v="-886.17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92"/>
    <s v="2025006281"/>
    <s v="ZF"/>
    <d v="2025-06-27T00:00:00"/>
    <d v="2025-06-27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93"/>
    <s v="2025006282"/>
    <s v="ZF"/>
    <d v="2025-06-27T00:00:00"/>
    <d v="2025-06-27T00:00:00"/>
    <s v="1,00000"/>
    <n v="-403.62"/>
    <s v="USD"/>
    <n v="-403.62"/>
    <s v="USD"/>
    <n v="-403.6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94"/>
    <s v="2025006283"/>
    <s v="ZF"/>
    <d v="2025-06-27T00:00:00"/>
    <d v="2025-06-27T00:00:00"/>
    <s v="1,00000"/>
    <n v="-1724.55"/>
    <s v="USD"/>
    <n v="-1724.55"/>
    <s v="USD"/>
    <n v="-1724.55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95"/>
    <s v="2025006284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96"/>
    <s v="2025006285"/>
    <s v="ZF"/>
    <d v="2025-06-27T00:00:00"/>
    <d v="2025-06-27T00:00:00"/>
    <s v="1,00000"/>
    <n v="-888.93"/>
    <s v="USD"/>
    <n v="-888.93"/>
    <s v="USD"/>
    <n v="-888.93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97"/>
    <s v="2025006286"/>
    <s v="ZF"/>
    <d v="2025-06-27T00:00:00"/>
    <d v="2025-06-27T00:00:00"/>
    <s v="1,00000"/>
    <n v="-356.25"/>
    <s v="USD"/>
    <n v="-356.25"/>
    <s v="USD"/>
    <n v="-356.25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98"/>
    <s v="2025006287"/>
    <s v="ZF"/>
    <d v="2025-06-27T00:00:00"/>
    <d v="2025-06-27T00:00:00"/>
    <s v="1,00000"/>
    <n v="-1770.45"/>
    <s v="USD"/>
    <n v="-1770.45"/>
    <s v="USD"/>
    <n v="-1770.45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799"/>
    <s v="2025006288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00"/>
    <s v="2025006289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01"/>
    <s v="2025006290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02"/>
    <s v="2025006291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03"/>
    <s v="2025006292"/>
    <s v="ZF"/>
    <d v="2025-06-27T00:00:00"/>
    <d v="2025-06-27T00:00:00"/>
    <s v="1,00000"/>
    <n v="-486"/>
    <s v="USD"/>
    <n v="-486"/>
    <s v="USD"/>
    <n v="-486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04"/>
    <s v="2025006293"/>
    <s v="ZF"/>
    <d v="2025-06-27T00:00:00"/>
    <d v="2025-06-27T00:00:00"/>
    <s v="1,00000"/>
    <n v="-885.45"/>
    <s v="USD"/>
    <n v="-885.45"/>
    <s v="USD"/>
    <n v="-885.45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05"/>
    <s v="2025006294"/>
    <s v="ZF"/>
    <d v="2025-06-27T00:00:00"/>
    <d v="2025-06-27T00:00:00"/>
    <s v="1,00000"/>
    <n v="-89.07"/>
    <s v="USD"/>
    <n v="-89.07"/>
    <s v="USD"/>
    <n v="-89.07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06"/>
    <s v="2025006295"/>
    <s v="ZF"/>
    <d v="2025-06-27T00:00:00"/>
    <d v="2025-06-27T00:00:00"/>
    <s v="1,00000"/>
    <n v="-814.68"/>
    <s v="USD"/>
    <n v="-814.68"/>
    <s v="USD"/>
    <n v="-814.68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07"/>
    <s v="2025006296"/>
    <s v="ZF"/>
    <d v="2025-06-27T00:00:00"/>
    <d v="2025-06-27T00:00:00"/>
    <s v="1,00000"/>
    <n v="-856.8"/>
    <s v="USD"/>
    <n v="-856.8"/>
    <s v="USD"/>
    <n v="-856.8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08"/>
    <s v="2025006297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09"/>
    <s v="2025006298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10"/>
    <s v="2025006299"/>
    <s v="ZF"/>
    <d v="2025-06-27T00:00:00"/>
    <d v="2025-06-27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11"/>
    <s v="2025006300"/>
    <s v="ZF"/>
    <d v="2025-06-27T00:00:00"/>
    <d v="2025-06-27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12"/>
    <s v="2025006301"/>
    <s v="ZF"/>
    <d v="2025-06-27T00:00:00"/>
    <d v="2025-06-27T00:00:00"/>
    <s v="1,00000"/>
    <n v="-795.66"/>
    <s v="USD"/>
    <n v="-795.66"/>
    <s v="USD"/>
    <n v="-795.66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13"/>
    <s v="2025006302"/>
    <s v="ZF"/>
    <d v="2025-06-27T00:00:00"/>
    <d v="2025-06-27T00:00:00"/>
    <s v="1,00000"/>
    <n v="-795.66"/>
    <s v="USD"/>
    <n v="-795.66"/>
    <s v="USD"/>
    <n v="-795.66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SC06814"/>
    <s v="2025006303"/>
    <s v="ZF"/>
    <d v="2025-06-27T00:00:00"/>
    <d v="2025-06-27T00:00:00"/>
    <s v="1,00000"/>
    <n v="-834.66"/>
    <s v="USD"/>
    <n v="-834.66"/>
    <s v="USD"/>
    <n v="-834.66"/>
    <s v=""/>
    <s v=""/>
    <s v=""/>
    <s v=""/>
    <s v="SCORTES"/>
    <s v="2025/06"/>
    <s v=""/>
    <s v=""/>
    <x v="8"/>
    <x v="0"/>
    <x v="0"/>
    <x v="5"/>
  </r>
  <r>
    <x v="4"/>
    <x v="4"/>
    <s v="7055"/>
    <s v="MOLYMET CORPORATION"/>
    <s v=""/>
    <s v="2025500742"/>
    <s v="ZP"/>
    <d v="2025-01-09T00:00:00"/>
    <d v="2025-01-09T00:00:00"/>
    <s v="1,00000"/>
    <n v="28204.29"/>
    <s v="USD"/>
    <n v="28204.29"/>
    <s v="USD"/>
    <n v="28204.29"/>
    <s v=""/>
    <s v=""/>
    <s v="20250109-09ENE"/>
    <s v=""/>
    <s v="DRIOSA"/>
    <s v="2025/01"/>
    <s v=""/>
    <s v=""/>
    <x v="1"/>
    <x v="1"/>
    <x v="1"/>
    <x v="1"/>
  </r>
  <r>
    <x v="4"/>
    <x v="4"/>
    <s v="7055"/>
    <s v="MOLYMET CORPORATION"/>
    <s v=""/>
    <s v="2025505900"/>
    <s v="ZP"/>
    <d v="2025-02-07T00:00:00"/>
    <d v="2025-02-07T00:00:00"/>
    <s v="1,00000"/>
    <n v="22944.959999999999"/>
    <s v="USD"/>
    <n v="22944.959999999999"/>
    <s v="USD"/>
    <n v="22944.959999999999"/>
    <s v=""/>
    <s v=""/>
    <s v="20250207-07FEB"/>
    <s v=""/>
    <s v="DRIOSA"/>
    <s v="2025/02"/>
    <s v=""/>
    <s v=""/>
    <x v="1"/>
    <x v="1"/>
    <x v="1"/>
    <x v="1"/>
  </r>
  <r>
    <x v="4"/>
    <x v="4"/>
    <s v="7055"/>
    <s v="MOLYMET CORPORATION"/>
    <s v=""/>
    <s v="2025513863"/>
    <s v="ZP"/>
    <d v="2025-03-13T00:00:00"/>
    <d v="2025-03-13T00:00:00"/>
    <s v="1,00000"/>
    <n v="31453.53"/>
    <s v="USD"/>
    <n v="31453.53"/>
    <s v="USD"/>
    <n v="31453.53"/>
    <s v=""/>
    <s v=""/>
    <s v="20250313-13MAR"/>
    <s v=""/>
    <s v="DRIOSA"/>
    <s v="2025/03"/>
    <s v=""/>
    <s v=""/>
    <x v="1"/>
    <x v="1"/>
    <x v="1"/>
    <x v="1"/>
  </r>
  <r>
    <x v="4"/>
    <x v="4"/>
    <s v="7055"/>
    <s v="MOLYMET CORPORATION"/>
    <s v=""/>
    <s v="2025522276"/>
    <s v="ZP"/>
    <d v="2025-04-10T00:00:00"/>
    <d v="2025-04-10T00:00:00"/>
    <s v="1,00000"/>
    <n v="29557.26"/>
    <s v="USD"/>
    <n v="29557.26"/>
    <s v="USD"/>
    <n v="29557.26"/>
    <s v=""/>
    <s v=""/>
    <s v="20250410-10ABR"/>
    <s v=""/>
    <s v="DRIOSA"/>
    <s v="2025/04"/>
    <s v=""/>
    <s v=""/>
    <x v="1"/>
    <x v="1"/>
    <x v="1"/>
    <x v="1"/>
  </r>
  <r>
    <x v="4"/>
    <x v="4"/>
    <s v="7055"/>
    <s v="MOLYMET CORPORATION"/>
    <s v=""/>
    <s v="2025526576"/>
    <s v="ZP"/>
    <d v="2025-05-09T00:00:00"/>
    <d v="2025-05-09T00:00:00"/>
    <s v="1,00000"/>
    <n v="29517.81"/>
    <s v="USD"/>
    <n v="29517.81"/>
    <s v="USD"/>
    <n v="29517.81"/>
    <s v=""/>
    <s v=""/>
    <s v="20250509-09MAY"/>
    <s v=""/>
    <s v="DRIOSA"/>
    <s v="2025/05"/>
    <s v=""/>
    <s v=""/>
    <x v="1"/>
    <x v="1"/>
    <x v="1"/>
    <x v="1"/>
  </r>
  <r>
    <x v="4"/>
    <x v="4"/>
    <s v="7055"/>
    <s v="MOLYMET CORPORATION"/>
    <s v=""/>
    <s v="2025537439"/>
    <s v="ZP"/>
    <d v="2025-06-13T00:00:00"/>
    <d v="2025-06-13T00:00:00"/>
    <s v="1,00000"/>
    <n v="20762.580000000002"/>
    <s v="USD"/>
    <n v="20762.580000000002"/>
    <s v="USD"/>
    <n v="20762.580000000002"/>
    <s v=""/>
    <s v=""/>
    <s v="20250613-13JUN"/>
    <s v=""/>
    <s v="DRIOSA"/>
    <s v="2025/06"/>
    <s v=""/>
    <s v=""/>
    <x v="1"/>
    <x v="1"/>
    <x v="1"/>
    <x v="1"/>
  </r>
  <r>
    <x v="5"/>
    <x v="5"/>
    <s v="1023"/>
    <s v="MOLYMET BELGIUM NV."/>
    <s v="1830140154"/>
    <s v="2025000830"/>
    <s v="PI"/>
    <d v="2025-01-10T00:00:00"/>
    <d v="2025-01-10T00:00:00"/>
    <s v="/990,95000"/>
    <n v="-1028849894"/>
    <s v="CLP"/>
    <n v="-1038246.02"/>
    <s v="USD"/>
    <n v="-1038246.02"/>
    <s v=""/>
    <s v="DECLARACION DE INGRESO"/>
    <s v=""/>
    <s v=""/>
    <s v="BCONTRERAS"/>
    <s v="2025/01"/>
    <s v=""/>
    <s v=""/>
    <x v="2"/>
    <x v="1"/>
    <x v="1"/>
    <x v="1"/>
  </r>
  <r>
    <x v="5"/>
    <x v="5"/>
    <s v="1023"/>
    <s v="MOLYMET BELGIUM NV."/>
    <s v="1838016685"/>
    <s v="2025000831"/>
    <s v="PI"/>
    <d v="2025-01-14T00:00:00"/>
    <d v="2025-01-14T00:00:00"/>
    <s v="/945,88004"/>
    <n v="-11712369"/>
    <s v="CLP"/>
    <n v="-12382.51"/>
    <s v="USD"/>
    <n v="-12382.51"/>
    <s v=""/>
    <s v="DECLARACION DE INGRESO"/>
    <s v=""/>
    <s v=""/>
    <s v="BCONTRERAS"/>
    <s v="2025/01"/>
    <s v=""/>
    <s v=""/>
    <x v="2"/>
    <x v="1"/>
    <x v="1"/>
    <x v="1"/>
  </r>
  <r>
    <x v="5"/>
    <x v="5"/>
    <s v="1023"/>
    <s v="MOLYMET BELGIUM NV."/>
    <s v="1838016686"/>
    <s v="2025000832"/>
    <s v="PI"/>
    <d v="2025-01-14T00:00:00"/>
    <d v="2025-01-14T00:00:00"/>
    <s v="/945,87989"/>
    <n v="-29935642"/>
    <s v="CLP"/>
    <n v="-31648.46"/>
    <s v="USD"/>
    <n v="-31648.46"/>
    <s v=""/>
    <s v="DECLARACION DE INGRESO"/>
    <s v=""/>
    <s v=""/>
    <s v="BCONTRERAS"/>
    <s v="2025/01"/>
    <s v=""/>
    <s v=""/>
    <x v="2"/>
    <x v="1"/>
    <x v="1"/>
    <x v="1"/>
  </r>
  <r>
    <x v="5"/>
    <x v="5"/>
    <s v="1023"/>
    <s v="MOLYMET BELGIUM NV."/>
    <s v="90110692"/>
    <s v="2025001583"/>
    <s v="ZK"/>
    <d v="2025-02-18T00:00:00"/>
    <d v="2025-02-18T00:00:00"/>
    <s v="1,00000"/>
    <n v="-2690222.69"/>
    <s v="USD"/>
    <n v="-2690222.69"/>
    <s v="USD"/>
    <n v="-2690222.69"/>
    <s v=""/>
    <s v="Fact Prov Feb-25 Cto 4600000835"/>
    <s v=""/>
    <s v=""/>
    <s v="LFLORES"/>
    <s v="2025/02"/>
    <s v="4500012013"/>
    <s v=""/>
    <x v="4"/>
    <x v="0"/>
    <x v="0"/>
    <x v="6"/>
  </r>
  <r>
    <x v="5"/>
    <x v="5"/>
    <s v="1023"/>
    <s v="MOLYMET BELGIUM NV."/>
    <s v="25002007"/>
    <s v="2025001842"/>
    <s v="KI"/>
    <d v="2025-02-26T00:00:00"/>
    <d v="2025-02-26T00:00:00"/>
    <s v="1,00000"/>
    <n v="-6492.52"/>
    <s v="USD"/>
    <n v="-6492.52"/>
    <s v="USD"/>
    <n v="-6492.52"/>
    <s v=""/>
    <s v="K-REACH SERVICES"/>
    <s v="K-REACH SERVICES"/>
    <s v=""/>
    <s v="MPARRA"/>
    <s v="2025/02"/>
    <s v=""/>
    <s v=""/>
    <x v="3"/>
    <x v="0"/>
    <x v="0"/>
    <x v="6"/>
  </r>
  <r>
    <x v="5"/>
    <x v="5"/>
    <s v="1023"/>
    <s v="MOLYMET BELGIUM NV."/>
    <s v="90111050"/>
    <s v="2025002028"/>
    <s v="ZG"/>
    <d v="2025-02-28T00:00:00"/>
    <d v="2025-02-28T00:00:00"/>
    <s v="1,00000"/>
    <n v="17725.48"/>
    <s v="USD"/>
    <n v="17725.48"/>
    <s v="USD"/>
    <n v="17725.48"/>
    <s v=""/>
    <s v="Fin Feb-25 Fact 90110692 Cto 4600000835"/>
    <s v=""/>
    <s v=""/>
    <s v="LFLORES"/>
    <s v="2025/02"/>
    <s v="4500012013"/>
    <s v=""/>
    <x v="4"/>
    <x v="0"/>
    <x v="0"/>
    <x v="6"/>
  </r>
  <r>
    <x v="5"/>
    <x v="5"/>
    <s v="1023"/>
    <s v="MOLYMET BELGIUM NV."/>
    <s v="4261280643"/>
    <s v="2025002040"/>
    <s v="PI"/>
    <d v="2025-02-14T00:00:00"/>
    <d v="2025-02-14T00:00:00"/>
    <s v="/990,94000"/>
    <n v="-127609904"/>
    <s v="CLP"/>
    <n v="-128776.62"/>
    <s v="USD"/>
    <n v="-128776.62"/>
    <s v=""/>
    <s v="DECLARACION DE INGRESO"/>
    <s v=""/>
    <s v=""/>
    <s v="BCONTRERAS"/>
    <s v="2025/02"/>
    <s v=""/>
    <s v=""/>
    <x v="2"/>
    <x v="1"/>
    <x v="1"/>
    <x v="1"/>
  </r>
  <r>
    <x v="5"/>
    <x v="5"/>
    <s v="1023"/>
    <s v="MOLYMET BELGIUM NV."/>
    <s v="90111245"/>
    <s v="2025002323"/>
    <s v="ZK"/>
    <d v="2025-03-07T00:00:00"/>
    <d v="2025-03-07T00:00:00"/>
    <s v="1,00000"/>
    <n v="-5853947.3200000003"/>
    <s v="USD"/>
    <n v="-5853947.3200000003"/>
    <s v="USD"/>
    <n v="-5853947.3200000003"/>
    <s v=""/>
    <s v="Fact Prov Mar-25 Cto 4600000935"/>
    <s v=""/>
    <s v=""/>
    <s v="LFLORES"/>
    <s v="2025/03"/>
    <s v="4500012133"/>
    <s v=""/>
    <x v="4"/>
    <x v="0"/>
    <x v="0"/>
    <x v="6"/>
  </r>
  <r>
    <x v="5"/>
    <x v="5"/>
    <s v="1023"/>
    <s v="MOLYMET BELGIUM NV."/>
    <s v="90111357"/>
    <s v="2025002522"/>
    <s v="ZK"/>
    <d v="2025-03-14T00:00:00"/>
    <d v="2025-03-14T00:00:00"/>
    <s v="1,00000"/>
    <n v="-5916268.1100000003"/>
    <s v="USD"/>
    <n v="-5916268.1100000003"/>
    <s v="USD"/>
    <n v="-5916268.1100000003"/>
    <s v=""/>
    <s v="Fact Prov Mar Cto 4600000835"/>
    <s v=""/>
    <s v=""/>
    <s v="LFLORES"/>
    <s v="2025/03"/>
    <s v="4500012156"/>
    <s v=""/>
    <x v="4"/>
    <x v="0"/>
    <x v="0"/>
    <x v="6"/>
  </r>
  <r>
    <x v="5"/>
    <x v="5"/>
    <s v="1023"/>
    <s v="MOLYMET BELGIUM NV."/>
    <s v="90111821"/>
    <s v="2025003316"/>
    <s v="ZG"/>
    <d v="2025-03-31T00:00:00"/>
    <d v="2025-03-31T00:00:00"/>
    <s v="1,00000"/>
    <n v="161444.15"/>
    <s v="USD"/>
    <n v="161444.15"/>
    <s v="USD"/>
    <n v="161444.15"/>
    <s v=""/>
    <s v="Fin Mar-25 Fact 90111245 Cto 4600000835"/>
    <s v=""/>
    <s v=""/>
    <s v="LFLORES"/>
    <s v="2025/03"/>
    <s v="4500012133"/>
    <s v=""/>
    <x v="4"/>
    <x v="0"/>
    <x v="0"/>
    <x v="6"/>
  </r>
  <r>
    <x v="5"/>
    <x v="5"/>
    <s v="1023"/>
    <s v="MOLYMET BELGIUM NV."/>
    <s v="90111824"/>
    <s v="2025003317"/>
    <s v="ZG"/>
    <d v="2025-03-31T00:00:00"/>
    <d v="2025-03-31T00:00:00"/>
    <s v="1,00000"/>
    <n v="163162.85"/>
    <s v="USD"/>
    <n v="163162.85"/>
    <s v="USD"/>
    <n v="163162.85"/>
    <s v=""/>
    <s v="Fin Mar-25 Fact 90111357 Cto 4600000835"/>
    <s v=""/>
    <s v=""/>
    <s v="LFLORES"/>
    <s v="2025/03"/>
    <s v="4500012156"/>
    <s v=""/>
    <x v="4"/>
    <x v="0"/>
    <x v="0"/>
    <x v="6"/>
  </r>
  <r>
    <x v="5"/>
    <x v="5"/>
    <s v="1023"/>
    <s v="MOLYMET BELGIUM NV."/>
    <s v="90112040"/>
    <s v="2025003710"/>
    <s v="ZK"/>
    <d v="2025-04-07T00:00:00"/>
    <d v="2025-04-07T00:00:00"/>
    <s v="1,00000"/>
    <n v="-5766454.0999999996"/>
    <s v="USD"/>
    <n v="-5766454.0999999996"/>
    <s v="USD"/>
    <n v="-5766454.0999999996"/>
    <s v=""/>
    <s v="Fact Prov Abr-25 Cto 4600000835"/>
    <s v=""/>
    <s v=""/>
    <s v="LFLORES"/>
    <s v="2025/04"/>
    <s v="4500012252"/>
    <s v=""/>
    <x v="4"/>
    <x v="0"/>
    <x v="0"/>
    <x v="6"/>
  </r>
  <r>
    <x v="5"/>
    <x v="5"/>
    <s v="1023"/>
    <s v="MOLYMET BELGIUM NV."/>
    <s v="90112160"/>
    <s v="2025003778"/>
    <s v="ZK"/>
    <d v="2025-04-14T00:00:00"/>
    <d v="2025-04-14T00:00:00"/>
    <s v="1,00000"/>
    <n v="-3477672.2"/>
    <s v="USD"/>
    <n v="-3477672.2"/>
    <s v="USD"/>
    <n v="-3477672.2"/>
    <s v=""/>
    <s v="Fact Prov Abr-25 Cto 4600000835"/>
    <s v=""/>
    <s v=""/>
    <s v="LFLORES"/>
    <s v="2025/04"/>
    <s v="4500012263"/>
    <s v=""/>
    <x v="4"/>
    <x v="0"/>
    <x v="0"/>
    <x v="6"/>
  </r>
  <r>
    <x v="5"/>
    <x v="5"/>
    <s v="1023"/>
    <s v="MOLYMET BELGIUM NV."/>
    <s v="1830140910"/>
    <s v="2025003880"/>
    <s v="PI"/>
    <d v="2025-04-09T00:00:00"/>
    <d v="2025-04-09T00:00:00"/>
    <s v="/931,75000"/>
    <n v="-650911950"/>
    <s v="CLP"/>
    <n v="-698590.77"/>
    <s v="USD"/>
    <n v="-698590.77"/>
    <s v=""/>
    <s v="DECLARACION DE INGRESO"/>
    <s v=""/>
    <s v=""/>
    <s v="BCONTRERAS"/>
    <s v="2025/04"/>
    <s v=""/>
    <s v=""/>
    <x v="2"/>
    <x v="1"/>
    <x v="1"/>
    <x v="1"/>
  </r>
  <r>
    <x v="5"/>
    <x v="5"/>
    <s v="1023"/>
    <s v="MOLYMET BELGIUM NV."/>
    <s v="1830141008"/>
    <s v="2025004214"/>
    <s v="PI"/>
    <d v="2025-04-25T00:00:00"/>
    <d v="2025-04-25T00:00:00"/>
    <s v="/931,75000"/>
    <n v="-1386462942"/>
    <s v="CLP"/>
    <n v="-1488020.33"/>
    <s v="USD"/>
    <n v="-1488020.33"/>
    <s v=""/>
    <s v="DECLARACION DE INGRESO"/>
    <s v=""/>
    <s v=""/>
    <s v="BCONTRERAS"/>
    <s v="2025/04"/>
    <s v=""/>
    <s v=""/>
    <x v="2"/>
    <x v="1"/>
    <x v="1"/>
    <x v="1"/>
  </r>
  <r>
    <x v="5"/>
    <x v="5"/>
    <s v="1023"/>
    <s v="MOLYMET BELGIUM NV."/>
    <s v="25004007"/>
    <s v="2025004315"/>
    <s v="KI"/>
    <d v="2025-04-29T00:00:00"/>
    <d v="2025-04-29T00:00:00"/>
    <s v="1,00000"/>
    <n v="-11471.68"/>
    <s v="USD"/>
    <n v="-11471.68"/>
    <s v="USD"/>
    <n v="-11471.68"/>
    <s v=""/>
    <s v="K-REACH SERVICES"/>
    <s v="K-REACH SERVICES"/>
    <s v=""/>
    <s v="MPARRA"/>
    <s v="2025/04"/>
    <s v=""/>
    <s v=""/>
    <x v="3"/>
    <x v="0"/>
    <x v="0"/>
    <x v="6"/>
  </r>
  <r>
    <x v="5"/>
    <x v="5"/>
    <s v="1023"/>
    <s v="MOLYMET BELGIUM NV."/>
    <s v="90112647"/>
    <s v="2025004321"/>
    <s v="ZG"/>
    <d v="2025-04-30T00:00:00"/>
    <d v="2025-04-30T00:00:00"/>
    <s v="1,00000"/>
    <n v="69266.289999999994"/>
    <s v="USD"/>
    <n v="69266.289999999994"/>
    <s v="USD"/>
    <n v="69266.289999999994"/>
    <s v=""/>
    <s v="Fin Abr-25 Fact 90112040 Cto 4600000835"/>
    <s v=""/>
    <s v=""/>
    <s v="LFLORES"/>
    <s v="2025/04"/>
    <s v="4500012252"/>
    <s v=""/>
    <x v="4"/>
    <x v="0"/>
    <x v="0"/>
    <x v="6"/>
  </r>
  <r>
    <x v="5"/>
    <x v="5"/>
    <s v="1023"/>
    <s v="MOLYMET BELGIUM NV."/>
    <s v="90112648"/>
    <s v="2025004322"/>
    <s v="ZG"/>
    <d v="2025-04-30T00:00:00"/>
    <d v="2025-04-30T00:00:00"/>
    <s v="1,00000"/>
    <n v="41773.57"/>
    <s v="USD"/>
    <n v="41773.57"/>
    <s v="USD"/>
    <n v="41773.57"/>
    <s v=""/>
    <s v="Fin Abr-25 Fact 90112160 Cto 4600000835"/>
    <s v=""/>
    <s v=""/>
    <s v="LFLORES"/>
    <s v="2025/04"/>
    <s v="4500012263"/>
    <s v=""/>
    <x v="4"/>
    <x v="0"/>
    <x v="0"/>
    <x v="6"/>
  </r>
  <r>
    <x v="5"/>
    <x v="5"/>
    <s v="1023"/>
    <s v="MOLYMET BELGIUM NV."/>
    <s v="1830141190"/>
    <s v="2025005144"/>
    <s v="PI"/>
    <d v="2025-05-15T00:00:00"/>
    <d v="2025-05-15T00:00:00"/>
    <s v="/937,54000"/>
    <n v="-1313827698"/>
    <s v="CLP"/>
    <n v="-1401356.42"/>
    <s v="USD"/>
    <n v="-1401356.42"/>
    <s v=""/>
    <s v="DECLARACION DE INGRESO"/>
    <s v=""/>
    <s v=""/>
    <s v="BCONTRERAS"/>
    <s v="2025/05"/>
    <s v=""/>
    <s v=""/>
    <x v="2"/>
    <x v="1"/>
    <x v="1"/>
    <x v="1"/>
  </r>
  <r>
    <x v="5"/>
    <x v="5"/>
    <s v="1023"/>
    <s v="MOLYMET BELGIUM NV."/>
    <s v="1830141223"/>
    <s v="2025005145"/>
    <s v="PI"/>
    <d v="2025-05-27T00:00:00"/>
    <d v="2025-05-27T00:00:00"/>
    <s v="/937,54000"/>
    <n v="-96102819"/>
    <s v="CLP"/>
    <n v="-102505.3"/>
    <s v="USD"/>
    <n v="-102505.3"/>
    <s v=""/>
    <s v="DECLARACION DE INGRESO"/>
    <s v=""/>
    <s v=""/>
    <s v="BCONTRERAS"/>
    <s v="2025/05"/>
    <s v=""/>
    <s v=""/>
    <x v="2"/>
    <x v="1"/>
    <x v="1"/>
    <x v="1"/>
  </r>
  <r>
    <x v="5"/>
    <x v="5"/>
    <s v="1023"/>
    <s v="MOLYMET BELGIUM NV."/>
    <s v="90112861"/>
    <s v="2025005408"/>
    <s v="ZK"/>
    <d v="2025-05-12T00:00:00"/>
    <d v="2025-05-12T00:00:00"/>
    <s v="1,00000"/>
    <n v="-906066"/>
    <s v="USD"/>
    <n v="-906066"/>
    <s v="USD"/>
    <n v="-906066"/>
    <s v=""/>
    <s v="Fact Prov May-25 Cto 4600000783"/>
    <s v=""/>
    <s v=""/>
    <s v="LFLORES"/>
    <s v="2025/05"/>
    <s v="4500012532"/>
    <s v=""/>
    <x v="9"/>
    <x v="0"/>
    <x v="0"/>
    <x v="6"/>
  </r>
  <r>
    <x v="5"/>
    <x v="5"/>
    <s v="1023"/>
    <s v="MOLYMET BELGIUM NV."/>
    <s v="90113648"/>
    <s v="2025005659"/>
    <s v="ZE"/>
    <d v="2025-06-10T00:00:00"/>
    <d v="2025-06-10T00:00:00"/>
    <s v="1,00000"/>
    <n v="-100674"/>
    <s v="USD"/>
    <n v="-100674"/>
    <s v="USD"/>
    <n v="-100674"/>
    <s v=""/>
    <s v="Fact Prov May-25 Cto 4600000783 Ajuste Precio"/>
    <s v=""/>
    <s v=""/>
    <s v="LFLORES"/>
    <s v="2025/06"/>
    <s v="4500012532"/>
    <s v=""/>
    <x v="9"/>
    <x v="0"/>
    <x v="0"/>
    <x v="6"/>
  </r>
  <r>
    <x v="5"/>
    <x v="5"/>
    <s v="1023"/>
    <s v="MOLYMET BELGIUM NV."/>
    <s v="1830141422"/>
    <s v="2025006089"/>
    <s v="PI"/>
    <d v="2025-06-19T00:00:00"/>
    <d v="2025-06-19T00:00:00"/>
    <s v="/940,21000"/>
    <n v="-1400202947"/>
    <s v="CLP"/>
    <n v="-1489244.9"/>
    <s v="USD"/>
    <n v="-1489244.9"/>
    <s v=""/>
    <s v="DECLARACION DE INGRESO"/>
    <s v=""/>
    <s v=""/>
    <s v="BCONTRERAS"/>
    <s v="2025/06"/>
    <s v=""/>
    <s v=""/>
    <x v="2"/>
    <x v="1"/>
    <x v="1"/>
    <x v="1"/>
  </r>
  <r>
    <x v="5"/>
    <x v="5"/>
    <s v="1023"/>
    <s v="MOLYMET BELGIUM NV."/>
    <s v="1830141423"/>
    <s v="2025006094"/>
    <s v="PI"/>
    <d v="2025-06-19T00:00:00"/>
    <d v="2025-06-19T00:00:00"/>
    <s v="/940,21000"/>
    <n v="-844443876"/>
    <s v="CLP"/>
    <n v="-898143.9"/>
    <s v="USD"/>
    <n v="-898143.9"/>
    <s v=""/>
    <s v="DECLARACION DE INGRESO"/>
    <s v=""/>
    <s v=""/>
    <s v="BCONTRERAS"/>
    <s v="2025/06"/>
    <s v=""/>
    <s v=""/>
    <x v="2"/>
    <x v="1"/>
    <x v="1"/>
    <x v="1"/>
  </r>
  <r>
    <x v="5"/>
    <x v="5"/>
    <s v="1023"/>
    <s v="MOLYMET BELGIUM NV."/>
    <s v="90113796"/>
    <s v="2025006108"/>
    <s v="ZK"/>
    <d v="2025-06-23T00:00:00"/>
    <d v="2025-06-23T00:00:00"/>
    <s v="1,00000"/>
    <n v="-3084821.58"/>
    <s v="USD"/>
    <n v="-3084821.58"/>
    <s v="USD"/>
    <n v="-3084821.58"/>
    <s v=""/>
    <s v="Fact Prov Jun-25 Cto 4600000835"/>
    <s v=""/>
    <s v=""/>
    <s v="LFLORES"/>
    <s v="2025/06"/>
    <s v="4500012683"/>
    <s v=""/>
    <x v="4"/>
    <x v="0"/>
    <x v="0"/>
    <x v="6"/>
  </r>
  <r>
    <x v="5"/>
    <x v="5"/>
    <s v="1023"/>
    <s v="MOLYMET BELGIUM NV."/>
    <s v="1008"/>
    <s v="2025006490"/>
    <s v="PI"/>
    <d v="2025-06-19T00:00:00"/>
    <d v="2025-06-19T00:00:00"/>
    <s v="/927,62993"/>
    <n v="-3640697"/>
    <s v="CLP"/>
    <n v="-3924.73"/>
    <s v="USD"/>
    <n v="-3924.73"/>
    <s v=""/>
    <s v="DECLARACION DE INGRESO"/>
    <s v=""/>
    <s v=""/>
    <s v="BCONTRERAS"/>
    <s v="2025/06"/>
    <s v=""/>
    <s v=""/>
    <x v="2"/>
    <x v="1"/>
    <x v="1"/>
    <x v="1"/>
  </r>
  <r>
    <x v="5"/>
    <x v="5"/>
    <s v="1023"/>
    <s v="MOLYMET BELGIUM NV."/>
    <s v="4261317235"/>
    <s v="2025006495"/>
    <s v="PI"/>
    <d v="2025-06-30T00:00:00"/>
    <d v="2025-06-30T00:00:00"/>
    <s v="/940,21000"/>
    <n v="-179843933"/>
    <s v="CLP"/>
    <n v="-191280.6"/>
    <s v="USD"/>
    <n v="-191280.6"/>
    <s v=""/>
    <s v="DECLARACION DE INGRESO"/>
    <s v=""/>
    <s v=""/>
    <s v="BCONTRERAS"/>
    <s v="2025/06"/>
    <s v=""/>
    <s v=""/>
    <x v="2"/>
    <x v="1"/>
    <x v="1"/>
    <x v="1"/>
  </r>
  <r>
    <x v="5"/>
    <x v="5"/>
    <s v="1023"/>
    <s v="MOLYMET BELGIUM NV."/>
    <s v=""/>
    <s v="2025500007"/>
    <s v="ZP"/>
    <d v="2025-01-02T00:00:00"/>
    <d v="2025-01-02T00:00:00"/>
    <s v="1,00000"/>
    <n v="3971866.93"/>
    <s v="USD"/>
    <n v="3971866.93"/>
    <s v="USD"/>
    <n v="3971866.93"/>
    <s v=""/>
    <s v=""/>
    <s v="20250102-ENE02"/>
    <s v=""/>
    <s v="NARACENA"/>
    <s v="2025/01"/>
    <s v=""/>
    <s v=""/>
    <x v="1"/>
    <x v="1"/>
    <x v="1"/>
    <x v="1"/>
  </r>
  <r>
    <x v="5"/>
    <x v="5"/>
    <s v="1023"/>
    <s v="MOLYMET BELGIUM NV."/>
    <s v="MOLYMET BELGIUM"/>
    <s v="2025503702"/>
    <s v="AB"/>
    <d v="2025-01-21T00:00:00"/>
    <d v="2025-01-21T00:00:00"/>
    <s v="1,00000"/>
    <n v="499279.86"/>
    <s v="USD"/>
    <n v="499279.86"/>
    <s v="USD"/>
    <n v="499279.86"/>
    <s v=""/>
    <s v="MOLYMET BELGIUM"/>
    <s v="MOLYMET BELGIUM"/>
    <s v=""/>
    <s v="DRIOSA"/>
    <s v="2025/01"/>
    <s v=""/>
    <s v=""/>
    <x v="1"/>
    <x v="1"/>
    <x v="1"/>
    <x v="1"/>
  </r>
  <r>
    <x v="5"/>
    <x v="5"/>
    <s v="1023"/>
    <s v="MOLYMET BELGIUM NV."/>
    <s v="COMPENSACION PI"/>
    <s v="2025506221"/>
    <s v="PO"/>
    <d v="2025-01-31T00:00:00"/>
    <d v="2025-01-31T00:00:00"/>
    <s v="/989,11639"/>
    <n v="1070497905"/>
    <s v="CLP"/>
    <n v="1082276.99"/>
    <s v="USD"/>
    <n v="1082276.99"/>
    <s v=""/>
    <s v=""/>
    <s v=""/>
    <s v=""/>
    <s v="LGONZALEZ"/>
    <s v="2025/01"/>
    <s v=""/>
    <s v=""/>
    <x v="2"/>
    <x v="1"/>
    <x v="1"/>
    <x v="1"/>
  </r>
  <r>
    <x v="5"/>
    <x v="5"/>
    <s v="1023"/>
    <s v="MOLYMET BELGIUM NV."/>
    <s v="COMPENSACION PI"/>
    <s v="2025511872"/>
    <s v="PO"/>
    <d v="2025-02-28T00:00:00"/>
    <d v="2025-02-28T00:00:00"/>
    <s v="/990,94000"/>
    <n v="127609904"/>
    <s v="CLP"/>
    <n v="128776.62"/>
    <s v="USD"/>
    <n v="128776.62"/>
    <s v=""/>
    <s v=""/>
    <s v=""/>
    <s v=""/>
    <s v="LGONZALEZ"/>
    <s v="2025/02"/>
    <s v=""/>
    <s v=""/>
    <x v="2"/>
    <x v="1"/>
    <x v="1"/>
    <x v="1"/>
  </r>
  <r>
    <x v="5"/>
    <x v="5"/>
    <s v="1023"/>
    <s v="MOLYMET BELGIUM NV."/>
    <s v="MOLYMET BELGIUM"/>
    <s v="2025524223"/>
    <s v="KZ"/>
    <d v="2025-04-24T00:00:00"/>
    <d v="2025-04-24T00:00:00"/>
    <s v="1,00000"/>
    <n v="5518107.3600000003"/>
    <s v="USD"/>
    <n v="5518107.3600000003"/>
    <s v="USD"/>
    <n v="5518107.3600000003"/>
    <s v=""/>
    <s v="MOLYMET BELGIUM"/>
    <s v="MOLYMET BELGIUM"/>
    <s v=""/>
    <s v="DRIOSA"/>
    <s v="2025/04"/>
    <s v=""/>
    <s v=""/>
    <x v="1"/>
    <x v="1"/>
    <x v="1"/>
    <x v="1"/>
  </r>
  <r>
    <x v="5"/>
    <x v="5"/>
    <s v="1023"/>
    <s v="MOLYMET BELGIUM NV."/>
    <s v="COMPENSACION DI"/>
    <s v="2025526168"/>
    <s v="PO"/>
    <d v="2025-04-30T00:00:00"/>
    <d v="2025-04-30T00:00:00"/>
    <s v="/931,75000"/>
    <n v="2037374892"/>
    <s v="CLP"/>
    <n v="2186611.1"/>
    <s v="USD"/>
    <n v="2186611.1"/>
    <s v=""/>
    <s v=""/>
    <s v=""/>
    <s v=""/>
    <s v="LGONZALEZ"/>
    <s v="2025/04"/>
    <s v=""/>
    <s v=""/>
    <x v="2"/>
    <x v="1"/>
    <x v="1"/>
    <x v="1"/>
  </r>
  <r>
    <x v="5"/>
    <x v="5"/>
    <s v="1023"/>
    <s v="MOLYMET BELGIUM NV."/>
    <s v="MOLYMET BELGIUM"/>
    <s v="2025529991"/>
    <s v="KZ"/>
    <d v="2025-05-07T00:00:00"/>
    <d v="2025-05-07T00:00:00"/>
    <s v="1,00000"/>
    <n v="2590654.5099999998"/>
    <s v="USD"/>
    <n v="2590654.5099999998"/>
    <s v="USD"/>
    <n v="2590654.5099999998"/>
    <s v=""/>
    <s v="MOLYMET BELGIUM"/>
    <s v="MOLYMET BELGIUM"/>
    <s v=""/>
    <s v="DRIOSA"/>
    <s v="2025/05"/>
    <s v=""/>
    <s v=""/>
    <x v="1"/>
    <x v="1"/>
    <x v="1"/>
    <x v="1"/>
  </r>
  <r>
    <x v="5"/>
    <x v="5"/>
    <s v="1023"/>
    <s v="MOLYMET BELGIUM NV."/>
    <s v="MOLYMET BELGIUM"/>
    <s v="2025530040"/>
    <s v="KZ"/>
    <d v="2025-05-09T00:00:00"/>
    <d v="2025-05-09T00:00:00"/>
    <s v="1,00000"/>
    <n v="5916268.1100000003"/>
    <s v="USD"/>
    <n v="5916268.1100000003"/>
    <s v="USD"/>
    <n v="5916268.1100000003"/>
    <s v=""/>
    <s v="MOLYMET BELGIUM"/>
    <s v="MOLYMET BELGIUM"/>
    <s v=""/>
    <s v="DRIOSA"/>
    <s v="2025/05"/>
    <s v=""/>
    <s v=""/>
    <x v="1"/>
    <x v="1"/>
    <x v="1"/>
    <x v="1"/>
  </r>
  <r>
    <x v="5"/>
    <x v="5"/>
    <s v="1023"/>
    <s v="MOLYMET BELGIUM NV."/>
    <s v="MOLYMET BELGIUM"/>
    <s v="2025530322"/>
    <s v="KZ"/>
    <d v="2025-05-13T00:00:00"/>
    <d v="2025-05-13T00:00:00"/>
    <s v="1,00000"/>
    <n v="5766454.0999999996"/>
    <s v="USD"/>
    <n v="5766454.0999999996"/>
    <s v="USD"/>
    <n v="5766454.0999999996"/>
    <s v=""/>
    <s v="MOLYMET BELGIUM"/>
    <s v="MOLYMET BELGIUM"/>
    <s v=""/>
    <s v="DRIOSA"/>
    <s v="2025/05"/>
    <s v=""/>
    <s v=""/>
    <x v="1"/>
    <x v="1"/>
    <x v="1"/>
    <x v="1"/>
  </r>
  <r>
    <x v="5"/>
    <x v="5"/>
    <s v="1023"/>
    <s v="MOLYMET BELGIUM NV."/>
    <s v="MOLYMET BELGIUM"/>
    <s v="2025531111"/>
    <s v="KZ"/>
    <d v="2025-05-16T00:00:00"/>
    <d v="2025-05-16T00:00:00"/>
    <s v="1,00000"/>
    <n v="3477672.2"/>
    <s v="USD"/>
    <n v="3477672.2"/>
    <s v="USD"/>
    <n v="3477672.2"/>
    <s v=""/>
    <s v="MOLYMET BELGIUM"/>
    <s v="MOLYMET BELGIUM"/>
    <s v=""/>
    <s v="DRIOSA"/>
    <s v="2025/05"/>
    <s v=""/>
    <s v=""/>
    <x v="1"/>
    <x v="1"/>
    <x v="1"/>
    <x v="1"/>
  </r>
  <r>
    <x v="5"/>
    <x v="5"/>
    <s v="1023"/>
    <s v="MOLYMET BELGIUM NV."/>
    <s v="COMPENSACION DI"/>
    <s v="2025533431"/>
    <s v="PO"/>
    <d v="2025-05-31T00:00:00"/>
    <d v="2025-05-31T00:00:00"/>
    <s v="/937,54000"/>
    <n v="1409930517"/>
    <s v="CLP"/>
    <n v="1503861.72"/>
    <s v="USD"/>
    <n v="1503861.72"/>
    <s v=""/>
    <s v=""/>
    <s v=""/>
    <s v=""/>
    <s v="LGONZALEZ"/>
    <s v="2025/05"/>
    <s v=""/>
    <s v=""/>
    <x v="2"/>
    <x v="1"/>
    <x v="1"/>
    <x v="1"/>
  </r>
  <r>
    <x v="5"/>
    <x v="5"/>
    <s v="1023"/>
    <s v="MOLYMET BELGIUM NV."/>
    <s v=""/>
    <s v="2025537253"/>
    <s v="ZP"/>
    <d v="2025-06-12T00:00:00"/>
    <d v="2025-06-12T00:00:00"/>
    <s v="1,00000"/>
    <n v="1006740"/>
    <s v="USD"/>
    <n v="1006740"/>
    <s v="USD"/>
    <n v="1006740"/>
    <s v=""/>
    <s v=""/>
    <s v="20250612-12JUN"/>
    <s v=""/>
    <s v="DRIOSA"/>
    <s v="2025/06"/>
    <s v=""/>
    <s v=""/>
    <x v="1"/>
    <x v="1"/>
    <x v="1"/>
    <x v="1"/>
  </r>
  <r>
    <x v="5"/>
    <x v="5"/>
    <s v="1023"/>
    <s v="MOLYMET BELGIUM NV."/>
    <s v="COMPENSACION DI"/>
    <s v="2025540132"/>
    <s v="PO"/>
    <d v="2025-06-30T00:00:00"/>
    <d v="2025-06-30T00:00:00"/>
    <s v="/940,19088"/>
    <n v="2428131453"/>
    <s v="CLP"/>
    <n v="2582594.13"/>
    <s v="USD"/>
    <n v="2582594.13"/>
    <s v=""/>
    <s v=""/>
    <s v=""/>
    <s v=""/>
    <s v="LGONZALEZ"/>
    <s v="2025/06"/>
    <s v=""/>
    <s v=""/>
    <x v="2"/>
    <x v="1"/>
    <x v="1"/>
    <x v="1"/>
  </r>
  <r>
    <x v="6"/>
    <x v="6"/>
    <s v="1043"/>
    <s v="Molymet Services"/>
    <s v="2918223"/>
    <s v="2025001087"/>
    <s v="ZF"/>
    <d v="2025-01-31T00:00:00"/>
    <d v="2025-01-31T00:00:00"/>
    <s v="1,00000"/>
    <n v="-945.42"/>
    <s v="USD"/>
    <n v="-945.42"/>
    <s v="USD"/>
    <n v="-945.42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24"/>
    <s v="2025001088"/>
    <s v="ZF"/>
    <d v="2025-01-31T00:00:00"/>
    <d v="2025-01-31T00:00:00"/>
    <s v="1,00000"/>
    <n v="-179.58"/>
    <s v="USD"/>
    <n v="-179.58"/>
    <s v="USD"/>
    <n v="-179.58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25"/>
    <s v="2025001089"/>
    <s v="ZF"/>
    <d v="2025-01-31T00:00:00"/>
    <d v="2025-01-31T00:00:00"/>
    <s v="1,00000"/>
    <n v="-880.98"/>
    <s v="USD"/>
    <n v="-880.98"/>
    <s v="USD"/>
    <n v="-880.98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26"/>
    <s v="2025001090"/>
    <s v="ZF"/>
    <d v="2025-01-31T00:00:00"/>
    <d v="2025-01-31T00:00:00"/>
    <s v="1,00000"/>
    <n v="-9373.5"/>
    <s v="USD"/>
    <n v="-9373.5"/>
    <s v="USD"/>
    <n v="-9373.5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27"/>
    <s v="2025001091"/>
    <s v="ZF"/>
    <d v="2025-01-31T00:00:00"/>
    <d v="2025-01-31T00:00:00"/>
    <s v="1,00000"/>
    <n v="-879.12"/>
    <s v="USD"/>
    <n v="-879.12"/>
    <s v="USD"/>
    <n v="-879.12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28"/>
    <s v="2025001092"/>
    <s v="ZF"/>
    <d v="2025-01-31T00:00:00"/>
    <d v="2025-01-31T00:00:00"/>
    <s v="1,00000"/>
    <n v="-880.98"/>
    <s v="USD"/>
    <n v="-880.98"/>
    <s v="USD"/>
    <n v="-880.98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29"/>
    <s v="2025001093"/>
    <s v="ZF"/>
    <d v="2025-01-31T00:00:00"/>
    <d v="2025-01-31T00:00:00"/>
    <s v="1,00000"/>
    <n v="-132.15"/>
    <s v="USD"/>
    <n v="-132.15"/>
    <s v="USD"/>
    <n v="-132.15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30"/>
    <s v="2025001094"/>
    <s v="ZF"/>
    <d v="2025-01-31T00:00:00"/>
    <d v="2025-01-31T00:00:00"/>
    <s v="1,00000"/>
    <n v="-1874.7"/>
    <s v="USD"/>
    <n v="-1874.7"/>
    <s v="USD"/>
    <n v="-1874.7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31"/>
    <s v="2025001095"/>
    <s v="ZF"/>
    <d v="2025-01-31T00:00:00"/>
    <d v="2025-01-31T00:00:00"/>
    <s v="1,00000"/>
    <n v="-944.79"/>
    <s v="USD"/>
    <n v="-944.79"/>
    <s v="USD"/>
    <n v="-944.79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32"/>
    <s v="2025001096"/>
    <s v="ZF"/>
    <d v="2025-01-31T00:00:00"/>
    <d v="2025-01-31T00:00:00"/>
    <s v="1,00000"/>
    <n v="-879.12"/>
    <s v="USD"/>
    <n v="-879.12"/>
    <s v="USD"/>
    <n v="-879.12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34"/>
    <s v="2025001097"/>
    <s v="ZF"/>
    <d v="2025-01-31T00:00:00"/>
    <d v="2025-01-31T00:00:00"/>
    <s v="1,00000"/>
    <n v="-440.49"/>
    <s v="USD"/>
    <n v="-440.49"/>
    <s v="USD"/>
    <n v="-440.49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33"/>
    <s v="2025001149"/>
    <s v="ZF"/>
    <d v="2025-01-31T00:00:00"/>
    <d v="2025-01-31T00:00:00"/>
    <s v="1,00000"/>
    <n v="-991.08"/>
    <s v="USD"/>
    <n v="-991.08"/>
    <s v="USD"/>
    <n v="-991.08"/>
    <s v=""/>
    <s v=""/>
    <s v=""/>
    <s v=""/>
    <s v="CFERNANDEZ"/>
    <s v="2025/01"/>
    <s v=""/>
    <s v=""/>
    <x v="8"/>
    <x v="0"/>
    <x v="0"/>
    <x v="7"/>
  </r>
  <r>
    <x v="6"/>
    <x v="6"/>
    <s v="1043"/>
    <s v="Molymet Services"/>
    <s v="2918254"/>
    <s v="2025001856"/>
    <s v="KI"/>
    <d v="2025-02-27T00:00:00"/>
    <d v="2025-02-27T00:00:00"/>
    <s v="/0,78770"/>
    <n v="-450"/>
    <s v="GBP"/>
    <n v="-571.28"/>
    <s v="USD"/>
    <n v="-571.28"/>
    <s v=""/>
    <s v="Payment to DeepL Pro Subscription"/>
    <s v="MOLYMET SERVICES"/>
    <s v=""/>
    <s v="MPARRA"/>
    <s v="2025/02"/>
    <s v=""/>
    <s v=""/>
    <x v="3"/>
    <x v="0"/>
    <x v="0"/>
    <x v="7"/>
  </r>
  <r>
    <x v="6"/>
    <x v="6"/>
    <s v="1043"/>
    <s v="Molymet Services"/>
    <s v="2918239"/>
    <s v="2025002002"/>
    <s v="ZF"/>
    <d v="2025-02-12T00:00:00"/>
    <d v="2025-02-12T00:00:00"/>
    <s v="1,00000"/>
    <n v="-880.98"/>
    <s v="USD"/>
    <n v="-880.98"/>
    <s v="USD"/>
    <n v="-880.98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40"/>
    <s v="2025002003"/>
    <s v="ZF"/>
    <d v="2025-02-12T00:00:00"/>
    <d v="2025-02-12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41"/>
    <s v="2025002004"/>
    <s v="ZF"/>
    <d v="2025-02-12T00:00:00"/>
    <d v="2025-02-12T00:00:00"/>
    <s v="1,00000"/>
    <n v="-880.98"/>
    <s v="USD"/>
    <n v="-880.98"/>
    <s v="USD"/>
    <n v="-880.98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44"/>
    <s v="2025002005"/>
    <s v="ZF"/>
    <d v="2025-02-19T00:00:00"/>
    <d v="2025-02-19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45"/>
    <s v="2025002006"/>
    <s v="ZF"/>
    <d v="2025-02-19T00:00:00"/>
    <d v="2025-02-19T00:00:00"/>
    <s v="1,00000"/>
    <n v="-880.98"/>
    <s v="USD"/>
    <n v="-880.98"/>
    <s v="USD"/>
    <n v="-880.98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48"/>
    <s v="2025002007"/>
    <s v="ZF"/>
    <d v="2025-02-26T00:00:00"/>
    <d v="2025-02-26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49"/>
    <s v="2025002008"/>
    <s v="ZF"/>
    <d v="2025-02-26T00:00:00"/>
    <d v="2025-02-26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50"/>
    <s v="2025002009"/>
    <s v="ZF"/>
    <d v="2025-02-26T00:00:00"/>
    <d v="2025-02-26T00:00:00"/>
    <s v="1,00000"/>
    <n v="-880.98"/>
    <s v="USD"/>
    <n v="-880.98"/>
    <s v="USD"/>
    <n v="-880.98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51"/>
    <s v="2025002010"/>
    <s v="ZF"/>
    <d v="2025-02-26T00:00:00"/>
    <d v="2025-02-26T00:00:00"/>
    <s v="1,00000"/>
    <n v="-880.98"/>
    <s v="USD"/>
    <n v="-880.98"/>
    <s v="USD"/>
    <n v="-880.98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53"/>
    <s v="2025002011"/>
    <s v="ZF"/>
    <d v="2025-02-27T00:00:00"/>
    <d v="2025-02-27T00:00:00"/>
    <s v="1,00000"/>
    <n v="-9373.5"/>
    <s v="USD"/>
    <n v="-9373.5"/>
    <s v="USD"/>
    <n v="-9373.5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55"/>
    <s v="2025002012"/>
    <s v="ZF"/>
    <d v="2025-02-27T00:00:00"/>
    <d v="2025-02-27T00:00:00"/>
    <s v="1,00000"/>
    <n v="-880.98"/>
    <s v="USD"/>
    <n v="-880.98"/>
    <s v="USD"/>
    <n v="-880.98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57"/>
    <s v="2025002013"/>
    <s v="ZF"/>
    <d v="2025-02-28T00:00:00"/>
    <d v="2025-02-28T00:00:00"/>
    <s v="1,00000"/>
    <n v="-761.79"/>
    <s v="USD"/>
    <n v="-761.79"/>
    <s v="USD"/>
    <n v="-761.79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58"/>
    <s v="2025002014"/>
    <s v="ZF"/>
    <d v="2025-02-28T00:00:00"/>
    <d v="2025-02-28T00:00:00"/>
    <s v="1,00000"/>
    <n v="-2812.05"/>
    <s v="USD"/>
    <n v="-2812.05"/>
    <s v="USD"/>
    <n v="-2812.05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59"/>
    <s v="2025002015"/>
    <s v="ZF"/>
    <d v="2025-02-28T00:00:00"/>
    <d v="2025-02-28T00:00:00"/>
    <s v="1,00000"/>
    <n v="-879.12"/>
    <s v="USD"/>
    <n v="-879.12"/>
    <s v="USD"/>
    <n v="-879.12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60"/>
    <s v="2025002016"/>
    <s v="ZF"/>
    <d v="2025-02-28T00:00:00"/>
    <d v="2025-02-28T00:00:00"/>
    <s v="1,00000"/>
    <n v="-726.81"/>
    <s v="USD"/>
    <n v="-726.81"/>
    <s v="USD"/>
    <n v="-726.81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025001"/>
    <s v="2025002019"/>
    <s v="ZG"/>
    <d v="2025-02-28T00:00:00"/>
    <d v="2025-02-28T00:00:00"/>
    <s v="1,00000"/>
    <n v="1.02"/>
    <s v="USD"/>
    <n v="1.02"/>
    <s v="USD"/>
    <n v="1.02"/>
    <s v=""/>
    <s v=""/>
    <s v=""/>
    <s v=""/>
    <s v="CFERNANDEZ"/>
    <s v="2025/02"/>
    <s v=""/>
    <s v=""/>
    <x v="8"/>
    <x v="0"/>
    <x v="0"/>
    <x v="7"/>
  </r>
  <r>
    <x v="6"/>
    <x v="6"/>
    <s v="1043"/>
    <s v="Molymet Services"/>
    <s v="2918263"/>
    <s v="2025003185"/>
    <s v="ZF"/>
    <d v="2025-03-07T00:00:00"/>
    <d v="2025-03-07T00:00:00"/>
    <s v="1,00000"/>
    <n v="-179.58"/>
    <s v="USD"/>
    <n v="-179.58"/>
    <s v="USD"/>
    <n v="-179.58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64"/>
    <s v="2025003186"/>
    <s v="ZF"/>
    <d v="2025-03-07T00:00:00"/>
    <d v="2025-03-07T00:00:00"/>
    <s v="1,00000"/>
    <n v="-179.58"/>
    <s v="USD"/>
    <n v="-179.58"/>
    <s v="USD"/>
    <n v="-179.58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65"/>
    <s v="2025003187"/>
    <s v="ZF"/>
    <d v="2025-03-07T00:00:00"/>
    <d v="2025-03-07T00:00:00"/>
    <s v="1,00000"/>
    <n v="-746.04"/>
    <s v="USD"/>
    <n v="-746.04"/>
    <s v="USD"/>
    <n v="-746.04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66"/>
    <s v="2025003188"/>
    <s v="ZF"/>
    <d v="2025-03-12T00:00:00"/>
    <d v="2025-03-12T00:00:00"/>
    <s v="1,00000"/>
    <n v="-880.98"/>
    <s v="USD"/>
    <n v="-880.98"/>
    <s v="USD"/>
    <n v="-880.98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67"/>
    <s v="2025003189"/>
    <s v="ZF"/>
    <d v="2025-03-12T00:00:00"/>
    <d v="2025-03-12T00:00:00"/>
    <s v="1,00000"/>
    <n v="-880.98"/>
    <s v="USD"/>
    <n v="-880.98"/>
    <s v="USD"/>
    <n v="-880.98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68"/>
    <s v="2025003190"/>
    <s v="ZF"/>
    <d v="2025-03-12T00:00:00"/>
    <d v="2025-03-12T00:00:00"/>
    <s v="1,00000"/>
    <n v="-879.12"/>
    <s v="USD"/>
    <n v="-879.12"/>
    <s v="USD"/>
    <n v="-879.12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69"/>
    <s v="2025003191"/>
    <s v="ZF"/>
    <d v="2025-03-12T00:00:00"/>
    <d v="2025-03-12T00:00:00"/>
    <s v="1,00000"/>
    <n v="-880.98"/>
    <s v="USD"/>
    <n v="-880.98"/>
    <s v="USD"/>
    <n v="-880.98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70"/>
    <s v="2025003192"/>
    <s v="ZF"/>
    <d v="2025-03-12T00:00:00"/>
    <d v="2025-03-12T00:00:00"/>
    <s v="1,00000"/>
    <n v="-132.15"/>
    <s v="USD"/>
    <n v="-132.15"/>
    <s v="USD"/>
    <n v="-132.15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71"/>
    <s v="2025003193"/>
    <s v="ZF"/>
    <d v="2025-03-14T00:00:00"/>
    <d v="2025-03-14T00:00:00"/>
    <s v="1,00000"/>
    <n v="-880.98"/>
    <s v="USD"/>
    <n v="-880.98"/>
    <s v="USD"/>
    <n v="-880.98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72"/>
    <s v="2025003194"/>
    <s v="ZF"/>
    <d v="2025-03-14T00:00:00"/>
    <d v="2025-03-14T00:00:00"/>
    <s v="1,00000"/>
    <n v="-880.98"/>
    <s v="USD"/>
    <n v="-880.98"/>
    <s v="USD"/>
    <n v="-880.98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74"/>
    <s v="2025003195"/>
    <s v="ZF"/>
    <d v="2025-03-18T00:00:00"/>
    <d v="2025-03-18T00:00:00"/>
    <s v="1,00000"/>
    <n v="-880.98"/>
    <s v="USD"/>
    <n v="-880.98"/>
    <s v="USD"/>
    <n v="-880.98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75"/>
    <s v="2025003196"/>
    <s v="ZF"/>
    <d v="2025-03-18T00:00:00"/>
    <d v="2025-03-18T00:00:00"/>
    <s v="1,00000"/>
    <n v="-879.12"/>
    <s v="USD"/>
    <n v="-879.12"/>
    <s v="USD"/>
    <n v="-879.12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76"/>
    <s v="2025003197"/>
    <s v="ZF"/>
    <d v="2025-03-26T00:00:00"/>
    <d v="2025-03-26T00:00:00"/>
    <s v="1,00000"/>
    <n v="-955.89"/>
    <s v="USD"/>
    <n v="-955.89"/>
    <s v="USD"/>
    <n v="-955.89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77"/>
    <s v="2025003198"/>
    <s v="ZF"/>
    <d v="2025-03-26T00:00:00"/>
    <d v="2025-03-26T00:00:00"/>
    <s v="1,00000"/>
    <n v="-923.67"/>
    <s v="USD"/>
    <n v="-923.67"/>
    <s v="USD"/>
    <n v="-923.67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78"/>
    <s v="2025003199"/>
    <s v="ZF"/>
    <d v="2025-03-26T00:00:00"/>
    <d v="2025-03-26T00:00:00"/>
    <s v="1,00000"/>
    <n v="-880.98"/>
    <s v="USD"/>
    <n v="-880.98"/>
    <s v="USD"/>
    <n v="-880.98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79"/>
    <s v="2025003200"/>
    <s v="ZF"/>
    <d v="2025-03-26T00:00:00"/>
    <d v="2025-03-26T00:00:00"/>
    <s v="1,00000"/>
    <n v="-879.12"/>
    <s v="USD"/>
    <n v="-879.12"/>
    <s v="USD"/>
    <n v="-879.12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81"/>
    <s v="2025003201"/>
    <s v="ZF"/>
    <d v="2025-03-26T00:00:00"/>
    <d v="2025-03-26T00:00:00"/>
    <s v="1,00000"/>
    <n v="-1891.47"/>
    <s v="USD"/>
    <n v="-1891.47"/>
    <s v="USD"/>
    <n v="-1891.47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82"/>
    <s v="2025003202"/>
    <s v="ZF"/>
    <d v="2025-03-26T00:00:00"/>
    <d v="2025-03-26T00:00:00"/>
    <s v="1,00000"/>
    <n v="-1093.02"/>
    <s v="USD"/>
    <n v="-1093.02"/>
    <s v="USD"/>
    <n v="-1093.02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83"/>
    <s v="2025003203"/>
    <s v="ZF"/>
    <d v="2025-03-26T00:00:00"/>
    <d v="2025-03-26T00:00:00"/>
    <s v="1,00000"/>
    <n v="-11248.2"/>
    <s v="USD"/>
    <n v="-11248.2"/>
    <s v="USD"/>
    <n v="-11248.2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87"/>
    <s v="2025003204"/>
    <s v="ZF"/>
    <d v="2025-03-26T00:00:00"/>
    <d v="2025-03-26T00:00:00"/>
    <s v="1,00000"/>
    <n v="-760.74"/>
    <s v="USD"/>
    <n v="-760.74"/>
    <s v="USD"/>
    <n v="-760.74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96"/>
    <s v="2025003205"/>
    <s v="ZF"/>
    <d v="2025-03-28T00:00:00"/>
    <d v="2025-03-28T00:00:00"/>
    <s v="1,00000"/>
    <n v="-934.77"/>
    <s v="USD"/>
    <n v="-934.77"/>
    <s v="USD"/>
    <n v="-934.77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297"/>
    <s v="2025003206"/>
    <s v="ZF"/>
    <d v="2025-03-28T00:00:00"/>
    <d v="2025-03-28T00:00:00"/>
    <s v="1,00000"/>
    <n v="-931.44"/>
    <s v="USD"/>
    <n v="-931.44"/>
    <s v="USD"/>
    <n v="-931.44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302"/>
    <s v="2025003207"/>
    <s v="ZF"/>
    <d v="2025-03-31T00:00:00"/>
    <d v="2025-03-31T00:00:00"/>
    <s v="1,00000"/>
    <n v="-4686.75"/>
    <s v="USD"/>
    <n v="-4686.75"/>
    <s v="USD"/>
    <n v="-4686.75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303"/>
    <s v="2025003208"/>
    <s v="ZF"/>
    <d v="2025-03-31T00:00:00"/>
    <d v="2025-03-31T00:00:00"/>
    <s v="1,00000"/>
    <n v="-88.11"/>
    <s v="USD"/>
    <n v="-88.11"/>
    <s v="USD"/>
    <n v="-88.11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304"/>
    <s v="2025003209"/>
    <s v="ZF"/>
    <d v="2025-03-31T00:00:00"/>
    <d v="2025-03-31T00:00:00"/>
    <s v="1,00000"/>
    <n v="-971.61"/>
    <s v="USD"/>
    <n v="-971.61"/>
    <s v="USD"/>
    <n v="-971.61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305"/>
    <s v="2025003210"/>
    <s v="ZF"/>
    <d v="2025-03-31T00:00:00"/>
    <d v="2025-03-31T00:00:00"/>
    <s v="1,00000"/>
    <n v="-4686.75"/>
    <s v="USD"/>
    <n v="-4686.75"/>
    <s v="USD"/>
    <n v="-4686.75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306"/>
    <s v="2025003212"/>
    <s v="ZF"/>
    <d v="2025-03-31T00:00:00"/>
    <d v="2025-03-31T00:00:00"/>
    <s v="1,00000"/>
    <n v="-925.02"/>
    <s v="USD"/>
    <n v="-925.02"/>
    <s v="USD"/>
    <n v="-925.02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307"/>
    <s v="2025003214"/>
    <s v="ZF"/>
    <d v="2025-03-31T00:00:00"/>
    <d v="2025-03-31T00:00:00"/>
    <s v="1,00000"/>
    <n v="-879.12"/>
    <s v="USD"/>
    <n v="-879.12"/>
    <s v="USD"/>
    <n v="-879.12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308"/>
    <s v="2025003215"/>
    <s v="ZF"/>
    <d v="2025-03-31T00:00:00"/>
    <d v="2025-03-31T00:00:00"/>
    <s v="1,00000"/>
    <n v="-718.26"/>
    <s v="USD"/>
    <n v="-718.26"/>
    <s v="USD"/>
    <n v="-718.26"/>
    <s v=""/>
    <s v=""/>
    <s v=""/>
    <s v=""/>
    <s v="DMORALES"/>
    <s v="2025/03"/>
    <s v=""/>
    <s v=""/>
    <x v="8"/>
    <x v="0"/>
    <x v="0"/>
    <x v="7"/>
  </r>
  <r>
    <x v="6"/>
    <x v="6"/>
    <s v="1043"/>
    <s v="Molymet Services"/>
    <s v="2918315"/>
    <s v="2025004323"/>
    <s v="ZF"/>
    <d v="2025-04-11T00:00:00"/>
    <d v="2025-04-11T00:00:00"/>
    <s v="1,00000"/>
    <n v="-880.98"/>
    <s v="USD"/>
    <n v="-880.98"/>
    <s v="USD"/>
    <n v="-880.98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16"/>
    <s v="2025004324"/>
    <s v="ZF"/>
    <d v="2025-04-11T00:00:00"/>
    <d v="2025-04-11T00:00:00"/>
    <s v="1,00000"/>
    <n v="-746.04"/>
    <s v="USD"/>
    <n v="-746.04"/>
    <s v="USD"/>
    <n v="-746.04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17"/>
    <s v="2025004325"/>
    <s v="ZF"/>
    <d v="2025-04-11T00:00:00"/>
    <d v="2025-04-11T00:00:00"/>
    <s v="1,00000"/>
    <n v="-807.3"/>
    <s v="USD"/>
    <n v="-807.3"/>
    <s v="USD"/>
    <n v="-807.3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18"/>
    <s v="2025004326"/>
    <s v="ZF"/>
    <d v="2025-04-11T00:00:00"/>
    <d v="2025-04-11T00:00:00"/>
    <s v="1,00000"/>
    <n v="-880.98"/>
    <s v="USD"/>
    <n v="-880.98"/>
    <s v="USD"/>
    <n v="-880.98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19"/>
    <s v="2025004327"/>
    <s v="ZF"/>
    <d v="2025-04-14T00:00:00"/>
    <d v="2025-04-14T00:00:00"/>
    <s v="1,00000"/>
    <n v="-812.04"/>
    <s v="USD"/>
    <n v="-812.04"/>
    <s v="USD"/>
    <n v="-812.04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20"/>
    <s v="2025004329"/>
    <s v="ZF"/>
    <d v="2025-04-16T00:00:00"/>
    <d v="2025-04-16T00:00:00"/>
    <s v="1,00000"/>
    <n v="-879.12"/>
    <s v="USD"/>
    <n v="-879.12"/>
    <s v="USD"/>
    <n v="-879.12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25"/>
    <s v="2025004330"/>
    <s v="ZF"/>
    <d v="2025-04-17T00:00:00"/>
    <d v="2025-04-17T00:00:00"/>
    <s v="1,00000"/>
    <n v="-179.58"/>
    <s v="USD"/>
    <n v="-179.58"/>
    <s v="USD"/>
    <n v="-179.58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26"/>
    <s v="2025004331"/>
    <s v="ZF"/>
    <d v="2025-04-17T00:00:00"/>
    <d v="2025-04-17T00:00:00"/>
    <s v="1,00000"/>
    <n v="-880.98"/>
    <s v="USD"/>
    <n v="-880.98"/>
    <s v="USD"/>
    <n v="-880.98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27"/>
    <s v="2025004336"/>
    <s v="ZF"/>
    <d v="2025-04-23T00:00:00"/>
    <d v="2025-04-23T00:00:00"/>
    <s v="1,00000"/>
    <n v="-879.12"/>
    <s v="USD"/>
    <n v="-879.12"/>
    <s v="USD"/>
    <n v="-879.12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28"/>
    <s v="2025004337"/>
    <s v="ZF"/>
    <d v="2025-04-23T00:00:00"/>
    <d v="2025-04-23T00:00:00"/>
    <s v="1,00000"/>
    <n v="-879.12"/>
    <s v="USD"/>
    <n v="-879.12"/>
    <s v="USD"/>
    <n v="-879.12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31"/>
    <s v="2025004338"/>
    <s v="ZF"/>
    <d v="2025-04-23T00:00:00"/>
    <d v="2025-04-23T00:00:00"/>
    <s v="1,00000"/>
    <n v="-746.04"/>
    <s v="USD"/>
    <n v="-746.04"/>
    <s v="USD"/>
    <n v="-746.04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32"/>
    <s v="2025004339"/>
    <s v="ZF"/>
    <d v="2025-04-24T00:00:00"/>
    <d v="2025-04-24T00:00:00"/>
    <s v="1,00000"/>
    <n v="-880.98"/>
    <s v="USD"/>
    <n v="-880.98"/>
    <s v="USD"/>
    <n v="-880.98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33"/>
    <s v="2025004340"/>
    <s v="ZF"/>
    <d v="2025-04-24T00:00:00"/>
    <d v="2025-04-24T00:00:00"/>
    <s v="1,00000"/>
    <n v="-746.04"/>
    <s v="USD"/>
    <n v="-746.04"/>
    <s v="USD"/>
    <n v="-746.04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34"/>
    <s v="2025004342"/>
    <s v="ZF"/>
    <d v="2025-04-29T00:00:00"/>
    <d v="2025-04-29T00:00:00"/>
    <s v="1,00000"/>
    <n v="-11248.2"/>
    <s v="USD"/>
    <n v="-11248.2"/>
    <s v="USD"/>
    <n v="-11248.2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36"/>
    <s v="2025004343"/>
    <s v="ZF"/>
    <d v="2025-04-30T00:00:00"/>
    <d v="2025-04-30T00:00:00"/>
    <s v="1,00000"/>
    <n v="-744.48"/>
    <s v="USD"/>
    <n v="-744.48"/>
    <s v="USD"/>
    <n v="-744.48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37"/>
    <s v="2025004344"/>
    <s v="ZF"/>
    <d v="2025-04-30T00:00:00"/>
    <d v="2025-04-30T00:00:00"/>
    <s v="1,00000"/>
    <n v="-744.48"/>
    <s v="USD"/>
    <n v="-744.48"/>
    <s v="USD"/>
    <n v="-744.48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38"/>
    <s v="2025004345"/>
    <s v="ZF"/>
    <d v="2025-04-30T00:00:00"/>
    <d v="2025-04-30T00:00:00"/>
    <s v="1,00000"/>
    <n v="-718.26"/>
    <s v="USD"/>
    <n v="-718.26"/>
    <s v="USD"/>
    <n v="-718.26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39"/>
    <s v="2025004346"/>
    <s v="ZF"/>
    <d v="2025-04-30T00:00:00"/>
    <d v="2025-04-30T00:00:00"/>
    <s v="1,00000"/>
    <n v="-5624.1"/>
    <s v="USD"/>
    <n v="-5624.1"/>
    <s v="USD"/>
    <n v="-5624.1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40"/>
    <s v="2025004347"/>
    <s v="ZF"/>
    <d v="2025-04-30T00:00:00"/>
    <d v="2025-04-30T00:00:00"/>
    <s v="1,00000"/>
    <n v="-198.21"/>
    <s v="USD"/>
    <n v="-198.21"/>
    <s v="USD"/>
    <n v="-198.21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41"/>
    <s v="2025004349"/>
    <s v="ZF"/>
    <d v="2025-04-30T00:00:00"/>
    <d v="2025-04-30T00:00:00"/>
    <s v="1,00000"/>
    <n v="-858.93"/>
    <s v="USD"/>
    <n v="-858.93"/>
    <s v="USD"/>
    <n v="-858.93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42"/>
    <s v="2025004351"/>
    <s v="ZF"/>
    <d v="2025-04-30T00:00:00"/>
    <d v="2025-04-30T00:00:00"/>
    <s v="1,00000"/>
    <n v="-5624.1"/>
    <s v="USD"/>
    <n v="-5624.1"/>
    <s v="USD"/>
    <n v="-5624.1"/>
    <s v=""/>
    <s v=""/>
    <s v=""/>
    <s v=""/>
    <s v="FESPINOZA"/>
    <s v="2025/04"/>
    <s v=""/>
    <s v=""/>
    <x v="8"/>
    <x v="0"/>
    <x v="0"/>
    <x v="7"/>
  </r>
  <r>
    <x v="6"/>
    <x v="6"/>
    <s v="1043"/>
    <s v="Molymet Services"/>
    <s v="2918343"/>
    <s v="2025005309"/>
    <s v="ZF"/>
    <d v="2025-05-08T00:00:00"/>
    <d v="2025-06-02T00:00:00"/>
    <s v="1,00000"/>
    <n v="-1115.73"/>
    <s v="USD"/>
    <n v="-1115.73"/>
    <s v="USD"/>
    <n v="-1115.73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44"/>
    <s v="2025005310"/>
    <s v="ZF"/>
    <d v="2025-05-08T00:00:00"/>
    <d v="2025-06-02T00:00:00"/>
    <s v="1,00000"/>
    <n v="-880.98"/>
    <s v="USD"/>
    <n v="-880.98"/>
    <s v="USD"/>
    <n v="-880.98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45"/>
    <s v="2025005312"/>
    <s v="ZF"/>
    <d v="2025-05-08T00:00:00"/>
    <d v="2025-06-02T00:00:00"/>
    <s v="1,00000"/>
    <n v="-973.35"/>
    <s v="USD"/>
    <n v="-973.35"/>
    <s v="USD"/>
    <n v="-973.35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46"/>
    <s v="2025005313"/>
    <s v="ZF"/>
    <d v="2025-05-08T00:00:00"/>
    <d v="2025-06-02T00:00:00"/>
    <s v="1,00000"/>
    <n v="-879.12"/>
    <s v="USD"/>
    <n v="-879.12"/>
    <s v="USD"/>
    <n v="-879.12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50"/>
    <s v="2025005315"/>
    <s v="ZF"/>
    <d v="2025-05-15T00:00:00"/>
    <d v="2025-06-02T00:00:00"/>
    <s v="1,00000"/>
    <n v="-962.4"/>
    <s v="USD"/>
    <n v="-962.4"/>
    <s v="USD"/>
    <n v="-962.4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51"/>
    <s v="2025005316"/>
    <s v="ZF"/>
    <d v="2025-05-15T00:00:00"/>
    <d v="2025-06-02T00:00:00"/>
    <s v="1,00000"/>
    <n v="-879.12"/>
    <s v="USD"/>
    <n v="-879.12"/>
    <s v="USD"/>
    <n v="-879.12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52"/>
    <s v="2025005318"/>
    <s v="ZF"/>
    <d v="2025-05-15T00:00:00"/>
    <d v="2025-06-02T00:00:00"/>
    <s v="1,00000"/>
    <n v="-132.15"/>
    <s v="USD"/>
    <n v="-132.15"/>
    <s v="USD"/>
    <n v="-132.15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53"/>
    <s v="2025005319"/>
    <s v="ZF"/>
    <d v="2025-05-19T00:00:00"/>
    <d v="2025-06-02T00:00:00"/>
    <s v="1,00000"/>
    <n v="-790.5"/>
    <s v="USD"/>
    <n v="-790.5"/>
    <s v="USD"/>
    <n v="-790.5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54"/>
    <s v="2025005320"/>
    <s v="ZF"/>
    <d v="2025-05-19T00:00:00"/>
    <d v="2025-06-02T00:00:00"/>
    <s v="1,00000"/>
    <n v="-790.5"/>
    <s v="USD"/>
    <n v="-790.5"/>
    <s v="USD"/>
    <n v="-790.5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56"/>
    <s v="2025005321"/>
    <s v="ZF"/>
    <d v="2025-05-23T00:00:00"/>
    <d v="2025-06-02T00:00:00"/>
    <s v="1,00000"/>
    <n v="-2187.5100000000002"/>
    <s v="USD"/>
    <n v="-2187.5100000000002"/>
    <s v="USD"/>
    <n v="-2187.5100000000002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58"/>
    <s v="2025005322"/>
    <s v="ZF"/>
    <d v="2025-05-27T00:00:00"/>
    <d v="2025-06-02T00:00:00"/>
    <s v="1,00000"/>
    <n v="-179.58"/>
    <s v="USD"/>
    <n v="-179.58"/>
    <s v="USD"/>
    <n v="-179.58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59"/>
    <s v="2025005323"/>
    <s v="ZF"/>
    <d v="2025-05-27T00:00:00"/>
    <d v="2025-06-02T00:00:00"/>
    <s v="1,00000"/>
    <n v="-179.58"/>
    <s v="USD"/>
    <n v="-179.58"/>
    <s v="USD"/>
    <n v="-179.58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60"/>
    <s v="2025005324"/>
    <s v="ZF"/>
    <d v="2025-05-27T00:00:00"/>
    <d v="2025-06-02T00:00:00"/>
    <s v="1,00000"/>
    <n v="-968.91"/>
    <s v="USD"/>
    <n v="-968.91"/>
    <s v="USD"/>
    <n v="-968.91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62"/>
    <s v="2025005325"/>
    <s v="ZF"/>
    <d v="2025-05-27T00:00:00"/>
    <d v="2025-06-02T00:00:00"/>
    <s v="1,00000"/>
    <n v="-880.98"/>
    <s v="USD"/>
    <n v="-880.98"/>
    <s v="USD"/>
    <n v="-880.98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63"/>
    <s v="2025005326"/>
    <s v="ZF"/>
    <d v="2025-05-29T00:00:00"/>
    <d v="2025-06-02T00:00:00"/>
    <s v="1,00000"/>
    <n v="-880.98"/>
    <s v="USD"/>
    <n v="-880.98"/>
    <s v="USD"/>
    <n v="-880.98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64"/>
    <s v="2025005327"/>
    <s v="ZF"/>
    <d v="2025-05-29T00:00:00"/>
    <d v="2025-06-02T00:00:00"/>
    <s v="1,00000"/>
    <n v="-11248.2"/>
    <s v="USD"/>
    <n v="-11248.2"/>
    <s v="USD"/>
    <n v="-11248.2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65"/>
    <s v="2025005328"/>
    <s v="ZF"/>
    <d v="2025-05-29T00:00:00"/>
    <d v="2025-06-02T00:00:00"/>
    <s v="1,00000"/>
    <n v="-879.12"/>
    <s v="USD"/>
    <n v="-879.12"/>
    <s v="USD"/>
    <n v="-879.12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66"/>
    <s v="2025005329"/>
    <s v="ZF"/>
    <d v="2025-05-30T00:00:00"/>
    <d v="2025-06-02T00:00:00"/>
    <s v="1,00000"/>
    <n v="-708.72"/>
    <s v="USD"/>
    <n v="-708.72"/>
    <s v="USD"/>
    <n v="-708.72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67"/>
    <s v="2025005330"/>
    <s v="ZF"/>
    <d v="2025-05-30T00:00:00"/>
    <d v="2025-06-02T00:00:00"/>
    <s v="1,00000"/>
    <n v="-1080.81"/>
    <s v="USD"/>
    <n v="-1080.81"/>
    <s v="USD"/>
    <n v="-1080.81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68"/>
    <s v="2025005331"/>
    <s v="ZF"/>
    <d v="2025-05-30T00:00:00"/>
    <d v="2025-06-02T00:00:00"/>
    <s v="1,00000"/>
    <n v="-880.98"/>
    <s v="USD"/>
    <n v="-880.98"/>
    <s v="USD"/>
    <n v="-880.98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69"/>
    <s v="2025005333"/>
    <s v="ZF"/>
    <d v="2025-05-30T00:00:00"/>
    <d v="2025-06-02T00:00:00"/>
    <s v="1,00000"/>
    <n v="-1091.9100000000001"/>
    <s v="USD"/>
    <n v="-1091.9100000000001"/>
    <s v="USD"/>
    <n v="-1091.9100000000001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72"/>
    <s v="2025005334"/>
    <s v="ZF"/>
    <d v="2025-05-30T00:00:00"/>
    <d v="2025-06-02T00:00:00"/>
    <s v="1,00000"/>
    <n v="-3749.4"/>
    <s v="USD"/>
    <n v="-3749.4"/>
    <s v="USD"/>
    <n v="-3749.4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73"/>
    <s v="2025005335"/>
    <s v="ZF"/>
    <d v="2025-05-30T00:00:00"/>
    <d v="2025-06-02T00:00:00"/>
    <s v="1,00000"/>
    <n v="-4686.75"/>
    <s v="USD"/>
    <n v="-4686.75"/>
    <s v="USD"/>
    <n v="-4686.75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74"/>
    <s v="2025005336"/>
    <s v="ZF"/>
    <d v="2025-05-30T00:00:00"/>
    <d v="2025-06-02T00:00:00"/>
    <s v="1,00000"/>
    <n v="-925.02"/>
    <s v="USD"/>
    <n v="-925.02"/>
    <s v="USD"/>
    <n v="-925.02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75"/>
    <s v="2025005337"/>
    <s v="ZF"/>
    <d v="2025-05-30T00:00:00"/>
    <d v="2025-06-02T00:00:00"/>
    <s v="1,00000"/>
    <n v="-937.35"/>
    <s v="USD"/>
    <n v="-937.35"/>
    <s v="USD"/>
    <n v="-937.35"/>
    <s v=""/>
    <s v=""/>
    <s v=""/>
    <s v=""/>
    <s v="FESPINOZA"/>
    <s v="2025/06"/>
    <s v=""/>
    <s v=""/>
    <x v="8"/>
    <x v="0"/>
    <x v="0"/>
    <x v="7"/>
  </r>
  <r>
    <x v="6"/>
    <x v="6"/>
    <s v="1043"/>
    <s v="Molymet Services"/>
    <s v="2918376"/>
    <s v="2025006449"/>
    <s v="ZF"/>
    <d v="2025-06-10T00:00:00"/>
    <d v="2025-06-10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77"/>
    <s v="2025006450"/>
    <s v="ZF"/>
    <d v="2025-06-10T00:00:00"/>
    <d v="2025-06-10T00:00:00"/>
    <s v="1,00000"/>
    <n v="-3249.09"/>
    <s v="USD"/>
    <n v="-3249.09"/>
    <s v="USD"/>
    <n v="-3249.09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78"/>
    <s v="2025006451"/>
    <s v="ZF"/>
    <d v="2025-06-10T00:00:00"/>
    <d v="2025-06-10T00:00:00"/>
    <s v="1,00000"/>
    <n v="-1114.47"/>
    <s v="USD"/>
    <n v="-1114.47"/>
    <s v="USD"/>
    <n v="-1114.47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79"/>
    <s v="2025006452"/>
    <s v="ZF"/>
    <d v="2025-06-10T00:00:00"/>
    <d v="2025-06-10T00:00:00"/>
    <s v="1,00000"/>
    <n v="-1087.47"/>
    <s v="USD"/>
    <n v="-1087.47"/>
    <s v="USD"/>
    <n v="-1087.47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83"/>
    <s v="2025006453"/>
    <s v="ZF"/>
    <d v="2025-06-12T00:00:00"/>
    <d v="2025-06-12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84"/>
    <s v="2025006454"/>
    <s v="ZF"/>
    <d v="2025-06-12T00:00:00"/>
    <d v="2025-06-12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85"/>
    <s v="2025006455"/>
    <s v="ZF"/>
    <d v="2025-06-12T00:00:00"/>
    <d v="2025-06-12T00:00:00"/>
    <s v="1,00000"/>
    <n v="-746.04"/>
    <s v="USD"/>
    <n v="-746.04"/>
    <s v="USD"/>
    <n v="-746.04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86"/>
    <s v="2025006456"/>
    <s v="ZF"/>
    <d v="2025-06-12T00:00:00"/>
    <d v="2025-06-12T00:00:00"/>
    <s v="1,00000"/>
    <n v="-718.26"/>
    <s v="USD"/>
    <n v="-718.26"/>
    <s v="USD"/>
    <n v="-718.26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87"/>
    <s v="2025006457"/>
    <s v="ZF"/>
    <d v="2025-06-16T00:00:00"/>
    <d v="2025-06-16T00:00:00"/>
    <s v="1,00000"/>
    <n v="-2196.39"/>
    <s v="USD"/>
    <n v="-2196.39"/>
    <s v="USD"/>
    <n v="-2196.39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93"/>
    <s v="2025006458"/>
    <s v="ZF"/>
    <d v="2025-06-19T00:00:00"/>
    <d v="2025-06-19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94"/>
    <s v="2025006459"/>
    <s v="ZF"/>
    <d v="2025-06-19T00:00:00"/>
    <d v="2025-06-19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95"/>
    <s v="2025006460"/>
    <s v="ZF"/>
    <d v="2025-06-19T00:00:00"/>
    <d v="2025-06-19T00:00:00"/>
    <s v="1,00000"/>
    <n v="-1095.9000000000001"/>
    <s v="USD"/>
    <n v="-1095.9000000000001"/>
    <s v="USD"/>
    <n v="-1095.9000000000001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96"/>
    <s v="2025006461"/>
    <s v="ZF"/>
    <d v="2025-06-19T00:00:00"/>
    <d v="2025-06-19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97"/>
    <s v="2025006462"/>
    <s v="ZF"/>
    <d v="2025-06-19T00:00:00"/>
    <d v="2025-06-19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98"/>
    <s v="2025006463"/>
    <s v="ZF"/>
    <d v="2025-06-24T00:00:00"/>
    <d v="2025-06-24T00:00:00"/>
    <s v="1,00000"/>
    <n v="-1488.96"/>
    <s v="USD"/>
    <n v="-1488.96"/>
    <s v="USD"/>
    <n v="-1488.96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399"/>
    <s v="2025006464"/>
    <s v="ZF"/>
    <d v="2025-06-26T00:00:00"/>
    <d v="2025-06-26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00"/>
    <s v="2025006465"/>
    <s v="ZF"/>
    <d v="2025-06-26T00:00:00"/>
    <d v="2025-06-26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01"/>
    <s v="2025006466"/>
    <s v="ZF"/>
    <d v="2025-06-26T00:00:00"/>
    <d v="2025-06-26T00:00:00"/>
    <s v="1,00000"/>
    <n v="-879.12"/>
    <s v="USD"/>
    <n v="-879.12"/>
    <s v="USD"/>
    <n v="-879.12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02"/>
    <s v="2025006467"/>
    <s v="ZF"/>
    <d v="2025-06-27T00:00:00"/>
    <d v="2025-06-27T00:00:00"/>
    <s v="1,00000"/>
    <n v="-880.98"/>
    <s v="USD"/>
    <n v="-880.98"/>
    <s v="USD"/>
    <n v="-880.98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03"/>
    <s v="2025006468"/>
    <s v="ZF"/>
    <d v="2025-06-27T00:00:00"/>
    <d v="2025-06-27T00:00:00"/>
    <s v="1,00000"/>
    <n v="-1117.47"/>
    <s v="USD"/>
    <n v="-1117.47"/>
    <s v="USD"/>
    <n v="-1117.47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10"/>
    <s v="2025006469"/>
    <s v="ZF"/>
    <d v="2025-06-30T00:00:00"/>
    <d v="2025-06-30T00:00:00"/>
    <s v="1,00000"/>
    <n v="-4686.75"/>
    <s v="USD"/>
    <n v="-4686.75"/>
    <s v="USD"/>
    <n v="-4686.75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11"/>
    <s v="2025006470"/>
    <s v="ZF"/>
    <d v="2025-06-30T00:00:00"/>
    <d v="2025-06-30T00:00:00"/>
    <s v="1,00000"/>
    <n v="-88.11"/>
    <s v="USD"/>
    <n v="-88.11"/>
    <s v="USD"/>
    <n v="-88.11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12"/>
    <s v="2025006471"/>
    <s v="ZF"/>
    <d v="2025-06-30T00:00:00"/>
    <d v="2025-06-30T00:00:00"/>
    <s v="1,00000"/>
    <n v="-115.53"/>
    <s v="USD"/>
    <n v="-115.53"/>
    <s v="USD"/>
    <n v="-115.53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13"/>
    <s v="2025006472"/>
    <s v="ZF"/>
    <d v="2025-06-30T00:00:00"/>
    <d v="2025-06-30T00:00:00"/>
    <s v="1,00000"/>
    <n v="-118.08"/>
    <s v="USD"/>
    <n v="-118.08"/>
    <s v="USD"/>
    <n v="-118.08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14"/>
    <s v="2025006473"/>
    <s v="ZF"/>
    <d v="2025-06-30T00:00:00"/>
    <d v="2025-06-30T00:00:00"/>
    <s v="1,00000"/>
    <n v="-118.68"/>
    <s v="USD"/>
    <n v="-118.68"/>
    <s v="USD"/>
    <n v="-118.68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15"/>
    <s v="2025006474"/>
    <s v="ZF"/>
    <d v="2025-06-30T00:00:00"/>
    <d v="2025-06-30T00:00:00"/>
    <s v="1,00000"/>
    <n v="-718.26"/>
    <s v="USD"/>
    <n v="-718.26"/>
    <s v="USD"/>
    <n v="-718.26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16"/>
    <s v="2025006475"/>
    <s v="ZF"/>
    <d v="2025-06-30T00:00:00"/>
    <d v="2025-06-30T00:00:00"/>
    <s v="1,00000"/>
    <n v="-11248.2"/>
    <s v="USD"/>
    <n v="-11248.2"/>
    <s v="USD"/>
    <n v="-11248.2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17"/>
    <s v="2025006476"/>
    <s v="ZF"/>
    <d v="2025-06-30T00:00:00"/>
    <d v="2025-06-30T00:00:00"/>
    <s v="1,00000"/>
    <n v="-2812.05"/>
    <s v="USD"/>
    <n v="-2812.05"/>
    <s v="USD"/>
    <n v="-2812.05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2918418"/>
    <s v="2025006477"/>
    <s v="ZF"/>
    <d v="2025-06-30T00:00:00"/>
    <d v="2025-06-30T00:00:00"/>
    <s v="1,00000"/>
    <n v="-858.93"/>
    <s v="USD"/>
    <n v="-858.93"/>
    <s v="USD"/>
    <n v="-858.93"/>
    <s v=""/>
    <s v=""/>
    <s v=""/>
    <s v=""/>
    <s v="SCORTES"/>
    <s v="2025/06"/>
    <s v=""/>
    <s v=""/>
    <x v="8"/>
    <x v="0"/>
    <x v="0"/>
    <x v="7"/>
  </r>
  <r>
    <x v="6"/>
    <x v="6"/>
    <s v="1043"/>
    <s v="Molymet Services"/>
    <s v=""/>
    <s v="2025502101"/>
    <s v="ZP"/>
    <d v="2025-01-15T00:00:00"/>
    <d v="2025-01-15T00:00:00"/>
    <s v="1,00000"/>
    <n v="23951.85"/>
    <s v="USD"/>
    <n v="23951.85"/>
    <s v="USD"/>
    <n v="23951.85"/>
    <s v=""/>
    <s v=""/>
    <s v="20250115-EN015"/>
    <s v=""/>
    <s v="NARACENA"/>
    <s v="2025/01"/>
    <s v=""/>
    <s v=""/>
    <x v="8"/>
    <x v="0"/>
    <x v="0"/>
    <x v="7"/>
  </r>
  <r>
    <x v="6"/>
    <x v="6"/>
    <s v="1043"/>
    <s v="Molymet Services"/>
    <s v=""/>
    <s v="2025509105"/>
    <s v="ZP"/>
    <d v="2025-02-14T00:00:00"/>
    <d v="2025-02-14T00:00:00"/>
    <s v="1,00000"/>
    <n v="18401.91"/>
    <s v="USD"/>
    <n v="18401.91"/>
    <s v="USD"/>
    <n v="18401.91"/>
    <s v=""/>
    <s v=""/>
    <s v="20250214-FEB14"/>
    <s v=""/>
    <s v="NARACENA"/>
    <s v="2025/02"/>
    <s v=""/>
    <s v=""/>
    <x v="8"/>
    <x v="0"/>
    <x v="0"/>
    <x v="7"/>
  </r>
  <r>
    <x v="6"/>
    <x v="6"/>
    <s v="1043"/>
    <s v="Molymet Services"/>
    <s v="MMT SERVICES"/>
    <s v="2025511826"/>
    <s v="KZ"/>
    <d v="2025-03-03T00:00:00"/>
    <d v="2025-03-03T00:00:00"/>
    <s v="1,00000"/>
    <n v="566.82000000000005"/>
    <s v="USD"/>
    <n v="571.28"/>
    <s v="USD"/>
    <n v="571.28"/>
    <s v=""/>
    <s v="MMT SERVICES"/>
    <s v="MMT SERVICES"/>
    <s v=""/>
    <s v="DRIOSA"/>
    <s v="2025/03"/>
    <s v=""/>
    <s v=""/>
    <x v="1"/>
    <x v="1"/>
    <x v="1"/>
    <x v="1"/>
  </r>
  <r>
    <x v="6"/>
    <x v="6"/>
    <s v="1043"/>
    <s v="Molymet Services"/>
    <s v=""/>
    <s v="2025513859"/>
    <s v="ZP"/>
    <d v="2025-03-13T00:00:00"/>
    <d v="2025-03-13T00:00:00"/>
    <s v="1,00000"/>
    <n v="23354.61"/>
    <s v="USD"/>
    <n v="23354.61"/>
    <s v="USD"/>
    <n v="23354.61"/>
    <s v=""/>
    <s v=""/>
    <s v="20250313-13MAR"/>
    <s v=""/>
    <s v="DRIOSA"/>
    <s v="2025/03"/>
    <s v=""/>
    <s v=""/>
    <x v="1"/>
    <x v="1"/>
    <x v="1"/>
    <x v="1"/>
  </r>
  <r>
    <x v="6"/>
    <x v="6"/>
    <s v="1043"/>
    <s v="Molymet Services"/>
    <s v=""/>
    <s v="2025522271"/>
    <s v="ZP"/>
    <d v="2025-04-10T00:00:00"/>
    <d v="2025-04-10T00:00:00"/>
    <s v="1,00000"/>
    <n v="41736.39"/>
    <s v="USD"/>
    <n v="41736.39"/>
    <s v="USD"/>
    <n v="41736.39"/>
    <s v=""/>
    <s v=""/>
    <s v="20250410-10ABR"/>
    <s v=""/>
    <s v="DRIOSA"/>
    <s v="2025/04"/>
    <s v=""/>
    <s v=""/>
    <x v="1"/>
    <x v="1"/>
    <x v="1"/>
    <x v="1"/>
  </r>
  <r>
    <x v="6"/>
    <x v="6"/>
    <s v="1043"/>
    <s v="Molymet Services"/>
    <s v=""/>
    <s v="2025530638"/>
    <s v="ZP"/>
    <d v="2025-05-16T00:00:00"/>
    <d v="2025-05-16T00:00:00"/>
    <s v="1,00000"/>
    <n v="35959.08"/>
    <s v="USD"/>
    <n v="35959.08"/>
    <s v="USD"/>
    <n v="35959.08"/>
    <s v=""/>
    <s v=""/>
    <s v="20250516-16MAY"/>
    <s v=""/>
    <s v="DRIOSA"/>
    <s v="2025/05"/>
    <s v=""/>
    <s v=""/>
    <x v="1"/>
    <x v="1"/>
    <x v="1"/>
    <x v="1"/>
  </r>
  <r>
    <x v="6"/>
    <x v="6"/>
    <s v="1043"/>
    <s v="Molymet Services"/>
    <s v=""/>
    <s v="2025537436"/>
    <s v="ZP"/>
    <d v="2025-06-13T00:00:00"/>
    <d v="2025-06-13T00:00:00"/>
    <s v="1,00000"/>
    <n v="38869.65"/>
    <s v="USD"/>
    <n v="38869.65"/>
    <s v="USD"/>
    <n v="38869.65"/>
    <s v=""/>
    <s v=""/>
    <s v="20250613-13JUN"/>
    <s v=""/>
    <s v="DRIOSA"/>
    <s v="2025/06"/>
    <s v=""/>
    <s v=""/>
    <x v="1"/>
    <x v="1"/>
    <x v="1"/>
    <x v="1"/>
  </r>
  <r>
    <x v="7"/>
    <x v="7"/>
    <s v="1101"/>
    <s v="MOLYMET BEIJING TRADING CO., L"/>
    <s v="17123855"/>
    <s v="2025000563"/>
    <s v="ZF"/>
    <d v="2025-01-21T00:00:00"/>
    <d v="2025-01-21T00:00:00"/>
    <s v="1,00000"/>
    <n v="-10020.75"/>
    <s v="USD"/>
    <n v="-10020.75"/>
    <s v="USD"/>
    <n v="-10020.75"/>
    <s v=""/>
    <s v=""/>
    <s v=""/>
    <s v=""/>
    <s v="SCORTES"/>
    <s v="2025/01"/>
    <s v=""/>
    <s v=""/>
    <x v="8"/>
    <x v="0"/>
    <x v="0"/>
    <x v="8"/>
  </r>
  <r>
    <x v="7"/>
    <x v="7"/>
    <s v="1101"/>
    <s v="MOLYMET BEIJING TRADING CO., L"/>
    <s v="38940144"/>
    <s v="2025001852"/>
    <s v="ZF"/>
    <d v="2025-02-27T00:00:00"/>
    <d v="2025-02-27T00:00:00"/>
    <s v="1,00000"/>
    <n v="-13148.01"/>
    <s v="USD"/>
    <n v="-13148.01"/>
    <s v="USD"/>
    <n v="-13148.01"/>
    <s v=""/>
    <s v=""/>
    <s v=""/>
    <s v=""/>
    <s v="SCORTES"/>
    <s v="2025/02"/>
    <s v=""/>
    <s v=""/>
    <x v="8"/>
    <x v="0"/>
    <x v="0"/>
    <x v="8"/>
  </r>
  <r>
    <x v="7"/>
    <x v="7"/>
    <s v="1101"/>
    <s v="MOLYMET BEIJING TRADING CO., L"/>
    <s v="64392061"/>
    <s v="2025003018"/>
    <s v="ZF"/>
    <d v="2025-03-31T00:00:00"/>
    <d v="2025-03-31T00:00:00"/>
    <s v="1,00000"/>
    <n v="-22238.97"/>
    <s v="USD"/>
    <n v="-22238.97"/>
    <s v="USD"/>
    <n v="-22238.97"/>
    <s v=""/>
    <s v=""/>
    <s v=""/>
    <s v=""/>
    <s v="DMORALES"/>
    <s v="2025/03"/>
    <s v=""/>
    <s v=""/>
    <x v="8"/>
    <x v="0"/>
    <x v="0"/>
    <x v="8"/>
  </r>
  <r>
    <x v="7"/>
    <x v="7"/>
    <s v="1101"/>
    <s v="MOLYMET BEIJING TRADING CO., L"/>
    <s v="2511288893646"/>
    <s v="2025004212"/>
    <s v="ZF"/>
    <d v="2025-04-30T00:00:00"/>
    <d v="2025-04-30T00:00:00"/>
    <s v="1,00000"/>
    <n v="-19895.07"/>
    <s v="USD"/>
    <n v="-19895.07"/>
    <s v="USD"/>
    <n v="-19895.07"/>
    <s v=""/>
    <s v=""/>
    <s v=""/>
    <s v=""/>
    <s v="DMORALES"/>
    <s v="2025/04"/>
    <s v=""/>
    <s v=""/>
    <x v="8"/>
    <x v="0"/>
    <x v="0"/>
    <x v="8"/>
  </r>
  <r>
    <x v="7"/>
    <x v="7"/>
    <s v="1101"/>
    <s v="MOLYMET BEIJING TRADING CO., L"/>
    <s v="102523929"/>
    <s v="2025004781"/>
    <s v="ZF"/>
    <d v="2025-05-20T00:00:00"/>
    <d v="2025-05-20T00:00:00"/>
    <s v="1,00000"/>
    <n v="-13390.56"/>
    <s v="USD"/>
    <n v="-13390.56"/>
    <s v="USD"/>
    <n v="-13390.56"/>
    <s v=""/>
    <s v=""/>
    <s v=""/>
    <s v=""/>
    <s v="CFERNANDEZ"/>
    <s v="2025/05"/>
    <s v=""/>
    <s v=""/>
    <x v="8"/>
    <x v="0"/>
    <x v="0"/>
    <x v="8"/>
  </r>
  <r>
    <x v="7"/>
    <x v="7"/>
    <s v="1101"/>
    <s v="MOLYMET BEIJING TRADING CO., L"/>
    <s v="135763613"/>
    <s v="2025006571"/>
    <s v="ZF"/>
    <d v="2025-06-30T00:00:00"/>
    <d v="2025-06-30T00:00:00"/>
    <s v="1,00000"/>
    <n v="-42797.16"/>
    <s v="USD"/>
    <n v="-42797.16"/>
    <s v="USD"/>
    <n v="-42797.16"/>
    <s v=""/>
    <s v=""/>
    <s v=""/>
    <s v=""/>
    <s v="SCORTES"/>
    <s v="2025/06"/>
    <s v=""/>
    <s v=""/>
    <x v="8"/>
    <x v="0"/>
    <x v="0"/>
    <x v="8"/>
  </r>
  <r>
    <x v="7"/>
    <x v="7"/>
    <s v="1101"/>
    <s v="MOLYMET BEIJING TRADING CO., L"/>
    <s v=""/>
    <s v="2025505898"/>
    <s v="ZP"/>
    <d v="2025-02-07T00:00:00"/>
    <d v="2025-02-07T00:00:00"/>
    <s v="1,00000"/>
    <n v="10020.75"/>
    <s v="USD"/>
    <n v="10020.75"/>
    <s v="USD"/>
    <n v="10020.75"/>
    <s v=""/>
    <s v=""/>
    <s v="20250207-07FEB"/>
    <s v=""/>
    <s v="DRIOSA"/>
    <s v="2025/02"/>
    <s v=""/>
    <s v=""/>
    <x v="1"/>
    <x v="1"/>
    <x v="1"/>
    <x v="1"/>
  </r>
  <r>
    <x v="7"/>
    <x v="7"/>
    <s v="1101"/>
    <s v="MOLYMET BEIJING TRADING CO., L"/>
    <s v=""/>
    <s v="2025512288"/>
    <s v="ZP"/>
    <d v="2025-03-07T00:00:00"/>
    <d v="2025-03-07T00:00:00"/>
    <s v="1,00000"/>
    <n v="13148.01"/>
    <s v="USD"/>
    <n v="13148.01"/>
    <s v="USD"/>
    <n v="13148.01"/>
    <s v=""/>
    <s v=""/>
    <s v="20250307-07MAR"/>
    <s v=""/>
    <s v="DRIOSA"/>
    <s v="2025/03"/>
    <s v=""/>
    <s v=""/>
    <x v="1"/>
    <x v="1"/>
    <x v="1"/>
    <x v="1"/>
  </r>
  <r>
    <x v="7"/>
    <x v="7"/>
    <s v="1101"/>
    <s v="MOLYMET BEIJING TRADING CO., L"/>
    <s v=""/>
    <s v="2025522273"/>
    <s v="ZP"/>
    <d v="2025-04-10T00:00:00"/>
    <d v="2025-04-10T00:00:00"/>
    <s v="1,00000"/>
    <n v="22238.97"/>
    <s v="USD"/>
    <n v="22238.97"/>
    <s v="USD"/>
    <n v="22238.97"/>
    <s v=""/>
    <s v=""/>
    <s v="20250410-10ABR"/>
    <s v=""/>
    <s v="DRIOSA"/>
    <s v="2025/04"/>
    <s v=""/>
    <s v=""/>
    <x v="1"/>
    <x v="1"/>
    <x v="1"/>
    <x v="1"/>
  </r>
  <r>
    <x v="7"/>
    <x v="7"/>
    <s v="1101"/>
    <s v="MOLYMET BEIJING TRADING CO., L"/>
    <s v=""/>
    <s v="2025526573"/>
    <s v="ZP"/>
    <d v="2025-05-09T00:00:00"/>
    <d v="2025-05-09T00:00:00"/>
    <s v="1,00000"/>
    <n v="19895.07"/>
    <s v="USD"/>
    <n v="19895.07"/>
    <s v="USD"/>
    <n v="19895.07"/>
    <s v=""/>
    <s v=""/>
    <s v="20250509-09MAY"/>
    <s v=""/>
    <s v="DRIOSA"/>
    <s v="2025/05"/>
    <s v=""/>
    <s v=""/>
    <x v="1"/>
    <x v="1"/>
    <x v="1"/>
    <x v="1"/>
  </r>
  <r>
    <x v="7"/>
    <x v="7"/>
    <s v="1101"/>
    <s v="MOLYMET BEIJING TRADING CO., L"/>
    <s v=""/>
    <s v="2025532692"/>
    <s v="ZP"/>
    <d v="2025-05-30T00:00:00"/>
    <d v="2025-05-30T00:00:00"/>
    <s v="1,00000"/>
    <n v="13390.56"/>
    <s v="USD"/>
    <n v="13390.56"/>
    <s v="USD"/>
    <n v="13390.56"/>
    <s v=""/>
    <s v=""/>
    <s v="20250530-30MAY"/>
    <s v=""/>
    <s v="DRIOSA"/>
    <s v="2025/05"/>
    <s v=""/>
    <s v=""/>
    <x v="1"/>
    <x v="1"/>
    <x v="1"/>
    <x v="1"/>
  </r>
  <r>
    <x v="7"/>
    <x v="7"/>
    <s v="1101"/>
    <s v="MOLYMET BEIJING TRADING CO., L"/>
    <s v="PROV. 135763613"/>
    <s v="2025540197"/>
    <s v="SA"/>
    <d v="2025-06-30T00:00:00"/>
    <d v="2025-06-30T00:00:00"/>
    <s v="1,00000"/>
    <n v="-42797.16"/>
    <s v="USD"/>
    <n v="-42797.16"/>
    <s v="USD"/>
    <n v="-42797.16"/>
    <s v=""/>
    <s v="PROV. 135763613"/>
    <s v="PROV. 135763613"/>
    <s v=""/>
    <s v="MPARRA"/>
    <s v="2025/06"/>
    <s v=""/>
    <s v=""/>
    <x v="2"/>
    <x v="1"/>
    <x v="1"/>
    <x v="1"/>
  </r>
  <r>
    <x v="7"/>
    <x v="7"/>
    <s v="1101"/>
    <s v="MOLYMET BEIJING TRADING CO., L"/>
    <s v="PROV. 135763613"/>
    <s v="2025540641"/>
    <s v="SA"/>
    <d v="2025-06-30T00:00:00"/>
    <d v="2025-06-30T00:00:00"/>
    <s v="1,00000"/>
    <n v="42797.16"/>
    <s v="USD"/>
    <n v="42797.16"/>
    <s v="USD"/>
    <n v="42797.16"/>
    <s v=""/>
    <s v="PROV. 135763613"/>
    <s v="PROV. 135763613"/>
    <s v=""/>
    <s v="MPARRA"/>
    <s v="2025/06"/>
    <s v=""/>
    <s v=""/>
    <x v="2"/>
    <x v="1"/>
    <x v="1"/>
    <x v="1"/>
  </r>
  <r>
    <x v="7"/>
    <x v="7"/>
    <s v="1101"/>
    <s v="MOLYMET BEIJING TRADING CO., L"/>
    <s v="COMP. PA"/>
    <s v="2025540651"/>
    <s v="PO"/>
    <d v="2025-06-30T00:00:00"/>
    <d v="2025-06-30T00:00:00"/>
    <s v="1,00000"/>
    <n v="42797.16"/>
    <s v="USD"/>
    <n v="42797.16"/>
    <s v="USD"/>
    <n v="42797.16"/>
    <s v=""/>
    <s v=""/>
    <s v="COMP. PA"/>
    <s v=""/>
    <s v="MPARRA"/>
    <s v="2025/06"/>
    <s v=""/>
    <s v=""/>
    <x v="2"/>
    <x v="1"/>
    <x v="1"/>
    <x v="1"/>
  </r>
  <r>
    <x v="7"/>
    <x v="7"/>
    <s v="1101"/>
    <s v="MOLYMET BEIJING TRADING CO., L"/>
    <s v="COMP. PA"/>
    <s v="2025540651"/>
    <s v="PO"/>
    <d v="2025-06-30T00:00:00"/>
    <d v="2025-06-30T00:00:00"/>
    <s v="1,00000"/>
    <n v="-42797.16"/>
    <s v="USD"/>
    <n v="-42797.16"/>
    <s v="USD"/>
    <n v="-42797.16"/>
    <s v=""/>
    <s v=""/>
    <s v="COMP. PA"/>
    <s v=""/>
    <s v="MPARRA"/>
    <s v="2025/06"/>
    <s v=""/>
    <s v=""/>
    <x v="2"/>
    <x v="1"/>
    <x v="1"/>
    <x v="1"/>
  </r>
  <r>
    <x v="7"/>
    <x v="7"/>
    <s v="1101"/>
    <s v="MOLYMET BEIJING TRADING CO., L"/>
    <s v="COMP. PA"/>
    <s v="2025540653"/>
    <s v="PO"/>
    <d v="2025-06-30T00:00:00"/>
    <d v="2025-06-30T00:00:00"/>
    <s v="1,00000"/>
    <n v="42797.16"/>
    <s v="USD"/>
    <n v="42797.16"/>
    <s v="USD"/>
    <n v="42797.16"/>
    <s v=""/>
    <s v=""/>
    <s v="COMP. PA"/>
    <s v=""/>
    <s v="MPARRA"/>
    <s v="2025/06"/>
    <s v=""/>
    <s v=""/>
    <x v="2"/>
    <x v="1"/>
    <x v="1"/>
    <x v="1"/>
  </r>
  <r>
    <x v="7"/>
    <x v="7"/>
    <s v="1101"/>
    <s v="MOLYMET BEIJING TRADING CO., L"/>
    <s v="COMP. PA"/>
    <s v="2025540653"/>
    <s v="PO"/>
    <d v="2025-06-30T00:00:00"/>
    <d v="2025-06-30T00:00:00"/>
    <s v="1,00000"/>
    <n v="-42797.16"/>
    <s v="USD"/>
    <n v="-42797.16"/>
    <s v="USD"/>
    <n v="-42797.16"/>
    <s v=""/>
    <s v=""/>
    <s v="COMP. PA"/>
    <s v=""/>
    <s v="MPARRA"/>
    <s v="2025/06"/>
    <s v=""/>
    <s v=""/>
    <x v="2"/>
    <x v="1"/>
    <x v="1"/>
    <x v="1"/>
  </r>
  <r>
    <x v="7"/>
    <x v="7"/>
    <s v="1101"/>
    <s v="MOLYMET BEIJING TRADING CO., L"/>
    <s v="COMP. PA"/>
    <s v="2025540653"/>
    <s v="PO"/>
    <d v="2025-06-30T00:00:00"/>
    <d v="2025-06-30T00:00:00"/>
    <s v="1,00000"/>
    <n v="42797.16"/>
    <s v="USD"/>
    <n v="42797.16"/>
    <s v="USD"/>
    <n v="42797.16"/>
    <s v=""/>
    <s v=""/>
    <s v="COMP. PA"/>
    <s v=""/>
    <s v="MPARRA"/>
    <s v="2025/06"/>
    <s v=""/>
    <s v=""/>
    <x v="2"/>
    <x v="1"/>
    <x v="1"/>
    <x v="1"/>
  </r>
  <r>
    <x v="7"/>
    <x v="7"/>
    <s v="1101"/>
    <s v="MOLYMET BEIJING TRADING CO., L"/>
    <s v="COMP. PA"/>
    <s v="2025540653"/>
    <s v="PO"/>
    <d v="2025-06-30T00:00:00"/>
    <d v="2025-06-30T00:00:00"/>
    <s v="1,00000"/>
    <n v="-42797.16"/>
    <s v="USD"/>
    <n v="-42797.16"/>
    <s v="USD"/>
    <n v="-42797.16"/>
    <s v=""/>
    <s v=""/>
    <s v="COMP. PA"/>
    <s v=""/>
    <s v="MPARRA"/>
    <s v="2025/06"/>
    <s v=""/>
    <s v=""/>
    <x v="2"/>
    <x v="1"/>
    <x v="1"/>
    <x v="1"/>
  </r>
  <r>
    <x v="8"/>
    <x v="8"/>
    <s v="3005"/>
    <s v="MolymetNos S.A."/>
    <s v="10967"/>
    <s v="2025000004"/>
    <s v="ZK"/>
    <d v="2024-12-30T00:00:00"/>
    <d v="2025-01-02T00:00:00"/>
    <s v="/992,12000"/>
    <n v="-2015181445"/>
    <s v="CLP"/>
    <n v="-2031187.2"/>
    <s v="USD"/>
    <n v="-2031187.2"/>
    <s v=""/>
    <s v="Fact Prov Dic Cto 4600000692"/>
    <s v=""/>
    <s v=""/>
    <s v="LFLORES"/>
    <s v="2025/01"/>
    <s v="4500011634"/>
    <s v=""/>
    <x v="5"/>
    <x v="0"/>
    <x v="0"/>
    <x v="9"/>
  </r>
  <r>
    <x v="8"/>
    <x v="8"/>
    <s v="3005"/>
    <s v="MolymetNos S.A."/>
    <s v="10968"/>
    <s v="2025000006"/>
    <s v="ZK"/>
    <d v="2024-12-31T00:00:00"/>
    <d v="2025-01-02T00:00:00"/>
    <s v="/992,12000"/>
    <n v="-787067967"/>
    <s v="CLP"/>
    <n v="-793319.32"/>
    <s v="USD"/>
    <n v="-793319.32"/>
    <s v=""/>
    <s v="Fact Prov Dic Cto 4600000790"/>
    <s v=""/>
    <s v=""/>
    <s v="LFLORES"/>
    <s v="2025/01"/>
    <s v="4500011645"/>
    <s v=""/>
    <x v="5"/>
    <x v="0"/>
    <x v="0"/>
    <x v="9"/>
  </r>
  <r>
    <x v="8"/>
    <x v="8"/>
    <s v="3005"/>
    <s v="MolymetNos S.A."/>
    <s v="10975"/>
    <s v="2025000117"/>
    <s v="ZK"/>
    <d v="2024-12-30T00:00:00"/>
    <d v="2025-01-07T00:00:00"/>
    <s v="/992,12000"/>
    <n v="-5120598982"/>
    <s v="CLP"/>
    <n v="-5161269.79"/>
    <s v="USD"/>
    <n v="-5161269.79"/>
    <s v=""/>
    <s v="Fact dic-24 Cto 4600000716 P.PUROS"/>
    <s v=""/>
    <s v=""/>
    <s v="AJARAA"/>
    <s v="2025/01"/>
    <s v="4500011731"/>
    <s v=""/>
    <x v="5"/>
    <x v="0"/>
    <x v="0"/>
    <x v="9"/>
  </r>
  <r>
    <x v="8"/>
    <x v="8"/>
    <s v="3005"/>
    <s v="MolymetNos S.A."/>
    <s v="10976"/>
    <s v="2025000118"/>
    <s v="ZK"/>
    <d v="2024-12-30T00:00:00"/>
    <d v="2025-01-07T00:00:00"/>
    <s v="/992,12003"/>
    <n v="-61476648"/>
    <s v="CLP"/>
    <n v="-61964.93"/>
    <s v="USD"/>
    <n v="-61964.93"/>
    <s v=""/>
    <s v="Fact dic-24 Cto 4600000716 OXBR"/>
    <s v=""/>
    <s v=""/>
    <s v="AJARAA"/>
    <s v="2025/01"/>
    <s v="4500011735"/>
    <s v=""/>
    <x v="5"/>
    <x v="0"/>
    <x v="0"/>
    <x v="9"/>
  </r>
  <r>
    <x v="8"/>
    <x v="8"/>
    <s v="3005"/>
    <s v="MolymetNos S.A."/>
    <s v="10977"/>
    <s v="2025000119"/>
    <s v="ZK"/>
    <d v="2024-12-30T00:00:00"/>
    <d v="2025-01-07T00:00:00"/>
    <s v="/992,12000"/>
    <n v="-328907225"/>
    <s v="CLP"/>
    <n v="-331519.59999999998"/>
    <s v="USD"/>
    <n v="-331519.59999999998"/>
    <s v=""/>
    <s v="Fact dic-24 Cto 4600000716 OXT"/>
    <s v=""/>
    <s v=""/>
    <s v="AJARAA"/>
    <s v="2025/01"/>
    <s v="4500011736"/>
    <s v=""/>
    <x v="5"/>
    <x v="0"/>
    <x v="0"/>
    <x v="9"/>
  </r>
  <r>
    <x v="8"/>
    <x v="8"/>
    <s v="3005"/>
    <s v="MolymetNos S.A."/>
    <s v="10978"/>
    <s v="2025000120"/>
    <s v="ZK"/>
    <d v="2024-12-30T00:00:00"/>
    <d v="2025-01-07T00:00:00"/>
    <s v="/992,12000"/>
    <n v="-1789808800"/>
    <s v="CLP"/>
    <n v="-1804024.51"/>
    <s v="USD"/>
    <n v="-1804024.51"/>
    <s v=""/>
    <s v="Fact dic-24 Cto 4600000716 FEMO"/>
    <s v=""/>
    <s v=""/>
    <s v="AJARAA"/>
    <s v="2025/01"/>
    <s v="4500011737"/>
    <s v=""/>
    <x v="5"/>
    <x v="0"/>
    <x v="0"/>
    <x v="9"/>
  </r>
  <r>
    <x v="8"/>
    <x v="8"/>
    <s v="3005"/>
    <s v="MolymetNos S.A."/>
    <s v="10979"/>
    <s v="2025000439"/>
    <s v="KV"/>
    <d v="2024-12-30T00:00:00"/>
    <d v="2025-01-07T00:00:00"/>
    <s v="/992,12005"/>
    <n v="-51566640"/>
    <s v="CLP"/>
    <n v="-51976.21"/>
    <s v="USD"/>
    <n v="-51976.21"/>
    <s v=""/>
    <s v="TARIFA DE CONSOLIDACION"/>
    <s v=""/>
    <s v=""/>
    <s v="BCONTRERAS"/>
    <s v="2025/01"/>
    <s v=""/>
    <s v=""/>
    <x v="5"/>
    <x v="0"/>
    <x v="0"/>
    <x v="9"/>
  </r>
  <r>
    <x v="8"/>
    <x v="8"/>
    <s v="3005"/>
    <s v="MolymetNos S.A."/>
    <s v="10980"/>
    <s v="2025000440"/>
    <s v="KV"/>
    <d v="2024-12-30T00:00:00"/>
    <d v="2025-01-07T00:00:00"/>
    <s v="/992,11985"/>
    <n v="-30849947"/>
    <s v="CLP"/>
    <n v="-31094.98"/>
    <s v="USD"/>
    <n v="-31094.98"/>
    <s v=""/>
    <s v="TARIFA DE CONSOLIDACION"/>
    <s v=""/>
    <s v=""/>
    <s v="BCONTRERAS"/>
    <s v="2025/01"/>
    <s v=""/>
    <s v=""/>
    <x v="5"/>
    <x v="0"/>
    <x v="0"/>
    <x v="9"/>
  </r>
  <r>
    <x v="8"/>
    <x v="8"/>
    <s v="3005"/>
    <s v="MolymetNos S.A."/>
    <s v="10981"/>
    <s v="2025000441"/>
    <s v="KV"/>
    <d v="2024-12-30T00:00:00"/>
    <d v="2025-01-07T00:00:00"/>
    <s v="/992,11912"/>
    <n v="-2733814"/>
    <s v="CLP"/>
    <n v="-2755.53"/>
    <s v="USD"/>
    <n v="-2755.53"/>
    <s v=""/>
    <s v="TARIFA DE CONSOLIDACION"/>
    <s v=""/>
    <s v=""/>
    <s v="BCONTRERAS"/>
    <s v="2025/01"/>
    <s v=""/>
    <s v=""/>
    <x v="5"/>
    <x v="0"/>
    <x v="0"/>
    <x v="9"/>
  </r>
  <r>
    <x v="8"/>
    <x v="8"/>
    <s v="3005"/>
    <s v="MolymetNos S.A."/>
    <s v="10982"/>
    <s v="2025000442"/>
    <s v="KV"/>
    <d v="2024-12-30T00:00:00"/>
    <d v="2025-01-07T00:00:00"/>
    <s v="/992,12027"/>
    <n v="-13341329"/>
    <s v="CLP"/>
    <n v="-13447.29"/>
    <s v="USD"/>
    <n v="-13447.29"/>
    <s v=""/>
    <s v="TARIFA DE CONSOLIDACION"/>
    <s v=""/>
    <s v=""/>
    <s v="BCONTRERAS"/>
    <s v="2025/01"/>
    <s v=""/>
    <s v=""/>
    <x v="5"/>
    <x v="0"/>
    <x v="0"/>
    <x v="9"/>
  </r>
  <r>
    <x v="8"/>
    <x v="8"/>
    <s v="3005"/>
    <s v="MolymetNos S.A."/>
    <s v="10983"/>
    <s v="2025000443"/>
    <s v="KV"/>
    <d v="2024-12-30T00:00:00"/>
    <d v="2025-01-07T00:00:00"/>
    <s v="/992,11998"/>
    <n v="-23555736"/>
    <s v="CLP"/>
    <n v="-23742.83"/>
    <s v="USD"/>
    <n v="-23742.83"/>
    <s v=""/>
    <s v="TARIFA DE CONSOLIDACION"/>
    <s v=""/>
    <s v=""/>
    <s v="BCONTRERAS"/>
    <s v="2025/01"/>
    <s v=""/>
    <s v=""/>
    <x v="5"/>
    <x v="0"/>
    <x v="0"/>
    <x v="9"/>
  </r>
  <r>
    <x v="8"/>
    <x v="8"/>
    <s v="3005"/>
    <s v="MolymetNos S.A."/>
    <s v="10988"/>
    <s v="2025001002"/>
    <s v="ZK"/>
    <d v="2025-01-31T00:00:00"/>
    <d v="2025-02-03T00:00:00"/>
    <s v="/988,10000"/>
    <n v="-2759647099"/>
    <s v="CLP"/>
    <n v="-2792882.4"/>
    <s v="USD"/>
    <n v="-2792882.4"/>
    <s v=""/>
    <s v="Fact Prov Ene-25 Cto 4600000692"/>
    <s v=""/>
    <s v=""/>
    <s v="LFLORES"/>
    <s v="2025/02"/>
    <s v="4500011884"/>
    <s v=""/>
    <x v="10"/>
    <x v="0"/>
    <x v="0"/>
    <x v="9"/>
  </r>
  <r>
    <x v="8"/>
    <x v="8"/>
    <s v="3005"/>
    <s v="MolymetNos S.A."/>
    <s v="10995"/>
    <s v="2025001113"/>
    <s v="ZK"/>
    <d v="2025-01-31T00:00:00"/>
    <d v="2025-02-06T00:00:00"/>
    <s v="/988,10009"/>
    <n v="-20713473"/>
    <s v="CLP"/>
    <n v="-20962.93"/>
    <s v="USD"/>
    <n v="-20962.93"/>
    <s v=""/>
    <s v="Fact ene-25 Cto 4600000716 OXBR"/>
    <s v=""/>
    <s v=""/>
    <s v="AJARAA"/>
    <s v="2025/02"/>
    <s v="4500011953"/>
    <s v=""/>
    <x v="5"/>
    <x v="0"/>
    <x v="0"/>
    <x v="9"/>
  </r>
  <r>
    <x v="8"/>
    <x v="8"/>
    <s v="3005"/>
    <s v="MolymetNos S.A."/>
    <s v="10996"/>
    <s v="2025001114"/>
    <s v="ZK"/>
    <d v="2025-01-31T00:00:00"/>
    <d v="2025-02-05T00:00:00"/>
    <s v="/988,10001"/>
    <n v="-456203955"/>
    <s v="CLP"/>
    <n v="-461698.16"/>
    <s v="USD"/>
    <n v="-461698.16"/>
    <s v=""/>
    <s v="Fact ene-25 Cto 4600000716 FEMO"/>
    <s v=""/>
    <s v=""/>
    <s v="AJARAA"/>
    <s v="2025/02"/>
    <s v="4500011954"/>
    <s v=""/>
    <x v="5"/>
    <x v="0"/>
    <x v="0"/>
    <x v="9"/>
  </r>
  <r>
    <x v="8"/>
    <x v="8"/>
    <s v="3005"/>
    <s v="MolymetNos S.A."/>
    <s v="10997"/>
    <s v="2025001115"/>
    <s v="ZK"/>
    <d v="2025-01-31T00:00:00"/>
    <d v="2025-02-05T00:00:00"/>
    <s v="/988,10000"/>
    <n v="-3681607675"/>
    <s v="CLP"/>
    <n v="-3725946.43"/>
    <s v="USD"/>
    <n v="-3725946.43"/>
    <s v=""/>
    <s v="Fact ene-25 Cto 4600000716 P.PUROS"/>
    <s v=""/>
    <s v=""/>
    <s v="AJARAA"/>
    <s v="2025/02"/>
    <s v="4500011955"/>
    <s v=""/>
    <x v="5"/>
    <x v="0"/>
    <x v="0"/>
    <x v="9"/>
  </r>
  <r>
    <x v="8"/>
    <x v="8"/>
    <s v="3005"/>
    <s v="MolymetNos S.A."/>
    <s v="11003"/>
    <s v="2025001116"/>
    <s v="ZK"/>
    <d v="2025-01-31T00:00:00"/>
    <d v="2025-02-06T00:00:00"/>
    <s v="/988,10001"/>
    <n v="-386522916"/>
    <s v="CLP"/>
    <n v="-391177.93"/>
    <s v="USD"/>
    <n v="-391177.93"/>
    <s v=""/>
    <s v="Fact ene-25 Cto 4600000716 MOS2"/>
    <s v=""/>
    <s v=""/>
    <s v="AJARAA"/>
    <s v="2025/02"/>
    <s v="4500011959"/>
    <s v=""/>
    <x v="5"/>
    <x v="0"/>
    <x v="0"/>
    <x v="9"/>
  </r>
  <r>
    <x v="8"/>
    <x v="8"/>
    <s v="3005"/>
    <s v="MolymetNos S.A."/>
    <s v="10998"/>
    <s v="2025001641"/>
    <s v="KV"/>
    <d v="2025-01-31T00:00:00"/>
    <d v="2025-02-01T00:00:00"/>
    <s v="/988,10000"/>
    <n v="-84647958"/>
    <s v="CLP"/>
    <n v="-85667.4"/>
    <s v="USD"/>
    <n v="-85667.4"/>
    <s v=""/>
    <s v="TARIFA DE CONSOLIDACION"/>
    <s v=""/>
    <s v=""/>
    <s v="BCONTRERAS"/>
    <s v="2025/02"/>
    <s v=""/>
    <s v=""/>
    <x v="5"/>
    <x v="0"/>
    <x v="0"/>
    <x v="9"/>
  </r>
  <r>
    <x v="8"/>
    <x v="8"/>
    <s v="3005"/>
    <s v="MolymetNos S.A."/>
    <s v="10999"/>
    <s v="2025001642"/>
    <s v="KV"/>
    <d v="2025-01-31T00:00:00"/>
    <d v="2025-02-01T00:00:00"/>
    <s v="/988,09986"/>
    <n v="-28455537"/>
    <s v="CLP"/>
    <n v="-28798.240000000002"/>
    <s v="USD"/>
    <n v="-28798.240000000002"/>
    <s v=""/>
    <s v="TARIFA DE CONSOLIDACION"/>
    <s v=""/>
    <s v=""/>
    <s v="BCONTRERAS"/>
    <s v="2025/02"/>
    <s v=""/>
    <s v=""/>
    <x v="5"/>
    <x v="0"/>
    <x v="0"/>
    <x v="9"/>
  </r>
  <r>
    <x v="8"/>
    <x v="8"/>
    <s v="3005"/>
    <s v="MolymetNos S.A."/>
    <s v="11000"/>
    <s v="2025001643"/>
    <s v="KV"/>
    <d v="2025-01-31T00:00:00"/>
    <d v="2025-02-01T00:00:00"/>
    <s v="/988,09755"/>
    <n v="-1372675"/>
    <s v="CLP"/>
    <n v="-1389.21"/>
    <s v="USD"/>
    <n v="-1389.21"/>
    <s v=""/>
    <s v="TARIFA DE CONSOLIDACION"/>
    <s v=""/>
    <s v=""/>
    <s v="BCONTRERAS"/>
    <s v="2025/02"/>
    <s v=""/>
    <s v=""/>
    <x v="5"/>
    <x v="0"/>
    <x v="0"/>
    <x v="9"/>
  </r>
  <r>
    <x v="8"/>
    <x v="8"/>
    <s v="3005"/>
    <s v="MolymetNos S.A."/>
    <s v="11001"/>
    <s v="2025001644"/>
    <s v="KV"/>
    <d v="2025-01-31T00:00:00"/>
    <d v="2025-02-01T00:00:00"/>
    <s v="/988,09755"/>
    <n v="-1372675"/>
    <s v="CLP"/>
    <n v="-1389.21"/>
    <s v="USD"/>
    <n v="-1389.21"/>
    <s v=""/>
    <s v="TARIFA DE CONSOLIDACION"/>
    <s v=""/>
    <s v=""/>
    <s v="BCONTRERAS"/>
    <s v="2025/02"/>
    <s v=""/>
    <s v=""/>
    <x v="5"/>
    <x v="0"/>
    <x v="0"/>
    <x v="9"/>
  </r>
  <r>
    <x v="8"/>
    <x v="8"/>
    <s v="3005"/>
    <s v="MolymetNos S.A."/>
    <s v="11002"/>
    <s v="2025001645"/>
    <s v="KV"/>
    <d v="2025-01-31T00:00:00"/>
    <d v="2025-02-01T00:00:00"/>
    <s v="/988,09998"/>
    <n v="-15648490"/>
    <s v="CLP"/>
    <n v="-15836.95"/>
    <s v="USD"/>
    <n v="-15836.95"/>
    <s v=""/>
    <s v="TARIFA DE CONSOLIDACION"/>
    <s v=""/>
    <s v=""/>
    <s v="BCONTRERAS"/>
    <s v="2025/02"/>
    <s v=""/>
    <s v=""/>
    <x v="5"/>
    <x v="0"/>
    <x v="0"/>
    <x v="9"/>
  </r>
  <r>
    <x v="8"/>
    <x v="8"/>
    <s v="3005"/>
    <s v="MolymetNos S.A."/>
    <s v="11004"/>
    <s v="2025001646"/>
    <s v="KV"/>
    <d v="2025-01-31T00:00:00"/>
    <d v="2025-02-01T00:00:00"/>
    <s v="/988,10007"/>
    <n v="-33259241"/>
    <s v="CLP"/>
    <n v="-33659.79"/>
    <s v="USD"/>
    <n v="-33659.79"/>
    <s v=""/>
    <s v="TARIFA DE CONSOLIDACION"/>
    <s v=""/>
    <s v=""/>
    <s v="BCONTRERAS"/>
    <s v="2025/02"/>
    <s v=""/>
    <s v=""/>
    <x v="5"/>
    <x v="0"/>
    <x v="0"/>
    <x v="9"/>
  </r>
  <r>
    <x v="8"/>
    <x v="8"/>
    <s v="3005"/>
    <s v="MolymetNos S.A."/>
    <s v="11007"/>
    <s v="2025001990"/>
    <s v="ZK"/>
    <d v="2025-02-28T00:00:00"/>
    <d v="2025-03-03T00:00:00"/>
    <s v="/951,21000"/>
    <n v="-1811330232"/>
    <s v="CLP"/>
    <n v="-1904238.01"/>
    <s v="USD"/>
    <n v="-1904238.01"/>
    <s v=""/>
    <s v="Fact Prov Feb-25 Cto 4600000692"/>
    <s v=""/>
    <s v=""/>
    <s v="LFLORES"/>
    <s v="2025/03"/>
    <s v="4500012072"/>
    <s v=""/>
    <x v="10"/>
    <x v="0"/>
    <x v="0"/>
    <x v="9"/>
  </r>
  <r>
    <x v="8"/>
    <x v="8"/>
    <s v="3005"/>
    <s v="MolymetNos S.A."/>
    <s v="10991"/>
    <s v="2025002017"/>
    <s v="KV"/>
    <d v="2025-01-31T00:00:00"/>
    <d v="2025-02-01T00:00:00"/>
    <s v="/988,10001"/>
    <n v="-20991078"/>
    <s v="CLP"/>
    <n v="-21243.88"/>
    <s v="USD"/>
    <n v="-21243.88"/>
    <s v=""/>
    <s v="SIN OV"/>
    <s v=""/>
    <s v=""/>
    <s v="BCONTRERAS"/>
    <s v="2025/02"/>
    <s v=""/>
    <s v=""/>
    <x v="6"/>
    <x v="0"/>
    <x v="0"/>
    <x v="9"/>
  </r>
  <r>
    <x v="8"/>
    <x v="8"/>
    <s v="3005"/>
    <s v="MolymetNos S.A."/>
    <s v="10992"/>
    <s v="2025002018"/>
    <s v="KV"/>
    <d v="2025-01-31T00:00:00"/>
    <d v="2025-02-01T00:00:00"/>
    <s v="/988,09998"/>
    <n v="-16495845"/>
    <s v="CLP"/>
    <n v="-16694.509999999998"/>
    <s v="USD"/>
    <n v="-16694.509999999998"/>
    <s v=""/>
    <s v="SIN OV"/>
    <s v=""/>
    <s v=""/>
    <s v="BCONTRERAS"/>
    <s v="2025/02"/>
    <s v=""/>
    <s v=""/>
    <x v="6"/>
    <x v="0"/>
    <x v="0"/>
    <x v="9"/>
  </r>
  <r>
    <x v="8"/>
    <x v="8"/>
    <s v="3005"/>
    <s v="MolymetNos S.A."/>
    <s v="11012"/>
    <s v="2025002183"/>
    <s v="ZK"/>
    <d v="2025-02-28T00:00:00"/>
    <d v="2025-03-05T00:00:00"/>
    <s v="/951,21000"/>
    <n v="-3198271745"/>
    <s v="CLP"/>
    <n v="-3362319.31"/>
    <s v="USD"/>
    <n v="-3362319.31"/>
    <s v=""/>
    <s v="Fact feb-25 Cto 4600000716 P.PUROS"/>
    <s v=""/>
    <s v=""/>
    <s v="AJARAA"/>
    <s v="2025/03"/>
    <s v="4500012113"/>
    <s v=""/>
    <x v="5"/>
    <x v="0"/>
    <x v="0"/>
    <x v="9"/>
  </r>
  <r>
    <x v="8"/>
    <x v="8"/>
    <s v="3005"/>
    <s v="MolymetNos S.A."/>
    <s v="11013"/>
    <s v="2025002184"/>
    <s v="ZK"/>
    <d v="2025-02-28T00:00:00"/>
    <d v="2025-03-05T00:00:00"/>
    <s v="/951,21000"/>
    <n v="-1310902768"/>
    <s v="CLP"/>
    <n v="-1378142.33"/>
    <s v="USD"/>
    <n v="-1378142.33"/>
    <s v=""/>
    <s v="Fact feb-25 Cto 4600000716 FEMO"/>
    <s v=""/>
    <s v=""/>
    <s v="AJARAA"/>
    <s v="2025/03"/>
    <s v="4500012117"/>
    <s v=""/>
    <x v="5"/>
    <x v="0"/>
    <x v="0"/>
    <x v="9"/>
  </r>
  <r>
    <x v="8"/>
    <x v="8"/>
    <s v="3005"/>
    <s v="MolymetNos S.A."/>
    <s v="11014"/>
    <s v="2025002185"/>
    <s v="ZK"/>
    <d v="2025-02-28T00:00:00"/>
    <d v="2025-03-05T00:00:00"/>
    <s v="/951,20991"/>
    <n v="-49908871"/>
    <s v="CLP"/>
    <n v="-52468.83"/>
    <s v="USD"/>
    <n v="-52468.83"/>
    <s v=""/>
    <s v="Fact feb-25 Cto 4600000716 MOS2"/>
    <s v=""/>
    <s v=""/>
    <s v="AJARAA"/>
    <s v="2025/03"/>
    <s v="4500012118"/>
    <s v=""/>
    <x v="5"/>
    <x v="0"/>
    <x v="0"/>
    <x v="9"/>
  </r>
  <r>
    <x v="8"/>
    <x v="8"/>
    <s v="3005"/>
    <s v="MolymetNos S.A."/>
    <s v="11015"/>
    <s v="2025002231"/>
    <s v="KV"/>
    <d v="2025-02-28T00:00:00"/>
    <d v="2025-03-03T00:00:00"/>
    <s v="/951,21003"/>
    <n v="-43671679"/>
    <s v="CLP"/>
    <n v="-45911.71"/>
    <s v="USD"/>
    <n v="-45911.71"/>
    <s v=""/>
    <s v="TARIFA DE CONSOLIDACION"/>
    <s v=""/>
    <s v=""/>
    <s v="LGONZALEZ"/>
    <s v="2025/03"/>
    <s v=""/>
    <s v=""/>
    <x v="5"/>
    <x v="0"/>
    <x v="0"/>
    <x v="9"/>
  </r>
  <r>
    <x v="8"/>
    <x v="8"/>
    <s v="3005"/>
    <s v="MolymetNos S.A."/>
    <s v="11016"/>
    <s v="2025002232"/>
    <s v="KV"/>
    <d v="2025-02-28T00:00:00"/>
    <d v="2025-03-03T00:00:00"/>
    <s v="/951,20994"/>
    <n v="-38180121"/>
    <s v="CLP"/>
    <n v="-40138.480000000003"/>
    <s v="USD"/>
    <n v="-40138.480000000003"/>
    <s v=""/>
    <s v="TARIFA DE CONSOLIDACION"/>
    <s v=""/>
    <s v=""/>
    <s v="LGONZALEZ"/>
    <s v="2025/03"/>
    <s v=""/>
    <s v=""/>
    <x v="5"/>
    <x v="0"/>
    <x v="0"/>
    <x v="9"/>
  </r>
  <r>
    <x v="8"/>
    <x v="8"/>
    <s v="3005"/>
    <s v="MolymetNos S.A."/>
    <s v="11017"/>
    <s v="2025002233"/>
    <s v="KV"/>
    <d v="2025-02-28T00:00:00"/>
    <d v="2025-03-03T00:00:00"/>
    <s v="/951,20995"/>
    <n v="-19914151"/>
    <s v="CLP"/>
    <n v="-20935.599999999999"/>
    <s v="USD"/>
    <n v="-20935.599999999999"/>
    <s v=""/>
    <s v="TARIFA DE CONSOLIDACION"/>
    <s v=""/>
    <s v=""/>
    <s v="LGONZALEZ"/>
    <s v="2025/03"/>
    <s v=""/>
    <s v=""/>
    <x v="5"/>
    <x v="0"/>
    <x v="0"/>
    <x v="9"/>
  </r>
  <r>
    <x v="8"/>
    <x v="8"/>
    <s v="3005"/>
    <s v="MolymetNos S.A."/>
    <s v="11018"/>
    <s v="2025002241"/>
    <s v="KV"/>
    <d v="2025-02-28T00:00:00"/>
    <d v="2025-03-03T00:00:00"/>
    <s v="/951,20875"/>
    <n v="-3303567"/>
    <s v="CLP"/>
    <n v="-3473.02"/>
    <s v="USD"/>
    <n v="-3473.02"/>
    <s v=""/>
    <s v="TARIFA DE CONSOLIDACION"/>
    <s v=""/>
    <s v=""/>
    <s v="LGONZALEZ"/>
    <s v="2025/03"/>
    <s v=""/>
    <s v=""/>
    <x v="5"/>
    <x v="0"/>
    <x v="0"/>
    <x v="9"/>
  </r>
  <r>
    <x v="8"/>
    <x v="8"/>
    <s v="3005"/>
    <s v="MolymetNos S.A."/>
    <s v="11019"/>
    <s v="2025002242"/>
    <s v="KV"/>
    <d v="2025-02-28T00:00:00"/>
    <d v="2025-03-03T00:00:00"/>
    <s v="/951,20842"/>
    <n v="-1585712"/>
    <s v="CLP"/>
    <n v="-1667.05"/>
    <s v="USD"/>
    <n v="-1667.05"/>
    <s v=""/>
    <s v="TARIFA DE CONSOLIDACION"/>
    <s v=""/>
    <s v=""/>
    <s v="LGONZALEZ"/>
    <s v="2025/03"/>
    <s v=""/>
    <s v=""/>
    <x v="5"/>
    <x v="0"/>
    <x v="0"/>
    <x v="9"/>
  </r>
  <r>
    <x v="8"/>
    <x v="8"/>
    <s v="3005"/>
    <s v="MolymetNos S.A."/>
    <s v="11020"/>
    <s v="2025002243"/>
    <s v="KV"/>
    <d v="2025-02-28T00:00:00"/>
    <d v="2025-03-03T00:00:00"/>
    <s v="/951,21000"/>
    <n v="-26307187"/>
    <s v="CLP"/>
    <n v="-27656.55"/>
    <s v="USD"/>
    <n v="-27656.55"/>
    <s v=""/>
    <s v="TARIFA DE CONSOLIDACION"/>
    <s v=""/>
    <s v=""/>
    <s v="LGONZALEZ"/>
    <s v="2025/03"/>
    <s v=""/>
    <s v=""/>
    <x v="5"/>
    <x v="0"/>
    <x v="0"/>
    <x v="9"/>
  </r>
  <r>
    <x v="8"/>
    <x v="8"/>
    <s v="3005"/>
    <s v="MolymetNos S.A."/>
    <s v="11021"/>
    <s v="2025002244"/>
    <s v="KV"/>
    <d v="2025-02-28T00:00:00"/>
    <d v="2025-03-03T00:00:00"/>
    <s v="/951,20998"/>
    <n v="-85099459"/>
    <s v="CLP"/>
    <n v="-89464.43"/>
    <s v="USD"/>
    <n v="-89464.43"/>
    <s v=""/>
    <s v="TARIFA DE CONSOLIDACION"/>
    <s v=""/>
    <s v=""/>
    <s v="LGONZALEZ"/>
    <s v="2025/03"/>
    <s v=""/>
    <s v=""/>
    <x v="5"/>
    <x v="0"/>
    <x v="0"/>
    <x v="9"/>
  </r>
  <r>
    <x v="8"/>
    <x v="8"/>
    <s v="3005"/>
    <s v="MolymetNos S.A."/>
    <s v="11022"/>
    <s v="2025002245"/>
    <s v="KV"/>
    <d v="2025-02-28T00:00:00"/>
    <d v="2025-03-03T00:00:00"/>
    <s v="/951,21022"/>
    <n v="-9514271"/>
    <s v="CLP"/>
    <n v="-10002.280000000001"/>
    <s v="USD"/>
    <n v="-10002.280000000001"/>
    <s v=""/>
    <s v="TARIFA DE CONSOLIDACION"/>
    <s v=""/>
    <s v=""/>
    <s v="LGONZALEZ"/>
    <s v="2025/03"/>
    <s v=""/>
    <s v=""/>
    <x v="5"/>
    <x v="0"/>
    <x v="0"/>
    <x v="9"/>
  </r>
  <r>
    <x v="8"/>
    <x v="8"/>
    <s v="3005"/>
    <s v="MolymetNos S.A."/>
    <s v="11023"/>
    <s v="2025002246"/>
    <s v="KV"/>
    <d v="2025-02-28T00:00:00"/>
    <d v="2025-03-03T00:00:00"/>
    <s v="/951,21094"/>
    <n v="-2642854"/>
    <s v="CLP"/>
    <n v="-2778.41"/>
    <s v="USD"/>
    <n v="-2778.41"/>
    <s v=""/>
    <s v="TARIFA DE CONSOLIDACION"/>
    <s v=""/>
    <s v=""/>
    <s v="LGONZALEZ"/>
    <s v="2025/03"/>
    <s v=""/>
    <s v=""/>
    <x v="5"/>
    <x v="0"/>
    <x v="0"/>
    <x v="9"/>
  </r>
  <r>
    <x v="8"/>
    <x v="8"/>
    <s v="3005"/>
    <s v="MolymetNos S.A."/>
    <s v="11024"/>
    <s v="2025002247"/>
    <s v="KV"/>
    <d v="2025-02-28T00:00:00"/>
    <d v="2025-03-03T00:00:00"/>
    <s v="/951,20992"/>
    <n v="-23785689"/>
    <s v="CLP"/>
    <n v="-25005.72"/>
    <s v="USD"/>
    <n v="-25005.72"/>
    <s v=""/>
    <s v="TARIFA DE CONSOLIDACION"/>
    <s v=""/>
    <s v=""/>
    <s v="LGONZALEZ"/>
    <s v="2025/03"/>
    <s v=""/>
    <s v=""/>
    <x v="5"/>
    <x v="0"/>
    <x v="0"/>
    <x v="9"/>
  </r>
  <r>
    <x v="8"/>
    <x v="8"/>
    <s v="3005"/>
    <s v="MolymetNos S.A."/>
    <s v="11008"/>
    <s v="2025003013"/>
    <s v="KV"/>
    <d v="2025-02-28T00:00:00"/>
    <d v="2025-03-01T00:00:00"/>
    <s v="/951,20999"/>
    <n v="-15215536"/>
    <s v="CLP"/>
    <n v="-15995.98"/>
    <s v="USD"/>
    <n v="-15995.98"/>
    <s v=""/>
    <s v="SIN OV"/>
    <s v=""/>
    <s v=""/>
    <s v="BCONTRERAS"/>
    <s v="2025/03"/>
    <s v=""/>
    <s v=""/>
    <x v="6"/>
    <x v="0"/>
    <x v="0"/>
    <x v="9"/>
  </r>
  <r>
    <x v="8"/>
    <x v="8"/>
    <s v="3005"/>
    <s v="MolymetNos S.A."/>
    <s v="11010"/>
    <s v="2025003015"/>
    <s v="KV"/>
    <d v="2025-02-28T00:00:00"/>
    <d v="2025-03-01T00:00:00"/>
    <s v="/951,21000"/>
    <n v="-20207391"/>
    <s v="CLP"/>
    <n v="-21243.88"/>
    <s v="USD"/>
    <n v="-21243.88"/>
    <s v=""/>
    <s v="SIN OV"/>
    <s v=""/>
    <s v=""/>
    <s v="BCONTRERAS"/>
    <s v="2025/03"/>
    <s v=""/>
    <s v=""/>
    <x v="6"/>
    <x v="0"/>
    <x v="0"/>
    <x v="9"/>
  </r>
  <r>
    <x v="8"/>
    <x v="8"/>
    <s v="3005"/>
    <s v="MolymetNos S.A."/>
    <s v="11028"/>
    <s v="2025003216"/>
    <s v="ZK"/>
    <d v="2025-03-31T00:00:00"/>
    <d v="2025-03-31T00:00:00"/>
    <s v="/946,10000"/>
    <n v="-2402132762"/>
    <s v="CLP"/>
    <n v="-2538984"/>
    <s v="USD"/>
    <n v="-2538984"/>
    <s v=""/>
    <s v="Fact Prov Mar-25 Cto 4600000692"/>
    <s v=""/>
    <s v=""/>
    <s v="LFLORES"/>
    <s v="2025/03"/>
    <s v="4500012219"/>
    <s v=""/>
    <x v="10"/>
    <x v="0"/>
    <x v="0"/>
    <x v="9"/>
  </r>
  <r>
    <x v="8"/>
    <x v="8"/>
    <s v="3005"/>
    <s v="MolymetNos S.A."/>
    <s v="11035"/>
    <s v="2025003310"/>
    <s v="ZK"/>
    <d v="2025-03-31T00:00:00"/>
    <d v="2025-04-02T00:00:00"/>
    <s v="/946,10000"/>
    <n v="-4849818076"/>
    <s v="CLP"/>
    <n v="-5126115.71"/>
    <s v="USD"/>
    <n v="-5126115.71"/>
    <s v=""/>
    <s v="Fact mar-24 Cto 4600000716 P.PUROS"/>
    <s v=""/>
    <s v=""/>
    <s v="AJARAA"/>
    <s v="2025/04"/>
    <s v="4500012222"/>
    <s v=""/>
    <x v="5"/>
    <x v="0"/>
    <x v="0"/>
    <x v="9"/>
  </r>
  <r>
    <x v="8"/>
    <x v="8"/>
    <s v="3005"/>
    <s v="MolymetNos S.A."/>
    <s v="11036"/>
    <s v="2025003311"/>
    <s v="ZK"/>
    <d v="2025-03-31T00:00:00"/>
    <d v="2025-04-02T00:00:00"/>
    <s v="/946,10000"/>
    <n v="-1201471668"/>
    <s v="CLP"/>
    <n v="-1269920.3799999999"/>
    <s v="USD"/>
    <n v="-1269920.3799999999"/>
    <s v=""/>
    <s v="Fact mar-24 Cto 4600000716 FEMO"/>
    <s v=""/>
    <s v=""/>
    <s v="AJARAA"/>
    <s v="2025/04"/>
    <s v="4500012226"/>
    <s v=""/>
    <x v="5"/>
    <x v="0"/>
    <x v="0"/>
    <x v="9"/>
  </r>
  <r>
    <x v="8"/>
    <x v="8"/>
    <s v="3005"/>
    <s v="MolymetNos S.A."/>
    <s v="11037"/>
    <s v="2025003312"/>
    <s v="ZK"/>
    <d v="2025-03-31T00:00:00"/>
    <d v="2025-04-02T00:00:00"/>
    <s v="/946,10004"/>
    <n v="-82087821"/>
    <s v="CLP"/>
    <n v="-86764.42"/>
    <s v="USD"/>
    <n v="-86764.42"/>
    <s v=""/>
    <s v="Fact mar-24 Cto 4600000716 OXBR"/>
    <s v=""/>
    <s v=""/>
    <s v="AJARAA"/>
    <s v="2025/04"/>
    <s v="4500012227"/>
    <s v=""/>
    <x v="5"/>
    <x v="0"/>
    <x v="0"/>
    <x v="9"/>
  </r>
  <r>
    <x v="8"/>
    <x v="8"/>
    <s v="3005"/>
    <s v="MolymetNos S.A."/>
    <s v="11038"/>
    <s v="2025003313"/>
    <s v="ZK"/>
    <d v="2025-03-31T00:00:00"/>
    <d v="2025-04-02T00:00:00"/>
    <s v="/946,10004"/>
    <n v="-78228736"/>
    <s v="CLP"/>
    <n v="-82685.48"/>
    <s v="USD"/>
    <n v="-82685.48"/>
    <s v=""/>
    <s v="Fact mar-24 Cto 4600000716 MOS2"/>
    <s v=""/>
    <s v=""/>
    <s v="AJARAA"/>
    <s v="2025/04"/>
    <s v="4500012228"/>
    <s v=""/>
    <x v="5"/>
    <x v="0"/>
    <x v="0"/>
    <x v="9"/>
  </r>
  <r>
    <x v="8"/>
    <x v="8"/>
    <s v="3005"/>
    <s v="MolymetNos S.A."/>
    <s v="11032"/>
    <s v="2025003315"/>
    <s v="ZK"/>
    <d v="2025-03-31T00:00:00"/>
    <d v="2025-04-02T00:00:00"/>
    <s v="/946,10000"/>
    <n v="-1690682197"/>
    <s v="CLP"/>
    <n v="-1787001.58"/>
    <s v="USD"/>
    <n v="-1787001.58"/>
    <s v=""/>
    <s v="Fact mar-24 Cto 4600000716 MOLIBDATO SX"/>
    <s v=""/>
    <s v=""/>
    <s v="AJARAA"/>
    <s v="2025/04"/>
    <s v="4500012229"/>
    <s v=""/>
    <x v="5"/>
    <x v="0"/>
    <x v="0"/>
    <x v="9"/>
  </r>
  <r>
    <x v="8"/>
    <x v="8"/>
    <s v="3005"/>
    <s v="MolymetNos S.A."/>
    <s v="11039"/>
    <s v="2025003396"/>
    <s v="KV"/>
    <d v="2025-03-31T00:00:00"/>
    <d v="2025-04-02T00:00:00"/>
    <s v="/946,10001"/>
    <n v="-77253598"/>
    <s v="CLP"/>
    <n v="-81654.789999999994"/>
    <s v="USD"/>
    <n v="-81654.789999999994"/>
    <s v=""/>
    <s v="TARIFA DE CONSOLIDACION"/>
    <s v=""/>
    <s v=""/>
    <s v="BCONTRERAS"/>
    <s v="2025/04"/>
    <s v=""/>
    <s v=""/>
    <x v="5"/>
    <x v="0"/>
    <x v="0"/>
    <x v="9"/>
  </r>
  <r>
    <x v="8"/>
    <x v="8"/>
    <s v="3005"/>
    <s v="MolymetNos S.A."/>
    <s v="11040"/>
    <s v="2025003397"/>
    <s v="KV"/>
    <d v="2025-03-31T00:00:00"/>
    <d v="2025-04-01T00:00:00"/>
    <s v="/946,09987"/>
    <n v="-24022857"/>
    <s v="CLP"/>
    <n v="-25391.46"/>
    <s v="USD"/>
    <n v="-25391.46"/>
    <s v=""/>
    <s v="TARIFA DE CONSOLIDACION"/>
    <s v=""/>
    <s v=""/>
    <s v="BCONTRERAS"/>
    <s v="2025/04"/>
    <s v=""/>
    <s v=""/>
    <x v="5"/>
    <x v="0"/>
    <x v="0"/>
    <x v="9"/>
  </r>
  <r>
    <x v="8"/>
    <x v="8"/>
    <s v="3005"/>
    <s v="MolymetNos S.A."/>
    <s v="11041"/>
    <s v="2025003398"/>
    <s v="KV"/>
    <d v="2025-03-31T00:00:00"/>
    <d v="2025-04-01T00:00:00"/>
    <s v="/946,10017"/>
    <n v="-23657897"/>
    <s v="CLP"/>
    <n v="-25005.7"/>
    <s v="USD"/>
    <n v="-25005.7"/>
    <s v=""/>
    <s v="TARIFA DE CONSOLIDACION"/>
    <s v=""/>
    <s v=""/>
    <s v="BCONTRERAS"/>
    <s v="2025/04"/>
    <s v=""/>
    <s v=""/>
    <x v="5"/>
    <x v="0"/>
    <x v="0"/>
    <x v="9"/>
  </r>
  <r>
    <x v="8"/>
    <x v="8"/>
    <s v="3005"/>
    <s v="MolymetNos S.A."/>
    <s v="11042"/>
    <s v="2025003399"/>
    <s v="KV"/>
    <d v="2025-03-31T00:00:00"/>
    <d v="2025-04-01T00:00:00"/>
    <s v="/946,10031"/>
    <n v="-2535265"/>
    <s v="CLP"/>
    <n v="-2679.7"/>
    <s v="USD"/>
    <n v="-2679.7"/>
    <s v=""/>
    <s v="TARIFA DE CONSOLIDACION"/>
    <s v=""/>
    <s v=""/>
    <s v="BCONTRERAS"/>
    <s v="2025/04"/>
    <s v=""/>
    <s v=""/>
    <x v="5"/>
    <x v="0"/>
    <x v="0"/>
    <x v="9"/>
  </r>
  <r>
    <x v="8"/>
    <x v="8"/>
    <s v="3005"/>
    <s v="MolymetNos S.A."/>
    <s v="11043"/>
    <s v="2025003400"/>
    <s v="KV"/>
    <d v="2025-03-31T00:00:00"/>
    <d v="2025-04-01T00:00:00"/>
    <s v="/946,09972"/>
    <n v="-8598703"/>
    <s v="CLP"/>
    <n v="-9088.58"/>
    <s v="USD"/>
    <n v="-9088.58"/>
    <s v=""/>
    <s v="TARIFA DE CONSOLIDACION"/>
    <s v=""/>
    <s v=""/>
    <s v="BCONTRERAS"/>
    <s v="2025/04"/>
    <s v=""/>
    <s v=""/>
    <x v="5"/>
    <x v="0"/>
    <x v="0"/>
    <x v="9"/>
  </r>
  <r>
    <x v="8"/>
    <x v="8"/>
    <s v="3005"/>
    <s v="MolymetNos S.A."/>
    <s v="11044"/>
    <s v="2025003401"/>
    <s v="KV"/>
    <d v="2025-03-31T00:00:00"/>
    <d v="2025-04-01T00:00:00"/>
    <s v="/946,10027"/>
    <n v="-5041371"/>
    <s v="CLP"/>
    <n v="-5328.58"/>
    <s v="USD"/>
    <n v="-5328.58"/>
    <s v=""/>
    <s v="TARIFA DE CONSOLIDACION"/>
    <s v=""/>
    <s v=""/>
    <s v="BCONTRERAS"/>
    <s v="2025/04"/>
    <s v=""/>
    <s v=""/>
    <x v="5"/>
    <x v="0"/>
    <x v="0"/>
    <x v="9"/>
  </r>
  <r>
    <x v="8"/>
    <x v="8"/>
    <s v="3005"/>
    <s v="MolymetNos S.A."/>
    <s v="11033"/>
    <s v="2025003403"/>
    <s v="KV"/>
    <d v="2025-03-31T00:00:00"/>
    <d v="2025-04-01T00:00:00"/>
    <s v="/946,10000"/>
    <n v="-1062427090"/>
    <s v="CLP"/>
    <n v="-1122954.33"/>
    <s v="USD"/>
    <n v="-1122954.33"/>
    <s v=""/>
    <s v="TARIFA PROCESO DE TOSTACION"/>
    <s v=""/>
    <s v=""/>
    <s v="BCONTRERAS"/>
    <s v="2025/04"/>
    <s v=""/>
    <s v=""/>
    <x v="5"/>
    <x v="0"/>
    <x v="0"/>
    <x v="9"/>
  </r>
  <r>
    <x v="8"/>
    <x v="8"/>
    <s v="3005"/>
    <s v="MolymetNos S.A."/>
    <s v="11030"/>
    <s v="2025004200"/>
    <s v="KV"/>
    <d v="2025-03-31T00:00:00"/>
    <d v="2025-04-01T00:00:00"/>
    <s v="/946,10001"/>
    <n v="-20098835"/>
    <s v="CLP"/>
    <n v="-21243.88"/>
    <s v="USD"/>
    <n v="-21243.88"/>
    <s v=""/>
    <s v="SIN OV"/>
    <s v=""/>
    <s v=""/>
    <s v="BCONTRERAS"/>
    <s v="2025/04"/>
    <s v=""/>
    <s v=""/>
    <x v="6"/>
    <x v="0"/>
    <x v="0"/>
    <x v="9"/>
  </r>
  <r>
    <x v="8"/>
    <x v="8"/>
    <s v="3005"/>
    <s v="MolymetNos S.A."/>
    <s v="11031"/>
    <s v="2025004201"/>
    <s v="KV"/>
    <d v="2025-03-31T00:00:00"/>
    <d v="2025-04-01T00:00:00"/>
    <s v="/946,10000"/>
    <n v="-16153825"/>
    <s v="CLP"/>
    <n v="-17074.12"/>
    <s v="USD"/>
    <n v="-17074.12"/>
    <s v=""/>
    <s v="SIN OV"/>
    <s v=""/>
    <s v=""/>
    <s v="BCONTRERAS"/>
    <s v="2025/04"/>
    <s v=""/>
    <s v=""/>
    <x v="6"/>
    <x v="0"/>
    <x v="0"/>
    <x v="9"/>
  </r>
  <r>
    <x v="8"/>
    <x v="8"/>
    <s v="3005"/>
    <s v="MolymetNos S.A."/>
    <s v="11047"/>
    <s v="2025004303"/>
    <s v="ZK"/>
    <d v="2025-04-30T00:00:00"/>
    <d v="2025-05-02T00:00:00"/>
    <s v="/945,42000"/>
    <n v="-1920325010"/>
    <s v="CLP"/>
    <n v="-2031187.21"/>
    <s v="USD"/>
    <n v="-2031187.21"/>
    <s v=""/>
    <s v="Fact Prov Abr-25 Cto 4600000692"/>
    <s v=""/>
    <s v=""/>
    <s v="LFLORES"/>
    <s v="2025/05"/>
    <s v="4500012343"/>
    <s v=""/>
    <x v="10"/>
    <x v="0"/>
    <x v="0"/>
    <x v="9"/>
  </r>
  <r>
    <x v="8"/>
    <x v="8"/>
    <s v="3005"/>
    <s v="MolymetNos S.A."/>
    <s v="11087"/>
    <s v="2025004354"/>
    <s v="ZF"/>
    <d v="2025-04-30T00:00:00"/>
    <d v="2025-05-06T00:00:00"/>
    <s v="/945,42000"/>
    <n v="-916971569"/>
    <s v="CLP"/>
    <n v="-969909.21"/>
    <s v="USD"/>
    <n v="-969909.21"/>
    <s v=""/>
    <s v="Fact Prov Abr-25 Cto 4600000846"/>
    <s v=""/>
    <s v=""/>
    <s v="LFLORES"/>
    <s v="2025/05"/>
    <s v="4500012349"/>
    <s v=""/>
    <x v="2"/>
    <x v="1"/>
    <x v="1"/>
    <x v="1"/>
  </r>
  <r>
    <x v="8"/>
    <x v="8"/>
    <s v="3005"/>
    <s v="MolymetNos S.A."/>
    <s v="11087"/>
    <s v="2025004359"/>
    <s v="KA"/>
    <d v="2025-04-30T00:00:00"/>
    <d v="2025-05-06T00:00:00"/>
    <s v="/945,42000"/>
    <n v="916971569"/>
    <s v="CLP"/>
    <n v="969909.21"/>
    <s v="USD"/>
    <n v="969909.21"/>
    <s v=""/>
    <s v="Fact Prov Abr-25 Cto 4600000846"/>
    <s v=""/>
    <s v=""/>
    <s v="LFLORES"/>
    <s v="2025/05"/>
    <s v="4500012349"/>
    <s v=""/>
    <x v="2"/>
    <x v="1"/>
    <x v="1"/>
    <x v="1"/>
  </r>
  <r>
    <x v="8"/>
    <x v="8"/>
    <s v="3005"/>
    <s v="MolymetNos S.A."/>
    <s v="11087"/>
    <s v="2025004360"/>
    <s v="ZK"/>
    <d v="2025-04-30T00:00:00"/>
    <d v="2025-05-06T00:00:00"/>
    <s v="/945,42000"/>
    <n v="-916971569"/>
    <s v="CLP"/>
    <n v="-969909.21"/>
    <s v="USD"/>
    <n v="-969909.21"/>
    <s v=""/>
    <s v="Fact Prov Abr-25 Cto 4600000846"/>
    <s v=""/>
    <s v=""/>
    <s v="LFLORES"/>
    <s v="2025/05"/>
    <s v="4500012349"/>
    <s v=""/>
    <x v="11"/>
    <x v="0"/>
    <x v="0"/>
    <x v="9"/>
  </r>
  <r>
    <x v="8"/>
    <x v="8"/>
    <s v="3005"/>
    <s v="MolymetNos S.A."/>
    <s v="11088"/>
    <s v="2025004375"/>
    <s v="ZK"/>
    <d v="2025-04-30T00:00:00"/>
    <d v="2025-05-06T00:00:00"/>
    <s v="/945,42000"/>
    <n v="-4179903464"/>
    <s v="CLP"/>
    <n v="-4421213.28"/>
    <s v="USD"/>
    <n v="-4421213.28"/>
    <s v=""/>
    <s v="Fact abr-24 Cto 4600000716 P.PUROS"/>
    <s v=""/>
    <s v=""/>
    <s v="AJARAA"/>
    <s v="2025/05"/>
    <s v="4500012369"/>
    <s v=""/>
    <x v="5"/>
    <x v="0"/>
    <x v="0"/>
    <x v="9"/>
  </r>
  <r>
    <x v="8"/>
    <x v="8"/>
    <s v="3005"/>
    <s v="MolymetNos S.A."/>
    <s v="11089"/>
    <s v="2025004376"/>
    <s v="ZK"/>
    <d v="2025-04-30T00:00:00"/>
    <d v="2025-05-06T00:00:00"/>
    <s v="/945,42000"/>
    <n v="-1277957950"/>
    <s v="CLP"/>
    <n v="-1351735.68"/>
    <s v="USD"/>
    <n v="-1351735.68"/>
    <s v=""/>
    <s v="Fact abr-24 Cto 4600000716 FEMO"/>
    <s v=""/>
    <s v=""/>
    <s v="AJARAA"/>
    <s v="2025/05"/>
    <s v="4500012373"/>
    <s v=""/>
    <x v="5"/>
    <x v="0"/>
    <x v="0"/>
    <x v="9"/>
  </r>
  <r>
    <x v="8"/>
    <x v="8"/>
    <s v="3005"/>
    <s v="MolymetNos S.A."/>
    <s v="11090"/>
    <s v="2025004377"/>
    <s v="ZK"/>
    <d v="2025-04-30T00:00:00"/>
    <d v="2025-05-06T00:00:00"/>
    <s v="/945,42001"/>
    <n v="-86309321"/>
    <s v="CLP"/>
    <n v="-91292.04"/>
    <s v="USD"/>
    <n v="-91292.04"/>
    <s v=""/>
    <s v="Fact abr-24 Cto 4600000716 MOS2"/>
    <s v=""/>
    <s v=""/>
    <s v="AJARAA"/>
    <s v="2025/05"/>
    <s v="4500012374"/>
    <s v=""/>
    <x v="5"/>
    <x v="0"/>
    <x v="0"/>
    <x v="9"/>
  </r>
  <r>
    <x v="8"/>
    <x v="8"/>
    <s v="3005"/>
    <s v="MolymetNos S.A."/>
    <s v="11091"/>
    <s v="2025004378"/>
    <s v="ZK"/>
    <d v="2025-04-30T00:00:00"/>
    <d v="2025-05-06T00:00:00"/>
    <s v="/945,42000"/>
    <n v="-114185398"/>
    <s v="CLP"/>
    <n v="-120777.43"/>
    <s v="USD"/>
    <n v="-120777.43"/>
    <s v=""/>
    <s v="Fact abr-24 Cto 4600000716 OXBR"/>
    <s v=""/>
    <s v=""/>
    <s v="AJARAA"/>
    <s v="2025/05"/>
    <s v="4500012375"/>
    <s v=""/>
    <x v="5"/>
    <x v="0"/>
    <x v="0"/>
    <x v="9"/>
  </r>
  <r>
    <x v="8"/>
    <x v="8"/>
    <s v="3005"/>
    <s v="MolymetNos S.A."/>
    <s v="11099"/>
    <s v="2025004379"/>
    <s v="ZK"/>
    <d v="2025-04-30T00:00:00"/>
    <d v="2025-05-06T00:00:00"/>
    <s v="/945,42000"/>
    <n v="-535570959"/>
    <s v="CLP"/>
    <n v="-566489.98"/>
    <s v="USD"/>
    <n v="-566489.98"/>
    <s v=""/>
    <s v="Fact abr-24 Cto 4600000716 MO SX"/>
    <s v=""/>
    <s v=""/>
    <s v="AJARAA"/>
    <s v="2025/05"/>
    <s v="4500012376"/>
    <s v=""/>
    <x v="5"/>
    <x v="0"/>
    <x v="0"/>
    <x v="9"/>
  </r>
  <r>
    <x v="8"/>
    <x v="8"/>
    <s v="3005"/>
    <s v="MolymetNos S.A."/>
    <s v="11092"/>
    <s v="2025004395"/>
    <s v="KV"/>
    <d v="2025-04-30T00:00:00"/>
    <d v="2025-05-07T00:00:00"/>
    <s v="/945,42009"/>
    <n v="-43155449"/>
    <s v="CLP"/>
    <n v="-45646.85"/>
    <s v="USD"/>
    <n v="-45646.85"/>
    <s v=""/>
    <s v="TARIFA DE CONSOLIDACION"/>
    <s v=""/>
    <s v=""/>
    <s v="BCONTRERAS"/>
    <s v="2025/05"/>
    <s v=""/>
    <s v=""/>
    <x v="5"/>
    <x v="0"/>
    <x v="0"/>
    <x v="9"/>
  </r>
  <r>
    <x v="8"/>
    <x v="8"/>
    <s v="3005"/>
    <s v="MolymetNos S.A."/>
    <s v="11093"/>
    <s v="2025004396"/>
    <s v="KV"/>
    <d v="2025-04-30T00:00:00"/>
    <d v="2025-05-07T00:00:00"/>
    <s v="/945,42006"/>
    <n v="-39745535"/>
    <s v="CLP"/>
    <n v="-42040.08"/>
    <s v="USD"/>
    <n v="-42040.08"/>
    <s v=""/>
    <s v="TARIFA DE CONSOLIDACION"/>
    <s v=""/>
    <s v=""/>
    <s v="BCONTRERAS"/>
    <s v="2025/05"/>
    <s v=""/>
    <s v=""/>
    <x v="5"/>
    <x v="0"/>
    <x v="0"/>
    <x v="9"/>
  </r>
  <r>
    <x v="8"/>
    <x v="8"/>
    <s v="3005"/>
    <s v="MolymetNos S.A."/>
    <s v="11094"/>
    <s v="2025004397"/>
    <s v="KV"/>
    <d v="2025-04-30T00:00:00"/>
    <d v="2025-05-07T00:00:00"/>
    <s v="/945,41975"/>
    <n v="-10176536"/>
    <s v="CLP"/>
    <n v="-10764.04"/>
    <s v="USD"/>
    <n v="-10764.04"/>
    <s v=""/>
    <s v="TARIFA DE CONSOLIDACION"/>
    <s v=""/>
    <s v=""/>
    <s v="BCONTRERAS"/>
    <s v="2025/05"/>
    <s v=""/>
    <s v=""/>
    <x v="5"/>
    <x v="0"/>
    <x v="0"/>
    <x v="9"/>
  </r>
  <r>
    <x v="8"/>
    <x v="8"/>
    <s v="3005"/>
    <s v="MolymetNos S.A."/>
    <s v="11095"/>
    <s v="2025004399"/>
    <s v="KV"/>
    <d v="2025-04-30T00:00:00"/>
    <d v="2025-05-07T00:00:00"/>
    <s v="/945,41984"/>
    <n v="-15760593"/>
    <s v="CLP"/>
    <n v="-16670.47"/>
    <s v="USD"/>
    <n v="-16670.47"/>
    <s v=""/>
    <s v="TARIFA DE CONSOLIDACION"/>
    <s v=""/>
    <s v=""/>
    <s v="BCONTRERAS"/>
    <s v="2025/05"/>
    <s v=""/>
    <s v=""/>
    <x v="5"/>
    <x v="0"/>
    <x v="0"/>
    <x v="9"/>
  </r>
  <r>
    <x v="8"/>
    <x v="8"/>
    <s v="3005"/>
    <s v="MolymetNos S.A."/>
    <s v="11096"/>
    <s v="2025004400"/>
    <s v="KV"/>
    <d v="2025-04-30T00:00:00"/>
    <d v="2025-05-07T00:00:00"/>
    <s v="/945,42022"/>
    <n v="-15637137"/>
    <s v="CLP"/>
    <n v="-16539.88"/>
    <s v="USD"/>
    <n v="-16539.88"/>
    <s v=""/>
    <s v="TARIFA DE CONSOLIDACION"/>
    <s v=""/>
    <s v=""/>
    <s v="BCONTRERAS"/>
    <s v="2025/05"/>
    <s v=""/>
    <s v=""/>
    <x v="5"/>
    <x v="0"/>
    <x v="0"/>
    <x v="9"/>
  </r>
  <r>
    <x v="8"/>
    <x v="8"/>
    <s v="3005"/>
    <s v="MolymetNos S.A."/>
    <s v="11097"/>
    <s v="2025004401"/>
    <s v="KV"/>
    <d v="2025-04-30T00:00:00"/>
    <d v="2025-05-07T00:00:00"/>
    <s v="/945,41992"/>
    <n v="-42583585"/>
    <s v="CLP"/>
    <n v="-45041.98"/>
    <s v="USD"/>
    <n v="-45041.98"/>
    <s v=""/>
    <s v="TARIFA PROCESO TOSTACION"/>
    <s v=""/>
    <s v=""/>
    <s v="BCONTRERAS"/>
    <s v="2025/05"/>
    <s v=""/>
    <s v=""/>
    <x v="5"/>
    <x v="0"/>
    <x v="0"/>
    <x v="9"/>
  </r>
  <r>
    <x v="8"/>
    <x v="8"/>
    <s v="3005"/>
    <s v="MolymetNos S.A."/>
    <s v="11098"/>
    <s v="2025004402"/>
    <s v="KV"/>
    <d v="2025-04-30T00:00:00"/>
    <d v="2025-05-07T00:00:00"/>
    <s v="/945,42001"/>
    <n v="-114715298"/>
    <s v="CLP"/>
    <n v="-121337.92"/>
    <s v="USD"/>
    <n v="-121337.92"/>
    <s v=""/>
    <s v="TARIFA PROCESO TOSTACION"/>
    <s v=""/>
    <s v=""/>
    <s v="BCONTRERAS"/>
    <s v="2025/05"/>
    <s v=""/>
    <s v=""/>
    <x v="5"/>
    <x v="0"/>
    <x v="0"/>
    <x v="9"/>
  </r>
  <r>
    <x v="8"/>
    <x v="8"/>
    <s v="3005"/>
    <s v="MolymetNos S.A."/>
    <s v="1163"/>
    <s v="2025005244"/>
    <s v="KC"/>
    <d v="2025-05-23T00:00:00"/>
    <d v="2025-05-23T00:00:00"/>
    <s v="/944,83999"/>
    <n v="97925257"/>
    <s v="CLP"/>
    <n v="103642.16"/>
    <s v="USD"/>
    <n v="103642.16"/>
    <s v=""/>
    <s v="ANULACIÓN POR REPROCESO DE LOTE M02-08481"/>
    <s v=""/>
    <s v=""/>
    <s v="BCONTRERAS"/>
    <s v="2025/05"/>
    <s v=""/>
    <s v=""/>
    <x v="5"/>
    <x v="0"/>
    <x v="0"/>
    <x v="9"/>
  </r>
  <r>
    <x v="8"/>
    <x v="8"/>
    <s v="3005"/>
    <s v="MolymetNos S.A."/>
    <s v="11085"/>
    <s v="2025005271"/>
    <s v="KV"/>
    <d v="2025-04-30T00:00:00"/>
    <d v="2025-05-31T00:00:00"/>
    <s v="/945,42002"/>
    <n v="-16460604"/>
    <s v="CLP"/>
    <n v="-17410.89"/>
    <s v="USD"/>
    <n v="-17410.89"/>
    <s v=""/>
    <s v="SIN OV"/>
    <s v=""/>
    <s v=""/>
    <s v="BCONTRERAS"/>
    <s v="2025/05"/>
    <s v=""/>
    <s v=""/>
    <x v="6"/>
    <x v="0"/>
    <x v="0"/>
    <x v="9"/>
  </r>
  <r>
    <x v="8"/>
    <x v="8"/>
    <s v="3005"/>
    <s v="MolymetNos S.A."/>
    <s v="11086"/>
    <s v="2025005272"/>
    <s v="KV"/>
    <d v="2025-04-30T00:00:00"/>
    <d v="2025-05-31T00:00:00"/>
    <s v="/945,42000"/>
    <n v="-20084389"/>
    <s v="CLP"/>
    <n v="-21243.88"/>
    <s v="USD"/>
    <n v="-21243.88"/>
    <s v=""/>
    <s v="SIN OV"/>
    <s v=""/>
    <s v=""/>
    <s v="BCONTRERAS"/>
    <s v="2025/05"/>
    <s v=""/>
    <s v=""/>
    <x v="6"/>
    <x v="0"/>
    <x v="0"/>
    <x v="9"/>
  </r>
  <r>
    <x v="8"/>
    <x v="8"/>
    <s v="3005"/>
    <s v="MolymetNos S.A."/>
    <s v="1164"/>
    <s v="2025005283"/>
    <s v="KC"/>
    <d v="2025-05-30T00:00:00"/>
    <d v="2025-05-31T00:00:00"/>
    <s v="/937,37009"/>
    <n v="35506304"/>
    <s v="CLP"/>
    <n v="37878.639999999999"/>
    <s v="USD"/>
    <n v="37878.639999999999"/>
    <s v=""/>
    <s v="ANULACIÓN POR REPROCESO DE LOTE M02-03242"/>
    <s v=""/>
    <s v=""/>
    <s v="BCONTRERAS"/>
    <s v="2025/05"/>
    <s v=""/>
    <s v=""/>
    <x v="5"/>
    <x v="0"/>
    <x v="0"/>
    <x v="9"/>
  </r>
  <r>
    <x v="8"/>
    <x v="8"/>
    <s v="3005"/>
    <s v="MolymetNos S.A."/>
    <s v="11111"/>
    <s v="2025005387"/>
    <s v="ZK"/>
    <d v="2025-05-30T00:00:00"/>
    <d v="2025-06-02T00:00:00"/>
    <s v="/937,37000"/>
    <n v="-1837493019"/>
    <s v="CLP"/>
    <n v="-1960264.38"/>
    <s v="USD"/>
    <n v="-1960264.38"/>
    <s v=""/>
    <s v="Fact Prov May-25 Cto 4600000846"/>
    <s v=""/>
    <s v=""/>
    <s v="LFLORES"/>
    <s v="2025/06"/>
    <s v="4500012527"/>
    <s v=""/>
    <x v="11"/>
    <x v="0"/>
    <x v="0"/>
    <x v="9"/>
  </r>
  <r>
    <x v="8"/>
    <x v="8"/>
    <s v="3005"/>
    <s v="MolymetNos S.A."/>
    <s v="11110"/>
    <s v="2025005389"/>
    <s v="ZK"/>
    <d v="2025-05-30T00:00:00"/>
    <d v="2025-06-02T00:00:00"/>
    <s v="/937,37000"/>
    <n v="-2498965814"/>
    <s v="CLP"/>
    <n v="-2665933.21"/>
    <s v="USD"/>
    <n v="-2665933.21"/>
    <s v=""/>
    <s v="Fact Prov May-25 Cto 4600000692"/>
    <s v=""/>
    <s v=""/>
    <s v="LFLORES"/>
    <s v="2025/06"/>
    <s v="4500012529"/>
    <s v=""/>
    <x v="10"/>
    <x v="0"/>
    <x v="0"/>
    <x v="9"/>
  </r>
  <r>
    <x v="8"/>
    <x v="8"/>
    <s v="3005"/>
    <s v="MolymetNos S.A."/>
    <s v="11113"/>
    <s v="2025005438"/>
    <s v="ZK"/>
    <d v="2025-05-30T00:00:00"/>
    <d v="2025-06-04T00:00:00"/>
    <s v="/937,37000"/>
    <n v="-3856153496"/>
    <s v="CLP"/>
    <n v="-4113800.83"/>
    <s v="USD"/>
    <n v="-4113800.83"/>
    <s v=""/>
    <s v="Fact may-25 Cto 4600000716 P.PUROS"/>
    <s v=""/>
    <s v=""/>
    <s v="AJARAA"/>
    <s v="2025/06"/>
    <s v="4500012569"/>
    <s v=""/>
    <x v="5"/>
    <x v="0"/>
    <x v="0"/>
    <x v="9"/>
  </r>
  <r>
    <x v="8"/>
    <x v="8"/>
    <s v="3005"/>
    <s v="MolymetNos S.A."/>
    <s v="11114"/>
    <s v="2025005440"/>
    <s v="ZK"/>
    <d v="2025-05-30T00:00:00"/>
    <d v="2025-06-04T00:00:00"/>
    <s v="/937,37000"/>
    <n v="-944647478"/>
    <s v="CLP"/>
    <n v="-1007763.72"/>
    <s v="USD"/>
    <n v="-1007763.72"/>
    <s v=""/>
    <s v="Fact may-25 Cto 4600000716 FEMO"/>
    <s v=""/>
    <s v=""/>
    <s v="AJARAA"/>
    <s v="2025/06"/>
    <s v="4500012573"/>
    <s v=""/>
    <x v="5"/>
    <x v="0"/>
    <x v="0"/>
    <x v="9"/>
  </r>
  <r>
    <x v="8"/>
    <x v="8"/>
    <s v="3005"/>
    <s v="MolymetNos S.A."/>
    <s v="11115"/>
    <s v="2025005441"/>
    <s v="ZK"/>
    <d v="2025-05-30T00:00:00"/>
    <d v="2025-06-04T00:00:00"/>
    <s v="/937,37000"/>
    <n v="-69032698"/>
    <s v="CLP"/>
    <n v="-73645.09"/>
    <s v="USD"/>
    <n v="-73645.09"/>
    <s v=""/>
    <s v="Fact may-25 Cto 4600000716 OXBR"/>
    <s v=""/>
    <s v=""/>
    <s v="AJARAA"/>
    <s v="2025/06"/>
    <s v="4500012574"/>
    <s v=""/>
    <x v="5"/>
    <x v="0"/>
    <x v="0"/>
    <x v="9"/>
  </r>
  <r>
    <x v="8"/>
    <x v="8"/>
    <s v="3005"/>
    <s v="MolymetNos S.A."/>
    <s v="11121"/>
    <s v="2025005443"/>
    <s v="ZK"/>
    <d v="2025-05-30T00:00:00"/>
    <d v="2025-06-04T00:00:00"/>
    <s v="/937,37000"/>
    <n v="-564755028"/>
    <s v="CLP"/>
    <n v="-602488.91"/>
    <s v="USD"/>
    <n v="-602488.91"/>
    <s v=""/>
    <s v="Fact may-25 Cto 4600000716 MO SX"/>
    <s v=""/>
    <s v=""/>
    <s v="AJARAA"/>
    <s v="2025/06"/>
    <s v="4500012575"/>
    <s v=""/>
    <x v="5"/>
    <x v="0"/>
    <x v="0"/>
    <x v="9"/>
  </r>
  <r>
    <x v="8"/>
    <x v="8"/>
    <s v="3005"/>
    <s v="MolymetNos S.A."/>
    <s v="11116"/>
    <s v="2025005489"/>
    <s v="KV"/>
    <d v="2025-05-30T00:00:00"/>
    <d v="2025-06-02T00:00:00"/>
    <s v="/937,36996"/>
    <n v="-69392242"/>
    <s v="CLP"/>
    <n v="-74028.66"/>
    <s v="USD"/>
    <n v="-74028.66"/>
    <s v=""/>
    <s v="TARIFA DE CONSOLIDACION"/>
    <s v=""/>
    <s v=""/>
    <s v="BCONTRERAS"/>
    <s v="2025/06"/>
    <s v=""/>
    <s v=""/>
    <x v="5"/>
    <x v="0"/>
    <x v="0"/>
    <x v="9"/>
  </r>
  <r>
    <x v="8"/>
    <x v="8"/>
    <s v="3005"/>
    <s v="MolymetNos S.A."/>
    <s v="11117"/>
    <s v="2025005491"/>
    <s v="KV"/>
    <d v="2025-05-30T00:00:00"/>
    <d v="2025-06-02T00:00:00"/>
    <s v="/937,36991"/>
    <n v="-28977066"/>
    <s v="CLP"/>
    <n v="-30913.16"/>
    <s v="USD"/>
    <n v="-30913.16"/>
    <s v=""/>
    <s v="TARIFA DE CONSOLIDACION"/>
    <s v=""/>
    <s v=""/>
    <s v="BCONTRERAS"/>
    <s v="2025/06"/>
    <s v=""/>
    <s v=""/>
    <x v="5"/>
    <x v="0"/>
    <x v="0"/>
    <x v="9"/>
  </r>
  <r>
    <x v="8"/>
    <x v="8"/>
    <s v="3005"/>
    <s v="MolymetNos S.A."/>
    <s v="11118"/>
    <s v="2025005492"/>
    <s v="KV"/>
    <d v="2025-05-30T00:00:00"/>
    <d v="2025-06-02T00:00:00"/>
    <s v="/937,36883"/>
    <n v="-1506108"/>
    <s v="CLP"/>
    <n v="-1606.74"/>
    <s v="USD"/>
    <n v="-1606.74"/>
    <s v=""/>
    <s v="TARIFA DE CONSOLIDACION"/>
    <s v=""/>
    <s v=""/>
    <s v="BCONTRERAS"/>
    <s v="2025/06"/>
    <s v=""/>
    <s v=""/>
    <x v="5"/>
    <x v="0"/>
    <x v="0"/>
    <x v="9"/>
  </r>
  <r>
    <x v="8"/>
    <x v="8"/>
    <s v="3005"/>
    <s v="MolymetNos S.A."/>
    <s v="11119"/>
    <s v="2025005493"/>
    <s v="KV"/>
    <d v="2025-05-30T00:00:00"/>
    <d v="2025-06-02T00:00:00"/>
    <s v="/937,36998"/>
    <n v="-16212395"/>
    <s v="CLP"/>
    <n v="-17295.62"/>
    <s v="USD"/>
    <n v="-17295.62"/>
    <s v=""/>
    <s v="TARIFA DE CONSOLIDACION"/>
    <s v=""/>
    <s v=""/>
    <s v="BCONTRERAS"/>
    <s v="2025/06"/>
    <s v=""/>
    <s v=""/>
    <x v="5"/>
    <x v="0"/>
    <x v="0"/>
    <x v="9"/>
  </r>
  <r>
    <x v="8"/>
    <x v="8"/>
    <s v="3005"/>
    <s v="MolymetNos S.A."/>
    <s v="11120"/>
    <s v="2025005495"/>
    <s v="KV"/>
    <d v="2025-05-30T00:00:00"/>
    <d v="2025-06-02T00:00:00"/>
    <s v="/937,37012"/>
    <n v="-22170978"/>
    <s v="CLP"/>
    <n v="-23652.32"/>
    <s v="USD"/>
    <n v="-23652.32"/>
    <s v=""/>
    <s v="TARIFA DE CONSOLIDACION"/>
    <s v=""/>
    <s v=""/>
    <s v="BCONTRERAS"/>
    <s v="2025/06"/>
    <s v=""/>
    <s v=""/>
    <x v="5"/>
    <x v="0"/>
    <x v="0"/>
    <x v="9"/>
  </r>
  <r>
    <x v="8"/>
    <x v="8"/>
    <s v="3005"/>
    <s v="MolymetNos S.A."/>
    <s v="F11105"/>
    <s v="2025006515"/>
    <s v="KV"/>
    <d v="2025-06-01T00:00:00"/>
    <d v="2025-06-01T00:00:00"/>
    <s v="/937,37001"/>
    <n v="-19913376"/>
    <s v="CLP"/>
    <n v="-21243.88"/>
    <s v="USD"/>
    <n v="-21243.88"/>
    <s v=""/>
    <s v="SIN OV"/>
    <s v=""/>
    <s v=""/>
    <s v="BCONTRERAS"/>
    <s v="2025/06"/>
    <s v=""/>
    <s v=""/>
    <x v="6"/>
    <x v="0"/>
    <x v="0"/>
    <x v="9"/>
  </r>
  <r>
    <x v="8"/>
    <x v="8"/>
    <s v="3005"/>
    <s v="MolymetNos S.A."/>
    <s v="11102"/>
    <s v="2025006516"/>
    <s v="KV"/>
    <d v="2025-05-30T00:00:00"/>
    <d v="2025-06-01T00:00:00"/>
    <s v="/937,37000"/>
    <n v="-16469919"/>
    <s v="CLP"/>
    <n v="-17570.349999999999"/>
    <s v="USD"/>
    <n v="-17570.349999999999"/>
    <s v=""/>
    <s v="SIN OV"/>
    <s v=""/>
    <s v=""/>
    <s v="BCONTRERAS"/>
    <s v="2025/06"/>
    <s v=""/>
    <s v=""/>
    <x v="6"/>
    <x v="0"/>
    <x v="0"/>
    <x v="9"/>
  </r>
  <r>
    <x v="8"/>
    <x v="8"/>
    <s v="3005"/>
    <s v="MolymetNos S.A."/>
    <s v="F.11105"/>
    <s v="2025006517"/>
    <s v="KV"/>
    <d v="2025-06-01T00:00:00"/>
    <d v="2025-06-01T00:00:00"/>
    <s v="/937,37001"/>
    <n v="19913376"/>
    <s v="CLP"/>
    <n v="21243.88"/>
    <s v="USD"/>
    <n v="21243.88"/>
    <s v=""/>
    <s v="SIN OV"/>
    <s v=""/>
    <s v=""/>
    <s v="BCONTRERAS"/>
    <s v="2025/06"/>
    <s v=""/>
    <s v=""/>
    <x v="6"/>
    <x v="0"/>
    <x v="0"/>
    <x v="9"/>
  </r>
  <r>
    <x v="8"/>
    <x v="8"/>
    <s v="3005"/>
    <s v="MolymetNos S.A."/>
    <s v="11105"/>
    <s v="2025006518"/>
    <s v="KV"/>
    <d v="2025-05-30T00:00:00"/>
    <d v="2025-06-01T00:00:00"/>
    <s v="/937,37001"/>
    <n v="-19913376"/>
    <s v="CLP"/>
    <n v="-21243.88"/>
    <s v="USD"/>
    <n v="-21243.88"/>
    <s v=""/>
    <s v="SIN OV"/>
    <s v=""/>
    <s v=""/>
    <s v="BCONTRERAS"/>
    <s v="2025/06"/>
    <s v=""/>
    <s v=""/>
    <x v="6"/>
    <x v="0"/>
    <x v="0"/>
    <x v="9"/>
  </r>
  <r>
    <x v="8"/>
    <x v="8"/>
    <s v="3005"/>
    <s v="MolymetNos S.A."/>
    <s v="NOTA COBRO 371"/>
    <s v="2025250092"/>
    <s v="DC"/>
    <d v="2025-01-29T00:00:00"/>
    <d v="2025-01-29T00:00:00"/>
    <s v="1,00000"/>
    <n v="182738.96"/>
    <s v="USD"/>
    <n v="182738.96"/>
    <s v="USD"/>
    <n v="182738.96"/>
    <s v=""/>
    <s v="NOTA COBRO 371 Suscripción Microsoft 2025"/>
    <s v="NOTA COBRO 371"/>
    <s v=""/>
    <s v="HBRAVO"/>
    <s v="2025/01"/>
    <s v=""/>
    <s v=""/>
    <x v="3"/>
    <x v="0"/>
    <x v="0"/>
    <x v="9"/>
  </r>
  <r>
    <x v="8"/>
    <x v="8"/>
    <s v="3005"/>
    <s v="MolymetNos S.A."/>
    <s v=""/>
    <s v="2025500109"/>
    <s v="ZP"/>
    <d v="2025-01-03T00:00:00"/>
    <d v="2025-01-03T00:00:00"/>
    <s v="1,00000"/>
    <n v="2412034.81"/>
    <s v="USD"/>
    <n v="2412034.81"/>
    <s v="USD"/>
    <n v="2412034.81"/>
    <s v=""/>
    <s v=""/>
    <s v="20250103-03ENE"/>
    <s v=""/>
    <s v="DRIOSA"/>
    <s v="2025/01"/>
    <s v=""/>
    <s v=""/>
    <x v="1"/>
    <x v="1"/>
    <x v="1"/>
    <x v="1"/>
  </r>
  <r>
    <x v="8"/>
    <x v="8"/>
    <s v="3005"/>
    <s v="MolymetNos S.A."/>
    <s v="MOLYMETNOS"/>
    <s v="2025500541"/>
    <s v="KZ"/>
    <d v="2025-01-06T00:00:00"/>
    <d v="2025-01-06T00:00:00"/>
    <s v="1,00000"/>
    <n v="1991640.26"/>
    <s v="USD"/>
    <n v="2031187.2"/>
    <s v="USD"/>
    <n v="2031187.2"/>
    <s v=""/>
    <s v="MOLYMETNOS"/>
    <s v="MOLYMETNOS"/>
    <s v=""/>
    <s v="DRIOSA"/>
    <s v="2025/01"/>
    <s v=""/>
    <s v=""/>
    <x v="1"/>
    <x v="1"/>
    <x v="1"/>
    <x v="1"/>
  </r>
  <r>
    <x v="8"/>
    <x v="8"/>
    <s v="3005"/>
    <s v="MolymetNos S.A."/>
    <s v="MOLYMETNOS"/>
    <s v="2025502752"/>
    <s v="KZ"/>
    <d v="2025-01-13T00:00:00"/>
    <d v="2025-01-13T00:00:00"/>
    <s v="1,00000"/>
    <n v="779892.95"/>
    <s v="USD"/>
    <n v="793319.32"/>
    <s v="USD"/>
    <n v="793319.32"/>
    <s v=""/>
    <s v="MOLYMETNOS"/>
    <s v="MOLYMETNOS"/>
    <s v=""/>
    <s v="DRIOSA"/>
    <s v="2025/01"/>
    <s v=""/>
    <s v=""/>
    <x v="1"/>
    <x v="1"/>
    <x v="1"/>
    <x v="1"/>
  </r>
  <r>
    <x v="8"/>
    <x v="8"/>
    <s v="3005"/>
    <s v="MolymetNos S.A."/>
    <s v="MOLYMETNOS"/>
    <s v="2025502770"/>
    <s v="KZ"/>
    <d v="2025-01-15T00:00:00"/>
    <d v="2025-01-15T00:00:00"/>
    <s v="1,00000"/>
    <n v="1886055.74"/>
    <s v="USD"/>
    <n v="1948099.98"/>
    <s v="USD"/>
    <n v="1948099.98"/>
    <s v=""/>
    <s v="MOLYMETNOS"/>
    <s v="MOLYMETNOS"/>
    <s v=""/>
    <s v="DRIOSA"/>
    <s v="2025/01"/>
    <s v=""/>
    <s v=""/>
    <x v="1"/>
    <x v="1"/>
    <x v="1"/>
    <x v="1"/>
  </r>
  <r>
    <x v="8"/>
    <x v="8"/>
    <s v="3005"/>
    <s v="MolymetNos S.A."/>
    <s v="COMPENSAN"/>
    <s v="2025502773"/>
    <s v="AB"/>
    <d v="2025-01-21T00:00:00"/>
    <d v="2025-01-21T00:00:00"/>
    <s v="1,00000"/>
    <n v="909.58"/>
    <s v="USD"/>
    <n v="930.78"/>
    <s v="USD"/>
    <n v="930.78"/>
    <s v=""/>
    <s v=""/>
    <s v="COMPENSAN"/>
    <s v=""/>
    <s v="DRIOSA"/>
    <s v="2025/01"/>
    <s v=""/>
    <s v=""/>
    <x v="1"/>
    <x v="1"/>
    <x v="1"/>
    <x v="1"/>
  </r>
  <r>
    <x v="8"/>
    <x v="8"/>
    <s v="3005"/>
    <s v="MolymetNos S.A."/>
    <s v="COMPENSAN"/>
    <s v="2025502773"/>
    <s v="AB"/>
    <d v="2025-01-21T00:00:00"/>
    <d v="2025-01-21T00:00:00"/>
    <s v="1,00000"/>
    <n v="-909.58"/>
    <s v="USD"/>
    <n v="-930.78"/>
    <s v="USD"/>
    <n v="-930.78"/>
    <s v=""/>
    <s v=""/>
    <s v="COMPENSAN"/>
    <s v=""/>
    <s v="DRIOSA"/>
    <s v="2025/01"/>
    <s v=""/>
    <s v=""/>
    <x v="1"/>
    <x v="1"/>
    <x v="1"/>
    <x v="1"/>
  </r>
  <r>
    <x v="8"/>
    <x v="8"/>
    <s v="3005"/>
    <s v="MolymetNos S.A."/>
    <s v="MOLYMETNOS"/>
    <s v="2025503698"/>
    <s v="AB"/>
    <d v="2025-01-21T00:00:00"/>
    <d v="2025-01-21T00:00:00"/>
    <s v="1,00000"/>
    <n v="1786361.12"/>
    <s v="USD"/>
    <n v="1804024.51"/>
    <s v="USD"/>
    <n v="1804024.51"/>
    <s v=""/>
    <s v="MOLYMETNOS"/>
    <s v="MOLYMETNOS"/>
    <s v=""/>
    <s v="DRIOSA"/>
    <s v="2025/01"/>
    <s v=""/>
    <s v=""/>
    <x v="1"/>
    <x v="1"/>
    <x v="1"/>
    <x v="1"/>
  </r>
  <r>
    <x v="8"/>
    <x v="8"/>
    <s v="3005"/>
    <s v="MolymetNos S.A."/>
    <s v="MOLYMETNOS"/>
    <s v="2025504173"/>
    <s v="AB"/>
    <d v="2025-01-28T00:00:00"/>
    <d v="2025-01-28T00:00:00"/>
    <s v="1,00000"/>
    <n v="-149455.43"/>
    <s v="USD"/>
    <n v="-155863.15"/>
    <s v="USD"/>
    <n v="-155863.15"/>
    <s v=""/>
    <s v="MOLYMETNOS"/>
    <s v="MOLYMETNOS"/>
    <s v=""/>
    <s v="DRIOSA"/>
    <s v="2025/01"/>
    <s v=""/>
    <s v=""/>
    <x v="1"/>
    <x v="1"/>
    <x v="1"/>
    <x v="1"/>
  </r>
  <r>
    <x v="8"/>
    <x v="8"/>
    <s v="3005"/>
    <s v="MolymetNos S.A."/>
    <s v="MOLYMETNOS"/>
    <s v="2025504177"/>
    <s v="KZ"/>
    <d v="2025-01-28T00:00:00"/>
    <d v="2025-01-28T00:00:00"/>
    <s v="1,00000"/>
    <n v="5195202.08"/>
    <s v="USD"/>
    <n v="5161269.79"/>
    <s v="USD"/>
    <n v="5161269.79"/>
    <s v=""/>
    <s v="MOLYMETNOS"/>
    <s v="MOLYMETNOS"/>
    <s v=""/>
    <s v="DRIOSA"/>
    <s v="2025/01"/>
    <s v=""/>
    <s v=""/>
    <x v="1"/>
    <x v="1"/>
    <x v="1"/>
    <x v="1"/>
  </r>
  <r>
    <x v="8"/>
    <x v="8"/>
    <s v="3005"/>
    <s v="MolymetNos S.A."/>
    <s v="NOTA COBRO 371"/>
    <s v="2025505564"/>
    <s v="AU"/>
    <d v="2025-01-29T00:00:00"/>
    <d v="2025-01-29T00:00:00"/>
    <s v="1,00000"/>
    <n v="-182738.96"/>
    <s v="USD"/>
    <n v="-182738.96"/>
    <s v="USD"/>
    <n v="-182738.96"/>
    <s v=""/>
    <s v="NOTA COBRO 371 Suscripción Microsoft 2025"/>
    <s v="NOTA COBRO 371"/>
    <s v=""/>
    <s v="HBRAVO"/>
    <s v="2025/01"/>
    <s v=""/>
    <s v=""/>
    <x v="3"/>
    <x v="0"/>
    <x v="0"/>
    <x v="9"/>
  </r>
  <r>
    <x v="8"/>
    <x v="8"/>
    <s v="3005"/>
    <s v="MolymetNos S.A."/>
    <s v="PROV. VARIAS FAC"/>
    <s v="2025505954"/>
    <s v="AB"/>
    <d v="2024-12-31T00:00:00"/>
    <d v="2025-01-01T00:00:00"/>
    <s v="/992,12000"/>
    <n v="10225088533"/>
    <s v="CLP"/>
    <n v="10306302.189999999"/>
    <s v="USD"/>
    <n v="10306302.189999999"/>
    <s v=""/>
    <s v="PROV VARIAS FACT"/>
    <s v="PROV. VARIAS FACT"/>
    <s v=""/>
    <s v="MPARRA"/>
    <s v="2025/01"/>
    <s v=""/>
    <s v=""/>
    <x v="5"/>
    <x v="0"/>
    <x v="0"/>
    <x v="9"/>
  </r>
  <r>
    <x v="8"/>
    <x v="8"/>
    <s v="3005"/>
    <s v="MolymetNos S.A."/>
    <s v="PROV. VARIAS FAC"/>
    <s v="2025505956"/>
    <s v="SA"/>
    <d v="2025-01-31T00:00:00"/>
    <d v="2025-01-31T00:00:00"/>
    <s v="/988,10000"/>
    <n v="-7469451694"/>
    <s v="CLP"/>
    <n v="-7559408.6600000001"/>
    <s v="USD"/>
    <n v="-7559408.6600000001"/>
    <s v=""/>
    <s v="PROV VARIAS FACT"/>
    <s v="PROV. VARIAS FAC"/>
    <s v=""/>
    <s v="MPARRA"/>
    <s v="2025/01"/>
    <s v=""/>
    <s v=""/>
    <x v="2"/>
    <x v="1"/>
    <x v="1"/>
    <x v="1"/>
  </r>
  <r>
    <x v="8"/>
    <x v="8"/>
    <s v="3005"/>
    <s v="MolymetNos S.A."/>
    <s v="PROV FEL00010991"/>
    <s v="2025505957"/>
    <s v="SA"/>
    <d v="2025-01-31T00:00:00"/>
    <d v="2025-01-31T00:00:00"/>
    <s v="/988,10001"/>
    <n v="-20991078"/>
    <s v="CLP"/>
    <n v="-21243.88"/>
    <s v="USD"/>
    <n v="-21243.88"/>
    <s v=""/>
    <s v="PROV FEL00010991"/>
    <s v="PROV FEL00010991"/>
    <s v=""/>
    <s v="MPARRA"/>
    <s v="2025/01"/>
    <s v=""/>
    <s v=""/>
    <x v="2"/>
    <x v="1"/>
    <x v="1"/>
    <x v="1"/>
  </r>
  <r>
    <x v="8"/>
    <x v="8"/>
    <s v="3005"/>
    <s v="MolymetNos S.A."/>
    <s v="PROV FEL00010992"/>
    <s v="2025505960"/>
    <s v="SA"/>
    <d v="2025-01-31T00:00:00"/>
    <d v="2025-01-31T00:00:00"/>
    <s v="/988,09998"/>
    <n v="-16495845"/>
    <s v="CLP"/>
    <n v="-16694.509999999998"/>
    <s v="USD"/>
    <n v="-16694.509999999998"/>
    <s v=""/>
    <s v="PROV FEL00010992"/>
    <s v="PROV FEL00010992"/>
    <s v=""/>
    <s v="MPARRA"/>
    <s v="2025/01"/>
    <s v=""/>
    <s v=""/>
    <x v="2"/>
    <x v="1"/>
    <x v="1"/>
    <x v="1"/>
  </r>
  <r>
    <x v="8"/>
    <x v="8"/>
    <s v="3005"/>
    <s v="MolymetNos S.A."/>
    <s v="MOLYMETNOS"/>
    <s v="2025506146"/>
    <s v="KZ"/>
    <d v="2025-02-04T00:00:00"/>
    <d v="2025-02-04T00:00:00"/>
    <s v="1,00000"/>
    <n v="2795655.14"/>
    <s v="USD"/>
    <n v="2792882.4"/>
    <s v="USD"/>
    <n v="2792882.4"/>
    <s v=""/>
    <s v="MOLYMETNOS"/>
    <s v="MOLYMETNOS"/>
    <s v=""/>
    <s v="DRIOSA"/>
    <s v="2025/02"/>
    <s v=""/>
    <s v=""/>
    <x v="1"/>
    <x v="1"/>
    <x v="1"/>
    <x v="1"/>
  </r>
  <r>
    <x v="8"/>
    <x v="8"/>
    <s v="3005"/>
    <s v="MolymetNos S.A."/>
    <s v="MOLYMETNOS"/>
    <s v="2025510816"/>
    <s v="KZ"/>
    <d v="2025-02-26T00:00:00"/>
    <d v="2025-02-26T00:00:00"/>
    <s v="1,00000"/>
    <n v="544566.18000000005"/>
    <s v="USD"/>
    <n v="516501.37"/>
    <s v="USD"/>
    <n v="516501.37"/>
    <s v=""/>
    <s v="MOLYMETNOS"/>
    <s v="MOLYMETNOS"/>
    <s v=""/>
    <s v="DRIOSA"/>
    <s v="2025/02"/>
    <s v=""/>
    <s v=""/>
    <x v="1"/>
    <x v="1"/>
    <x v="1"/>
    <x v="1"/>
  </r>
  <r>
    <x v="8"/>
    <x v="8"/>
    <s v="3005"/>
    <s v="MolymetNos S.A."/>
    <s v="MOLYMETNOS"/>
    <s v="2025511650"/>
    <s v="KZ"/>
    <d v="2025-02-27T00:00:00"/>
    <d v="2025-02-27T00:00:00"/>
    <s v="1,00000"/>
    <n v="3909284.4"/>
    <s v="USD"/>
    <n v="3725946.43"/>
    <s v="USD"/>
    <n v="3725946.43"/>
    <s v=""/>
    <s v="MOLYMETNOS"/>
    <s v="MOLYMETNOS"/>
    <s v=""/>
    <s v="DRIOSA"/>
    <s v="2025/02"/>
    <s v=""/>
    <s v=""/>
    <x v="1"/>
    <x v="1"/>
    <x v="1"/>
    <x v="1"/>
  </r>
  <r>
    <x v="8"/>
    <x v="8"/>
    <s v="3005"/>
    <s v="MolymetNos S.A."/>
    <s v="PROV. VARIAS FAC"/>
    <s v="2025512225"/>
    <s v="AB"/>
    <d v="2025-01-31T00:00:00"/>
    <d v="2025-02-01T00:00:00"/>
    <s v="/988,10000"/>
    <n v="7469451694"/>
    <s v="CLP"/>
    <n v="7559408.6600000001"/>
    <s v="USD"/>
    <n v="7559408.6600000001"/>
    <s v=""/>
    <s v="PROV VARIAS FACT"/>
    <s v="PROV. VARIAS FAC"/>
    <s v=""/>
    <s v="MPARRA"/>
    <s v="2025/02"/>
    <s v=""/>
    <s v=""/>
    <x v="2"/>
    <x v="1"/>
    <x v="1"/>
    <x v="1"/>
  </r>
  <r>
    <x v="8"/>
    <x v="8"/>
    <s v="3005"/>
    <s v="MolymetNos S.A."/>
    <s v="PROV FEL00010991"/>
    <s v="2025512226"/>
    <s v="AB"/>
    <d v="2025-01-31T00:00:00"/>
    <d v="2025-02-01T00:00:00"/>
    <s v="/988,10001"/>
    <n v="20991078"/>
    <s v="CLP"/>
    <n v="21243.88"/>
    <s v="USD"/>
    <n v="21243.88"/>
    <s v=""/>
    <s v="PROV FEL00010991"/>
    <s v="PROV FEL00010991"/>
    <s v=""/>
    <s v="MPARRA"/>
    <s v="2025/02"/>
    <s v=""/>
    <s v=""/>
    <x v="2"/>
    <x v="1"/>
    <x v="1"/>
    <x v="1"/>
  </r>
  <r>
    <x v="8"/>
    <x v="8"/>
    <s v="3005"/>
    <s v="MolymetNos S.A."/>
    <s v="PROV FEL00010992"/>
    <s v="2025512227"/>
    <s v="AB"/>
    <d v="2025-01-31T00:00:00"/>
    <d v="2025-02-01T00:00:00"/>
    <s v="/988,09998"/>
    <n v="16495845"/>
    <s v="CLP"/>
    <n v="16694.509999999998"/>
    <s v="USD"/>
    <n v="16694.509999999998"/>
    <s v=""/>
    <s v="PROV FEL00010992"/>
    <s v="PROV FEL00010992"/>
    <s v=""/>
    <s v="MPARRA"/>
    <s v="2025/02"/>
    <s v=""/>
    <s v=""/>
    <x v="2"/>
    <x v="1"/>
    <x v="1"/>
    <x v="1"/>
  </r>
  <r>
    <x v="8"/>
    <x v="8"/>
    <s v="3005"/>
    <s v="MolymetNos S.A."/>
    <s v="PROV. VARIAS FAC"/>
    <s v="2025512230"/>
    <s v="SA"/>
    <d v="2025-02-28T00:00:00"/>
    <d v="2025-02-28T00:00:00"/>
    <s v="/951,21000"/>
    <n v="-6624418306"/>
    <s v="CLP"/>
    <n v="-6964201.71"/>
    <s v="USD"/>
    <n v="-6964201.71"/>
    <s v=""/>
    <s v="PROV. VARIAS FACT"/>
    <s v="PROV. VARIAS FAC"/>
    <s v=""/>
    <s v="MPARRA"/>
    <s v="2025/02"/>
    <s v=""/>
    <s v=""/>
    <x v="2"/>
    <x v="1"/>
    <x v="1"/>
    <x v="1"/>
  </r>
  <r>
    <x v="8"/>
    <x v="8"/>
    <s v="3005"/>
    <s v="MolymetNos S.A."/>
    <s v="PROV FEL00011008"/>
    <s v="2025512231"/>
    <s v="SA"/>
    <d v="2025-02-28T00:00:00"/>
    <d v="2025-02-28T00:00:00"/>
    <s v="/951,20999"/>
    <n v="-15215536"/>
    <s v="CLP"/>
    <n v="-15995.98"/>
    <s v="USD"/>
    <n v="-15995.98"/>
    <s v=""/>
    <s v="PROV FEL00011008"/>
    <s v="PROV FEL00011008"/>
    <s v=""/>
    <s v="MPARRA"/>
    <s v="2025/02"/>
    <s v=""/>
    <s v=""/>
    <x v="2"/>
    <x v="1"/>
    <x v="1"/>
    <x v="1"/>
  </r>
  <r>
    <x v="8"/>
    <x v="8"/>
    <s v="3005"/>
    <s v="MolymetNos S.A."/>
    <s v="PROV FEL00011008"/>
    <s v="2025512232"/>
    <s v="AB"/>
    <d v="2025-02-28T00:00:00"/>
    <d v="2025-02-28T00:00:00"/>
    <s v="/951,20999"/>
    <n v="15215536"/>
    <s v="CLP"/>
    <n v="15995.98"/>
    <s v="USD"/>
    <n v="15995.98"/>
    <s v=""/>
    <s v="PROV FEL00011008"/>
    <s v="PROV FEL00011008"/>
    <s v=""/>
    <s v="MPARRA"/>
    <s v="2025/02"/>
    <s v=""/>
    <s v=""/>
    <x v="2"/>
    <x v="1"/>
    <x v="1"/>
    <x v="1"/>
  </r>
  <r>
    <x v="8"/>
    <x v="8"/>
    <s v="3005"/>
    <s v="MolymetNos S.A."/>
    <s v="PROV FEL00011010"/>
    <s v="2025512234"/>
    <s v="SA"/>
    <d v="2025-02-28T00:00:00"/>
    <d v="2025-02-28T00:00:00"/>
    <s v="/951,21000"/>
    <n v="-20207391"/>
    <s v="CLP"/>
    <n v="-21243.88"/>
    <s v="USD"/>
    <n v="-21243.88"/>
    <s v=""/>
    <s v="PROV FEL00011010"/>
    <s v="PROV FEL00011010"/>
    <s v=""/>
    <s v="MPARRA"/>
    <s v="2025/02"/>
    <s v=""/>
    <s v=""/>
    <x v="2"/>
    <x v="1"/>
    <x v="1"/>
    <x v="1"/>
  </r>
  <r>
    <x v="8"/>
    <x v="8"/>
    <s v="3005"/>
    <s v="MolymetNos S.A."/>
    <s v="PROV FEL00011008"/>
    <s v="2025512235"/>
    <s v="SA"/>
    <d v="2025-02-28T00:00:00"/>
    <d v="2025-02-28T00:00:00"/>
    <s v="/951,20999"/>
    <n v="-15215536"/>
    <s v="CLP"/>
    <n v="-15995.98"/>
    <s v="USD"/>
    <n v="-15995.98"/>
    <s v=""/>
    <s v="PROV FEL00011008"/>
    <s v="PROV FEL00011008"/>
    <s v=""/>
    <s v="MPARRA"/>
    <s v="2025/02"/>
    <s v=""/>
    <s v=""/>
    <x v="2"/>
    <x v="1"/>
    <x v="1"/>
    <x v="1"/>
  </r>
  <r>
    <x v="8"/>
    <x v="8"/>
    <s v="3005"/>
    <s v="MolymetNos S.A."/>
    <s v="MOLYMETNOS"/>
    <s v="2025513141"/>
    <s v="KZ"/>
    <d v="2025-03-11T00:00:00"/>
    <d v="2025-03-11T00:00:00"/>
    <s v="1,00000"/>
    <n v="1104246.3600000001"/>
    <s v="USD"/>
    <n v="1040579.82"/>
    <s v="USD"/>
    <n v="1040579.82"/>
    <s v=""/>
    <s v="MOLYMETNOS"/>
    <s v="MOLYMETNOS"/>
    <s v=""/>
    <s v="DRIOSA"/>
    <s v="2025/03"/>
    <s v=""/>
    <s v=""/>
    <x v="1"/>
    <x v="1"/>
    <x v="1"/>
    <x v="1"/>
  </r>
  <r>
    <x v="8"/>
    <x v="8"/>
    <s v="3005"/>
    <s v="MolymetNos S.A."/>
    <s v="MOLYMETNOS"/>
    <s v="2025516275"/>
    <s v="KZ"/>
    <d v="2025-03-13T00:00:00"/>
    <d v="2025-03-13T00:00:00"/>
    <s v="1,00000"/>
    <n v="325989.59000000003"/>
    <s v="USD"/>
    <n v="319502.08000000002"/>
    <s v="USD"/>
    <n v="319502.08000000002"/>
    <s v=""/>
    <s v="MOLYMETNOS"/>
    <s v="MOLYMETNOS"/>
    <s v=""/>
    <s v="DRIOSA"/>
    <s v="2025/03"/>
    <s v=""/>
    <s v=""/>
    <x v="1"/>
    <x v="1"/>
    <x v="1"/>
    <x v="1"/>
  </r>
  <r>
    <x v="8"/>
    <x v="8"/>
    <s v="3005"/>
    <s v="MolymetNos S.A."/>
    <s v="MOLYMETNOS"/>
    <s v="2025516353"/>
    <s v="KZ"/>
    <d v="2025-03-17T00:00:00"/>
    <d v="2025-03-17T00:00:00"/>
    <s v="1,00000"/>
    <n v="1406004.94"/>
    <s v="USD"/>
    <n v="1378142.33"/>
    <s v="USD"/>
    <n v="1378142.33"/>
    <s v=""/>
    <s v="MOLYMETNOS"/>
    <s v="MOLYMETNOS"/>
    <s v=""/>
    <s v="DRIOSA"/>
    <s v="2025/03"/>
    <s v=""/>
    <s v=""/>
    <x v="1"/>
    <x v="1"/>
    <x v="1"/>
    <x v="1"/>
  </r>
  <r>
    <x v="8"/>
    <x v="8"/>
    <s v="3005"/>
    <s v="MolymetNos S.A."/>
    <s v="MOLYMETNOS"/>
    <s v="2025516665"/>
    <s v="KZ"/>
    <d v="2025-03-18T00:00:00"/>
    <d v="2025-03-18T00:00:00"/>
    <s v="1,00000"/>
    <n v="1961757.82"/>
    <s v="USD"/>
    <n v="1904238.01"/>
    <s v="USD"/>
    <n v="1904238.01"/>
    <s v=""/>
    <s v="MOLYMETNOS"/>
    <s v="MOLYMETNOS"/>
    <s v=""/>
    <s v="DRIOSA"/>
    <s v="2025/03"/>
    <s v=""/>
    <s v=""/>
    <x v="1"/>
    <x v="1"/>
    <x v="1"/>
    <x v="1"/>
  </r>
  <r>
    <x v="8"/>
    <x v="8"/>
    <s v="3005"/>
    <s v="MolymetNos S.A."/>
    <s v="11012"/>
    <s v="2025518474"/>
    <s v="KZ"/>
    <d v="2025-03-27T00:00:00"/>
    <d v="2025-03-27T00:00:00"/>
    <s v="1,00000"/>
    <n v="-2000000"/>
    <s v="USD"/>
    <n v="-2000000"/>
    <s v="USD"/>
    <n v="-2000000"/>
    <s v=""/>
    <s v="SALDO PEND.11012"/>
    <s v="11012"/>
    <s v=""/>
    <s v="DRIOSA"/>
    <s v="2025/03"/>
    <s v=""/>
    <s v=""/>
    <x v="1"/>
    <x v="1"/>
    <x v="1"/>
    <x v="1"/>
  </r>
  <r>
    <x v="8"/>
    <x v="8"/>
    <s v="3005"/>
    <s v="MolymetNos S.A."/>
    <s v="11012"/>
    <s v="2025518474"/>
    <s v="KZ"/>
    <d v="2025-03-27T00:00:00"/>
    <d v="2025-03-27T00:00:00"/>
    <s v="1,00000"/>
    <n v="3472683.17"/>
    <s v="USD"/>
    <n v="3362319.31"/>
    <s v="USD"/>
    <n v="3362319.31"/>
    <s v=""/>
    <s v="11012"/>
    <s v="11012"/>
    <s v=""/>
    <s v="DRIOSA"/>
    <s v="2025/03"/>
    <s v=""/>
    <s v=""/>
    <x v="1"/>
    <x v="1"/>
    <x v="1"/>
    <x v="1"/>
  </r>
  <r>
    <x v="8"/>
    <x v="8"/>
    <s v="3005"/>
    <s v="MolymetNos S.A."/>
    <s v="11012"/>
    <s v="2025518536"/>
    <s v="KZ"/>
    <d v="2025-03-28T00:00:00"/>
    <d v="2025-03-28T00:00:00"/>
    <s v="1,00000"/>
    <n v="-1600000"/>
    <s v="USD"/>
    <n v="-1600000"/>
    <s v="USD"/>
    <n v="-1600000"/>
    <s v=""/>
    <s v="SALDO PEND.11012"/>
    <s v="11012"/>
    <s v=""/>
    <s v="DRIOSA"/>
    <s v="2025/03"/>
    <s v=""/>
    <s v=""/>
    <x v="1"/>
    <x v="1"/>
    <x v="1"/>
    <x v="1"/>
  </r>
  <r>
    <x v="8"/>
    <x v="8"/>
    <s v="3005"/>
    <s v="MolymetNos S.A."/>
    <s v="11012"/>
    <s v="2025518536"/>
    <s v="KZ"/>
    <d v="2025-03-28T00:00:00"/>
    <d v="2025-03-28T00:00:00"/>
    <s v="1,00000"/>
    <n v="2000000"/>
    <s v="USD"/>
    <n v="2000000"/>
    <s v="USD"/>
    <n v="2000000"/>
    <s v=""/>
    <s v="11012"/>
    <s v="11012"/>
    <s v=""/>
    <s v="DRIOSA"/>
    <s v="2025/03"/>
    <s v=""/>
    <s v=""/>
    <x v="1"/>
    <x v="1"/>
    <x v="1"/>
    <x v="1"/>
  </r>
  <r>
    <x v="8"/>
    <x v="8"/>
    <s v="3005"/>
    <s v="MolymetNos S.A."/>
    <s v="MOLYMETNOS"/>
    <s v="2025518589"/>
    <s v="KZ"/>
    <d v="2025-03-31T00:00:00"/>
    <d v="2025-03-31T00:00:00"/>
    <s v="1,00000"/>
    <n v="1600000"/>
    <s v="USD"/>
    <n v="1600000"/>
    <s v="USD"/>
    <n v="1600000"/>
    <s v=""/>
    <s v="MOLYMETNOS"/>
    <s v="MOLYMETNOS"/>
    <s v=""/>
    <s v="DRIOSA"/>
    <s v="2025/03"/>
    <s v=""/>
    <s v=""/>
    <x v="1"/>
    <x v="1"/>
    <x v="1"/>
    <x v="1"/>
  </r>
  <r>
    <x v="8"/>
    <x v="8"/>
    <s v="3005"/>
    <s v="MolymetNos S.A."/>
    <s v="PROV. VARIAS FAC"/>
    <s v="2025519143"/>
    <s v="AB"/>
    <d v="2025-02-28T00:00:00"/>
    <d v="2025-03-01T00:00:00"/>
    <s v="/951,21000"/>
    <n v="6624418306"/>
    <s v="CLP"/>
    <n v="6964201.71"/>
    <s v="USD"/>
    <n v="6964201.71"/>
    <s v=""/>
    <s v="PROV. VARIAS FACT"/>
    <s v="PROV. VARIAS FAC"/>
    <s v=""/>
    <s v="MPARRA"/>
    <s v="2025/03"/>
    <s v=""/>
    <s v=""/>
    <x v="2"/>
    <x v="1"/>
    <x v="1"/>
    <x v="1"/>
  </r>
  <r>
    <x v="8"/>
    <x v="8"/>
    <s v="3005"/>
    <s v="MolymetNos S.A."/>
    <s v="PROV FEL00011010"/>
    <s v="2025519146"/>
    <s v="AB"/>
    <d v="2025-02-28T00:00:00"/>
    <d v="2025-03-01T00:00:00"/>
    <s v="/951,21000"/>
    <n v="20207391"/>
    <s v="CLP"/>
    <n v="21243.88"/>
    <s v="USD"/>
    <n v="21243.88"/>
    <s v=""/>
    <s v="PROV FEL00011010"/>
    <s v="PROV FEL00011010"/>
    <s v=""/>
    <s v="MPARRA"/>
    <s v="2025/03"/>
    <s v=""/>
    <s v=""/>
    <x v="2"/>
    <x v="1"/>
    <x v="1"/>
    <x v="1"/>
  </r>
  <r>
    <x v="8"/>
    <x v="8"/>
    <s v="3005"/>
    <s v="MolymetNos S.A."/>
    <s v="PROV FEL00011008"/>
    <s v="2025519147"/>
    <s v="AB"/>
    <d v="2025-02-28T00:00:00"/>
    <d v="2025-03-01T00:00:00"/>
    <s v="/951,20999"/>
    <n v="15215536"/>
    <s v="CLP"/>
    <n v="15995.98"/>
    <s v="USD"/>
    <n v="15995.98"/>
    <s v=""/>
    <s v="PROV FEL00011008"/>
    <s v="PROV FEL00011008"/>
    <s v=""/>
    <s v="MPARRA"/>
    <s v="2025/03"/>
    <s v=""/>
    <s v=""/>
    <x v="2"/>
    <x v="1"/>
    <x v="1"/>
    <x v="1"/>
  </r>
  <r>
    <x v="8"/>
    <x v="8"/>
    <s v="3005"/>
    <s v="MolymetNos S.A."/>
    <s v="PROV FEL00011030"/>
    <s v="2025519149"/>
    <s v="SA"/>
    <d v="2025-03-31T00:00:00"/>
    <d v="2025-03-31T00:00:00"/>
    <s v="/946,10001"/>
    <n v="-20098835"/>
    <s v="CLP"/>
    <n v="-21243.88"/>
    <s v="USD"/>
    <n v="-21243.88"/>
    <s v=""/>
    <s v="PROV. FEL00011030"/>
    <s v="PROV FEL00011030"/>
    <s v=""/>
    <s v="MPARRA"/>
    <s v="2025/03"/>
    <s v=""/>
    <s v=""/>
    <x v="2"/>
    <x v="1"/>
    <x v="1"/>
    <x v="1"/>
  </r>
  <r>
    <x v="8"/>
    <x v="8"/>
    <s v="3005"/>
    <s v="MolymetNos S.A."/>
    <s v="PROV FEL00011031"/>
    <s v="2025519150"/>
    <s v="SA"/>
    <d v="2025-03-31T00:00:00"/>
    <d v="2025-03-31T00:00:00"/>
    <s v="/946,10000"/>
    <n v="-16153825"/>
    <s v="CLP"/>
    <n v="-17074.12"/>
    <s v="USD"/>
    <n v="-17074.12"/>
    <s v=""/>
    <s v="PROV. FEL00011031"/>
    <s v="PROV FEL00011031"/>
    <s v=""/>
    <s v="MPARRA"/>
    <s v="2025/03"/>
    <s v=""/>
    <s v=""/>
    <x v="2"/>
    <x v="1"/>
    <x v="1"/>
    <x v="1"/>
  </r>
  <r>
    <x v="8"/>
    <x v="8"/>
    <s v="3005"/>
    <s v="MolymetNos S.A."/>
    <s v="PROV. VARIAS FAC"/>
    <s v="2025519154"/>
    <s v="SA"/>
    <d v="2025-03-31T00:00:00"/>
    <d v="2025-03-31T00:00:00"/>
    <s v="/946,10000"/>
    <n v="-9105825279"/>
    <s v="CLP"/>
    <n v="-9624590.7200000007"/>
    <s v="USD"/>
    <n v="-9624590.7200000007"/>
    <s v=""/>
    <s v="PROV. VARIAS FACT"/>
    <s v="PROV. VARIAS FACT"/>
    <s v=""/>
    <s v="MPARRA"/>
    <s v="2025/03"/>
    <s v=""/>
    <s v=""/>
    <x v="2"/>
    <x v="1"/>
    <x v="1"/>
    <x v="1"/>
  </r>
  <r>
    <x v="8"/>
    <x v="8"/>
    <s v="3005"/>
    <s v="MolymetNos S.A."/>
    <s v="MOLYMETNOS"/>
    <s v="2025522220"/>
    <s v="KZ"/>
    <d v="2025-04-08T00:00:00"/>
    <d v="2025-04-08T00:00:00"/>
    <s v="1,00000"/>
    <n v="82860.08"/>
    <s v="USD"/>
    <n v="86764.42"/>
    <s v="USD"/>
    <n v="86764.42"/>
    <s v=""/>
    <s v="MOLYMETNOS"/>
    <s v="MOLYMETNOS"/>
    <s v=""/>
    <s v="DRIOSA"/>
    <s v="2025/04"/>
    <s v=""/>
    <s v=""/>
    <x v="1"/>
    <x v="1"/>
    <x v="1"/>
    <x v="1"/>
  </r>
  <r>
    <x v="8"/>
    <x v="8"/>
    <s v="3005"/>
    <s v="MolymetNos S.A."/>
    <s v="MOLYMETNOS"/>
    <s v="2025522575"/>
    <s v="KZ"/>
    <d v="2025-04-10T00:00:00"/>
    <d v="2025-04-10T00:00:00"/>
    <s v="1,00000"/>
    <n v="1201459.6499999999"/>
    <s v="USD"/>
    <n v="1269920.3799999999"/>
    <s v="USD"/>
    <n v="1269920.3799999999"/>
    <s v=""/>
    <s v="MOLYMETNOS"/>
    <s v="MOLYMETNOS"/>
    <s v=""/>
    <s v="DRIOSA"/>
    <s v="2025/04"/>
    <s v=""/>
    <s v=""/>
    <x v="1"/>
    <x v="1"/>
    <x v="1"/>
    <x v="1"/>
  </r>
  <r>
    <x v="8"/>
    <x v="8"/>
    <s v="3005"/>
    <s v="MolymetNos S.A."/>
    <s v="MOLYMETNOS"/>
    <s v="2025522578"/>
    <s v="KZ"/>
    <d v="2025-04-10T00:00:00"/>
    <d v="2025-04-10T00:00:00"/>
    <s v="1,00000"/>
    <n v="1062416.47"/>
    <s v="USD"/>
    <n v="1122954.33"/>
    <s v="USD"/>
    <n v="1122954.33"/>
    <s v=""/>
    <s v="MOLYMETNOS"/>
    <s v="MOLYMETNOS"/>
    <s v=""/>
    <s v="DRIOSA"/>
    <s v="2025/04"/>
    <s v=""/>
    <s v=""/>
    <x v="1"/>
    <x v="1"/>
    <x v="1"/>
    <x v="1"/>
  </r>
  <r>
    <x v="8"/>
    <x v="8"/>
    <s v="3005"/>
    <s v="MolymetNos S.A."/>
    <s v="MOLYMETNOS"/>
    <s v="2025523110"/>
    <s v="KZ"/>
    <d v="2025-04-14T00:00:00"/>
    <d v="2025-04-14T00:00:00"/>
    <s v="1,00000"/>
    <n v="1728554.83"/>
    <s v="USD"/>
    <n v="1787001.58"/>
    <s v="USD"/>
    <n v="1787001.58"/>
    <s v=""/>
    <s v="MOLYMETNOS"/>
    <s v="MOLYMETNOS"/>
    <s v=""/>
    <s v="DRIOSA"/>
    <s v="2025/04"/>
    <s v=""/>
    <s v=""/>
    <x v="1"/>
    <x v="1"/>
    <x v="1"/>
    <x v="1"/>
  </r>
  <r>
    <x v="8"/>
    <x v="8"/>
    <s v="3005"/>
    <s v="MolymetNos S.A."/>
    <s v="MOLYMETNOS"/>
    <s v="2025523832"/>
    <s v="KZ"/>
    <d v="2025-04-17T00:00:00"/>
    <d v="2025-04-17T00:00:00"/>
    <s v="1,00000"/>
    <n v="2478392.91"/>
    <s v="USD"/>
    <n v="2538984"/>
    <s v="USD"/>
    <n v="2538984"/>
    <s v=""/>
    <s v="MOLYMETNOS"/>
    <s v="MOLYMETNOS"/>
    <s v=""/>
    <s v="DRIOSA"/>
    <s v="2025/04"/>
    <s v=""/>
    <s v=""/>
    <x v="1"/>
    <x v="1"/>
    <x v="1"/>
    <x v="1"/>
  </r>
  <r>
    <x v="8"/>
    <x v="8"/>
    <s v="3005"/>
    <s v="MolymetNos S.A."/>
    <s v="11035"/>
    <s v="2025523996"/>
    <s v="KZ"/>
    <d v="2025-04-22T00:00:00"/>
    <d v="2025-04-22T00:00:00"/>
    <s v="1,00000"/>
    <n v="-3126115.71"/>
    <s v="USD"/>
    <n v="-3126115.71"/>
    <s v="USD"/>
    <n v="-3126115.71"/>
    <s v=""/>
    <s v="SALDO F.11035"/>
    <s v="11035"/>
    <s v=""/>
    <s v="DRIOSA"/>
    <s v="2025/04"/>
    <s v=""/>
    <s v=""/>
    <x v="1"/>
    <x v="1"/>
    <x v="1"/>
    <x v="1"/>
  </r>
  <r>
    <x v="8"/>
    <x v="8"/>
    <s v="3005"/>
    <s v="MolymetNos S.A."/>
    <s v="11035"/>
    <s v="2025523996"/>
    <s v="KZ"/>
    <d v="2025-04-22T00:00:00"/>
    <d v="2025-04-22T00:00:00"/>
    <s v="1,00000"/>
    <n v="5045901.82"/>
    <s v="USD"/>
    <n v="5126115.71"/>
    <s v="USD"/>
    <n v="5126115.71"/>
    <s v=""/>
    <s v="11035"/>
    <s v="11035"/>
    <s v=""/>
    <s v="DRIOSA"/>
    <s v="2025/04"/>
    <s v=""/>
    <s v=""/>
    <x v="1"/>
    <x v="1"/>
    <x v="1"/>
    <x v="1"/>
  </r>
  <r>
    <x v="8"/>
    <x v="8"/>
    <s v="3005"/>
    <s v="MolymetNos S.A."/>
    <s v="MOLYMETNOS"/>
    <s v="2025524789"/>
    <s v="KZ"/>
    <d v="2025-04-28T00:00:00"/>
    <d v="2025-04-28T00:00:00"/>
    <s v="1,00000"/>
    <n v="3126115.71"/>
    <s v="USD"/>
    <n v="3126115.71"/>
    <s v="USD"/>
    <n v="3126115.71"/>
    <s v=""/>
    <s v="MOLYMETNOS"/>
    <s v="MOLYMETNOS"/>
    <s v=""/>
    <s v="DRIOSA"/>
    <s v="2025/04"/>
    <s v=""/>
    <s v=""/>
    <x v="1"/>
    <x v="1"/>
    <x v="1"/>
    <x v="1"/>
  </r>
  <r>
    <x v="8"/>
    <x v="8"/>
    <s v="3005"/>
    <s v="MolymetNos S.A."/>
    <s v="PROV FEL00011030"/>
    <s v="2025526130"/>
    <s v="AB"/>
    <d v="2025-03-31T00:00:00"/>
    <d v="2025-04-01T00:00:00"/>
    <s v="/946,10001"/>
    <n v="20098835"/>
    <s v="CLP"/>
    <n v="21243.88"/>
    <s v="USD"/>
    <n v="21243.88"/>
    <s v=""/>
    <s v="PROV. FEL00011030"/>
    <s v="PROV FEL00011030"/>
    <s v=""/>
    <s v="MPARRA"/>
    <s v="2025/04"/>
    <s v=""/>
    <s v=""/>
    <x v="2"/>
    <x v="1"/>
    <x v="1"/>
    <x v="1"/>
  </r>
  <r>
    <x v="8"/>
    <x v="8"/>
    <s v="3005"/>
    <s v="MolymetNos S.A."/>
    <s v="PROV FEL00011031"/>
    <s v="2025526131"/>
    <s v="AB"/>
    <d v="2025-03-31T00:00:00"/>
    <d v="2025-04-01T00:00:00"/>
    <s v="/946,10000"/>
    <n v="16153825"/>
    <s v="CLP"/>
    <n v="17074.12"/>
    <s v="USD"/>
    <n v="17074.12"/>
    <s v=""/>
    <s v="PROV. FEL00011031"/>
    <s v="PROV FEL00011031"/>
    <s v=""/>
    <s v="MPARRA"/>
    <s v="2025/04"/>
    <s v=""/>
    <s v=""/>
    <x v="2"/>
    <x v="1"/>
    <x v="1"/>
    <x v="1"/>
  </r>
  <r>
    <x v="8"/>
    <x v="8"/>
    <s v="3005"/>
    <s v="MolymetNos S.A."/>
    <s v="PROV. VARIAS FAC"/>
    <s v="2025526132"/>
    <s v="AB"/>
    <d v="2025-03-31T00:00:00"/>
    <d v="2025-04-01T00:00:00"/>
    <s v="/946,10000"/>
    <n v="9105825279"/>
    <s v="CLP"/>
    <n v="9624590.7200000007"/>
    <s v="USD"/>
    <n v="9624590.7200000007"/>
    <s v=""/>
    <s v="PROV. VARIAS FACT"/>
    <s v="PROV. VARIAS FACT"/>
    <s v=""/>
    <s v="MPARRA"/>
    <s v="2025/04"/>
    <s v=""/>
    <s v=""/>
    <x v="2"/>
    <x v="1"/>
    <x v="1"/>
    <x v="1"/>
  </r>
  <r>
    <x v="8"/>
    <x v="8"/>
    <s v="3005"/>
    <s v="MolymetNos S.A."/>
    <s v="PROV.FEL00011085"/>
    <s v="2025526136"/>
    <s v="SA"/>
    <d v="2025-04-30T00:00:00"/>
    <d v="2025-04-30T00:00:00"/>
    <s v="/945,42002"/>
    <n v="-16460604"/>
    <s v="CLP"/>
    <n v="-17410.89"/>
    <s v="USD"/>
    <n v="-17410.89"/>
    <s v=""/>
    <s v="PROV. FEL00011085"/>
    <s v="PROV.FEL00011085"/>
    <s v=""/>
    <s v="MPARRA"/>
    <s v="2025/04"/>
    <s v=""/>
    <s v=""/>
    <x v="2"/>
    <x v="1"/>
    <x v="1"/>
    <x v="1"/>
  </r>
  <r>
    <x v="8"/>
    <x v="8"/>
    <s v="3005"/>
    <s v="MolymetNos S.A."/>
    <s v="PROV.FEL00011086"/>
    <s v="2025526138"/>
    <s v="SA"/>
    <d v="2025-04-30T00:00:00"/>
    <d v="2025-04-30T00:00:00"/>
    <s v="/945,42000"/>
    <n v="-20084389"/>
    <s v="CLP"/>
    <n v="-21243.88"/>
    <s v="USD"/>
    <n v="-21243.88"/>
    <s v=""/>
    <s v="PROV. FEL00011086"/>
    <s v="PROV.FEL00011086"/>
    <s v=""/>
    <s v="MPARRA"/>
    <s v="2025/04"/>
    <s v=""/>
    <s v=""/>
    <x v="2"/>
    <x v="1"/>
    <x v="1"/>
    <x v="1"/>
  </r>
  <r>
    <x v="8"/>
    <x v="8"/>
    <s v="3005"/>
    <s v="MolymetNos S.A."/>
    <s v="PROV.VARIAS FACT"/>
    <s v="2025526140"/>
    <s v="SA"/>
    <d v="2025-04-30T00:00:00"/>
    <d v="2025-04-30T00:00:00"/>
    <s v="/945,42000"/>
    <n v="-8495652712"/>
    <s v="CLP"/>
    <n v="-8986114.8599999994"/>
    <s v="USD"/>
    <n v="-8986114.8599999994"/>
    <s v=""/>
    <s v="PROV. FEL 11047,11088,11089,11091,11090,11087"/>
    <s v="PROV.VARIAS FACT"/>
    <s v=""/>
    <s v="MPARRA"/>
    <s v="2025/04"/>
    <s v=""/>
    <s v=""/>
    <x v="2"/>
    <x v="1"/>
    <x v="1"/>
    <x v="1"/>
  </r>
  <r>
    <x v="8"/>
    <x v="8"/>
    <s v="3005"/>
    <s v="MolymetNos S.A."/>
    <s v="PROV.VARIAS FACT"/>
    <s v="2025526141"/>
    <s v="SA"/>
    <d v="2025-04-30T00:00:00"/>
    <d v="2025-04-30T00:00:00"/>
    <s v="/945,41996"/>
    <n v="-124475250"/>
    <s v="CLP"/>
    <n v="-131661.32999999999"/>
    <s v="USD"/>
    <n v="-131661.32999999999"/>
    <s v=""/>
    <s v="PROV. FEL11092,11093,11094,11095,11096"/>
    <s v="PROV.VARIAS FACT"/>
    <s v=""/>
    <s v="MPARRA"/>
    <s v="2025/04"/>
    <s v=""/>
    <s v=""/>
    <x v="2"/>
    <x v="1"/>
    <x v="1"/>
    <x v="1"/>
  </r>
  <r>
    <x v="8"/>
    <x v="8"/>
    <s v="3005"/>
    <s v="MolymetNos S.A."/>
    <s v="PROV.VARIAS FACT"/>
    <s v="2025526142"/>
    <s v="SA"/>
    <d v="2025-04-30T00:00:00"/>
    <d v="2025-04-30T00:00:00"/>
    <s v="/945,42000"/>
    <n v="-692869842"/>
    <s v="CLP"/>
    <n v="-732869.88"/>
    <s v="USD"/>
    <n v="-732869.88"/>
    <s v=""/>
    <s v="PROV. FEL11097,11098,11099"/>
    <s v="PROV.VARIAS FACT"/>
    <s v=""/>
    <s v="MPARRA"/>
    <s v="2025/04"/>
    <s v=""/>
    <s v=""/>
    <x v="2"/>
    <x v="1"/>
    <x v="1"/>
    <x v="1"/>
  </r>
  <r>
    <x v="8"/>
    <x v="8"/>
    <s v="3005"/>
    <s v="MolymetNos S.A."/>
    <s v="MOLYMETNOS"/>
    <s v="2025526166"/>
    <s v="KZ"/>
    <d v="2025-05-05T00:00:00"/>
    <d v="2025-05-05T00:00:00"/>
    <s v="1,00000"/>
    <n v="233103.18"/>
    <s v="USD"/>
    <n v="231834.29"/>
    <s v="USD"/>
    <n v="231834.29"/>
    <s v=""/>
    <s v="MOLYMETNOS"/>
    <s v="MOLYMETNOS"/>
    <s v=""/>
    <s v="DRIOSA"/>
    <s v="2025/05"/>
    <s v=""/>
    <s v=""/>
    <x v="1"/>
    <x v="1"/>
    <x v="1"/>
    <x v="1"/>
  </r>
  <r>
    <x v="8"/>
    <x v="8"/>
    <s v="3005"/>
    <s v="MolymetNos S.A."/>
    <s v="11087"/>
    <s v="2025526311"/>
    <s v="KZ"/>
    <d v="2025-05-05T00:00:00"/>
    <d v="2025-05-05T00:00:00"/>
    <s v="1,00000"/>
    <n v="-169909.21"/>
    <s v="USD"/>
    <n v="-169909.21"/>
    <s v="USD"/>
    <n v="-169909.21"/>
    <s v=""/>
    <s v="SALDO PEND. FACT 11087"/>
    <s v="11087"/>
    <s v=""/>
    <s v="DRIOSA"/>
    <s v="2025/05"/>
    <s v=""/>
    <s v=""/>
    <x v="1"/>
    <x v="1"/>
    <x v="1"/>
    <x v="1"/>
  </r>
  <r>
    <x v="8"/>
    <x v="8"/>
    <s v="3005"/>
    <s v="MolymetNos S.A."/>
    <s v="11087"/>
    <s v="2025526311"/>
    <s v="KZ"/>
    <d v="2025-05-05T00:00:00"/>
    <d v="2025-05-05T00:00:00"/>
    <s v="1,00000"/>
    <n v="974516.79"/>
    <s v="USD"/>
    <n v="969909.21"/>
    <s v="USD"/>
    <n v="969909.21"/>
    <s v=""/>
    <s v="11087"/>
    <s v="11087"/>
    <s v=""/>
    <s v="DRIOSA"/>
    <s v="2025/05"/>
    <s v=""/>
    <s v=""/>
    <x v="1"/>
    <x v="1"/>
    <x v="1"/>
    <x v="1"/>
  </r>
  <r>
    <x v="8"/>
    <x v="8"/>
    <s v="3005"/>
    <s v="MolymetNos S.A."/>
    <s v="MOLYMETNOS"/>
    <s v="2025530329"/>
    <s v="KZ"/>
    <d v="2025-05-13T00:00:00"/>
    <d v="2025-05-13T00:00:00"/>
    <s v="1,00000"/>
    <n v="213020.31"/>
    <s v="USD"/>
    <n v="212069.47"/>
    <s v="USD"/>
    <n v="212069.47"/>
    <s v=""/>
    <s v="MOLYMETNOS"/>
    <s v="MOLYMETNOS"/>
    <s v=""/>
    <s v="DRIOSA"/>
    <s v="2025/05"/>
    <s v=""/>
    <s v=""/>
    <x v="1"/>
    <x v="1"/>
    <x v="1"/>
    <x v="1"/>
  </r>
  <r>
    <x v="8"/>
    <x v="8"/>
    <s v="3005"/>
    <s v="MolymetNos S.A."/>
    <s v="MOLYMETNOS"/>
    <s v="2025530331"/>
    <s v="KZ"/>
    <d v="2025-05-13T00:00:00"/>
    <d v="2025-05-13T00:00:00"/>
    <s v="1,00000"/>
    <n v="169909.21"/>
    <s v="USD"/>
    <n v="169909.21"/>
    <s v="USD"/>
    <n v="169909.21"/>
    <s v=""/>
    <s v="MOLYMETNOS"/>
    <s v="MOLYMETNOS"/>
    <s v=""/>
    <s v="DRIOSA"/>
    <s v="2025/05"/>
    <s v=""/>
    <s v=""/>
    <x v="1"/>
    <x v="1"/>
    <x v="1"/>
    <x v="1"/>
  </r>
  <r>
    <x v="8"/>
    <x v="8"/>
    <s v="3005"/>
    <s v="MolymetNos S.A."/>
    <s v="MOLYMETNOS"/>
    <s v="2025530663"/>
    <s v="KZ"/>
    <d v="2025-05-14T00:00:00"/>
    <d v="2025-05-14T00:00:00"/>
    <s v="1,00000"/>
    <n v="569647.26"/>
    <s v="USD"/>
    <n v="566489.98"/>
    <s v="USD"/>
    <n v="566489.98"/>
    <s v=""/>
    <s v="MOLYMETNOS"/>
    <s v="MOLYMETNOS"/>
    <s v=""/>
    <s v="DRIOSA"/>
    <s v="2025/05"/>
    <s v=""/>
    <s v=""/>
    <x v="1"/>
    <x v="1"/>
    <x v="1"/>
    <x v="1"/>
  </r>
  <r>
    <x v="8"/>
    <x v="8"/>
    <s v="3005"/>
    <s v="MolymetNos S.A."/>
    <s v="MOLYMETNOS"/>
    <s v="2025531078"/>
    <s v="KZ"/>
    <d v="2025-05-15T00:00:00"/>
    <d v="2025-05-15T00:00:00"/>
    <s v="1,00000"/>
    <n v="1360354.63"/>
    <s v="USD"/>
    <n v="1351735.68"/>
    <s v="USD"/>
    <n v="1351735.68"/>
    <s v=""/>
    <s v="MOLYMETNOS"/>
    <s v="MOLYMETNOS"/>
    <s v=""/>
    <s v="DRIOSA"/>
    <s v="2025/05"/>
    <s v=""/>
    <s v=""/>
    <x v="1"/>
    <x v="1"/>
    <x v="1"/>
    <x v="1"/>
  </r>
  <r>
    <x v="8"/>
    <x v="8"/>
    <s v="3005"/>
    <s v="MolymetNos S.A."/>
    <s v="11047"/>
    <s v="2025531193"/>
    <s v="KZ"/>
    <d v="2025-05-19T00:00:00"/>
    <d v="2025-05-19T00:00:00"/>
    <s v="1,00000"/>
    <n v="-1031187.21"/>
    <s v="USD"/>
    <n v="-1031187.21"/>
    <s v="USD"/>
    <n v="-1031187.21"/>
    <s v=""/>
    <s v="SALD PEND FACT 11047"/>
    <s v="11047"/>
    <s v=""/>
    <s v="DRIOSA"/>
    <s v="2025/05"/>
    <s v=""/>
    <s v=""/>
    <x v="1"/>
    <x v="1"/>
    <x v="1"/>
    <x v="1"/>
  </r>
  <r>
    <x v="8"/>
    <x v="8"/>
    <s v="3005"/>
    <s v="MolymetNos S.A."/>
    <s v="11047"/>
    <s v="2025531193"/>
    <s v="KZ"/>
    <d v="2025-05-19T00:00:00"/>
    <d v="2025-05-19T00:00:00"/>
    <s v="1,00000"/>
    <n v="2033251.82"/>
    <s v="USD"/>
    <n v="2031187.21"/>
    <s v="USD"/>
    <n v="2031187.21"/>
    <s v=""/>
    <s v="RIO TINTO"/>
    <s v="11047"/>
    <s v=""/>
    <s v="DRIOSA"/>
    <s v="2025/05"/>
    <s v=""/>
    <s v=""/>
    <x v="1"/>
    <x v="1"/>
    <x v="1"/>
    <x v="1"/>
  </r>
  <r>
    <x v="8"/>
    <x v="8"/>
    <s v="3005"/>
    <s v="MolymetNos S.A."/>
    <s v="MOLYMETNOS"/>
    <s v="2025532334"/>
    <s v="KZ"/>
    <d v="2025-05-27T00:00:00"/>
    <d v="2025-05-27T00:00:00"/>
    <s v="1,00000"/>
    <n v="1031187.21"/>
    <s v="USD"/>
    <n v="1031187.21"/>
    <s v="USD"/>
    <n v="1031187.21"/>
    <s v=""/>
    <s v="MOLYMETNOS"/>
    <s v="MOLYMETNOS"/>
    <s v=""/>
    <s v="DRIOSA"/>
    <s v="2025/05"/>
    <s v=""/>
    <s v=""/>
    <x v="1"/>
    <x v="1"/>
    <x v="1"/>
    <x v="1"/>
  </r>
  <r>
    <x v="8"/>
    <x v="8"/>
    <s v="3005"/>
    <s v="MolymetNos S.A."/>
    <s v="11088"/>
    <s v="2025532336"/>
    <s v="KZ"/>
    <d v="2025-05-27T00:00:00"/>
    <d v="2025-05-27T00:00:00"/>
    <s v="1,00000"/>
    <n v="-3421213.31"/>
    <s v="USD"/>
    <n v="-3421213.31"/>
    <s v="USD"/>
    <n v="-3421213.31"/>
    <s v=""/>
    <s v="SALD PEND FACT 11088"/>
    <s v="11088"/>
    <s v=""/>
    <s v="DRIOSA"/>
    <s v="2025/05"/>
    <s v=""/>
    <s v=""/>
    <x v="1"/>
    <x v="1"/>
    <x v="1"/>
    <x v="1"/>
  </r>
  <r>
    <x v="8"/>
    <x v="8"/>
    <s v="3005"/>
    <s v="MolymetNos S.A."/>
    <s v="11088"/>
    <s v="2025532336"/>
    <s v="KZ"/>
    <d v="2025-05-27T00:00:00"/>
    <d v="2025-05-27T00:00:00"/>
    <s v="1,00000"/>
    <n v="4454857.25"/>
    <s v="USD"/>
    <n v="4421213.28"/>
    <s v="USD"/>
    <n v="4421213.28"/>
    <s v=""/>
    <s v="11088"/>
    <s v="11088"/>
    <s v=""/>
    <s v="DRIOSA"/>
    <s v="2025/05"/>
    <s v=""/>
    <s v=""/>
    <x v="1"/>
    <x v="1"/>
    <x v="1"/>
    <x v="1"/>
  </r>
  <r>
    <x v="8"/>
    <x v="8"/>
    <s v="3005"/>
    <s v="MolymetNos S.A."/>
    <s v="MOLYMETNOS"/>
    <s v="2025532338"/>
    <s v="KZ"/>
    <d v="2025-05-27T00:00:00"/>
    <d v="2025-05-27T00:00:00"/>
    <s v="1,00000"/>
    <n v="300309.21000000002"/>
    <s v="USD"/>
    <n v="298041.21999999997"/>
    <s v="USD"/>
    <n v="298041.21999999997"/>
    <s v=""/>
    <s v="MOLYMETNOS"/>
    <s v="MOLYMETNOS"/>
    <s v=""/>
    <s v="DRIOSA"/>
    <s v="2025/05"/>
    <s v=""/>
    <s v=""/>
    <x v="1"/>
    <x v="1"/>
    <x v="1"/>
    <x v="1"/>
  </r>
  <r>
    <x v="8"/>
    <x v="8"/>
    <s v="3005"/>
    <s v="MolymetNos S.A."/>
    <s v="11088"/>
    <s v="2025533149"/>
    <s v="KZ"/>
    <d v="2025-05-28T00:00:00"/>
    <d v="2025-05-28T00:00:00"/>
    <s v="1,00000"/>
    <n v="-2921213.31"/>
    <s v="USD"/>
    <n v="-2921213.31"/>
    <s v="USD"/>
    <n v="-2921213.31"/>
    <s v=""/>
    <s v="SALD PEND FACT 11088"/>
    <s v="11088"/>
    <s v=""/>
    <s v="DRIOSA"/>
    <s v="2025/05"/>
    <s v=""/>
    <s v=""/>
    <x v="1"/>
    <x v="1"/>
    <x v="1"/>
    <x v="1"/>
  </r>
  <r>
    <x v="8"/>
    <x v="8"/>
    <s v="3005"/>
    <s v="MolymetNos S.A."/>
    <s v="11088"/>
    <s v="2025533149"/>
    <s v="KZ"/>
    <d v="2025-05-28T00:00:00"/>
    <d v="2025-05-28T00:00:00"/>
    <s v="1,00000"/>
    <n v="3421213.31"/>
    <s v="USD"/>
    <n v="3421213.31"/>
    <s v="USD"/>
    <n v="3421213.31"/>
    <s v=""/>
    <s v="11088"/>
    <s v="11088"/>
    <s v=""/>
    <s v="DRIOSA"/>
    <s v="2025/05"/>
    <s v=""/>
    <s v=""/>
    <x v="1"/>
    <x v="1"/>
    <x v="1"/>
    <x v="1"/>
  </r>
  <r>
    <x v="8"/>
    <x v="8"/>
    <s v="3005"/>
    <s v="MolymetNos S.A."/>
    <s v="11088"/>
    <s v="2025533168"/>
    <s v="KZ"/>
    <d v="2025-05-30T00:00:00"/>
    <d v="2025-05-30T00:00:00"/>
    <s v="1,00000"/>
    <n v="-2421213.31"/>
    <s v="USD"/>
    <n v="-2421213.31"/>
    <s v="USD"/>
    <n v="-2421213.31"/>
    <s v=""/>
    <s v="SALD PEND FACT 11088"/>
    <s v="11088"/>
    <s v=""/>
    <s v="DRIOSA"/>
    <s v="2025/05"/>
    <s v=""/>
    <s v=""/>
    <x v="1"/>
    <x v="1"/>
    <x v="1"/>
    <x v="1"/>
  </r>
  <r>
    <x v="8"/>
    <x v="8"/>
    <s v="3005"/>
    <s v="MolymetNos S.A."/>
    <s v="11088"/>
    <s v="2025533168"/>
    <s v="KZ"/>
    <d v="2025-05-30T00:00:00"/>
    <d v="2025-05-30T00:00:00"/>
    <s v="1,00000"/>
    <n v="2921213.31"/>
    <s v="USD"/>
    <n v="2921213.31"/>
    <s v="USD"/>
    <n v="2921213.31"/>
    <s v=""/>
    <s v="11088"/>
    <s v="11088"/>
    <s v=""/>
    <s v="DRIOSA"/>
    <s v="2025/05"/>
    <s v=""/>
    <s v=""/>
    <x v="1"/>
    <x v="1"/>
    <x v="1"/>
    <x v="1"/>
  </r>
  <r>
    <x v="8"/>
    <x v="8"/>
    <s v="3005"/>
    <s v="MolymetNos S.A."/>
    <s v="MOLYMETNOS"/>
    <s v="2025533520"/>
    <s v="KZ"/>
    <d v="2025-06-02T00:00:00"/>
    <d v="2025-06-02T00:00:00"/>
    <s v="1,00000"/>
    <n v="2421213.31"/>
    <s v="USD"/>
    <n v="2421213.31"/>
    <s v="USD"/>
    <n v="2421213.31"/>
    <s v=""/>
    <s v="MOLYMETNOS"/>
    <s v="MOLYMETNOS"/>
    <s v=""/>
    <s v="DRIOSA"/>
    <s v="2025/06"/>
    <s v=""/>
    <s v=""/>
    <x v="1"/>
    <x v="1"/>
    <x v="1"/>
    <x v="1"/>
  </r>
  <r>
    <x v="8"/>
    <x v="8"/>
    <s v="3005"/>
    <s v="MolymetNos S.A."/>
    <s v="PROV.FEL00011085"/>
    <s v="2025533720"/>
    <s v="AB"/>
    <d v="2025-04-30T00:00:00"/>
    <d v="2025-05-01T00:00:00"/>
    <s v="/945,42002"/>
    <n v="16460604"/>
    <s v="CLP"/>
    <n v="17410.89"/>
    <s v="USD"/>
    <n v="17410.89"/>
    <s v=""/>
    <s v="PROV. FEL00011085"/>
    <s v="PROV.FEL00011085"/>
    <s v=""/>
    <s v="MPARRA"/>
    <s v="2025/05"/>
    <s v=""/>
    <s v=""/>
    <x v="2"/>
    <x v="1"/>
    <x v="1"/>
    <x v="1"/>
  </r>
  <r>
    <x v="8"/>
    <x v="8"/>
    <s v="3005"/>
    <s v="MolymetNos S.A."/>
    <s v="PROV.FEL00011086"/>
    <s v="2025533721"/>
    <s v="AB"/>
    <d v="2025-04-30T00:00:00"/>
    <d v="2025-05-01T00:00:00"/>
    <s v="/945,42000"/>
    <n v="20084389"/>
    <s v="CLP"/>
    <n v="21243.88"/>
    <s v="USD"/>
    <n v="21243.88"/>
    <s v=""/>
    <s v="PROV. FEL00011086"/>
    <s v="PROV.FEL00011086"/>
    <s v=""/>
    <s v="MPARRA"/>
    <s v="2025/05"/>
    <s v=""/>
    <s v=""/>
    <x v="2"/>
    <x v="1"/>
    <x v="1"/>
    <x v="1"/>
  </r>
  <r>
    <x v="8"/>
    <x v="8"/>
    <s v="3005"/>
    <s v="MolymetNos S.A."/>
    <s v="PROV.VARIAS FACT"/>
    <s v="2025533722"/>
    <s v="AB"/>
    <d v="2025-04-30T00:00:00"/>
    <d v="2025-05-01T00:00:00"/>
    <s v="/945,42000"/>
    <n v="8495652712"/>
    <s v="CLP"/>
    <n v="8986114.8599999994"/>
    <s v="USD"/>
    <n v="8986114.8599999994"/>
    <s v=""/>
    <s v="PROV. FEL 11047,11088,11089,11091,11090,11087"/>
    <s v="PROV.VARIAS FACT"/>
    <s v=""/>
    <s v="MPARRA"/>
    <s v="2025/05"/>
    <s v=""/>
    <s v=""/>
    <x v="2"/>
    <x v="1"/>
    <x v="1"/>
    <x v="1"/>
  </r>
  <r>
    <x v="8"/>
    <x v="8"/>
    <s v="3005"/>
    <s v="MolymetNos S.A."/>
    <s v="PROV.VARIAS FACT"/>
    <s v="2025533723"/>
    <s v="AB"/>
    <d v="2025-04-30T00:00:00"/>
    <d v="2025-05-01T00:00:00"/>
    <s v="/945,41996"/>
    <n v="124475250"/>
    <s v="CLP"/>
    <n v="131661.32999999999"/>
    <s v="USD"/>
    <n v="131661.32999999999"/>
    <s v=""/>
    <s v="PROV. FEL11092,11093,11094,11095,11096"/>
    <s v="PROV.VARIAS FACT"/>
    <s v=""/>
    <s v="MPARRA"/>
    <s v="2025/05"/>
    <s v=""/>
    <s v=""/>
    <x v="2"/>
    <x v="1"/>
    <x v="1"/>
    <x v="1"/>
  </r>
  <r>
    <x v="8"/>
    <x v="8"/>
    <s v="3005"/>
    <s v="MolymetNos S.A."/>
    <s v="PROV.VARIAS FACT"/>
    <s v="2025533724"/>
    <s v="AB"/>
    <d v="2025-04-30T00:00:00"/>
    <d v="2025-05-01T00:00:00"/>
    <s v="/945,42000"/>
    <n v="692869842"/>
    <s v="CLP"/>
    <n v="732869.88"/>
    <s v="USD"/>
    <n v="732869.88"/>
    <s v=""/>
    <s v="PROV. FEL11097,11098,11099"/>
    <s v="PROV.VARIAS FACT"/>
    <s v=""/>
    <s v="MPARRA"/>
    <s v="2025/05"/>
    <s v=""/>
    <s v=""/>
    <x v="2"/>
    <x v="1"/>
    <x v="1"/>
    <x v="1"/>
  </r>
  <r>
    <x v="8"/>
    <x v="8"/>
    <s v="3005"/>
    <s v="MolymetNos S.A."/>
    <s v="PROV. VARIAS FAC"/>
    <s v="2025533740"/>
    <s v="SA"/>
    <d v="2025-05-30T00:00:00"/>
    <d v="2025-05-30T00:00:00"/>
    <s v="/937,37000"/>
    <n v="-5448508317"/>
    <s v="CLP"/>
    <n v="-5812548.2199999997"/>
    <s v="USD"/>
    <n v="-5812548.2199999997"/>
    <s v=""/>
    <s v="PROV. VAR. F 11110,11111,11114,11115,11116,11117"/>
    <s v="PROV. VARIAS FACT"/>
    <s v=""/>
    <s v="MPARRA"/>
    <s v="2025/05"/>
    <s v=""/>
    <s v=""/>
    <x v="2"/>
    <x v="1"/>
    <x v="1"/>
    <x v="1"/>
  </r>
  <r>
    <x v="8"/>
    <x v="8"/>
    <s v="3005"/>
    <s v="MolymetNos S.A."/>
    <s v="PROV.FEL00011102"/>
    <s v="2025533741"/>
    <s v="SA"/>
    <d v="2025-05-30T00:00:00"/>
    <d v="2025-05-30T00:00:00"/>
    <s v="/937,37000"/>
    <n v="-16469919"/>
    <s v="CLP"/>
    <n v="-17570.349999999999"/>
    <s v="USD"/>
    <n v="-17570.349999999999"/>
    <s v=""/>
    <s v="PROV. FEL00011102"/>
    <s v="PROV.FEL00011102"/>
    <s v=""/>
    <s v="MPARRA"/>
    <s v="2025/05"/>
    <s v=""/>
    <s v=""/>
    <x v="2"/>
    <x v="1"/>
    <x v="1"/>
    <x v="1"/>
  </r>
  <r>
    <x v="8"/>
    <x v="8"/>
    <s v="3005"/>
    <s v="MolymetNos S.A."/>
    <s v="PROV.FEL00011105"/>
    <s v="2025533742"/>
    <s v="SA"/>
    <d v="2025-05-30T00:00:00"/>
    <d v="2025-05-30T00:00:00"/>
    <s v="/937,37001"/>
    <n v="-19913376"/>
    <s v="CLP"/>
    <n v="-21243.88"/>
    <s v="USD"/>
    <n v="-21243.88"/>
    <s v=""/>
    <s v="PROV. FEL00011105"/>
    <s v="PROV.FEL00011105"/>
    <s v=""/>
    <s v="MPARRA"/>
    <s v="2025/05"/>
    <s v=""/>
    <s v=""/>
    <x v="2"/>
    <x v="1"/>
    <x v="1"/>
    <x v="1"/>
  </r>
  <r>
    <x v="8"/>
    <x v="8"/>
    <s v="3005"/>
    <s v="MolymetNos S.A."/>
    <s v="PROV. VARIAS FAC"/>
    <s v="2025533743"/>
    <s v="SA"/>
    <d v="2025-05-30T00:00:00"/>
    <d v="2025-05-30T00:00:00"/>
    <s v="/937,37000"/>
    <n v="-4460798005"/>
    <s v="CLP"/>
    <n v="-4758844.43"/>
    <s v="USD"/>
    <n v="-4758844.43"/>
    <s v=""/>
    <s v="PROV. VAR. F11118,11119,11113,11120,11121"/>
    <s v="PROV. VARIAS FACT"/>
    <s v=""/>
    <s v="MPARRA"/>
    <s v="2025/05"/>
    <s v=""/>
    <s v=""/>
    <x v="2"/>
    <x v="1"/>
    <x v="1"/>
    <x v="1"/>
  </r>
  <r>
    <x v="8"/>
    <x v="8"/>
    <s v="3005"/>
    <s v="MolymetNos S.A."/>
    <s v="11111"/>
    <s v="2025536752"/>
    <s v="KZ"/>
    <d v="2025-06-03T00:00:00"/>
    <d v="2025-06-03T00:00:00"/>
    <s v="1,00000"/>
    <n v="-960264.38"/>
    <s v="USD"/>
    <n v="-960264.38"/>
    <s v="USD"/>
    <n v="-960264.38"/>
    <s v=""/>
    <s v="SALDO PENDIENTE F. 11111"/>
    <s v="11111"/>
    <s v=""/>
    <s v="DRIOSA"/>
    <s v="2025/06"/>
    <s v=""/>
    <s v=""/>
    <x v="1"/>
    <x v="1"/>
    <x v="1"/>
    <x v="1"/>
  </r>
  <r>
    <x v="8"/>
    <x v="8"/>
    <s v="3005"/>
    <s v="MolymetNos S.A."/>
    <s v="11111"/>
    <s v="2025536752"/>
    <s v="KZ"/>
    <d v="2025-06-03T00:00:00"/>
    <d v="2025-06-03T00:00:00"/>
    <s v="1,00000"/>
    <n v="1955507.92"/>
    <s v="USD"/>
    <n v="1960264.38"/>
    <s v="USD"/>
    <n v="1960264.38"/>
    <s v=""/>
    <s v="11111"/>
    <s v="11111"/>
    <s v=""/>
    <s v="DRIOSA"/>
    <s v="2025/06"/>
    <s v=""/>
    <s v=""/>
    <x v="1"/>
    <x v="1"/>
    <x v="1"/>
    <x v="1"/>
  </r>
  <r>
    <x v="8"/>
    <x v="8"/>
    <s v="3005"/>
    <s v="MolymetNos S.A."/>
    <s v="MOLYMETNOS"/>
    <s v="2025536984"/>
    <s v="KZ"/>
    <d v="2025-06-09T00:00:00"/>
    <d v="2025-06-09T00:00:00"/>
    <s v="1,00000"/>
    <n v="2675810.1"/>
    <s v="USD"/>
    <n v="2665933.21"/>
    <s v="USD"/>
    <n v="2665933.21"/>
    <s v=""/>
    <s v="MOLYMETNOS"/>
    <s v="MOLYMETNOS"/>
    <s v=""/>
    <s v="DRIOSA"/>
    <s v="2025/06"/>
    <s v=""/>
    <s v=""/>
    <x v="1"/>
    <x v="1"/>
    <x v="1"/>
    <x v="1"/>
  </r>
  <r>
    <x v="8"/>
    <x v="8"/>
    <s v="3005"/>
    <s v="MolymetNos S.A."/>
    <s v="MOLYMETNOS"/>
    <s v="2025536987"/>
    <s v="KZ"/>
    <d v="2025-06-09T00:00:00"/>
    <d v="2025-06-09T00:00:00"/>
    <s v="1,00000"/>
    <n v="960264.38"/>
    <s v="USD"/>
    <n v="960264.38"/>
    <s v="USD"/>
    <n v="960264.38"/>
    <s v=""/>
    <s v="MOLYMETNOS"/>
    <s v="MOLYMETNOS"/>
    <s v=""/>
    <s v="DRIOSA"/>
    <s v="2025/06"/>
    <s v=""/>
    <s v=""/>
    <x v="1"/>
    <x v="1"/>
    <x v="1"/>
    <x v="1"/>
  </r>
  <r>
    <x v="8"/>
    <x v="8"/>
    <s v="3005"/>
    <s v="MolymetNos S.A."/>
    <s v="MOLYMETNOS"/>
    <s v="2025537927"/>
    <s v="KZ"/>
    <d v="2025-06-16T00:00:00"/>
    <d v="2025-06-16T00:00:00"/>
    <s v="1,00000"/>
    <n v="1007323.12"/>
    <s v="USD"/>
    <n v="1007763.72"/>
    <s v="USD"/>
    <n v="1007763.72"/>
    <s v=""/>
    <s v="MOLYMETNOS"/>
    <s v="MOLYMETNOS"/>
    <s v=""/>
    <s v="DRIOSA"/>
    <s v="2025/06"/>
    <s v=""/>
    <s v=""/>
    <x v="1"/>
    <x v="1"/>
    <x v="1"/>
    <x v="1"/>
  </r>
  <r>
    <x v="8"/>
    <x v="8"/>
    <s v="3005"/>
    <s v="MolymetNos S.A."/>
    <s v="MOLYMETNOS"/>
    <s v="2025537929"/>
    <s v="KZ"/>
    <d v="2025-06-16T00:00:00"/>
    <d v="2025-06-16T00:00:00"/>
    <s v="1,00000"/>
    <n v="602225.5"/>
    <s v="USD"/>
    <n v="602488.91"/>
    <s v="USD"/>
    <n v="602488.91"/>
    <s v=""/>
    <s v="MOLYMETNOS"/>
    <s v="MOLYMETNOS"/>
    <s v=""/>
    <s v="DRIOSA"/>
    <s v="2025/06"/>
    <s v=""/>
    <s v=""/>
    <x v="1"/>
    <x v="1"/>
    <x v="1"/>
    <x v="1"/>
  </r>
  <r>
    <x v="8"/>
    <x v="8"/>
    <s v="3005"/>
    <s v="MolymetNos S.A."/>
    <s v="11113"/>
    <s v="2025538780"/>
    <s v="KZ"/>
    <d v="2025-06-23T00:00:00"/>
    <d v="2025-06-23T00:00:00"/>
    <s v="1,00000"/>
    <n v="-3113800.83"/>
    <s v="USD"/>
    <n v="-3113800.83"/>
    <s v="USD"/>
    <n v="-3113800.83"/>
    <s v=""/>
    <s v="SALDO PEND. FACT 11113"/>
    <s v="11113"/>
    <s v=""/>
    <s v="DRIOSA"/>
    <s v="2025/06"/>
    <s v=""/>
    <s v=""/>
    <x v="1"/>
    <x v="1"/>
    <x v="1"/>
    <x v="1"/>
  </r>
  <r>
    <x v="8"/>
    <x v="8"/>
    <s v="3005"/>
    <s v="MolymetNos S.A."/>
    <s v="11113"/>
    <s v="2025538780"/>
    <s v="KZ"/>
    <d v="2025-06-23T00:00:00"/>
    <d v="2025-06-23T00:00:00"/>
    <s v="1,00000"/>
    <n v="4071838.8"/>
    <s v="USD"/>
    <n v="4113800.83"/>
    <s v="USD"/>
    <n v="4113800.83"/>
    <s v=""/>
    <s v="11113"/>
    <s v="11113"/>
    <s v=""/>
    <s v="DRIOSA"/>
    <s v="2025/06"/>
    <s v=""/>
    <s v=""/>
    <x v="1"/>
    <x v="1"/>
    <x v="1"/>
    <x v="1"/>
  </r>
  <r>
    <x v="8"/>
    <x v="8"/>
    <s v="3005"/>
    <s v="MolymetNos S.A."/>
    <s v="11113"/>
    <s v="2025539566"/>
    <s v="KZ"/>
    <d v="2025-06-25T00:00:00"/>
    <d v="2025-06-25T00:00:00"/>
    <s v="1,00000"/>
    <n v="-2113800.83"/>
    <s v="USD"/>
    <n v="-2113800.83"/>
    <s v="USD"/>
    <n v="-2113800.83"/>
    <s v=""/>
    <s v="SALDO PEND. FACT 11113"/>
    <s v="11113"/>
    <s v=""/>
    <s v="DRIOSA"/>
    <s v="2025/06"/>
    <s v=""/>
    <s v=""/>
    <x v="1"/>
    <x v="1"/>
    <x v="1"/>
    <x v="1"/>
  </r>
  <r>
    <x v="8"/>
    <x v="8"/>
    <s v="3005"/>
    <s v="MolymetNos S.A."/>
    <s v="11113"/>
    <s v="2025539566"/>
    <s v="KZ"/>
    <d v="2025-06-25T00:00:00"/>
    <d v="2025-06-25T00:00:00"/>
    <s v="1,00000"/>
    <n v="3113800.83"/>
    <s v="USD"/>
    <n v="3113800.83"/>
    <s v="USD"/>
    <n v="3113800.83"/>
    <s v=""/>
    <s v="11113"/>
    <s v="11113"/>
    <s v=""/>
    <s v="DRIOSA"/>
    <s v="2025/06"/>
    <s v=""/>
    <s v=""/>
    <x v="1"/>
    <x v="1"/>
    <x v="1"/>
    <x v="1"/>
  </r>
  <r>
    <x v="8"/>
    <x v="8"/>
    <s v="3005"/>
    <s v="MolymetNos S.A."/>
    <s v="MOLYMETNOS"/>
    <s v="2025539568"/>
    <s v="KZ"/>
    <d v="2025-06-25T00:00:00"/>
    <d v="2025-06-25T00:00:00"/>
    <s v="1,00000"/>
    <n v="73604.259999999995"/>
    <s v="USD"/>
    <n v="73645.09"/>
    <s v="USD"/>
    <n v="73645.09"/>
    <s v=""/>
    <s v="MOLYMETNOS"/>
    <s v="MOLYMETNOS"/>
    <s v=""/>
    <s v="DRIOSA"/>
    <s v="2025/06"/>
    <s v=""/>
    <s v=""/>
    <x v="1"/>
    <x v="1"/>
    <x v="1"/>
    <x v="1"/>
  </r>
  <r>
    <x v="8"/>
    <x v="8"/>
    <s v="3005"/>
    <s v="MolymetNos S.A."/>
    <s v="11113"/>
    <s v="2025539584"/>
    <s v="KZ"/>
    <d v="2025-06-26T00:00:00"/>
    <d v="2025-06-26T00:00:00"/>
    <s v="1,00000"/>
    <n v="-1113800.83"/>
    <s v="USD"/>
    <n v="-1113800.83"/>
    <s v="USD"/>
    <n v="-1113800.83"/>
    <s v=""/>
    <s v="SALDO PEND. FACT 11113"/>
    <s v="11113"/>
    <s v=""/>
    <s v="DRIOSA"/>
    <s v="2025/06"/>
    <s v=""/>
    <s v=""/>
    <x v="1"/>
    <x v="1"/>
    <x v="1"/>
    <x v="1"/>
  </r>
  <r>
    <x v="8"/>
    <x v="8"/>
    <s v="3005"/>
    <s v="MolymetNos S.A."/>
    <s v="11113"/>
    <s v="2025539584"/>
    <s v="KZ"/>
    <d v="2025-06-26T00:00:00"/>
    <d v="2025-06-26T00:00:00"/>
    <s v="1,00000"/>
    <n v="2113800.83"/>
    <s v="USD"/>
    <n v="2113800.83"/>
    <s v="USD"/>
    <n v="2113800.83"/>
    <s v=""/>
    <s v="11113"/>
    <s v="11113"/>
    <s v=""/>
    <s v="DRIOSA"/>
    <s v="2025/06"/>
    <s v=""/>
    <s v=""/>
    <x v="1"/>
    <x v="1"/>
    <x v="1"/>
    <x v="1"/>
  </r>
  <r>
    <x v="8"/>
    <x v="8"/>
    <s v="3005"/>
    <s v="MolymetNos S.A."/>
    <s v="MOLYMETNOS"/>
    <s v="2025539956"/>
    <s v="KZ"/>
    <d v="2025-06-30T00:00:00"/>
    <d v="2025-06-30T00:00:00"/>
    <s v="1,00000"/>
    <n v="147753.43"/>
    <s v="USD"/>
    <n v="147496.5"/>
    <s v="USD"/>
    <n v="147496.5"/>
    <s v=""/>
    <s v="MOLYMETNOS"/>
    <s v="MOLYMETNOS"/>
    <s v=""/>
    <s v="DRIOSA"/>
    <s v="2025/06"/>
    <s v=""/>
    <s v=""/>
    <x v="1"/>
    <x v="1"/>
    <x v="1"/>
    <x v="1"/>
  </r>
  <r>
    <x v="8"/>
    <x v="8"/>
    <s v="3005"/>
    <s v="MolymetNos S.A."/>
    <s v="MOLYMETNOS"/>
    <s v="2025539956"/>
    <s v="KZ"/>
    <d v="2025-06-30T00:00:00"/>
    <d v="2025-06-30T00:00:00"/>
    <s v="1,00000"/>
    <n v="1113800.83"/>
    <s v="USD"/>
    <n v="1113800.83"/>
    <s v="USD"/>
    <n v="1113800.83"/>
    <s v=""/>
    <s v="MOLYMETNOS"/>
    <s v="MOLYMETNOS"/>
    <s v=""/>
    <s v="DRIOSA"/>
    <s v="2025/06"/>
    <s v=""/>
    <s v=""/>
    <x v="1"/>
    <x v="1"/>
    <x v="1"/>
    <x v="1"/>
  </r>
  <r>
    <x v="8"/>
    <x v="8"/>
    <s v="3005"/>
    <s v="MolymetNos S.A."/>
    <s v="PROV. VARIAS FAC"/>
    <s v="2025540363"/>
    <s v="AB"/>
    <d v="2025-05-30T00:00:00"/>
    <d v="2025-06-01T00:00:00"/>
    <s v="/937,37000"/>
    <n v="5448508317"/>
    <s v="CLP"/>
    <n v="5812548.2199999997"/>
    <s v="USD"/>
    <n v="5812548.2199999997"/>
    <s v=""/>
    <s v="PROV. VAR. F 11110,11111,11114,11115,11116,11117"/>
    <s v="PROV. VARIAS FACT"/>
    <s v=""/>
    <s v="MPARRA"/>
    <s v="2025/06"/>
    <s v=""/>
    <s v=""/>
    <x v="2"/>
    <x v="1"/>
    <x v="1"/>
    <x v="1"/>
  </r>
  <r>
    <x v="8"/>
    <x v="8"/>
    <s v="3005"/>
    <s v="MolymetNos S.A."/>
    <s v="PROV.FEL00011102"/>
    <s v="2025540364"/>
    <s v="AB"/>
    <d v="2025-05-30T00:00:00"/>
    <d v="2025-06-01T00:00:00"/>
    <s v="/937,37000"/>
    <n v="16469919"/>
    <s v="CLP"/>
    <n v="17570.349999999999"/>
    <s v="USD"/>
    <n v="17570.349999999999"/>
    <s v=""/>
    <s v="PROV. FEL00011102"/>
    <s v="PROV.FEL00011102"/>
    <s v=""/>
    <s v="MPARRA"/>
    <s v="2025/06"/>
    <s v=""/>
    <s v=""/>
    <x v="2"/>
    <x v="1"/>
    <x v="1"/>
    <x v="1"/>
  </r>
  <r>
    <x v="8"/>
    <x v="8"/>
    <s v="3005"/>
    <s v="MolymetNos S.A."/>
    <s v="PROV.FEL00011105"/>
    <s v="2025540365"/>
    <s v="AB"/>
    <d v="2025-05-30T00:00:00"/>
    <d v="2025-06-01T00:00:00"/>
    <s v="/937,37001"/>
    <n v="19913376"/>
    <s v="CLP"/>
    <n v="21243.88"/>
    <s v="USD"/>
    <n v="21243.88"/>
    <s v=""/>
    <s v="PROV. FEL00011105"/>
    <s v="PROV.FEL00011105"/>
    <s v=""/>
    <s v="MPARRA"/>
    <s v="2025/06"/>
    <s v=""/>
    <s v=""/>
    <x v="2"/>
    <x v="1"/>
    <x v="1"/>
    <x v="1"/>
  </r>
  <r>
    <x v="8"/>
    <x v="8"/>
    <s v="3005"/>
    <s v="MolymetNos S.A."/>
    <s v="PROV. VARIAS FAC"/>
    <s v="2025540366"/>
    <s v="AB"/>
    <d v="2025-05-30T00:00:00"/>
    <d v="2025-06-01T00:00:00"/>
    <s v="/937,37000"/>
    <n v="4460798005"/>
    <s v="CLP"/>
    <n v="4758844.43"/>
    <s v="USD"/>
    <n v="4758844.43"/>
    <s v=""/>
    <s v="PROV. VAR. F11118,11119,11113,11120,11121"/>
    <s v="PROV. VARIAS FACT"/>
    <s v=""/>
    <s v="MPARRA"/>
    <s v="2025/06"/>
    <s v=""/>
    <s v=""/>
    <x v="2"/>
    <x v="1"/>
    <x v="1"/>
    <x v="1"/>
  </r>
  <r>
    <x v="8"/>
    <x v="8"/>
    <s v="3005"/>
    <s v="MolymetNos S.A."/>
    <s v="PROV. VARIAS FAC"/>
    <s v="2025540369"/>
    <s v="SA"/>
    <d v="2025-06-30T00:00:00"/>
    <d v="2025-06-30T00:00:00"/>
    <s v="/935,74000"/>
    <n v="-10704262170"/>
    <s v="CLP"/>
    <n v="-11439355.130000001"/>
    <s v="USD"/>
    <n v="-11439355.130000001"/>
    <s v=""/>
    <s v="PROV. FACT 125,132,134,135,136,137,138,139,140"/>
    <s v="PROV. VARIAS FACT"/>
    <s v=""/>
    <s v="MPARRA"/>
    <s v="2025/06"/>
    <s v=""/>
    <m/>
    <x v="2"/>
    <x v="1"/>
    <x v="1"/>
    <x v="1"/>
  </r>
  <r>
    <x v="8"/>
    <x v="8"/>
    <s v="3005"/>
    <s v="MolymetNos S.A."/>
    <s v="PROV. VARIAS FAC"/>
    <s v="2025540370"/>
    <s v="SA"/>
    <d v="2025-06-30T00:00:00"/>
    <d v="2025-06-30T00:00:00"/>
    <s v="/935,73998"/>
    <n v="-172794728"/>
    <s v="CLP"/>
    <n v="-184661.05"/>
    <s v="USD"/>
    <n v="-184661.05"/>
    <s v=""/>
    <s v="PROV. FACT 127,128,129,133"/>
    <s v="PROV. VARIAS FACT"/>
    <s v=""/>
    <s v="MPARRA"/>
    <s v="2025/06"/>
    <s v=""/>
    <s v=""/>
    <x v="2"/>
    <x v="1"/>
    <x v="1"/>
    <x v="1"/>
  </r>
  <r>
    <x v="9"/>
    <x v="9"/>
    <s v="1100"/>
    <s v="MOLYMET DO BRASIL"/>
    <s v="003/2025"/>
    <s v="2025001474"/>
    <s v="ZF"/>
    <d v="2025-01-31T00:00:00"/>
    <d v="2025-02-01T00:00:00"/>
    <s v="1,00000"/>
    <n v="-10865.07"/>
    <s v="USD"/>
    <n v="-10865.07"/>
    <s v="USD"/>
    <n v="-10865.07"/>
    <s v=""/>
    <s v=""/>
    <s v=""/>
    <s v=""/>
    <s v="FESPINOZA"/>
    <s v="2025/02"/>
    <s v=""/>
    <s v=""/>
    <x v="8"/>
    <x v="0"/>
    <x v="0"/>
    <x v="10"/>
  </r>
  <r>
    <x v="9"/>
    <x v="9"/>
    <s v="1100"/>
    <s v="MOLYMET DO BRASIL"/>
    <s v="004/2025"/>
    <s v="2025002099"/>
    <s v="ZF"/>
    <d v="2025-02-28T00:00:00"/>
    <d v="2025-02-28T00:00:00"/>
    <s v="1,00000"/>
    <n v="-14630.13"/>
    <s v="USD"/>
    <n v="-14630.13"/>
    <s v="USD"/>
    <n v="-14630.13"/>
    <s v=""/>
    <s v=""/>
    <s v=""/>
    <s v=""/>
    <s v="CFERNANDEZ"/>
    <s v="2025/02"/>
    <s v=""/>
    <s v=""/>
    <x v="8"/>
    <x v="0"/>
    <x v="0"/>
    <x v="10"/>
  </r>
  <r>
    <x v="9"/>
    <x v="9"/>
    <s v="1100"/>
    <s v="MOLYMET DO BRASIL"/>
    <s v="006/2025"/>
    <s v="2025003256"/>
    <s v="ZF"/>
    <d v="2025-03-31T00:00:00"/>
    <d v="2025-03-31T00:00:00"/>
    <s v="1,00000"/>
    <n v="-4006.11"/>
    <s v="USD"/>
    <n v="-4006.11"/>
    <s v="USD"/>
    <n v="-4006.11"/>
    <s v=""/>
    <s v=""/>
    <s v=""/>
    <s v=""/>
    <s v="DMORALES"/>
    <s v="2025/03"/>
    <s v=""/>
    <s v=""/>
    <x v="8"/>
    <x v="0"/>
    <x v="0"/>
    <x v="10"/>
  </r>
  <r>
    <x v="9"/>
    <x v="9"/>
    <s v="1100"/>
    <s v="MOLYMET DO BRASIL"/>
    <s v="007/2025"/>
    <s v="2025003257"/>
    <s v="ZF"/>
    <d v="2025-03-31T00:00:00"/>
    <d v="2025-03-31T00:00:00"/>
    <s v="1,00000"/>
    <n v="-21848.73"/>
    <s v="USD"/>
    <n v="-21848.73"/>
    <s v="USD"/>
    <n v="-21848.73"/>
    <s v=""/>
    <s v=""/>
    <s v=""/>
    <s v=""/>
    <s v="DMORALES"/>
    <s v="2025/03"/>
    <s v=""/>
    <s v=""/>
    <x v="8"/>
    <x v="0"/>
    <x v="0"/>
    <x v="10"/>
  </r>
  <r>
    <x v="9"/>
    <x v="9"/>
    <s v="1100"/>
    <s v="MOLYMET DO BRASIL"/>
    <s v="NC 006/2025 NO"/>
    <s v="2025003449"/>
    <s v="ZG"/>
    <d v="2025-03-31T00:00:00"/>
    <d v="2025-04-09T00:00:00"/>
    <s v="1,00000"/>
    <n v="-4006.11"/>
    <s v="USD"/>
    <n v="-4006.11"/>
    <s v="USD"/>
    <n v="-4006.11"/>
    <s v=""/>
    <s v=""/>
    <s v=""/>
    <s v=""/>
    <s v="DMORALES"/>
    <s v="2025/04"/>
    <s v=""/>
    <s v=""/>
    <x v="8"/>
    <x v="0"/>
    <x v="0"/>
    <x v="10"/>
  </r>
  <r>
    <x v="9"/>
    <x v="9"/>
    <s v="1100"/>
    <s v="MOLYMET DO BRASIL"/>
    <s v="006/2025 R1"/>
    <s v="2025003450"/>
    <s v="ZF"/>
    <d v="2025-03-31T00:00:00"/>
    <d v="2025-04-09T00:00:00"/>
    <s v="1,00000"/>
    <n v="-4006.11"/>
    <s v="USD"/>
    <n v="-4006.11"/>
    <s v="USD"/>
    <n v="-4006.11"/>
    <s v=""/>
    <s v=""/>
    <s v=""/>
    <s v=""/>
    <s v="DMORALES"/>
    <s v="2025/04"/>
    <s v=""/>
    <s v=""/>
    <x v="8"/>
    <x v="0"/>
    <x v="0"/>
    <x v="10"/>
  </r>
  <r>
    <x v="9"/>
    <x v="9"/>
    <s v="1100"/>
    <s v="MOLYMET DO BRASIL"/>
    <s v="NC 006/2025"/>
    <s v="2025003451"/>
    <s v="KA"/>
    <d v="2025-03-31T00:00:00"/>
    <d v="2025-04-09T00:00:00"/>
    <s v="1,00000"/>
    <n v="4006.11"/>
    <s v="USD"/>
    <n v="4006.11"/>
    <s v="USD"/>
    <n v="4006.11"/>
    <s v=""/>
    <s v="MR8M"/>
    <s v=""/>
    <s v=""/>
    <s v="DMORALES"/>
    <s v="2025/04"/>
    <s v=""/>
    <s v=""/>
    <x v="8"/>
    <x v="0"/>
    <x v="0"/>
    <x v="10"/>
  </r>
  <r>
    <x v="9"/>
    <x v="9"/>
    <s v="1100"/>
    <s v="MOLYMET DO BRASIL"/>
    <s v="NC 006/2025"/>
    <s v="2025003452"/>
    <s v="ZG"/>
    <d v="2025-03-31T00:00:00"/>
    <d v="2025-04-09T00:00:00"/>
    <s v="1,00000"/>
    <n v="4006.11"/>
    <s v="USD"/>
    <n v="4006.11"/>
    <s v="USD"/>
    <n v="4006.11"/>
    <s v=""/>
    <s v=""/>
    <s v=""/>
    <s v=""/>
    <s v="DMORALES"/>
    <s v="2025/04"/>
    <s v=""/>
    <s v=""/>
    <x v="8"/>
    <x v="0"/>
    <x v="0"/>
    <x v="10"/>
  </r>
  <r>
    <x v="9"/>
    <x v="9"/>
    <s v="1100"/>
    <s v="MOLYMET DO BRASIL"/>
    <s v="008/2025"/>
    <s v="2025004296"/>
    <s v="ZF"/>
    <d v="2025-04-30T00:00:00"/>
    <d v="2025-04-30T00:00:00"/>
    <s v="1,00000"/>
    <n v="-3688.02"/>
    <s v="USD"/>
    <n v="-3688.02"/>
    <s v="USD"/>
    <n v="-3688.02"/>
    <s v=""/>
    <s v=""/>
    <s v=""/>
    <s v=""/>
    <s v="FESPINOZA"/>
    <s v="2025/04"/>
    <s v=""/>
    <s v=""/>
    <x v="8"/>
    <x v="0"/>
    <x v="0"/>
    <x v="10"/>
  </r>
  <r>
    <x v="9"/>
    <x v="9"/>
    <s v="1100"/>
    <s v="MOLYMET DO BRASIL"/>
    <s v="010/2025"/>
    <s v="2025004301"/>
    <s v="ZF"/>
    <d v="2025-04-30T00:00:00"/>
    <d v="2025-04-30T00:00:00"/>
    <s v="1,00000"/>
    <n v="-14355.51"/>
    <s v="USD"/>
    <n v="-14355.51"/>
    <s v="USD"/>
    <n v="-14355.51"/>
    <s v=""/>
    <s v=""/>
    <s v=""/>
    <s v=""/>
    <s v="FESPINOZA"/>
    <s v="2025/04"/>
    <s v=""/>
    <s v=""/>
    <x v="8"/>
    <x v="0"/>
    <x v="0"/>
    <x v="10"/>
  </r>
  <r>
    <x v="9"/>
    <x v="9"/>
    <s v="1100"/>
    <s v="MOLYMET DO BRASIL"/>
    <s v="012/2025"/>
    <s v="2025005345"/>
    <s v="ZF"/>
    <d v="2025-05-30T00:00:00"/>
    <d v="2025-06-03T00:00:00"/>
    <s v="1,00000"/>
    <n v="-19699.2"/>
    <s v="USD"/>
    <n v="-19699.2"/>
    <s v="USD"/>
    <n v="-19699.2"/>
    <s v=""/>
    <s v=""/>
    <s v=""/>
    <s v=""/>
    <s v="FESPINOZA"/>
    <s v="2025/06"/>
    <s v=""/>
    <s v=""/>
    <x v="8"/>
    <x v="0"/>
    <x v="0"/>
    <x v="10"/>
  </r>
  <r>
    <x v="9"/>
    <x v="9"/>
    <s v="1100"/>
    <s v="MOLYMET DO BRASIL"/>
    <s v="014/2025"/>
    <s v="2025006308"/>
    <s v="ZF"/>
    <d v="2025-06-30T00:00:00"/>
    <d v="2025-06-30T00:00:00"/>
    <s v="1,00000"/>
    <n v="-1958.91"/>
    <s v="USD"/>
    <n v="-1958.91"/>
    <s v="USD"/>
    <n v="-1958.91"/>
    <s v=""/>
    <s v=""/>
    <s v=""/>
    <s v=""/>
    <s v="SCORTES"/>
    <s v="2025/06"/>
    <s v=""/>
    <s v=""/>
    <x v="8"/>
    <x v="0"/>
    <x v="0"/>
    <x v="10"/>
  </r>
  <r>
    <x v="9"/>
    <x v="9"/>
    <s v="1100"/>
    <s v="MOLYMET DO BRASIL"/>
    <s v="016/2025"/>
    <s v="2025006309"/>
    <s v="ZF"/>
    <d v="2025-06-30T00:00:00"/>
    <d v="2025-06-30T00:00:00"/>
    <s v="1,00000"/>
    <n v="-19814.88"/>
    <s v="USD"/>
    <n v="-19814.88"/>
    <s v="USD"/>
    <n v="-19814.88"/>
    <s v=""/>
    <s v=""/>
    <s v=""/>
    <s v=""/>
    <s v="SCORTES"/>
    <s v="2025/06"/>
    <s v=""/>
    <s v=""/>
    <x v="8"/>
    <x v="0"/>
    <x v="0"/>
    <x v="10"/>
  </r>
  <r>
    <x v="9"/>
    <x v="9"/>
    <s v="1100"/>
    <s v="MOLYMET DO BRASIL"/>
    <s v=""/>
    <s v="2025502103"/>
    <s v="ZP"/>
    <d v="2025-01-15T00:00:00"/>
    <d v="2025-01-15T00:00:00"/>
    <s v="1,00000"/>
    <n v="2746.95"/>
    <s v="USD"/>
    <n v="2746.95"/>
    <s v="USD"/>
    <n v="2746.95"/>
    <s v=""/>
    <s v=""/>
    <s v="20250115-EN015"/>
    <s v=""/>
    <s v="NARACENA"/>
    <s v="2025/01"/>
    <s v=""/>
    <s v=""/>
    <x v="1"/>
    <x v="1"/>
    <x v="1"/>
    <x v="1"/>
  </r>
  <r>
    <x v="9"/>
    <x v="9"/>
    <s v="1100"/>
    <s v="MOLYMET DO BRASIL"/>
    <s v="MMT BRASIL"/>
    <s v="2025510976"/>
    <s v="KZ"/>
    <d v="2025-02-24T00:00:00"/>
    <d v="2025-02-24T00:00:00"/>
    <s v="1,00000"/>
    <n v="10865.07"/>
    <s v="USD"/>
    <n v="10865.07"/>
    <s v="USD"/>
    <n v="10865.07"/>
    <s v=""/>
    <s v="MMT BRASIL"/>
    <s v="MMT BRASIL"/>
    <s v=""/>
    <s v="DRIOSA"/>
    <s v="2025/02"/>
    <s v=""/>
    <s v=""/>
    <x v="1"/>
    <x v="1"/>
    <x v="1"/>
    <x v="1"/>
  </r>
  <r>
    <x v="9"/>
    <x v="9"/>
    <s v="1100"/>
    <s v="MOLYMET DO BRASIL"/>
    <s v="MMT BRASIL"/>
    <s v="2025516277"/>
    <s v="KZ"/>
    <d v="2025-03-13T00:00:00"/>
    <d v="2025-03-13T00:00:00"/>
    <s v="1,00000"/>
    <n v="14630.13"/>
    <s v="USD"/>
    <n v="14630.13"/>
    <s v="USD"/>
    <n v="14630.13"/>
    <s v=""/>
    <s v="MMT BRASIL"/>
    <s v="MMT BRASIL"/>
    <s v=""/>
    <s v="DRIOSA"/>
    <s v="2025/03"/>
    <s v=""/>
    <s v=""/>
    <x v="1"/>
    <x v="1"/>
    <x v="1"/>
    <x v="1"/>
  </r>
  <r>
    <x v="9"/>
    <x v="9"/>
    <s v="1100"/>
    <s v="MOLYMET DO BRASIL"/>
    <s v="MMT BRASIL"/>
    <s v="2025522580"/>
    <s v="KZ"/>
    <d v="2025-04-10T00:00:00"/>
    <d v="2025-04-10T00:00:00"/>
    <s v="1,00000"/>
    <n v="25854.84"/>
    <s v="USD"/>
    <n v="25854.84"/>
    <s v="USD"/>
    <n v="25854.84"/>
    <s v=""/>
    <s v="MMT BRASIL"/>
    <s v="MMT BRASIL"/>
    <s v=""/>
    <s v="DRIOSA"/>
    <s v="2025/04"/>
    <s v=""/>
    <s v=""/>
    <x v="1"/>
    <x v="1"/>
    <x v="1"/>
    <x v="1"/>
  </r>
  <r>
    <x v="9"/>
    <x v="9"/>
    <s v="1100"/>
    <s v="MOLYMET DO BRASIL"/>
    <s v="MMT BRASIL"/>
    <s v="2025531335"/>
    <s v="KZ"/>
    <d v="2025-05-19T00:00:00"/>
    <d v="2025-05-19T00:00:00"/>
    <s v="1,00000"/>
    <n v="18043.53"/>
    <s v="USD"/>
    <n v="18043.53"/>
    <s v="USD"/>
    <n v="18043.53"/>
    <s v=""/>
    <s v="MMT BRASIL"/>
    <s v="MMT BRASIL"/>
    <s v=""/>
    <s v="DRIOSA"/>
    <s v="2025/05"/>
    <s v=""/>
    <s v=""/>
    <x v="1"/>
    <x v="1"/>
    <x v="1"/>
    <x v="1"/>
  </r>
  <r>
    <x v="9"/>
    <x v="9"/>
    <s v="1100"/>
    <s v="MOLYMET DO BRASIL"/>
    <s v="MMT BRASIL"/>
    <s v="2025537931"/>
    <s v="KZ"/>
    <d v="2025-06-16T00:00:00"/>
    <d v="2025-06-16T00:00:00"/>
    <s v="1,00000"/>
    <n v="19699.2"/>
    <s v="USD"/>
    <n v="19699.2"/>
    <s v="USD"/>
    <n v="19699.2"/>
    <s v=""/>
    <s v="MMT BRASIL"/>
    <s v="MMT BRASIL"/>
    <s v=""/>
    <s v="DRIOSA"/>
    <s v="2025/06"/>
    <s v=""/>
    <s v=""/>
    <x v="1"/>
    <x v="1"/>
    <x v="1"/>
    <x v="1"/>
  </r>
  <r>
    <x v="10"/>
    <x v="10"/>
    <s v=""/>
    <s v=""/>
    <s v="MOLYNOR-MOLYMET"/>
    <s v="2025500260"/>
    <s v="AB"/>
    <d v="2025-01-02T00:00:00"/>
    <d v="2025-01-02T00:00:00"/>
    <s v="1,00000"/>
    <n v="-10000000"/>
    <s v="USD"/>
    <n v="-10000000"/>
    <s v="USD"/>
    <n v="-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0332"/>
    <s v="AB"/>
    <d v="2025-01-02T00:00:00"/>
    <d v="2025-01-02T00:00:00"/>
    <s v="1,00000"/>
    <n v="10000000"/>
    <s v="USD"/>
    <n v="10000000"/>
    <s v="USD"/>
    <n v="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0527"/>
    <s v="AB"/>
    <d v="2025-01-06T00:00:00"/>
    <d v="2025-01-06T00:00:00"/>
    <s v="1,00000"/>
    <n v="-10000000"/>
    <s v="USD"/>
    <n v="-10000000"/>
    <s v="USD"/>
    <n v="-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0531"/>
    <s v="AB"/>
    <d v="2025-01-06T00:00:00"/>
    <d v="2025-01-06T00:00:00"/>
    <s v="1,00000"/>
    <n v="-3000000"/>
    <s v="USD"/>
    <n v="-3000000"/>
    <s v="USD"/>
    <n v="-3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"/>
    <s v="2025500535"/>
    <s v="AB"/>
    <d v="2025-01-06T00:00:00"/>
    <d v="2025-01-06T00:00:00"/>
    <s v="1,00000"/>
    <n v="13000000"/>
    <s v="USD"/>
    <n v="13000000"/>
    <s v="USD"/>
    <n v="13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1199"/>
    <s v="AB"/>
    <d v="2025-01-09T00:00:00"/>
    <d v="2025-01-09T00:00:00"/>
    <s v="1,00000"/>
    <n v="-10000000"/>
    <s v="USD"/>
    <n v="-10000000"/>
    <s v="USD"/>
    <n v="-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1262"/>
    <s v="AB"/>
    <d v="2025-01-09T00:00:00"/>
    <d v="2025-01-09T00:00:00"/>
    <s v="1,00000"/>
    <n v="10000000"/>
    <s v="USD"/>
    <n v="10000000"/>
    <s v="USD"/>
    <n v="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2740"/>
    <s v="AB"/>
    <d v="2025-01-13T00:00:00"/>
    <d v="2025-01-13T00:00:00"/>
    <s v="1,00000"/>
    <n v="-10000000"/>
    <s v="USD"/>
    <n v="-10000000"/>
    <s v="USD"/>
    <n v="-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2744"/>
    <s v="AB"/>
    <d v="2025-01-13T00:00:00"/>
    <d v="2025-01-13T00:00:00"/>
    <s v="1,00000"/>
    <n v="-2800000"/>
    <s v="USD"/>
    <n v="-2800000"/>
    <s v="USD"/>
    <n v="-28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2746"/>
    <s v="AB"/>
    <d v="2025-01-13T00:00:00"/>
    <d v="2025-01-13T00:00:00"/>
    <s v="1,00000"/>
    <n v="7000000"/>
    <s v="USD"/>
    <n v="7000000"/>
    <s v="USD"/>
    <n v="7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2750"/>
    <s v="AB"/>
    <d v="2025-01-13T00:00:00"/>
    <d v="2025-01-13T00:00:00"/>
    <s v="1,00000"/>
    <n v="3000000"/>
    <s v="USD"/>
    <n v="3000000"/>
    <s v="USD"/>
    <n v="3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2754"/>
    <s v="AB"/>
    <d v="2025-01-14T00:00:00"/>
    <d v="2025-01-14T00:00:00"/>
    <s v="1,00000"/>
    <n v="-10000000"/>
    <s v="USD"/>
    <n v="-10000000"/>
    <s v="USD"/>
    <n v="-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2760"/>
    <s v="AB"/>
    <d v="2025-01-14T00:00:00"/>
    <d v="2025-01-14T00:00:00"/>
    <s v="1,00000"/>
    <n v="10000000"/>
    <s v="USD"/>
    <n v="10000000"/>
    <s v="USD"/>
    <n v="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4015"/>
    <s v="AB"/>
    <d v="2025-01-21T00:00:00"/>
    <d v="2025-01-21T00:00:00"/>
    <s v="1,00000"/>
    <n v="10000000"/>
    <s v="USD"/>
    <n v="10000000"/>
    <s v="USD"/>
    <n v="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4017"/>
    <s v="AB"/>
    <d v="2025-01-21T00:00:00"/>
    <d v="2025-01-21T00:00:00"/>
    <s v="1,00000"/>
    <n v="10000000"/>
    <s v="USD"/>
    <n v="10000000"/>
    <s v="USD"/>
    <n v="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4135"/>
    <s v="AB"/>
    <d v="2025-01-23T00:00:00"/>
    <d v="2025-01-23T00:00:00"/>
    <s v="1,00000"/>
    <n v="10000000"/>
    <s v="USD"/>
    <n v="10000000"/>
    <s v="USD"/>
    <n v="10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4139"/>
    <s v="AB"/>
    <d v="2025-01-23T00:00:00"/>
    <d v="2025-01-23T00:00:00"/>
    <s v="1,00000"/>
    <n v="5000000"/>
    <s v="USD"/>
    <n v="5000000"/>
    <s v="USD"/>
    <n v="5000000"/>
    <s v="CB01005200"/>
    <s v="MOLYNOR-MOLYMET CASH POOLING"/>
    <s v="MOLYNOR-MOLYMET"/>
    <s v=""/>
    <s v="DRIOSA"/>
    <s v="2025/01"/>
    <s v=""/>
    <s v=""/>
    <x v="2"/>
    <x v="1"/>
    <x v="1"/>
    <x v="1"/>
  </r>
  <r>
    <x v="10"/>
    <x v="10"/>
    <s v=""/>
    <s v=""/>
    <s v="MOLYNOR-MOLYMET"/>
    <s v="2025504141"/>
    <s v="AB"/>
    <d v="2025-01-23T00:00:00"/>
    <d v="2025-01-23T00:00:00"/>
    <s v="1,00000"/>
    <n v="2800000"/>
    <s v="USD"/>
    <n v="2800000"/>
    <s v="USD"/>
    <n v="2800000"/>
    <s v="CB01005200"/>
    <s v="MOLYNOR-MOLYMET CASH POOLING"/>
    <s v="MOLYNOR-MOLYMET"/>
    <s v=""/>
    <s v="DRIOSA"/>
    <s v="2025/01"/>
    <s v=""/>
    <s v=""/>
    <x v="2"/>
    <x v="1"/>
    <x v="1"/>
    <x v="1"/>
  </r>
  <r>
    <x v="11"/>
    <x v="11"/>
    <s v=""/>
    <s v=""/>
    <s v="CISA-MOLYMET"/>
    <s v="2025504143"/>
    <s v="AB"/>
    <d v="2025-01-24T00:00:00"/>
    <d v="2025-01-24T00:00:00"/>
    <s v="1,00000"/>
    <n v="-2500000"/>
    <s v="USD"/>
    <n v="-2500000"/>
    <s v="USD"/>
    <n v="-2500000"/>
    <s v="CB01005200"/>
    <s v="CISA-MOLYMET CASH POOLING"/>
    <s v="CISA-MOLYMET"/>
    <s v=""/>
    <s v="DRIOSA"/>
    <s v="2025/01"/>
    <s v=""/>
    <s v=""/>
    <x v="2"/>
    <x v="1"/>
    <x v="1"/>
    <x v="1"/>
  </r>
  <r>
    <x v="11"/>
    <x v="11"/>
    <s v=""/>
    <s v=""/>
    <s v="CISA-MOLYMET"/>
    <s v="2025506210"/>
    <s v="AB"/>
    <d v="2025-02-05T00:00:00"/>
    <d v="2025-02-05T00:00:00"/>
    <s v="1,00000"/>
    <n v="2500000"/>
    <s v="USD"/>
    <n v="2500000"/>
    <s v="USD"/>
    <n v="2500000"/>
    <s v="CB01005200"/>
    <s v="CISA-MOLYMET CASH POOLING"/>
    <s v="CISA-MOLYMET"/>
    <s v=""/>
    <s v="DRIOSA"/>
    <s v="2025/02"/>
    <s v=""/>
    <s v=""/>
    <x v="2"/>
    <x v="1"/>
    <x v="1"/>
    <x v="1"/>
  </r>
  <r>
    <x v="11"/>
    <x v="11"/>
    <s v=""/>
    <s v=""/>
    <s v="CISA-MOLYMET"/>
    <s v="2025509787"/>
    <s v="AB"/>
    <d v="2025-02-18T00:00:00"/>
    <d v="2025-02-18T00:00:00"/>
    <s v="1,00000"/>
    <n v="3200000"/>
    <s v="USD"/>
    <n v="3200000"/>
    <s v="USD"/>
    <n v="3200000"/>
    <s v="CB01005200"/>
    <s v="CISA-MOLYMET CASH POOLING"/>
    <s v="CISA-MOLYMET"/>
    <s v=""/>
    <s v="DRIOSA"/>
    <s v="2025/02"/>
    <s v=""/>
    <s v=""/>
    <x v="2"/>
    <x v="1"/>
    <x v="1"/>
    <x v="1"/>
  </r>
  <r>
    <x v="11"/>
    <x v="11"/>
    <s v=""/>
    <s v=""/>
    <s v="CISA-MOLYMET"/>
    <s v="2025511912"/>
    <s v="AB"/>
    <d v="2025-03-04T00:00:00"/>
    <d v="2025-03-04T00:00:00"/>
    <s v="1,00000"/>
    <n v="-500000"/>
    <s v="USD"/>
    <n v="-500000"/>
    <s v="USD"/>
    <n v="-500000"/>
    <s v="CB01005200"/>
    <s v="CISA-MOLYMET CASH POOLING"/>
    <s v="CISA-MOLYMET"/>
    <s v=""/>
    <s v="DRIOSA"/>
    <s v="2025/03"/>
    <s v=""/>
    <s v=""/>
    <x v="2"/>
    <x v="1"/>
    <x v="1"/>
    <x v="1"/>
  </r>
  <r>
    <x v="11"/>
    <x v="11"/>
    <s v=""/>
    <s v=""/>
    <s v="CISA-MOLYMET"/>
    <s v="2025518591"/>
    <s v="AB"/>
    <d v="2025-03-31T00:00:00"/>
    <d v="2025-03-31T00:00:00"/>
    <s v="1,00000"/>
    <n v="500000"/>
    <s v="USD"/>
    <n v="500000"/>
    <s v="USD"/>
    <n v="500000"/>
    <s v="CB01005200"/>
    <s v="CISA-MOLYMET CASH POOLING"/>
    <s v="CISA-MOLYMET"/>
    <s v=""/>
    <s v="DRIOSA"/>
    <s v="2025/03"/>
    <s v=""/>
    <s v=""/>
    <x v="2"/>
    <x v="1"/>
    <x v="1"/>
    <x v="1"/>
  </r>
  <r>
    <x v="11"/>
    <x v="11"/>
    <s v=""/>
    <s v=""/>
    <s v="CISA-MOLYMET"/>
    <s v="2025518730"/>
    <s v="AB"/>
    <d v="2025-04-01T00:00:00"/>
    <d v="2025-04-01T00:00:00"/>
    <s v="1,00000"/>
    <n v="-500000"/>
    <s v="USD"/>
    <n v="-500000"/>
    <s v="USD"/>
    <n v="-500000"/>
    <s v="CB01005200"/>
    <s v="CISA-MOLYMET CASH POOLING"/>
    <s v="CISA-MOLYMET"/>
    <s v=""/>
    <s v="DRIOSA"/>
    <s v="2025/04"/>
    <s v=""/>
    <s v=""/>
    <x v="2"/>
    <x v="1"/>
    <x v="1"/>
    <x v="1"/>
  </r>
  <r>
    <x v="11"/>
    <x v="11"/>
    <s v=""/>
    <s v=""/>
    <s v="CISA-MOLYMET"/>
    <s v="2025525556"/>
    <s v="AB"/>
    <d v="2025-04-29T00:00:00"/>
    <d v="2025-04-29T00:00:00"/>
    <s v="1,00000"/>
    <n v="500000"/>
    <s v="USD"/>
    <n v="500000"/>
    <s v="USD"/>
    <n v="500000"/>
    <s v="CB01005200"/>
    <s v="CISA-MOLYMET CASH POOLING"/>
    <s v="CISA-MOLYMET"/>
    <s v=""/>
    <s v="DRIOSA"/>
    <s v="2025/04"/>
    <s v=""/>
    <s v=""/>
    <x v="2"/>
    <x v="1"/>
    <x v="1"/>
    <x v="1"/>
  </r>
  <r>
    <x v="11"/>
    <x v="11"/>
    <s v=""/>
    <s v=""/>
    <s v="CISA-MOLYMET"/>
    <s v="2025526526"/>
    <s v="AB"/>
    <d v="2025-05-06T00:00:00"/>
    <d v="2025-05-06T00:00:00"/>
    <s v="1,00000"/>
    <n v="-520000"/>
    <s v="USD"/>
    <n v="-520000"/>
    <s v="USD"/>
    <n v="-520000"/>
    <s v="CB01005200"/>
    <s v="CISA-MOLYMET CASH POOLING"/>
    <s v="CISA-MOLYMET"/>
    <s v=""/>
    <s v="DRIOSA"/>
    <s v="2025/05"/>
    <s v=""/>
    <s v=""/>
    <x v="2"/>
    <x v="1"/>
    <x v="1"/>
    <x v="1"/>
  </r>
  <r>
    <x v="11"/>
    <x v="11"/>
    <s v=""/>
    <s v=""/>
    <s v="CISA-MOLYMET"/>
    <s v="2025539840"/>
    <s v="AB"/>
    <d v="2025-06-26T00:00:00"/>
    <d v="2025-06-26T00:00:00"/>
    <s v="1,00000"/>
    <n v="520000"/>
    <s v="USD"/>
    <n v="520000"/>
    <s v="USD"/>
    <n v="520000"/>
    <s v="CB01005200"/>
    <s v="CISA-MOLYMET CASH POOLING"/>
    <s v="CISA-MOLYMET"/>
    <s v=""/>
    <s v="DRIOSA"/>
    <s v="2025/06"/>
    <s v=""/>
    <s v=""/>
    <x v="2"/>
    <x v="1"/>
    <x v="1"/>
    <x v="1"/>
  </r>
  <r>
    <x v="11"/>
    <x v="11"/>
    <s v=""/>
    <s v=""/>
    <s v="CISA-MOLYMET"/>
    <s v="2025539854"/>
    <s v="AB"/>
    <d v="2025-06-27T00:00:00"/>
    <d v="2025-06-27T00:00:00"/>
    <s v="1,00000"/>
    <n v="-550000"/>
    <s v="USD"/>
    <n v="-550000"/>
    <s v="USD"/>
    <n v="-550000"/>
    <s v="CB01005200"/>
    <s v="CISA-MOLYMET CASH POOLING"/>
    <s v="CISA-MOLYMET"/>
    <s v=""/>
    <s v="DRIOSA"/>
    <s v="2025/06"/>
    <s v=""/>
    <s v=""/>
    <x v="2"/>
    <x v="1"/>
    <x v="1"/>
    <x v="1"/>
  </r>
  <r>
    <x v="12"/>
    <x v="12"/>
    <s v=""/>
    <s v=""/>
    <s v="ISB-MOLYMET"/>
    <s v="2025504167"/>
    <s v="AB"/>
    <d v="2025-01-28T00:00:00"/>
    <d v="2025-01-28T00:00:00"/>
    <s v="1,00000"/>
    <n v="-680000"/>
    <s v="USD"/>
    <n v="-680000"/>
    <s v="USD"/>
    <n v="-680000"/>
    <s v="CB01005200"/>
    <s v="ISB-MOLYMET CASH POOLING"/>
    <s v="ISB-MOLYMET"/>
    <s v=""/>
    <s v="DRIOSA"/>
    <s v="2025/01"/>
    <s v=""/>
    <s v=""/>
    <x v="2"/>
    <x v="1"/>
    <x v="1"/>
    <x v="1"/>
  </r>
  <r>
    <x v="12"/>
    <x v="12"/>
    <s v=""/>
    <s v=""/>
    <s v="ISB-MOLYMET"/>
    <s v="2025505816"/>
    <s v="AB"/>
    <d v="2025-02-04T00:00:00"/>
    <d v="2025-02-04T00:00:00"/>
    <s v="1,00000"/>
    <n v="-600000"/>
    <s v="USD"/>
    <n v="-600000"/>
    <s v="USD"/>
    <n v="-600000"/>
    <s v="CB01005200"/>
    <s v="ISB-MOLYMET CASH POOLING"/>
    <s v="ISB-MOLYMET"/>
    <s v=""/>
    <s v="DRIOSA"/>
    <s v="2025/02"/>
    <s v=""/>
    <s v=""/>
    <x v="2"/>
    <x v="1"/>
    <x v="1"/>
    <x v="1"/>
  </r>
  <r>
    <x v="12"/>
    <x v="12"/>
    <s v=""/>
    <s v=""/>
    <s v="ISB-MOLYMET"/>
    <s v="2025506165"/>
    <s v="AB"/>
    <d v="2025-02-04T00:00:00"/>
    <d v="2025-02-04T00:00:00"/>
    <s v="1,00000"/>
    <n v="680000"/>
    <s v="USD"/>
    <n v="680000"/>
    <s v="USD"/>
    <n v="680000"/>
    <s v="CB01005200"/>
    <s v="ISB-MOLYMET CASH POOLING"/>
    <s v="ISB-MOLYMET"/>
    <s v=""/>
    <s v="DRIOSA"/>
    <s v="2025/02"/>
    <s v=""/>
    <s v=""/>
    <x v="2"/>
    <x v="1"/>
    <x v="1"/>
    <x v="1"/>
  </r>
  <r>
    <x v="12"/>
    <x v="12"/>
    <s v=""/>
    <s v=""/>
    <s v="ISB-MOLYMET"/>
    <s v="2025509378"/>
    <s v="AB"/>
    <d v="2025-02-11T00:00:00"/>
    <d v="2025-02-11T00:00:00"/>
    <s v="1,00000"/>
    <n v="-600000"/>
    <s v="USD"/>
    <n v="-600000"/>
    <s v="USD"/>
    <n v="-600000"/>
    <s v="CB01005200"/>
    <s v="ISB-MOLYMET CASH POOLING"/>
    <s v="ISB-MOLYMET"/>
    <s v=""/>
    <s v="DRIOSA"/>
    <s v="2025/02"/>
    <s v=""/>
    <s v=""/>
    <x v="2"/>
    <x v="1"/>
    <x v="1"/>
    <x v="1"/>
  </r>
  <r>
    <x v="12"/>
    <x v="12"/>
    <s v=""/>
    <s v=""/>
    <s v="ISB-MOLYMET"/>
    <s v="2025509389"/>
    <s v="AB"/>
    <d v="2025-02-11T00:00:00"/>
    <d v="2025-02-11T00:00:00"/>
    <s v="1,00000"/>
    <n v="600000"/>
    <s v="USD"/>
    <n v="600000"/>
    <s v="USD"/>
    <n v="600000"/>
    <s v="CB01005200"/>
    <s v="ISB-MOLYMET CASH POOLING"/>
    <s v="ISB-MOLYMET"/>
    <s v=""/>
    <s v="DRIOSA"/>
    <s v="2025/02"/>
    <s v=""/>
    <s v=""/>
    <x v="2"/>
    <x v="1"/>
    <x v="1"/>
    <x v="1"/>
  </r>
  <r>
    <x v="12"/>
    <x v="12"/>
    <s v=""/>
    <s v=""/>
    <s v="ISB-MOLYMET"/>
    <s v="2025509777"/>
    <s v="AB"/>
    <d v="2025-02-18T00:00:00"/>
    <d v="2025-02-18T00:00:00"/>
    <s v="1,00000"/>
    <n v="-570000"/>
    <s v="USD"/>
    <n v="-570000"/>
    <s v="USD"/>
    <n v="-570000"/>
    <s v="CB01005200"/>
    <s v="ISB-MOLYMET CASH POOLING"/>
    <s v="ISB-MOLYMET"/>
    <s v=""/>
    <s v="DRIOSA"/>
    <s v="2025/02"/>
    <s v=""/>
    <s v=""/>
    <x v="2"/>
    <x v="1"/>
    <x v="1"/>
    <x v="1"/>
  </r>
  <r>
    <x v="12"/>
    <x v="12"/>
    <s v=""/>
    <s v=""/>
    <s v="ISB-MOLYMET"/>
    <s v="2025509927"/>
    <s v="AB"/>
    <d v="2025-02-18T00:00:00"/>
    <d v="2025-02-18T00:00:00"/>
    <s v="1,00000"/>
    <n v="600000"/>
    <s v="USD"/>
    <n v="600000"/>
    <s v="USD"/>
    <n v="600000"/>
    <s v="CB01005200"/>
    <s v="ISB-MOLYMET CASH POOLING"/>
    <s v="ISB-MOLYMET"/>
    <s v=""/>
    <s v="DRIOSA"/>
    <s v="2025/02"/>
    <s v=""/>
    <s v=""/>
    <x v="2"/>
    <x v="1"/>
    <x v="1"/>
    <x v="1"/>
  </r>
  <r>
    <x v="12"/>
    <x v="12"/>
    <s v=""/>
    <s v=""/>
    <s v="ISB-MOLYMET"/>
    <s v="2025510984"/>
    <s v="AB"/>
    <d v="2025-02-25T00:00:00"/>
    <d v="2025-02-25T00:00:00"/>
    <s v="1,00000"/>
    <n v="-500000"/>
    <s v="USD"/>
    <n v="-500000"/>
    <s v="USD"/>
    <n v="-500000"/>
    <s v="CB01005200"/>
    <s v="ISB-MOLYMET CASH POOLING"/>
    <s v="ISB-MOLYMET"/>
    <s v=""/>
    <s v="DRIOSA"/>
    <s v="2025/02"/>
    <s v=""/>
    <s v=""/>
    <x v="2"/>
    <x v="1"/>
    <x v="1"/>
    <x v="1"/>
  </r>
  <r>
    <x v="12"/>
    <x v="12"/>
    <s v=""/>
    <s v=""/>
    <s v="ISB-MOLYMET"/>
    <s v="2025511624"/>
    <s v="AB"/>
    <d v="2025-02-25T00:00:00"/>
    <d v="2025-02-25T00:00:00"/>
    <s v="1,00000"/>
    <n v="570000"/>
    <s v="USD"/>
    <n v="570000"/>
    <s v="USD"/>
    <n v="570000"/>
    <s v="CB01005200"/>
    <s v="ISB-MOLYMET CASH POOLING"/>
    <s v="ISB-MOLYMET"/>
    <s v=""/>
    <s v="DRIOSA"/>
    <s v="2025/02"/>
    <s v=""/>
    <s v=""/>
    <x v="2"/>
    <x v="1"/>
    <x v="1"/>
    <x v="1"/>
  </r>
  <r>
    <x v="12"/>
    <x v="12"/>
    <s v=""/>
    <s v=""/>
    <s v="ISB-MOLYMET"/>
    <s v="2025511914"/>
    <s v="AB"/>
    <d v="2025-03-04T00:00:00"/>
    <d v="2025-03-04T00:00:00"/>
    <s v="1,00000"/>
    <n v="-500000"/>
    <s v="USD"/>
    <n v="-500000"/>
    <s v="USD"/>
    <n v="-500000"/>
    <s v="CB01005200"/>
    <s v="ISB-MOLYMET CASH POOLING"/>
    <s v="ISB-MOLYMET"/>
    <s v=""/>
    <s v="DRIOSA"/>
    <s v="2025/03"/>
    <s v=""/>
    <s v=""/>
    <x v="2"/>
    <x v="1"/>
    <x v="1"/>
    <x v="1"/>
  </r>
  <r>
    <x v="12"/>
    <x v="12"/>
    <s v=""/>
    <s v=""/>
    <s v="ISB-MOLYMET"/>
    <s v="2025511932"/>
    <s v="AB"/>
    <d v="2025-03-04T00:00:00"/>
    <d v="2025-03-04T00:00:00"/>
    <s v="1,00000"/>
    <n v="500000"/>
    <s v="USD"/>
    <n v="500000"/>
    <s v="USD"/>
    <n v="500000"/>
    <s v="CB01005200"/>
    <s v="ISB-MOLYMET CASH POOLING"/>
    <s v="ISB-MOLYMET"/>
    <s v=""/>
    <s v="DRIOSA"/>
    <s v="2025/03"/>
    <s v=""/>
    <s v=""/>
    <x v="2"/>
    <x v="1"/>
    <x v="1"/>
    <x v="1"/>
  </r>
  <r>
    <x v="12"/>
    <x v="12"/>
    <s v=""/>
    <s v=""/>
    <s v="ISB-MOLYMET"/>
    <s v="2025513133"/>
    <s v="AB"/>
    <d v="2025-03-11T00:00:00"/>
    <d v="2025-03-11T00:00:00"/>
    <s v="1,00000"/>
    <n v="-500000"/>
    <s v="USD"/>
    <n v="-500000"/>
    <s v="USD"/>
    <n v="-500000"/>
    <s v="CB01005200"/>
    <s v="ISB-MOLYMET CASH POOLING"/>
    <s v="ISB-MOLYMET"/>
    <s v=""/>
    <s v="DRIOSA"/>
    <s v="2025/03"/>
    <s v=""/>
    <s v=""/>
    <x v="2"/>
    <x v="1"/>
    <x v="1"/>
    <x v="1"/>
  </r>
  <r>
    <x v="12"/>
    <x v="12"/>
    <s v=""/>
    <s v=""/>
    <s v="ISB-MOLYMET"/>
    <s v="2025513143"/>
    <s v="AB"/>
    <d v="2025-03-11T00:00:00"/>
    <d v="2025-03-11T00:00:00"/>
    <s v="1,00000"/>
    <n v="500000"/>
    <s v="USD"/>
    <n v="500000"/>
    <s v="USD"/>
    <n v="500000"/>
    <s v="CB01005200"/>
    <s v="ISB-MOLYMET CASH POOLING"/>
    <s v="ISB-MOLYMET"/>
    <s v=""/>
    <s v="DRIOSA"/>
    <s v="2025/03"/>
    <s v=""/>
    <s v=""/>
    <x v="2"/>
    <x v="1"/>
    <x v="1"/>
    <x v="1"/>
  </r>
  <r>
    <x v="12"/>
    <x v="12"/>
    <s v=""/>
    <s v=""/>
    <s v="ISB-MOLYMET"/>
    <s v="2025516656"/>
    <s v="AB"/>
    <d v="2025-03-18T00:00:00"/>
    <d v="2025-03-18T00:00:00"/>
    <s v="1,00000"/>
    <n v="-520000"/>
    <s v="USD"/>
    <n v="-520000"/>
    <s v="USD"/>
    <n v="-520000"/>
    <s v="CB01005200"/>
    <s v="ISB-MOLYMET CASH POOLING"/>
    <s v="ISB-MOLYMET"/>
    <s v=""/>
    <s v="DRIOSA"/>
    <s v="2025/03"/>
    <s v=""/>
    <s v=""/>
    <x v="2"/>
    <x v="1"/>
    <x v="1"/>
    <x v="1"/>
  </r>
  <r>
    <x v="12"/>
    <x v="12"/>
    <s v=""/>
    <s v=""/>
    <s v="ISB-MOLYMET"/>
    <s v="2025516667"/>
    <s v="AB"/>
    <d v="2025-03-18T00:00:00"/>
    <d v="2025-03-18T00:00:00"/>
    <s v="1,00000"/>
    <n v="500000"/>
    <s v="USD"/>
    <n v="500000"/>
    <s v="USD"/>
    <n v="500000"/>
    <s v="CB01005200"/>
    <s v="ISB-MOLYMET CASH POOLING"/>
    <s v="ISB-MOLYMET"/>
    <s v=""/>
    <s v="DRIOSA"/>
    <s v="2025/03"/>
    <s v=""/>
    <s v=""/>
    <x v="2"/>
    <x v="1"/>
    <x v="1"/>
    <x v="1"/>
  </r>
  <r>
    <x v="12"/>
    <x v="12"/>
    <s v=""/>
    <s v=""/>
    <s v="ISB-MOLYMET"/>
    <s v="2025517586"/>
    <s v="AB"/>
    <d v="2025-03-25T00:00:00"/>
    <d v="2025-03-25T00:00:00"/>
    <s v="1,00000"/>
    <n v="-450000"/>
    <s v="USD"/>
    <n v="-450000"/>
    <s v="USD"/>
    <n v="-450000"/>
    <s v="CB01005200"/>
    <s v="ISB-MOLYMET CASH POOLING"/>
    <s v="ISB-MOLYMET"/>
    <s v=""/>
    <s v="DRIOSA"/>
    <s v="2025/03"/>
    <s v=""/>
    <s v=""/>
    <x v="2"/>
    <x v="1"/>
    <x v="1"/>
    <x v="1"/>
  </r>
  <r>
    <x v="12"/>
    <x v="12"/>
    <s v=""/>
    <s v=""/>
    <s v="ISB-MOLYMET"/>
    <s v="2025518197"/>
    <s v="AB"/>
    <d v="2025-03-25T00:00:00"/>
    <d v="2025-03-25T00:00:00"/>
    <s v="1,00000"/>
    <n v="520000"/>
    <s v="USD"/>
    <n v="520000"/>
    <s v="USD"/>
    <n v="520000"/>
    <s v="CB01005200"/>
    <s v="ISB-MOLYMET CASH POOLING"/>
    <s v="ISB-MOLYMET"/>
    <s v=""/>
    <s v="DRIOSA"/>
    <s v="2025/03"/>
    <s v=""/>
    <s v=""/>
    <x v="2"/>
    <x v="1"/>
    <x v="1"/>
    <x v="1"/>
  </r>
  <r>
    <x v="12"/>
    <x v="12"/>
    <s v=""/>
    <s v=""/>
    <s v="ISB-MOLYMET"/>
    <s v="2025518732"/>
    <s v="AB"/>
    <d v="2025-04-01T00:00:00"/>
    <d v="2025-04-01T00:00:00"/>
    <s v="1,00000"/>
    <n v="-450000"/>
    <s v="USD"/>
    <n v="-450000"/>
    <s v="USD"/>
    <n v="-450000"/>
    <s v="CB01005200"/>
    <s v="ISB-MOLYMET CASH POOLING"/>
    <s v="ISB-MOLYMET"/>
    <s v=""/>
    <s v="DRIOSA"/>
    <s v="2025/04"/>
    <s v=""/>
    <s v=""/>
    <x v="2"/>
    <x v="1"/>
    <x v="1"/>
    <x v="1"/>
  </r>
  <r>
    <x v="12"/>
    <x v="12"/>
    <s v=""/>
    <s v=""/>
    <s v="ISB-MOLYMET"/>
    <s v="2025518756"/>
    <s v="AB"/>
    <d v="2025-04-01T00:00:00"/>
    <d v="2025-04-01T00:00:00"/>
    <s v="1,00000"/>
    <n v="450000"/>
    <s v="USD"/>
    <n v="450000"/>
    <s v="USD"/>
    <n v="450000"/>
    <s v="CB01005200"/>
    <s v="ISB-MOLYMET CASH POOLING"/>
    <s v="ISB-MOLYMET"/>
    <s v=""/>
    <s v="DRIOSA"/>
    <s v="2025/04"/>
    <s v=""/>
    <s v=""/>
    <x v="2"/>
    <x v="1"/>
    <x v="1"/>
    <x v="1"/>
  </r>
  <r>
    <x v="12"/>
    <x v="12"/>
    <s v=""/>
    <s v=""/>
    <s v="ISB-MOLYMET"/>
    <s v="2025522195"/>
    <s v="AB"/>
    <d v="2025-04-08T00:00:00"/>
    <d v="2025-04-08T00:00:00"/>
    <s v="1,00000"/>
    <n v="-350000"/>
    <s v="USD"/>
    <n v="-350000"/>
    <s v="USD"/>
    <n v="-350000"/>
    <s v="CB01005200"/>
    <s v="ISB-MOLYMET CASH POOLING"/>
    <s v="ISB-MOLYMET"/>
    <s v=""/>
    <s v="DRIOSA"/>
    <s v="2025/04"/>
    <s v=""/>
    <s v=""/>
    <x v="2"/>
    <x v="1"/>
    <x v="1"/>
    <x v="1"/>
  </r>
  <r>
    <x v="12"/>
    <x v="12"/>
    <s v=""/>
    <s v=""/>
    <s v="ISB-MOLYMET"/>
    <s v="2025522217"/>
    <s v="AB"/>
    <d v="2025-04-08T00:00:00"/>
    <d v="2025-04-08T00:00:00"/>
    <s v="1,00000"/>
    <n v="450000"/>
    <s v="USD"/>
    <n v="450000"/>
    <s v="USD"/>
    <n v="450000"/>
    <s v="CB01005200"/>
    <s v="ISB-MOLYMET CASH POOLING"/>
    <s v="ISB-MOLYMET"/>
    <s v=""/>
    <s v="DRIOSA"/>
    <s v="2025/04"/>
    <s v=""/>
    <s v=""/>
    <x v="2"/>
    <x v="1"/>
    <x v="1"/>
    <x v="1"/>
  </r>
  <r>
    <x v="12"/>
    <x v="12"/>
    <s v=""/>
    <s v=""/>
    <s v="ISB-MOLYMET"/>
    <s v="2025523333"/>
    <s v="AB"/>
    <d v="2025-04-15T00:00:00"/>
    <d v="2025-04-15T00:00:00"/>
    <s v="1,00000"/>
    <n v="-320000"/>
    <s v="USD"/>
    <n v="-320000"/>
    <s v="USD"/>
    <n v="-320000"/>
    <s v="CB01005200"/>
    <s v="ISB-MOLYMET CACH POOLING"/>
    <s v="ISB-MOLYMET"/>
    <s v=""/>
    <s v="DRIOSA"/>
    <s v="2025/04"/>
    <s v=""/>
    <s v=""/>
    <x v="2"/>
    <x v="1"/>
    <x v="1"/>
    <x v="1"/>
  </r>
  <r>
    <x v="12"/>
    <x v="12"/>
    <s v=""/>
    <s v=""/>
    <s v="ISB-MOLYMET"/>
    <s v="2025523669"/>
    <s v="AB"/>
    <d v="2025-04-15T00:00:00"/>
    <d v="2025-04-15T00:00:00"/>
    <s v="1,00000"/>
    <n v="350000"/>
    <s v="USD"/>
    <n v="350000"/>
    <s v="USD"/>
    <n v="350000"/>
    <s v="CB01005200"/>
    <s v="ISB-MOLYMET CACH POOLING"/>
    <s v="ISB-MOLYMET"/>
    <s v=""/>
    <s v="DRIOSA"/>
    <s v="2025/04"/>
    <s v=""/>
    <s v=""/>
    <x v="2"/>
    <x v="1"/>
    <x v="1"/>
    <x v="1"/>
  </r>
  <r>
    <x v="12"/>
    <x v="12"/>
    <s v=""/>
    <s v=""/>
    <s v="ISB-MOLYMET"/>
    <s v="2025523981"/>
    <s v="AB"/>
    <d v="2025-04-22T00:00:00"/>
    <d v="2025-04-22T00:00:00"/>
    <s v="1,00000"/>
    <n v="-250000"/>
    <s v="USD"/>
    <n v="-250000"/>
    <s v="USD"/>
    <n v="-250000"/>
    <s v="CB01005200"/>
    <s v="ISB-MOLYMET CASH POOLING"/>
    <s v="ISB-MOLYMET"/>
    <s v=""/>
    <s v="DRIOSA"/>
    <s v="2025/04"/>
    <s v=""/>
    <s v=""/>
    <x v="2"/>
    <x v="1"/>
    <x v="1"/>
    <x v="1"/>
  </r>
  <r>
    <x v="12"/>
    <x v="12"/>
    <s v=""/>
    <s v=""/>
    <s v="ISB-MOLYMET"/>
    <s v="2025523998"/>
    <s v="AB"/>
    <d v="2025-04-22T00:00:00"/>
    <d v="2025-04-22T00:00:00"/>
    <s v="1,00000"/>
    <n v="320000"/>
    <s v="USD"/>
    <n v="320000"/>
    <s v="USD"/>
    <n v="320000"/>
    <s v="CB01005200"/>
    <s v="ISB-MOLYMET CASH POOLING"/>
    <s v="ISB-MOLYMET"/>
    <s v=""/>
    <s v="DRIOSA"/>
    <s v="2025/04"/>
    <s v=""/>
    <s v=""/>
    <x v="2"/>
    <x v="1"/>
    <x v="1"/>
    <x v="1"/>
  </r>
  <r>
    <x v="12"/>
    <x v="12"/>
    <s v=""/>
    <s v=""/>
    <s v="ISB-MOLYMET"/>
    <s v="2025525560"/>
    <s v="AB"/>
    <d v="2025-04-29T00:00:00"/>
    <d v="2025-04-29T00:00:00"/>
    <s v="1,00000"/>
    <n v="250000"/>
    <s v="USD"/>
    <n v="250000"/>
    <s v="USD"/>
    <n v="250000"/>
    <s v="CB01005200"/>
    <s v="ISB-MOLYMET CASH POOLING"/>
    <s v="ISB-MOLYMET"/>
    <s v=""/>
    <s v="DRIOSA"/>
    <s v="2025/04"/>
    <s v=""/>
    <s v=""/>
    <x v="2"/>
    <x v="1"/>
    <x v="1"/>
    <x v="1"/>
  </r>
  <r>
    <x v="13"/>
    <x v="13"/>
    <s v=""/>
    <s v=""/>
    <s v="STRATEGIC-MMT"/>
    <s v="2025504011"/>
    <s v="AB"/>
    <d v="2025-01-15T00:00:00"/>
    <d v="2025-01-15T00:00:00"/>
    <s v="1,00000"/>
    <n v="3200000"/>
    <s v="USD"/>
    <n v="3200000"/>
    <s v="USD"/>
    <n v="3200000"/>
    <s v="CB01005200"/>
    <s v="STRATEGIC-MMT CASH POOLING"/>
    <s v="STRATEGIC-MMT"/>
    <s v=""/>
    <s v="DRIOSA"/>
    <s v="2025/01"/>
    <s v=""/>
    <s v=""/>
    <x v="2"/>
    <x v="1"/>
    <x v="1"/>
    <x v="1"/>
  </r>
  <r>
    <x v="13"/>
    <x v="13"/>
    <s v=""/>
    <s v=""/>
    <s v="STRATEGIC-MMT"/>
    <s v="2025511744"/>
    <s v="AB"/>
    <d v="2025-03-03T00:00:00"/>
    <d v="2025-03-03T00:00:00"/>
    <s v="1,00000"/>
    <n v="-300000"/>
    <s v="USD"/>
    <n v="-300000"/>
    <s v="USD"/>
    <n v="-300000"/>
    <s v="CB01005200"/>
    <s v="STRATEGIC-MOLYMET CASH POOLING"/>
    <s v="STRATEGIC-MMT"/>
    <s v=""/>
    <s v="DRIOSA"/>
    <s v="2025/03"/>
    <s v=""/>
    <s v=""/>
    <x v="2"/>
    <x v="1"/>
    <x v="1"/>
    <x v="1"/>
  </r>
  <r>
    <x v="13"/>
    <x v="13"/>
    <s v=""/>
    <s v=""/>
    <s v="STRATEGIC-MMT"/>
    <s v="2025518593"/>
    <s v="AB"/>
    <d v="2025-03-31T00:00:00"/>
    <d v="2025-03-31T00:00:00"/>
    <s v="1,00000"/>
    <n v="300000"/>
    <s v="USD"/>
    <n v="300000"/>
    <s v="USD"/>
    <n v="300000"/>
    <s v="CB01005200"/>
    <s v="STRATEGIC-MMT CASH POOLING"/>
    <s v="STRATEGIC-MMT"/>
    <s v=""/>
    <s v="DRIOSA"/>
    <s v="2025/03"/>
    <s v=""/>
    <s v=""/>
    <x v="2"/>
    <x v="1"/>
    <x v="1"/>
    <x v="1"/>
  </r>
  <r>
    <x v="13"/>
    <x v="13"/>
    <s v=""/>
    <s v=""/>
    <s v="STRATEGIC-MMT"/>
    <s v="2025518728"/>
    <s v="AB"/>
    <d v="2025-04-01T00:00:00"/>
    <d v="2025-04-01T00:00:00"/>
    <s v="1,00000"/>
    <n v="-700000"/>
    <s v="USD"/>
    <n v="-700000"/>
    <s v="USD"/>
    <n v="-7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1732"/>
    <s v="AB"/>
    <d v="2025-04-04T00:00:00"/>
    <d v="2025-04-04T00:00:00"/>
    <s v="1,00000"/>
    <n v="-2500000"/>
    <s v="USD"/>
    <n v="-2500000"/>
    <s v="USD"/>
    <n v="-25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2193"/>
    <s v="AB"/>
    <d v="2025-04-08T00:00:00"/>
    <d v="2025-04-08T00:00:00"/>
    <s v="1,00000"/>
    <n v="-700000"/>
    <s v="USD"/>
    <n v="-700000"/>
    <s v="USD"/>
    <n v="-7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2215"/>
    <s v="AB"/>
    <d v="2025-04-08T00:00:00"/>
    <d v="2025-04-08T00:00:00"/>
    <s v="1,00000"/>
    <n v="700000"/>
    <s v="USD"/>
    <n v="700000"/>
    <s v="USD"/>
    <n v="7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3162"/>
    <s v="AB"/>
    <d v="2025-04-11T00:00:00"/>
    <d v="2025-04-11T00:00:00"/>
    <s v="1,00000"/>
    <n v="-2500000"/>
    <s v="USD"/>
    <n v="-2500000"/>
    <s v="USD"/>
    <n v="-25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3170"/>
    <s v="AB"/>
    <d v="2025-04-11T00:00:00"/>
    <d v="2025-04-11T00:00:00"/>
    <s v="1,00000"/>
    <n v="2500000"/>
    <s v="USD"/>
    <n v="2500000"/>
    <s v="USD"/>
    <n v="25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3834"/>
    <s v="AB"/>
    <d v="2025-04-21T00:00:00"/>
    <d v="2025-04-21T00:00:00"/>
    <s v="1,00000"/>
    <n v="-3200000"/>
    <s v="USD"/>
    <n v="-3200000"/>
    <s v="USD"/>
    <n v="-32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3846"/>
    <s v="AB"/>
    <d v="2025-04-21T00:00:00"/>
    <d v="2025-04-21T00:00:00"/>
    <s v="1,00000"/>
    <n v="2500000"/>
    <s v="USD"/>
    <n v="2500000"/>
    <s v="USD"/>
    <n v="25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3858"/>
    <s v="AB"/>
    <d v="2025-04-21T00:00:00"/>
    <d v="2025-04-21T00:00:00"/>
    <s v="1,00000"/>
    <n v="700000"/>
    <s v="USD"/>
    <n v="700000"/>
    <s v="USD"/>
    <n v="7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4759"/>
    <s v="AB"/>
    <d v="2025-04-28T00:00:00"/>
    <d v="2025-04-28T00:00:00"/>
    <s v="1,00000"/>
    <n v="-3200000"/>
    <s v="USD"/>
    <n v="-3200000"/>
    <s v="USD"/>
    <n v="-32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4787"/>
    <s v="AB"/>
    <d v="2025-04-28T00:00:00"/>
    <d v="2025-04-28T00:00:00"/>
    <s v="1,00000"/>
    <n v="3200000"/>
    <s v="USD"/>
    <n v="3200000"/>
    <s v="USD"/>
    <n v="3200000"/>
    <s v="CB01005200"/>
    <s v="STRATEGIC-MMT CASH POOLING"/>
    <s v="STRATEGIC-MMT"/>
    <s v=""/>
    <s v="DRIOSA"/>
    <s v="2025/04"/>
    <s v=""/>
    <s v=""/>
    <x v="2"/>
    <x v="1"/>
    <x v="1"/>
    <x v="1"/>
  </r>
  <r>
    <x v="13"/>
    <x v="13"/>
    <s v=""/>
    <s v=""/>
    <s v="STRATEGIC-MMT"/>
    <s v="2025526078"/>
    <s v="AB"/>
    <d v="2025-05-05T00:00:00"/>
    <d v="2025-05-05T00:00:00"/>
    <s v="1,00000"/>
    <n v="-1200000"/>
    <s v="USD"/>
    <n v="-1200000"/>
    <s v="USD"/>
    <n v="-1200000"/>
    <s v="CB01005200"/>
    <s v="STRATEGIC-MMT CASH POOLING"/>
    <s v="STRATEGIC-MMT"/>
    <s v=""/>
    <s v="DRIOSA"/>
    <s v="2025/05"/>
    <s v=""/>
    <s v=""/>
    <x v="2"/>
    <x v="1"/>
    <x v="1"/>
    <x v="1"/>
  </r>
  <r>
    <x v="13"/>
    <x v="13"/>
    <s v=""/>
    <s v=""/>
    <s v="STRATEGIC-MMT"/>
    <s v="2025526163"/>
    <s v="AB"/>
    <d v="2025-05-05T00:00:00"/>
    <d v="2025-05-05T00:00:00"/>
    <s v="1,00000"/>
    <n v="3200000"/>
    <s v="USD"/>
    <n v="3200000"/>
    <s v="USD"/>
    <n v="3200000"/>
    <s v="CB01005200"/>
    <s v="STRATEGIC-MMT CASH POOLING"/>
    <s v="STRATEGIC-MMT"/>
    <s v=""/>
    <s v="DRIOSA"/>
    <s v="2025/05"/>
    <s v=""/>
    <s v=""/>
    <x v="2"/>
    <x v="1"/>
    <x v="1"/>
    <x v="1"/>
  </r>
  <r>
    <x v="13"/>
    <x v="13"/>
    <s v=""/>
    <s v=""/>
    <s v="STRATEGIC-MMT"/>
    <s v="2025531812"/>
    <s v="AB"/>
    <d v="2025-05-19T00:00:00"/>
    <d v="2025-05-19T00:00:00"/>
    <s v="1,00000"/>
    <n v="1200000"/>
    <s v="USD"/>
    <n v="1200000"/>
    <s v="USD"/>
    <n v="1200000"/>
    <s v="CB01005200"/>
    <s v="STRATEGIC-MMT CASH POOLING"/>
    <s v="STRATEGIC-MMT"/>
    <s v=""/>
    <s v="DRIOSA"/>
    <s v="2025/05"/>
    <s v=""/>
    <s v=""/>
    <x v="2"/>
    <x v="1"/>
    <x v="1"/>
    <x v="1"/>
  </r>
  <r>
    <x v="13"/>
    <x v="13"/>
    <s v=""/>
    <s v=""/>
    <s v="STRATEGIC-MMT"/>
    <s v="2025533501"/>
    <s v="AB"/>
    <d v="2025-06-02T00:00:00"/>
    <d v="2025-06-02T00:00:00"/>
    <s v="1,00000"/>
    <n v="-250000"/>
    <s v="USD"/>
    <n v="-250000"/>
    <s v="USD"/>
    <n v="-250000"/>
    <s v="CB01005200"/>
    <s v="STRATEGIC-MMT CASH POOLING"/>
    <s v="STRATEGIC-MMT"/>
    <s v=""/>
    <s v="DRIOSA"/>
    <s v="2025/06"/>
    <s v=""/>
    <s v=""/>
    <x v="2"/>
    <x v="1"/>
    <x v="1"/>
    <x v="1"/>
  </r>
  <r>
    <x v="13"/>
    <x v="13"/>
    <s v=""/>
    <s v=""/>
    <s v="STRATEGIC-MMT"/>
    <s v="2025539960"/>
    <s v="AB"/>
    <d v="2025-06-30T00:00:00"/>
    <d v="2025-06-30T00:00:00"/>
    <s v="1,00000"/>
    <n v="250000"/>
    <s v="USD"/>
    <n v="250000"/>
    <s v="USD"/>
    <n v="250000"/>
    <s v="CB01005200"/>
    <s v="STRATEGIC-MMT CASH POOLING"/>
    <s v="STRATEGIC-MMT"/>
    <s v=""/>
    <s v="DRIOSA"/>
    <s v="2025/06"/>
    <s v=""/>
    <s v=""/>
    <x v="2"/>
    <x v="1"/>
    <x v="1"/>
    <x v="1"/>
  </r>
  <r>
    <x v="14"/>
    <x v="14"/>
    <s v=""/>
    <s v=""/>
    <s v="PROVISION POR PR"/>
    <s v="2025506257"/>
    <s v="AB"/>
    <d v="2024-12-31T00:00:00"/>
    <d v="2025-01-01T00:00:00"/>
    <s v="1,00000"/>
    <n v="304149.56"/>
    <s v="USD"/>
    <n v="304149.56"/>
    <s v="USD"/>
    <n v="304149.56"/>
    <s v=""/>
    <s v="Provision por precio de Ventas a EERR del mes"/>
    <s v="Provision por precio de V"/>
    <s v=""/>
    <s v="CPAVEZ"/>
    <s v="2025/01"/>
    <s v=""/>
    <s v=""/>
    <x v="2"/>
    <x v="1"/>
    <x v="1"/>
    <x v="1"/>
  </r>
  <r>
    <x v="14"/>
    <x v="14"/>
    <s v=""/>
    <s v=""/>
    <s v="PROVISION POR PR"/>
    <s v="2025506258"/>
    <s v="SA"/>
    <d v="2025-01-31T00:00:00"/>
    <d v="2025-01-31T00:00:00"/>
    <s v="1,00000"/>
    <n v="-1371214.77"/>
    <s v="USD"/>
    <n v="-1371214.77"/>
    <s v="USD"/>
    <n v="-1371214.77"/>
    <s v=""/>
    <s v="Provision por precio de Ventas a EERR del mes"/>
    <s v="Provision por precio de V"/>
    <s v=""/>
    <s v="CPAVEZ"/>
    <s v="2025/01"/>
    <s v=""/>
    <s v=""/>
    <x v="2"/>
    <x v="1"/>
    <x v="1"/>
    <x v="1"/>
  </r>
  <r>
    <x v="14"/>
    <x v="14"/>
    <s v=""/>
    <s v=""/>
    <s v="PROVISION POR PR"/>
    <s v="2025512511"/>
    <s v="AB"/>
    <d v="2025-01-31T00:00:00"/>
    <d v="2025-02-01T00:00:00"/>
    <s v="1,00000"/>
    <n v="1371214.77"/>
    <s v="USD"/>
    <n v="1371214.77"/>
    <s v="USD"/>
    <n v="1371214.77"/>
    <s v=""/>
    <s v="Provision por precio de Ventas a EERR del mes"/>
    <s v="Provision por precio de V"/>
    <s v=""/>
    <s v="CPAVEZ"/>
    <s v="2025/02"/>
    <s v=""/>
    <s v=""/>
    <x v="2"/>
    <x v="1"/>
    <x v="1"/>
    <x v="1"/>
  </r>
  <r>
    <x v="14"/>
    <x v="14"/>
    <s v=""/>
    <s v=""/>
    <s v="PROVISION POR PR"/>
    <s v="2025512512"/>
    <s v="SA"/>
    <d v="2025-02-28T00:00:00"/>
    <d v="2025-02-28T00:00:00"/>
    <s v="1,00000"/>
    <n v="-1334374.6599999999"/>
    <s v="USD"/>
    <n v="-1334374.6599999999"/>
    <s v="USD"/>
    <n v="-1334374.6599999999"/>
    <s v=""/>
    <s v="Provision por precio de Ventas a EERR del mes"/>
    <s v="Provision por precio de V"/>
    <s v=""/>
    <s v="CPAVEZ"/>
    <s v="2025/02"/>
    <s v=""/>
    <s v=""/>
    <x v="2"/>
    <x v="1"/>
    <x v="1"/>
    <x v="1"/>
  </r>
  <r>
    <x v="14"/>
    <x v="14"/>
    <s v=""/>
    <s v=""/>
    <s v="PROVISION POR PR"/>
    <s v="2025521356"/>
    <s v="AB"/>
    <d v="2025-02-28T00:00:00"/>
    <d v="2025-03-01T00:00:00"/>
    <s v="1,00000"/>
    <n v="1334374.6599999999"/>
    <s v="USD"/>
    <n v="1334374.6599999999"/>
    <s v="USD"/>
    <n v="1334374.6599999999"/>
    <s v=""/>
    <s v="Provision por precio de Ventas a EERR del mes"/>
    <s v="Provision por precio de V"/>
    <s v=""/>
    <s v="CPAVEZ"/>
    <s v="2025/03"/>
    <s v=""/>
    <s v=""/>
    <x v="2"/>
    <x v="1"/>
    <x v="1"/>
    <x v="1"/>
  </r>
  <r>
    <x v="14"/>
    <x v="14"/>
    <s v=""/>
    <s v=""/>
    <s v="PROVISION POR PR"/>
    <s v="2025521358"/>
    <s v="SA"/>
    <d v="2025-03-31T00:00:00"/>
    <d v="2025-03-31T00:00:00"/>
    <s v="1,00000"/>
    <n v="-1941703.44"/>
    <s v="USD"/>
    <n v="-1941703.44"/>
    <s v="USD"/>
    <n v="-1941703.44"/>
    <s v=""/>
    <s v="Provision por precio de Ventas a EERR del mes"/>
    <s v="Provision por precio de V"/>
    <s v=""/>
    <s v="CPAVEZ"/>
    <s v="2025/03"/>
    <s v=""/>
    <s v=""/>
    <x v="2"/>
    <x v="1"/>
    <x v="1"/>
    <x v="1"/>
  </r>
  <r>
    <x v="14"/>
    <x v="14"/>
    <s v=""/>
    <s v=""/>
    <s v="PROVISION POR PR"/>
    <s v="2025526354"/>
    <s v="AB"/>
    <d v="2025-03-31T00:00:00"/>
    <d v="2025-04-01T00:00:00"/>
    <s v="1,00000"/>
    <n v="1941703.44"/>
    <s v="USD"/>
    <n v="1941703.44"/>
    <s v="USD"/>
    <n v="1941703.44"/>
    <s v=""/>
    <s v="Provision por precio de Ventas a EERR del mes"/>
    <s v="Provision por precio de V"/>
    <s v=""/>
    <s v="CPAVEZ"/>
    <s v="2025/04"/>
    <s v=""/>
    <s v=""/>
    <x v="2"/>
    <x v="1"/>
    <x v="1"/>
    <x v="1"/>
  </r>
  <r>
    <x v="14"/>
    <x v="14"/>
    <s v=""/>
    <s v=""/>
    <s v="PROVISIÓN DE PRE"/>
    <s v="2025526406"/>
    <s v="SA"/>
    <d v="2025-04-30T00:00:00"/>
    <d v="2025-04-30T00:00:00"/>
    <s v="1,00000"/>
    <n v="-1507104.35"/>
    <s v="USD"/>
    <n v="-1507104.35"/>
    <s v="USD"/>
    <n v="-1507104.35"/>
    <s v="CB01005100"/>
    <s v="Provisión de precio abril"/>
    <s v="Provisión de precio abril"/>
    <s v=""/>
    <s v="IALLENDE"/>
    <s v="2025/04"/>
    <s v=""/>
    <s v=""/>
    <x v="2"/>
    <x v="1"/>
    <x v="1"/>
    <x v="1"/>
  </r>
  <r>
    <x v="14"/>
    <x v="14"/>
    <s v=""/>
    <s v=""/>
    <s v="PROVISIÓN DE PRE"/>
    <s v="2025533704"/>
    <s v="AB"/>
    <d v="2025-04-30T00:00:00"/>
    <d v="2025-05-01T00:00:00"/>
    <s v="1,00000"/>
    <n v="1507104.35"/>
    <s v="USD"/>
    <n v="1507104.35"/>
    <s v="USD"/>
    <n v="1507104.35"/>
    <s v="CB01005100"/>
    <s v="Provisión de precio abril"/>
    <s v="Provisión de precio abril"/>
    <s v=""/>
    <s v="CPAVEZ"/>
    <s v="2025/05"/>
    <s v=""/>
    <s v=""/>
    <x v="2"/>
    <x v="1"/>
    <x v="1"/>
    <x v="1"/>
  </r>
  <r>
    <x v="14"/>
    <x v="14"/>
    <s v=""/>
    <s v=""/>
    <s v="PROVISIÓN DE PRE"/>
    <s v="2025533705"/>
    <s v="SA"/>
    <d v="2025-05-31T00:00:00"/>
    <d v="2025-05-31T00:00:00"/>
    <s v="1,00000"/>
    <n v="-790951.25"/>
    <s v="USD"/>
    <n v="-790951.25"/>
    <s v="USD"/>
    <n v="-790951.25"/>
    <s v="CB01005100"/>
    <s v="Provisión de precio mayo"/>
    <s v="Provisión de precio mayo"/>
    <s v=""/>
    <s v="CPAVEZ"/>
    <s v="2025/05"/>
    <s v=""/>
    <s v=""/>
    <x v="2"/>
    <x v="1"/>
    <x v="1"/>
    <x v="1"/>
  </r>
  <r>
    <x v="14"/>
    <x v="14"/>
    <s v=""/>
    <s v=""/>
    <s v="PROVISIÓN DE PRE"/>
    <s v="2025540284"/>
    <s v="AB"/>
    <d v="2025-05-31T00:00:00"/>
    <d v="2025-06-01T00:00:00"/>
    <s v="1,00000"/>
    <n v="790951.25"/>
    <s v="USD"/>
    <n v="790951.25"/>
    <s v="USD"/>
    <n v="790951.25"/>
    <s v="CB01005100"/>
    <s v="Provisión de precio mayo"/>
    <s v="Provisión de precio mayo"/>
    <s v=""/>
    <s v="CPAVEZ"/>
    <s v="2025/06"/>
    <s v=""/>
    <s v=""/>
    <x v="2"/>
    <x v="1"/>
    <x v="1"/>
    <x v="1"/>
  </r>
  <r>
    <x v="8"/>
    <x v="8"/>
    <m/>
    <m/>
    <m/>
    <m/>
    <m/>
    <m/>
    <m/>
    <m/>
    <m/>
    <m/>
    <m/>
    <m/>
    <n v="-8203973.0499999998"/>
    <m/>
    <m/>
    <m/>
    <m/>
    <m/>
    <m/>
    <m/>
    <m/>
    <x v="5"/>
    <x v="0"/>
    <x v="0"/>
    <x v="9"/>
  </r>
  <r>
    <x v="8"/>
    <x v="8"/>
    <m/>
    <m/>
    <m/>
    <m/>
    <m/>
    <m/>
    <m/>
    <m/>
    <m/>
    <m/>
    <m/>
    <m/>
    <n v="-1052239.8642"/>
    <m/>
    <m/>
    <m/>
    <m/>
    <m/>
    <m/>
    <m/>
    <m/>
    <x v="11"/>
    <x v="0"/>
    <x v="0"/>
    <x v="9"/>
  </r>
  <r>
    <x v="8"/>
    <x v="8"/>
    <m/>
    <m/>
    <m/>
    <m/>
    <m/>
    <m/>
    <m/>
    <m/>
    <m/>
    <m/>
    <m/>
    <m/>
    <n v="-2158136.4"/>
    <m/>
    <m/>
    <m/>
    <m/>
    <m/>
    <m/>
    <m/>
    <m/>
    <x v="10"/>
    <x v="0"/>
    <x v="0"/>
    <x v="9"/>
  </r>
  <r>
    <x v="8"/>
    <x v="8"/>
    <m/>
    <m/>
    <m/>
    <m/>
    <m/>
    <m/>
    <m/>
    <m/>
    <m/>
    <m/>
    <m/>
    <m/>
    <n v="-209666.09999999998"/>
    <m/>
    <m/>
    <m/>
    <m/>
    <m/>
    <m/>
    <m/>
    <m/>
    <x v="6"/>
    <x v="0"/>
    <x v="0"/>
    <x v="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3">
  <r>
    <s v="1011550012"/>
    <s v="CXC CARBOMET INDUSTRIAL"/>
    <s v=""/>
    <s v=""/>
    <s v="FEL00504447"/>
    <s v="2025250097"/>
    <s v="RF"/>
    <d v="2025-01-30T00:00:00"/>
    <d v="2025-01-30T00:00:00"/>
    <s v="/990,93996"/>
    <n v="5363086"/>
    <s v="CLP"/>
    <n v="5412.12"/>
    <s v="USD"/>
    <n v="5412.12"/>
    <s v=""/>
    <s v=""/>
    <s v=""/>
    <s v=""/>
    <s v="DMORALES"/>
    <s v="2025/01"/>
    <s v=""/>
    <s v=""/>
    <s v="SERVICIOS ADMINISTRATIVOS"/>
    <x v="0"/>
    <x v="0"/>
    <x v="0"/>
  </r>
  <r>
    <s v="1011550012"/>
    <s v="CXC CARBOMET INDUSTRIAL"/>
    <s v=""/>
    <s v=""/>
    <s v="FEL00504472"/>
    <s v="2025250255"/>
    <s v="RF"/>
    <d v="2025-02-17T00:00:00"/>
    <d v="2025-02-17T00:00:00"/>
    <s v="/939,53996"/>
    <n v="7828604"/>
    <s v="CLP"/>
    <n v="8332.3799999999992"/>
    <s v="USD"/>
    <n v="8332.3799999999992"/>
    <s v=""/>
    <s v=""/>
    <s v=""/>
    <s v=""/>
    <s v="CFERNANDEZ"/>
    <s v="2025/02"/>
    <s v=""/>
    <s v=""/>
    <s v="SERVICIOS ADMINISTRATIVOS"/>
    <x v="0"/>
    <x v="0"/>
    <x v="0"/>
  </r>
  <r>
    <s v="1011550012"/>
    <s v="CXC CARBOMET INDUSTRIAL"/>
    <s v=""/>
    <s v=""/>
    <s v="FEL00504488"/>
    <s v="2025250505"/>
    <s v="RF"/>
    <d v="2025-03-26T00:00:00"/>
    <d v="2025-03-26T00:00:00"/>
    <s v="/919,92000"/>
    <n v="7665123"/>
    <s v="CLP"/>
    <n v="8332.3799999999992"/>
    <s v="USD"/>
    <n v="8332.3799999999992"/>
    <s v=""/>
    <s v=""/>
    <s v=""/>
    <s v=""/>
    <s v="SCORTES"/>
    <s v="2025/03"/>
    <s v=""/>
    <s v=""/>
    <m/>
    <x v="0"/>
    <x v="0"/>
    <x v="0"/>
  </r>
  <r>
    <s v="1011550012"/>
    <s v="CXC CARBOMET INDUSTRIAL"/>
    <s v=""/>
    <s v=""/>
    <s v="NC00502862"/>
    <s v="2025250515"/>
    <s v="RV"/>
    <d v="2025-03-26T00:00:00"/>
    <d v="2025-03-26T00:00:00"/>
    <s v="/919,92000"/>
    <n v="-7665123"/>
    <s v="CLP"/>
    <n v="-8332.3799999999992"/>
    <s v="USD"/>
    <n v="-8332.3799999999992"/>
    <s v=""/>
    <s v=""/>
    <s v=""/>
    <s v=""/>
    <s v="SCORTES"/>
    <s v="2025/03"/>
    <s v=""/>
    <s v=""/>
    <m/>
    <x v="0"/>
    <x v="0"/>
    <x v="0"/>
  </r>
  <r>
    <s v="1011550012"/>
    <s v="CXC CARBOMET INDUSTRIAL"/>
    <s v=""/>
    <s v=""/>
    <s v="FEL00504490"/>
    <s v="2025250516"/>
    <s v="RF"/>
    <d v="2025-03-26T00:00:00"/>
    <d v="2025-03-26T00:00:00"/>
    <s v="/919,91997"/>
    <n v="6321920"/>
    <s v="CLP"/>
    <n v="6872.25"/>
    <s v="USD"/>
    <n v="6872.25"/>
    <s v=""/>
    <s v=""/>
    <s v=""/>
    <s v=""/>
    <s v="SCORTES"/>
    <s v="2025/03"/>
    <s v=""/>
    <s v=""/>
    <s v="SERVICIOS ADMINISTRATIVOS"/>
    <x v="0"/>
    <x v="0"/>
    <x v="0"/>
  </r>
  <r>
    <s v="1011550012"/>
    <s v="CXC CARBOMET INDUSTRIAL"/>
    <s v=""/>
    <s v=""/>
    <s v="FEL00504542"/>
    <s v="2025250752"/>
    <s v="RF"/>
    <d v="2025-04-28T00:00:00"/>
    <d v="2025-04-28T00:00:00"/>
    <s v="/936,74008"/>
    <n v="6437512"/>
    <s v="CLP"/>
    <n v="6872.25"/>
    <s v="USD"/>
    <n v="6872.25"/>
    <s v=""/>
    <s v=""/>
    <s v=""/>
    <s v=""/>
    <s v="FESPINOZA"/>
    <s v="2025/04"/>
    <s v=""/>
    <s v=""/>
    <s v="SERVICIOS ADMINISTRATIVOS"/>
    <x v="0"/>
    <x v="0"/>
    <x v="0"/>
  </r>
  <r>
    <s v="1011550012"/>
    <s v="CXC CARBOMET INDUSTRIAL"/>
    <s v=""/>
    <s v=""/>
    <s v="NOTA COBRO 385"/>
    <s v="2025250886"/>
    <s v="DC"/>
    <d v="2025-05-15T00:00:00"/>
    <d v="2025-05-15T00:00:00"/>
    <s v="/939,42941"/>
    <n v="6184959"/>
    <s v="CLP"/>
    <n v="6583.74"/>
    <s v="USD"/>
    <n v="6583.74"/>
    <s v=""/>
    <s v="NOTA COBRO 385 Sobretasa Impuesto Territorial"/>
    <s v=""/>
    <s v=""/>
    <s v="CPAVEZ"/>
    <s v="2025/05"/>
    <s v=""/>
    <s v=""/>
    <s v="REEMBOLSO DE GASTOS"/>
    <x v="0"/>
    <x v="0"/>
    <x v="0"/>
  </r>
  <r>
    <s v="1011550012"/>
    <s v="CXC CARBOMET INDUSTRIAL"/>
    <s v=""/>
    <s v=""/>
    <s v="FEL00504556"/>
    <s v="2025250946"/>
    <s v="RF"/>
    <d v="2025-05-28T00:00:00"/>
    <d v="2025-05-28T00:00:00"/>
    <s v="/937,93008"/>
    <n v="6445690"/>
    <s v="CLP"/>
    <n v="6872.25"/>
    <s v="USD"/>
    <n v="6872.25"/>
    <s v=""/>
    <s v=""/>
    <s v=""/>
    <s v=""/>
    <s v="DMORALES"/>
    <s v="2025/05"/>
    <s v=""/>
    <s v=""/>
    <s v="SERVICIOS ADMINISTRATIVOS"/>
    <x v="0"/>
    <x v="0"/>
    <x v="0"/>
  </r>
  <r>
    <s v="1011550012"/>
    <s v="CXC CARBOMET INDUSTRIAL"/>
    <s v=""/>
    <s v=""/>
    <s v="FEL00504572"/>
    <s v="2025251181"/>
    <s v="RF"/>
    <d v="2025-06-26T00:00:00"/>
    <d v="2025-06-26T00:00:00"/>
    <s v="/936,29001"/>
    <n v="6434419"/>
    <s v="CLP"/>
    <n v="6872.25"/>
    <s v="USD"/>
    <n v="6872.25"/>
    <s v=""/>
    <s v=""/>
    <s v=""/>
    <s v=""/>
    <s v="DMORALES"/>
    <s v="2025/06"/>
    <s v=""/>
    <s v=""/>
    <s v="SERVICIOS ADMINISTRATIVOS"/>
    <x v="0"/>
    <x v="0"/>
    <x v="0"/>
  </r>
  <r>
    <s v="1011550012"/>
    <s v="CXC CARBOMET INDUSTRIAL"/>
    <s v=""/>
    <s v=""/>
    <s v="NOTA COBRO 392"/>
    <s v="2025251242"/>
    <s v="DC"/>
    <d v="2025-06-30T00:00:00"/>
    <d v="2025-06-30T00:00:00"/>
    <s v="/935,73975"/>
    <n v="6184959"/>
    <s v="CLP"/>
    <n v="6609.7"/>
    <s v="USD"/>
    <n v="6609.7"/>
    <s v=""/>
    <s v="NOTA COBRO 392 Sobretasa Impuesto Territorial"/>
    <s v=""/>
    <s v=""/>
    <s v="CPAVEZ"/>
    <s v="2025/06"/>
    <s v=""/>
    <s v=""/>
    <s v="REEMBOLSO DE GASTOS"/>
    <x v="0"/>
    <x v="0"/>
    <x v="0"/>
  </r>
  <r>
    <s v="1011550012"/>
    <s v="CXC CARBOMET INDUSTRIAL"/>
    <s v=""/>
    <s v=""/>
    <s v="PAGO FACT"/>
    <s v="2025504963"/>
    <s v="DZ"/>
    <d v="2025-01-30T00:00:00"/>
    <d v="2025-01-30T00:00:00"/>
    <s v="/989,07004"/>
    <n v="-5129337"/>
    <s v="CLP"/>
    <n v="-5186.0200000000004"/>
    <s v="USD"/>
    <n v="-5186.0200000000004"/>
    <s v=""/>
    <s v="PAGO FACT N. 504422"/>
    <s v="PAGO FACT N. 504422"/>
    <s v=""/>
    <s v="JCARRASCO"/>
    <s v="2025/01"/>
    <s v=""/>
    <s v=""/>
    <s v="PAGOS RECIBIDOS"/>
    <x v="1"/>
    <x v="1"/>
    <x v="1"/>
  </r>
  <r>
    <s v="1011550012"/>
    <s v="CXC CARBOMET INDUSTRIAL"/>
    <s v=""/>
    <s v=""/>
    <s v="PAGO FACT"/>
    <s v="2025505187"/>
    <s v="AU"/>
    <d v="2025-01-30T00:00:00"/>
    <d v="2025-01-30T00:00:00"/>
    <s v="/989,07004"/>
    <n v="5129337"/>
    <s v="CLP"/>
    <n v="5186.0200000000004"/>
    <s v="USD"/>
    <n v="5186.0200000000004"/>
    <s v=""/>
    <s v="PAGO FACT N. 504422"/>
    <s v="PAGO FACT N. 504422"/>
    <s v=""/>
    <s v="JCARRASCO"/>
    <s v="2025/01"/>
    <s v=""/>
    <s v=""/>
    <s v="PAGOS RECIBIDOS"/>
    <x v="1"/>
    <x v="1"/>
    <x v="1"/>
  </r>
  <r>
    <s v="1011550012"/>
    <s v="CXC CARBOMET INDUSTRIAL"/>
    <s v=""/>
    <s v=""/>
    <s v="PAGO FACT"/>
    <s v="2025505188"/>
    <s v="DZ"/>
    <d v="2025-01-30T00:00:00"/>
    <d v="2025-01-30T00:00:00"/>
    <s v="/989,07004"/>
    <n v="-5129337"/>
    <s v="CLP"/>
    <n v="-5186.0200000000004"/>
    <s v="USD"/>
    <n v="-5186.0200000000004"/>
    <s v=""/>
    <s v="PAGO FACT N. 504422"/>
    <s v="PAGO FACT N. 504422"/>
    <s v=""/>
    <s v="JCARRASCO"/>
    <s v="2025/01"/>
    <s v=""/>
    <s v=""/>
    <s v="PAGOS RECIBIDOS"/>
    <x v="1"/>
    <x v="1"/>
    <x v="1"/>
  </r>
  <r>
    <s v="1011550012"/>
    <s v="CXC CARBOMET INDUSTRIAL"/>
    <s v=""/>
    <s v=""/>
    <s v="F.504447"/>
    <s v="2025511129"/>
    <s v="DZ"/>
    <d v="2025-02-25T00:00:00"/>
    <d v="2025-02-25T00:00:00"/>
    <s v="/990,93996"/>
    <n v="-5363086"/>
    <s v="CLP"/>
    <n v="-5412.12"/>
    <s v="USD"/>
    <n v="-5412.12"/>
    <s v=""/>
    <s v="Canc CISA F.504447"/>
    <s v="Canc CISA F.504447"/>
    <s v=""/>
    <s v="VMIRANDAM"/>
    <s v="2025/02"/>
    <s v=""/>
    <s v=""/>
    <s v="PAGOS RECIBIDOS"/>
    <x v="1"/>
    <x v="1"/>
    <x v="1"/>
  </r>
  <r>
    <s v="1011550012"/>
    <s v="CXC CARBOMET INDUSTRIAL"/>
    <s v=""/>
    <s v=""/>
    <s v="F.504472"/>
    <s v="2025518220"/>
    <s v="DZ"/>
    <d v="2025-03-27T00:00:00"/>
    <d v="2025-03-27T00:00:00"/>
    <s v="/939,53996"/>
    <n v="-7828604"/>
    <s v="CLP"/>
    <n v="-8332.3799999999992"/>
    <s v="USD"/>
    <n v="-8332.3799999999992"/>
    <s v=""/>
    <s v="Canc CISA F.504472"/>
    <s v="Canc CISA F.504472"/>
    <s v=""/>
    <s v="VMIRANDAM"/>
    <s v="2025/03"/>
    <s v=""/>
    <s v=""/>
    <s v="PAGOS RECIBIDOS"/>
    <x v="1"/>
    <x v="1"/>
    <x v="1"/>
  </r>
  <r>
    <s v="1011550012"/>
    <s v="CXC CARBOMET INDUSTRIAL"/>
    <s v=""/>
    <s v=""/>
    <s v="PAGO CISA"/>
    <s v="2025524637"/>
    <s v="DZ"/>
    <d v="2025-04-25T00:00:00"/>
    <d v="2025-04-25T00:00:00"/>
    <s v="/919,91997"/>
    <n v="-6321920"/>
    <s v="CLP"/>
    <n v="-6872.25"/>
    <s v="USD"/>
    <n v="-6872.25"/>
    <s v=""/>
    <s v="Pago Cisa F.504490"/>
    <s v="Pago Cisa"/>
    <s v=""/>
    <s v="JCARRASCO"/>
    <s v="2025/04"/>
    <s v=""/>
    <s v=""/>
    <s v="PAGOS RECIBIDOS"/>
    <x v="1"/>
    <x v="1"/>
    <x v="1"/>
  </r>
  <r>
    <s v="1011550012"/>
    <s v="CXC CARBOMET INDUSTRIAL"/>
    <s v=""/>
    <s v=""/>
    <s v="PAGO FACT."/>
    <s v="2025531332"/>
    <s v="DZ"/>
    <d v="2025-05-20T00:00:00"/>
    <d v="2025-05-20T00:00:00"/>
    <s v="/936,74008"/>
    <n v="-6437512"/>
    <s v="CLP"/>
    <n v="-6872.25"/>
    <s v="USD"/>
    <n v="-6872.25"/>
    <s v=""/>
    <s v="Pago Fact. 504542 Cisa"/>
    <s v="Pago Fact. 504542 Cisa"/>
    <s v=""/>
    <s v="JCARRASCO"/>
    <s v="2025/05"/>
    <s v=""/>
    <s v=""/>
    <s v="PAGOS RECIBIDOS"/>
    <x v="1"/>
    <x v="1"/>
    <x v="1"/>
  </r>
  <r>
    <s v="1011550012"/>
    <s v="CXC CARBOMET INDUSTRIAL"/>
    <s v=""/>
    <s v=""/>
    <s v="PAGO CISA"/>
    <s v="2025532598"/>
    <s v="DZ"/>
    <d v="2025-05-28T00:00:00"/>
    <d v="2025-05-28T00:00:00"/>
    <s v="/939,42941"/>
    <n v="-6184959"/>
    <s v="CLP"/>
    <n v="-6583.74"/>
    <s v="USD"/>
    <n v="-6583.74"/>
    <s v=""/>
    <s v="Pago Cisa NC. 385"/>
    <s v="Pago Cisa NC. 385"/>
    <s v=""/>
    <s v="JCARRASCO"/>
    <s v="2025/05"/>
    <s v=""/>
    <s v=""/>
    <s v="PAGOS RECIBIDOS"/>
    <x v="1"/>
    <x v="1"/>
    <x v="1"/>
  </r>
  <r>
    <s v="1011550012"/>
    <s v="CXC CARBOMET INDUSTRIAL"/>
    <s v=""/>
    <s v=""/>
    <s v="PAGO FACT 504556"/>
    <s v="2025539106"/>
    <s v="DZ"/>
    <d v="2025-06-26T00:00:00"/>
    <d v="2025-06-26T00:00:00"/>
    <s v="/937,93008"/>
    <n v="-6445690"/>
    <s v="CLP"/>
    <n v="-6872.25"/>
    <s v="USD"/>
    <n v="-6872.25"/>
    <s v=""/>
    <s v="Pago Fact 504556 CISA"/>
    <s v="Pago Fact 504556 CISA"/>
    <s v=""/>
    <s v="JCARRASCO"/>
    <s v="2025/06"/>
    <s v=""/>
    <s v=""/>
    <s v="PAGOS RECIBIDOS"/>
    <x v="1"/>
    <x v="1"/>
    <x v="1"/>
  </r>
  <r>
    <s v="1011550014"/>
    <s v="CXC PIMASA"/>
    <s v=""/>
    <s v=""/>
    <s v="FEL00504451"/>
    <s v="2025250132"/>
    <s v="RF"/>
    <d v="2025-01-31T00:00:00"/>
    <d v="2025-01-31T00:00:00"/>
    <s v="/988,10004"/>
    <n v="40574194"/>
    <s v="CLP"/>
    <n v="41062.839999999997"/>
    <s v="USD"/>
    <n v="41062.839999999997"/>
    <s v=""/>
    <s v=""/>
    <s v=""/>
    <s v=""/>
    <s v="SCORTES"/>
    <s v="2025/01"/>
    <s v=""/>
    <s v=""/>
    <s v="VENTA FEMO"/>
    <x v="2"/>
    <x v="2"/>
    <x v="2"/>
  </r>
  <r>
    <s v="1011550014"/>
    <s v="CXC PIMASA"/>
    <s v=""/>
    <s v=""/>
    <s v="FEL00504473"/>
    <s v="2025250355"/>
    <s v="RF"/>
    <d v="2025-02-25T00:00:00"/>
    <d v="2025-02-25T00:00:00"/>
    <s v="/946,96006"/>
    <n v="38988306"/>
    <s v="CLP"/>
    <n v="41172.07"/>
    <s v="USD"/>
    <n v="41172.07"/>
    <s v=""/>
    <s v=""/>
    <s v=""/>
    <s v=""/>
    <s v="SCORTES"/>
    <s v="2025/02"/>
    <s v=""/>
    <s v=""/>
    <s v="VENTA FEMO"/>
    <x v="2"/>
    <x v="2"/>
    <x v="2"/>
  </r>
  <r>
    <s v="1011550014"/>
    <s v="CXC PIMASA"/>
    <s v=""/>
    <s v=""/>
    <s v="FEL00504486"/>
    <s v="2025250447"/>
    <s v="RF"/>
    <d v="2025-03-13T00:00:00"/>
    <d v="2025-03-13T00:00:00"/>
    <s v="/932,27995"/>
    <n v="82202703"/>
    <s v="CLP"/>
    <n v="88173.84"/>
    <s v="USD"/>
    <n v="88173.84"/>
    <s v=""/>
    <s v=""/>
    <s v=""/>
    <s v=""/>
    <s v="SCORTES"/>
    <s v="2025/03"/>
    <s v=""/>
    <s v=""/>
    <s v="VENTA FEMO"/>
    <x v="2"/>
    <x v="2"/>
    <x v="2"/>
  </r>
  <r>
    <s v="1011550014"/>
    <s v="CXC PIMASA"/>
    <s v=""/>
    <s v=""/>
    <s v="FEL00504491"/>
    <s v="2025250537"/>
    <s v="RF"/>
    <d v="2025-03-28T00:00:00"/>
    <d v="2025-03-28T00:00:00"/>
    <s v="/931,74999"/>
    <n v="310638113"/>
    <s v="CLP"/>
    <n v="333392.13"/>
    <s v="USD"/>
    <n v="333392.13"/>
    <s v=""/>
    <s v=""/>
    <s v=""/>
    <s v=""/>
    <s v="SCORTES"/>
    <s v="2025/03"/>
    <s v=""/>
    <s v=""/>
    <s v="VENTA OXT"/>
    <x v="2"/>
    <x v="2"/>
    <x v="2"/>
  </r>
  <r>
    <s v="1011550014"/>
    <s v="CXC PIMASA"/>
    <s v=""/>
    <s v=""/>
    <s v="FEL00504530"/>
    <s v="2025250669"/>
    <s v="RF"/>
    <d v="2025-04-07T00:00:00"/>
    <d v="2025-04-07T00:00:00"/>
    <s v="/975,82005"/>
    <n v="78619899"/>
    <s v="CLP"/>
    <n v="80568.03"/>
    <s v="USD"/>
    <n v="80568.03"/>
    <s v=""/>
    <s v=""/>
    <s v=""/>
    <s v=""/>
    <s v="SCORTES"/>
    <s v="2025/04"/>
    <s v=""/>
    <s v=""/>
    <s v="VENTA FEMO"/>
    <x v="2"/>
    <x v="2"/>
    <x v="2"/>
  </r>
  <r>
    <s v="1011550014"/>
    <s v="CXC PIMASA"/>
    <s v=""/>
    <s v=""/>
    <s v="FEL00504529"/>
    <s v="2025250670"/>
    <s v="RF"/>
    <d v="2025-04-07T00:00:00"/>
    <d v="2025-04-07T00:00:00"/>
    <s v="/975,82000"/>
    <n v="120448019"/>
    <s v="CLP"/>
    <n v="123432.62"/>
    <s v="USD"/>
    <n v="123432.62"/>
    <s v=""/>
    <s v=""/>
    <s v=""/>
    <s v=""/>
    <s v="SCORTES"/>
    <s v="2025/04"/>
    <s v=""/>
    <s v=""/>
    <s v="VENTA FEMO"/>
    <x v="2"/>
    <x v="2"/>
    <x v="2"/>
  </r>
  <r>
    <s v="1011550014"/>
    <s v="CXC PIMASA"/>
    <s v=""/>
    <s v=""/>
    <s v="NC00502868"/>
    <s v="2025250810"/>
    <s v="RG"/>
    <d v="2025-04-30T00:00:00"/>
    <d v="2025-04-30T00:00:00"/>
    <s v="/945,42099"/>
    <n v="-1600957"/>
    <s v="CLP"/>
    <n v="-1693.38"/>
    <s v="USD"/>
    <n v="-1693.38"/>
    <s v=""/>
    <s v=""/>
    <s v=""/>
    <s v=""/>
    <s v="SCORTES"/>
    <s v="2025/04"/>
    <s v=""/>
    <s v=""/>
    <s v="VENTA FEMO"/>
    <x v="2"/>
    <x v="2"/>
    <x v="2"/>
  </r>
  <r>
    <s v="1011550014"/>
    <s v="CXC PIMASA"/>
    <s v=""/>
    <s v=""/>
    <s v="NC00502869"/>
    <s v="2025250811"/>
    <s v="RG"/>
    <d v="2025-04-30T00:00:00"/>
    <d v="2025-04-30T00:00:00"/>
    <s v="/945,41906"/>
    <n v="-629668"/>
    <s v="CLP"/>
    <n v="-666.02"/>
    <s v="USD"/>
    <n v="-666.02"/>
    <s v=""/>
    <s v=""/>
    <s v=""/>
    <s v=""/>
    <s v="SCORTES"/>
    <s v="2025/04"/>
    <s v=""/>
    <s v=""/>
    <s v="VENTA FEMO"/>
    <x v="2"/>
    <x v="2"/>
    <x v="2"/>
  </r>
  <r>
    <s v="1011550014"/>
    <s v="CXC PIMASA"/>
    <s v=""/>
    <s v=""/>
    <s v="NC00502870"/>
    <s v="2025250812"/>
    <s v="RG"/>
    <d v="2025-04-30T00:00:00"/>
    <d v="2025-04-30T00:00:00"/>
    <s v="/945,42130"/>
    <n v="-411003"/>
    <s v="CLP"/>
    <n v="-434.73"/>
    <s v="USD"/>
    <n v="-434.73"/>
    <s v=""/>
    <s v=""/>
    <s v=""/>
    <s v=""/>
    <s v="SCORTES"/>
    <s v="2025/04"/>
    <s v=""/>
    <s v=""/>
    <s v="VENTA FEMO"/>
    <x v="2"/>
    <x v="2"/>
    <x v="2"/>
  </r>
  <r>
    <s v="1011550014"/>
    <s v="CXC PIMASA"/>
    <s v=""/>
    <s v=""/>
    <s v="FEL00504558"/>
    <s v="2025251004"/>
    <s v="RF"/>
    <d v="2025-05-28T00:00:00"/>
    <d v="2025-05-28T00:00:00"/>
    <s v="/937,93011"/>
    <n v="39822552"/>
    <s v="CLP"/>
    <n v="42457.91"/>
    <s v="USD"/>
    <n v="42457.91"/>
    <s v=""/>
    <s v=""/>
    <s v=""/>
    <s v=""/>
    <s v="SCORTES"/>
    <s v="2025/05"/>
    <s v=""/>
    <s v=""/>
    <m/>
    <x v="1"/>
    <x v="1"/>
    <x v="1"/>
  </r>
  <r>
    <s v="1011550014"/>
    <s v="CXC PIMASA"/>
    <s v=""/>
    <s v=""/>
    <s v="FEL00504570"/>
    <s v="2025251170"/>
    <s v="RF"/>
    <d v="2025-06-19T00:00:00"/>
    <d v="2025-06-19T00:00:00"/>
    <s v="/943,36001"/>
    <n v="335387274"/>
    <s v="CLP"/>
    <n v="355524.16"/>
    <s v="USD"/>
    <n v="355524.16"/>
    <s v=""/>
    <s v=""/>
    <s v=""/>
    <s v=""/>
    <s v="SCORTES"/>
    <s v="2025/06"/>
    <s v=""/>
    <s v=""/>
    <m/>
    <x v="1"/>
    <x v="1"/>
    <x v="1"/>
  </r>
  <r>
    <s v="1011550014"/>
    <s v="CXC PIMASA"/>
    <s v=""/>
    <s v=""/>
    <s v="FEL00504573"/>
    <s v="2025251235"/>
    <s v="RF"/>
    <d v="2025-06-26T00:00:00"/>
    <d v="2025-06-26T00:00:00"/>
    <s v="/936,29000"/>
    <n v="87200349"/>
    <s v="CLP"/>
    <n v="93133.91"/>
    <s v="USD"/>
    <n v="93133.91"/>
    <s v=""/>
    <s v=""/>
    <s v=""/>
    <s v=""/>
    <s v="SCORTES"/>
    <s v="2025/06"/>
    <s v=""/>
    <s v=""/>
    <m/>
    <x v="1"/>
    <x v="1"/>
    <x v="1"/>
  </r>
  <r>
    <s v="1011550014"/>
    <s v="CXC PIMASA"/>
    <s v=""/>
    <s v=""/>
    <s v="PAGO FACT"/>
    <s v="2025501973"/>
    <s v="DZ"/>
    <d v="2025-01-13T00:00:00"/>
    <d v="2025-01-13T00:00:00"/>
    <s v="/990,94996"/>
    <n v="-89318997"/>
    <s v="CLP"/>
    <n v="-90134.720000000001"/>
    <s v="USD"/>
    <n v="-90134.720000000001"/>
    <s v=""/>
    <s v="PAGO FACT 504426"/>
    <s v="PAGO FACT 90109567"/>
    <s v=""/>
    <s v="JCARRASCO"/>
    <s v="2025/01"/>
    <s v=""/>
    <s v=""/>
    <s v="PAGOS RECIBIDOS"/>
    <x v="1"/>
    <x v="1"/>
    <x v="1"/>
  </r>
  <r>
    <s v="1011550014"/>
    <s v="CXC PIMASA"/>
    <s v=""/>
    <s v=""/>
    <s v=""/>
    <s v="2025512848"/>
    <s v="DZ"/>
    <d v="2025-03-11T00:00:00"/>
    <d v="2025-03-11T00:00:00"/>
    <s v="/988,10004"/>
    <n v="-40574194"/>
    <s v="CLP"/>
    <n v="-41062.839999999997"/>
    <s v="USD"/>
    <n v="-41062.839999999997"/>
    <s v=""/>
    <s v="Canc. F.504451 Pimasa"/>
    <s v="Canc. F.504451 Pimasa"/>
    <s v=""/>
    <s v="VMIRANDAM"/>
    <s v="2025/03"/>
    <s v=""/>
    <s v=""/>
    <s v="PAGOS RECIBIDOS"/>
    <x v="1"/>
    <x v="1"/>
    <x v="1"/>
  </r>
  <r>
    <s v="1011550014"/>
    <s v="CXC PIMASA"/>
    <s v=""/>
    <s v=""/>
    <s v="F.504473"/>
    <s v="2025518344"/>
    <s v="DZ"/>
    <d v="2025-03-31T00:00:00"/>
    <d v="2025-03-31T00:00:00"/>
    <s v="/946,96006"/>
    <n v="-38988306"/>
    <s v="CLP"/>
    <n v="-41172.07"/>
    <s v="USD"/>
    <n v="-41172.07"/>
    <s v=""/>
    <s v="Canc. F.504473 Pimasa"/>
    <s v="Canc. F.504473 Pimasa"/>
    <s v=""/>
    <s v="VMIRANDAM"/>
    <s v="2025/03"/>
    <s v=""/>
    <s v=""/>
    <s v="PAGOS RECIBIDOS"/>
    <x v="1"/>
    <x v="1"/>
    <x v="1"/>
  </r>
  <r>
    <s v="1011550014"/>
    <s v="CXC PIMASA"/>
    <s v=""/>
    <s v=""/>
    <s v="CANC. F. 504486"/>
    <s v="2025522925"/>
    <s v="DZ"/>
    <d v="2025-04-15T00:00:00"/>
    <d v="2025-04-15T00:00:00"/>
    <s v="/932,27995"/>
    <n v="-82202703"/>
    <s v="CLP"/>
    <n v="-88173.84"/>
    <s v="USD"/>
    <n v="-88173.84"/>
    <s v=""/>
    <s v="Canc. F. 504486 Pimasa"/>
    <s v="Canc. F. 504486 Pimasa"/>
    <s v=""/>
    <s v="JCARRASCO"/>
    <s v="2025/04"/>
    <s v=""/>
    <s v=""/>
    <s v="PAGOS RECIBIDOS"/>
    <x v="1"/>
    <x v="1"/>
    <x v="1"/>
  </r>
  <r>
    <s v="1011550014"/>
    <s v="CXC PIMASA"/>
    <s v=""/>
    <s v=""/>
    <s v="PAGO PIMASA"/>
    <s v="2025524753"/>
    <s v="DZ"/>
    <d v="2025-04-29T00:00:00"/>
    <d v="2025-04-29T00:00:00"/>
    <s v="/931,74999"/>
    <n v="-310638113"/>
    <s v="CLP"/>
    <n v="-333392.13"/>
    <s v="USD"/>
    <n v="-333392.13"/>
    <s v=""/>
    <s v="Pago PIMASA F.504491"/>
    <s v="Pago PIMASA F.504491"/>
    <s v=""/>
    <s v="JCARRASCO"/>
    <s v="2025/04"/>
    <s v=""/>
    <s v=""/>
    <s v="PAGOS RECIBIDOS"/>
    <x v="1"/>
    <x v="1"/>
    <x v="1"/>
  </r>
  <r>
    <s v="1011550014"/>
    <s v="CXC PIMASA"/>
    <s v=""/>
    <s v=""/>
    <s v="PAGO PIMASA"/>
    <s v="2025526437"/>
    <s v="DZ"/>
    <d v="2025-05-08T00:00:00"/>
    <d v="2025-05-08T00:00:00"/>
    <s v="/976,24217"/>
    <n v="-196426290"/>
    <s v="CLP"/>
    <n v="-201206.52"/>
    <s v="USD"/>
    <n v="-201206.52"/>
    <s v=""/>
    <s v="Canc. NC 502868-502869-502870-F.504529-504530 PIM"/>
    <s v="Pago PIMASA"/>
    <s v=""/>
    <s v="JCARRASCO"/>
    <s v="2025/05"/>
    <s v=""/>
    <s v=""/>
    <s v="PAGOS RECIBIDOS"/>
    <x v="1"/>
    <x v="1"/>
    <x v="1"/>
  </r>
  <r>
    <s v="1011550015"/>
    <s v="CXC INMOB. SAN BERNARDO"/>
    <s v=""/>
    <s v=""/>
    <s v="372"/>
    <s v="2025250179"/>
    <s v="DC"/>
    <d v="2025-01-31T00:00:00"/>
    <d v="2025-01-31T00:00:00"/>
    <s v="/988,10044"/>
    <n v="655990"/>
    <s v="CLP"/>
    <n v="663.89"/>
    <s v="USD"/>
    <n v="663.89"/>
    <s v=""/>
    <s v="NOTA COBRO 372 ARRIENDO TERRENOS ENERO"/>
    <s v=""/>
    <s v=""/>
    <s v="HBRAVO"/>
    <s v="2025/01"/>
    <s v=""/>
    <s v=""/>
    <s v="ARRIENDO TERRENOS"/>
    <x v="0"/>
    <x v="0"/>
    <x v="3"/>
  </r>
  <r>
    <s v="1011550015"/>
    <s v="CXC INMOB. SAN BERNARDO"/>
    <s v=""/>
    <s v=""/>
    <s v="NOTA COBRO 374"/>
    <s v="2025250340"/>
    <s v="DC"/>
    <d v="2025-02-28T00:00:00"/>
    <d v="2025-02-28T00:00:00"/>
    <s v="/954,22289"/>
    <n v="660494"/>
    <s v="CLP"/>
    <n v="692.18"/>
    <s v="USD"/>
    <n v="692.18"/>
    <s v=""/>
    <s v="NOTA COBRO 374 Arriendo Terreno"/>
    <s v=""/>
    <s v=""/>
    <s v="ODEVIA"/>
    <s v="2025/02"/>
    <s v=""/>
    <s v=""/>
    <s v="ARRIENDO TERRENOS"/>
    <x v="0"/>
    <x v="0"/>
    <x v="3"/>
  </r>
  <r>
    <s v="1011550015"/>
    <s v="CXC INMOB. SAN BERNARDO"/>
    <s v=""/>
    <s v=""/>
    <s v="NOTA COBRO 378"/>
    <s v="2025250593"/>
    <s v="DC"/>
    <d v="2025-03-31T00:00:00"/>
    <d v="2025-03-31T00:00:00"/>
    <s v="/953,06629"/>
    <n v="660494"/>
    <s v="CLP"/>
    <n v="693.02"/>
    <s v="USD"/>
    <n v="693.02"/>
    <s v=""/>
    <s v="NOTA COBRO 378 Arriendo Terreno"/>
    <s v=""/>
    <s v=""/>
    <s v="CPAVEZ"/>
    <s v="2025/03"/>
    <s v=""/>
    <s v=""/>
    <s v="ARRIENDO TERRENOS"/>
    <x v="0"/>
    <x v="0"/>
    <x v="3"/>
  </r>
  <r>
    <s v="1011550015"/>
    <s v="CXC INMOB. SAN BERNARDO"/>
    <s v=""/>
    <s v=""/>
    <s v="NOTA COBRO 378"/>
    <s v="2025250594"/>
    <s v="DC"/>
    <d v="2025-03-31T00:00:00"/>
    <d v="2025-03-31T00:00:00"/>
    <s v="/953,07199"/>
    <n v="664701"/>
    <s v="CLP"/>
    <n v="697.43"/>
    <s v="USD"/>
    <n v="697.43"/>
    <s v=""/>
    <s v="NOTA COBRO 378 Arriendo Terreno"/>
    <s v=""/>
    <s v=""/>
    <s v="CPAVEZ"/>
    <s v="2025/03"/>
    <s v=""/>
    <s v=""/>
    <s v="ARRIENDO TERRENOS"/>
    <x v="0"/>
    <x v="0"/>
    <x v="3"/>
  </r>
  <r>
    <s v="1011550015"/>
    <s v="CXC INMOB. SAN BERNARDO"/>
    <s v=""/>
    <s v=""/>
    <s v="NOTA COBRO 379"/>
    <s v="2025250800"/>
    <s v="DC"/>
    <d v="2025-04-30T00:00:00"/>
    <d v="2025-04-30T00:00:00"/>
    <s v="/955,66416"/>
    <n v="667799"/>
    <s v="CLP"/>
    <n v="698.78"/>
    <s v="USD"/>
    <n v="698.78"/>
    <s v=""/>
    <s v="NOTA COBRO 379 Arriendo Terreno Abril"/>
    <s v="NOTA COBRO 379 ARRIENDO"/>
    <s v=""/>
    <s v="HBRAVO"/>
    <s v="2025/04"/>
    <s v=""/>
    <s v=""/>
    <s v="ARRIENDO TERRENOS"/>
    <x v="0"/>
    <x v="0"/>
    <x v="3"/>
  </r>
  <r>
    <s v="1011550015"/>
    <s v="CXC INMOB. SAN BERNARDO"/>
    <s v=""/>
    <s v=""/>
    <s v="NOTA COBRO 386"/>
    <s v="2025251028"/>
    <s v="DC"/>
    <d v="2025-05-31T00:00:00"/>
    <d v="2025-05-31T00:00:00"/>
    <s v="/941,97571"/>
    <n v="438923"/>
    <s v="CLP"/>
    <n v="465.96"/>
    <s v="USD"/>
    <n v="465.96"/>
    <s v=""/>
    <s v="NOTA COBRO 386 Arriendo Terreno"/>
    <s v=""/>
    <s v=""/>
    <s v="CPAVEZ"/>
    <s v="2025/05"/>
    <s v=""/>
    <s v=""/>
    <s v="ARRIENDO TERRENOS"/>
    <x v="0"/>
    <x v="0"/>
    <x v="3"/>
  </r>
  <r>
    <s v="1011550015"/>
    <s v="CXC INMOB. SAN BERNARDO"/>
    <s v=""/>
    <s v=""/>
    <s v="NOTA COBRO 388"/>
    <s v="2025251217"/>
    <s v="DC"/>
    <d v="2025-06-30T00:00:00"/>
    <d v="2025-06-30T00:00:00"/>
    <s v="/933,42389"/>
    <n v="439792"/>
    <s v="CLP"/>
    <n v="471.16"/>
    <s v="USD"/>
    <n v="471.16"/>
    <s v=""/>
    <s v="NOTA COBRO 388 Arriendo Terreno"/>
    <s v=""/>
    <s v=""/>
    <s v="CPAVEZ"/>
    <s v="2025/06"/>
    <s v=""/>
    <s v=""/>
    <s v="ARRIENDO TERRENOS"/>
    <x v="0"/>
    <x v="0"/>
    <x v="3"/>
  </r>
  <r>
    <s v="1011550015"/>
    <s v="CXC INMOB. SAN BERNARDO"/>
    <s v=""/>
    <s v=""/>
    <s v="PAGO NCOBRO"/>
    <s v="2025504189"/>
    <s v="DZ"/>
    <d v="2025-01-29T00:00:00"/>
    <d v="2025-01-29T00:00:00"/>
    <s v="/996,46668"/>
    <n v="-656542"/>
    <s v="CLP"/>
    <n v="-658.87"/>
    <s v="USD"/>
    <n v="-658.87"/>
    <s v=""/>
    <s v="PAGO NCOBRO 366"/>
    <s v="PAGO NCOBRO 366"/>
    <s v=""/>
    <s v="JCARRASCO"/>
    <s v="2025/01"/>
    <s v=""/>
    <s v=""/>
    <s v="PAGOS RECIBIDOS"/>
    <x v="1"/>
    <x v="1"/>
    <x v="1"/>
  </r>
  <r>
    <s v="1011550015"/>
    <s v="CXC INMOB. SAN BERNARDO"/>
    <s v=""/>
    <s v=""/>
    <s v="CANC. NC 372"/>
    <s v="2025511128"/>
    <s v="DZ"/>
    <d v="2025-02-25T00:00:00"/>
    <d v="2025-02-25T00:00:00"/>
    <s v="/988,10044"/>
    <n v="-655990"/>
    <s v="CLP"/>
    <n v="-663.89"/>
    <s v="USD"/>
    <n v="-663.89"/>
    <s v=""/>
    <s v="Canc. NC 372"/>
    <s v="Canc. NC 372"/>
    <s v=""/>
    <s v="VMIRANDAM"/>
    <s v="2025/02"/>
    <s v=""/>
    <s v=""/>
    <s v="PAGOS RECIBIDOS"/>
    <x v="1"/>
    <x v="1"/>
    <x v="1"/>
  </r>
  <r>
    <s v="1011550015"/>
    <s v="CXC INMOB. SAN BERNARDO"/>
    <s v=""/>
    <s v=""/>
    <s v="CANC. NC 374"/>
    <s v="2025518214"/>
    <s v="DZ"/>
    <d v="2025-03-27T00:00:00"/>
    <d v="2025-03-27T00:00:00"/>
    <s v="/954,22289"/>
    <n v="-660494"/>
    <s v="CLP"/>
    <n v="-692.18"/>
    <s v="USD"/>
    <n v="-692.18"/>
    <s v=""/>
    <s v="Canc. NC 374 ISBSA"/>
    <s v="Canc. NC 374 ISBSA"/>
    <s v=""/>
    <s v="VMIRANDAM"/>
    <s v="2025/03"/>
    <s v=""/>
    <s v=""/>
    <s v="PAGOS RECIBIDOS"/>
    <x v="1"/>
    <x v="1"/>
    <x v="1"/>
  </r>
  <r>
    <s v="1011550015"/>
    <s v="CXC INMOB. SAN BERNARDO"/>
    <s v=""/>
    <s v=""/>
    <s v="NOTA COBRO 378"/>
    <s v="2025518495"/>
    <s v="AU"/>
    <d v="2025-03-31T00:00:00"/>
    <d v="2025-03-31T00:00:00"/>
    <s v="/953,06629"/>
    <n v="-660494"/>
    <s v="CLP"/>
    <n v="-693.02"/>
    <s v="USD"/>
    <n v="-693.02"/>
    <s v=""/>
    <s v="NOTA COBRO 378 Arriendo Terreno"/>
    <s v=""/>
    <s v=""/>
    <s v="CPAVEZ"/>
    <s v="2025/03"/>
    <s v=""/>
    <s v=""/>
    <s v="ARRIENDO TERRENOS"/>
    <x v="0"/>
    <x v="0"/>
    <x v="3"/>
  </r>
  <r>
    <s v="1011550015"/>
    <s v="CXC INMOB. SAN BERNARDO"/>
    <s v=""/>
    <s v=""/>
    <s v="PAGO NC"/>
    <s v="2025524736"/>
    <s v="DZ"/>
    <d v="2025-04-28T00:00:00"/>
    <d v="2025-04-28T00:00:00"/>
    <s v="/953,07199"/>
    <n v="-664701"/>
    <s v="CLP"/>
    <n v="-697.43"/>
    <s v="USD"/>
    <n v="-697.43"/>
    <s v=""/>
    <s v="Pago NC 378 ISB"/>
    <s v="Pago NC 378 ISB"/>
    <s v=""/>
    <s v="JCARRASCO"/>
    <s v="2025/04"/>
    <s v=""/>
    <s v=""/>
    <s v="PAGOS RECIBIDOS"/>
    <x v="1"/>
    <x v="1"/>
    <x v="1"/>
  </r>
  <r>
    <s v="1011550015"/>
    <s v="CXC INMOB. SAN BERNARDO"/>
    <s v=""/>
    <s v=""/>
    <s v="PAGO ISB NC"/>
    <s v="2025532593"/>
    <s v="DZ"/>
    <d v="2025-05-28T00:00:00"/>
    <d v="2025-05-28T00:00:00"/>
    <s v="/955,66416"/>
    <n v="-667799"/>
    <s v="CLP"/>
    <n v="-698.78"/>
    <s v="USD"/>
    <n v="-698.78"/>
    <s v=""/>
    <s v="Pago ISB NC 379"/>
    <s v="Pago ISB NC 379"/>
    <s v=""/>
    <s v="JCARRASCO"/>
    <s v="2025/05"/>
    <s v=""/>
    <s v=""/>
    <s v="PAGOS RECIBIDOS"/>
    <x v="1"/>
    <x v="1"/>
    <x v="1"/>
  </r>
  <r>
    <s v="1011550015"/>
    <s v="CXC INMOB. SAN BERNARDO"/>
    <s v=""/>
    <s v=""/>
    <s v="PAGO NC 386"/>
    <s v="2025539105"/>
    <s v="DZ"/>
    <d v="2025-06-26T00:00:00"/>
    <d v="2025-06-26T00:00:00"/>
    <s v="/941,97571"/>
    <n v="-438923"/>
    <s v="CLP"/>
    <n v="-465.96"/>
    <s v="USD"/>
    <n v="-465.96"/>
    <s v=""/>
    <s v="Pago NC 386 ISB"/>
    <s v="Pago NC 386 ISB"/>
    <s v=""/>
    <s v="JCARRASCO"/>
    <s v="2025/06"/>
    <s v=""/>
    <s v=""/>
    <s v="PAGOS RECIBIDOS"/>
    <x v="1"/>
    <x v="1"/>
    <x v="1"/>
  </r>
  <r>
    <s v="1011550018"/>
    <s v="CXC COMPLEJO IND MOLYNOR"/>
    <s v=""/>
    <s v=""/>
    <s v="FEL00504448"/>
    <s v="2025250098"/>
    <s v="RF"/>
    <d v="2025-01-30T00:00:00"/>
    <d v="2025-01-30T00:00:00"/>
    <s v="/990,94001"/>
    <n v="91338736"/>
    <s v="CLP"/>
    <n v="92173.83"/>
    <s v="USD"/>
    <n v="92173.83"/>
    <s v=""/>
    <s v=""/>
    <s v=""/>
    <s v=""/>
    <s v="DMORALES"/>
    <s v="2025/01"/>
    <s v=""/>
    <s v=""/>
    <s v="SERVICIOS ADMINISTRATIVOS"/>
    <x v="0"/>
    <x v="0"/>
    <x v="4"/>
  </r>
  <r>
    <s v="1011550018"/>
    <s v="CXC COMPLEJO IND MOLYNOR"/>
    <s v=""/>
    <s v=""/>
    <s v="370"/>
    <s v="2025250176"/>
    <s v="DC"/>
    <d v="2025-01-29T00:00:00"/>
    <d v="2025-01-29T00:00:00"/>
    <s v="1,00000"/>
    <n v="88897.32"/>
    <s v="USD"/>
    <n v="88897.32"/>
    <s v="USD"/>
    <n v="88897.32"/>
    <s v=""/>
    <s v="NOTA COBRO 370 Suscripción Microsoft 2025"/>
    <s v=""/>
    <s v=""/>
    <s v="HBRAVO"/>
    <s v="2025/01"/>
    <s v=""/>
    <s v=""/>
    <s v="REEMBOLSO DE GASTOS"/>
    <x v="0"/>
    <x v="0"/>
    <x v="4"/>
  </r>
  <r>
    <s v="1011550018"/>
    <s v="CXC COMPLEJO IND MOLYNOR"/>
    <s v=""/>
    <s v=""/>
    <s v="FEL00504466"/>
    <s v="2025250222"/>
    <s v="RF"/>
    <d v="2025-02-11T00:00:00"/>
    <d v="2025-02-11T00:00:00"/>
    <s v="/960,81000"/>
    <n v="974175405"/>
    <s v="CLP"/>
    <n v="1013910.56"/>
    <s v="USD"/>
    <n v="1013910.56"/>
    <s v=""/>
    <s v=""/>
    <s v=""/>
    <s v=""/>
    <s v="FESPINOZA"/>
    <s v="2025/02"/>
    <s v=""/>
    <s v=""/>
    <s v="SERVICIOS ADMINISTRATIVOS"/>
    <x v="0"/>
    <x v="0"/>
    <x v="4"/>
  </r>
  <r>
    <s v="1011550018"/>
    <s v="CXC COMPLEJO IND MOLYNOR"/>
    <s v=""/>
    <s v=""/>
    <s v="FEL00504474"/>
    <s v="2025250378"/>
    <s v="RF"/>
    <d v="2025-02-28T00:00:00"/>
    <d v="2025-02-28T00:00:00"/>
    <s v="/951,21000"/>
    <n v="6929679"/>
    <s v="CLP"/>
    <n v="7285.12"/>
    <s v="USD"/>
    <n v="7285.12"/>
    <s v=""/>
    <s v=""/>
    <s v=""/>
    <s v=""/>
    <s v="DMORALES"/>
    <s v="2025/02"/>
    <s v=""/>
    <s v=""/>
    <s v="SERVICIOS TI"/>
    <x v="0"/>
    <x v="0"/>
    <x v="4"/>
  </r>
  <r>
    <s v="1011550018"/>
    <s v="CXC COMPLEJO IND MOLYNOR"/>
    <s v=""/>
    <s v=""/>
    <s v="FEL00504505"/>
    <s v="2025250607"/>
    <s v="RF"/>
    <d v="2025-03-31T00:00:00"/>
    <d v="2025-03-31T00:00:00"/>
    <s v="/946,10000"/>
    <n v="4870085764"/>
    <s v="CLP"/>
    <n v="5147538.07"/>
    <s v="USD"/>
    <n v="5147538.07"/>
    <s v=""/>
    <s v=""/>
    <s v=""/>
    <s v=""/>
    <s v="SCORTES"/>
    <s v="2025/03"/>
    <s v=""/>
    <s v=""/>
    <s v="VENTA OXT"/>
    <x v="0"/>
    <x v="0"/>
    <x v="4"/>
  </r>
  <r>
    <s v="1011550018"/>
    <s v="CXC COMPLEJO IND MOLYNOR"/>
    <s v=""/>
    <s v=""/>
    <s v="FEL00504560"/>
    <s v="2025251012"/>
    <s v="RF"/>
    <d v="2025-05-30T00:00:00"/>
    <d v="2025-05-30T00:00:00"/>
    <s v="/937,37019"/>
    <n v="6731874"/>
    <s v="CLP"/>
    <n v="7181.66"/>
    <s v="USD"/>
    <n v="7181.66"/>
    <s v=""/>
    <s v=""/>
    <s v=""/>
    <s v=""/>
    <s v="SCORTES"/>
    <s v="2025/05"/>
    <s v=""/>
    <s v=""/>
    <s v="SERVICIOS TI"/>
    <x v="0"/>
    <x v="0"/>
    <x v="4"/>
  </r>
  <r>
    <s v="1011550018"/>
    <s v="CXC COMPLEJO IND MOLYNOR"/>
    <s v=""/>
    <s v=""/>
    <s v="MOLYNOR"/>
    <s v="2025500686"/>
    <s v="DZ"/>
    <d v="2025-01-07T00:00:00"/>
    <d v="2025-01-07T00:00:00"/>
    <s v="1,00000"/>
    <n v="-157187.07"/>
    <s v="USD"/>
    <n v="-161751.44"/>
    <s v="USD"/>
    <n v="-161751.44"/>
    <s v=""/>
    <s v="MOLYNOR"/>
    <s v="MOLYNOR"/>
    <s v=""/>
    <s v="DRIOSA"/>
    <s v="2025/01"/>
    <s v=""/>
    <s v=""/>
    <s v="PAGOS RECIBIDOS"/>
    <x v="1"/>
    <x v="1"/>
    <x v="1"/>
  </r>
  <r>
    <s v="1011550018"/>
    <s v="CXC COMPLEJO IND MOLYNOR"/>
    <s v=""/>
    <s v=""/>
    <s v="MOLYNOR"/>
    <s v="2025509404"/>
    <s v="DZ"/>
    <d v="2025-02-12T00:00:00"/>
    <d v="2025-02-12T00:00:00"/>
    <s v="1,00000"/>
    <n v="-1131807.32"/>
    <s v="USD"/>
    <n v="-1129428.3400000001"/>
    <s v="USD"/>
    <n v="-1129428.3400000001"/>
    <s v=""/>
    <s v="MOLYNOR"/>
    <s v="MOLYNOR"/>
    <s v=""/>
    <s v="DRIOSA"/>
    <s v="2025/02"/>
    <s v=""/>
    <s v=""/>
    <s v="PAGOS RECIBIDOS"/>
    <x v="1"/>
    <x v="1"/>
    <x v="1"/>
  </r>
  <r>
    <s v="1011550018"/>
    <s v="CXC COMPLEJO IND MOLYNOR"/>
    <s v=""/>
    <s v=""/>
    <s v="MOLYNOR"/>
    <s v="2025509404"/>
    <s v="DZ"/>
    <d v="2025-02-12T00:00:00"/>
    <d v="2025-02-12T00:00:00"/>
    <s v="1,00000"/>
    <n v="-88897.32"/>
    <s v="USD"/>
    <n v="-88897.32"/>
    <s v="USD"/>
    <n v="-88897.32"/>
    <s v=""/>
    <s v="MOLYNOR"/>
    <s v="MOLYNOR"/>
    <s v=""/>
    <s v="DRIOSA"/>
    <s v="2025/02"/>
    <s v=""/>
    <s v=""/>
    <s v="PAGOS RECIBIDOS"/>
    <x v="1"/>
    <x v="1"/>
    <x v="1"/>
  </r>
  <r>
    <s v="1011550018"/>
    <s v="CXC COMPLEJO IND MOLYNOR"/>
    <s v=""/>
    <s v=""/>
    <s v="COMPENSAN"/>
    <s v="2025509406"/>
    <s v="AB"/>
    <d v="2025-02-17T00:00:00"/>
    <d v="2025-02-17T00:00:00"/>
    <s v="1,00000"/>
    <n v="1105.81"/>
    <s v="USD"/>
    <n v="1047.2"/>
    <s v="USD"/>
    <n v="1047.2"/>
    <s v=""/>
    <s v=""/>
    <s v="COMPENSAN"/>
    <s v=""/>
    <s v="DRIOSA"/>
    <s v="2025/02"/>
    <s v=""/>
    <s v=""/>
    <s v="PAGOS RECIBIDOS"/>
    <x v="1"/>
    <x v="1"/>
    <x v="1"/>
  </r>
  <r>
    <s v="1011550018"/>
    <s v="CXC COMPLEJO IND MOLYNOR"/>
    <s v=""/>
    <s v=""/>
    <s v="COMPENSAN"/>
    <s v="2025509406"/>
    <s v="AB"/>
    <d v="2025-02-17T00:00:00"/>
    <d v="2025-02-17T00:00:00"/>
    <s v="1,00000"/>
    <n v="-1105.81"/>
    <s v="USD"/>
    <n v="-1047.2"/>
    <s v="USD"/>
    <n v="-1047.2"/>
    <s v=""/>
    <s v=""/>
    <s v="COMPENSAN"/>
    <s v=""/>
    <s v="DRIOSA"/>
    <s v="2025/02"/>
    <s v=""/>
    <s v=""/>
    <s v="PAGOS RECIBIDOS"/>
    <x v="1"/>
    <x v="1"/>
    <x v="1"/>
  </r>
  <r>
    <s v="1011550018"/>
    <s v="CXC COMPLEJO IND MOLYNOR"/>
    <s v=""/>
    <s v="SOCIEDAD DE FOMENTO FABRIL"/>
    <s v="NOTA COBRO 373"/>
    <s v="2025509719"/>
    <s v="PO"/>
    <d v="2025-02-10T00:00:00"/>
    <d v="2025-02-10T00:00:00"/>
    <s v="/960,59244"/>
    <n v="47021"/>
    <s v="CLP"/>
    <n v="48.95"/>
    <s v="USD"/>
    <n v="48.95"/>
    <s v=""/>
    <s v="NOTA COBRO 373 SOFOFA"/>
    <s v=""/>
    <s v=""/>
    <s v="CPAVEZ"/>
    <s v="2025/02"/>
    <s v=""/>
    <s v=""/>
    <s v="REEMBOLSO DE GASTOS"/>
    <x v="0"/>
    <x v="0"/>
    <x v="4"/>
  </r>
  <r>
    <s v="1011550018"/>
    <s v="CXC COMPLEJO IND MOLYNOR"/>
    <s v=""/>
    <s v=""/>
    <s v="PAGO NC 373"/>
    <s v="2025511753"/>
    <s v="DZ"/>
    <d v="2025-02-27T00:00:00"/>
    <d v="2025-02-27T00:00:00"/>
    <s v="/960,59244"/>
    <n v="-47021"/>
    <s v="CLP"/>
    <n v="-48.95"/>
    <s v="USD"/>
    <n v="-48.95"/>
    <s v=""/>
    <s v="Pago NC 373"/>
    <s v="Pago NC 373"/>
    <s v=""/>
    <s v="VMIRANDAM"/>
    <s v="2025/02"/>
    <s v=""/>
    <s v=""/>
    <s v="PAGOS RECIBIDOS"/>
    <x v="1"/>
    <x v="1"/>
    <x v="1"/>
  </r>
  <r>
    <s v="1011550018"/>
    <s v="CXC COMPLEJO IND MOLYNOR"/>
    <s v=""/>
    <s v="SOCIEDAD DE FOMENTO FABRIL"/>
    <s v="NOTA COBRO 375"/>
    <s v="2025517949"/>
    <s v="PO"/>
    <d v="2025-03-31T00:00:00"/>
    <d v="2025-03-31T00:00:00"/>
    <s v="/946,31902"/>
    <n v="12340"/>
    <s v="CLP"/>
    <n v="13.04"/>
    <s v="USD"/>
    <n v="13.04"/>
    <s v=""/>
    <s v="NOTA COBRO 375 SOFOFA"/>
    <s v=""/>
    <s v=""/>
    <s v="CPAVEZ"/>
    <s v="2025/03"/>
    <s v=""/>
    <s v=""/>
    <s v="REEMBOLSO DE GASTOS"/>
    <x v="0"/>
    <x v="0"/>
    <x v="4"/>
  </r>
  <r>
    <s v="1011550114"/>
    <s v="EST. DIVIDENDO X COBRAR CESA"/>
    <s v=""/>
    <s v=""/>
    <s v="CIERRE_ENE.2025"/>
    <s v="2025509297"/>
    <s v="SA"/>
    <d v="2025-01-31T00:00:00"/>
    <d v="2025-01-31T00:00:00"/>
    <s v="/984,22000"/>
    <n v="112985789"/>
    <s v="CLP"/>
    <n v="114797.29"/>
    <s v="USD"/>
    <n v="114797.29"/>
    <s v="CB01005700"/>
    <s v="Prov.Reparto Div.Cesa"/>
    <s v="CIERRE_ENE.2025"/>
    <s v=""/>
    <s v="CPAVEZ"/>
    <s v="2025/01"/>
    <s v=""/>
    <s v=""/>
    <m/>
    <x v="1"/>
    <x v="1"/>
    <x v="1"/>
  </r>
  <r>
    <s v="1011550114"/>
    <s v="EST. DIVIDENDO X COBRAR CESA"/>
    <s v=""/>
    <s v=""/>
    <s v="CIERRE_ENE.2025"/>
    <s v="2025509546"/>
    <s v="AB"/>
    <d v="2025-01-31T00:00:00"/>
    <d v="2025-01-31T00:00:00"/>
    <s v="/984,22000"/>
    <n v="-112985789"/>
    <s v="CLP"/>
    <n v="-114797.29"/>
    <s v="USD"/>
    <n v="-114797.29"/>
    <s v="CB01005700"/>
    <s v="Prov.Reparto Div.Cesa"/>
    <s v="CIERRE_ENE.2025"/>
    <s v=""/>
    <s v="CPAVEZ"/>
    <s v="2025/01"/>
    <s v=""/>
    <s v=""/>
    <m/>
    <x v="1"/>
    <x v="1"/>
    <x v="1"/>
  </r>
  <r>
    <s v="1011550114"/>
    <s v="EST. DIVIDENDO X COBRAR CESA"/>
    <s v=""/>
    <s v=""/>
    <s v="CIERRE_ENE.2025"/>
    <s v="2025509549"/>
    <s v="SA"/>
    <d v="2025-01-31T00:00:00"/>
    <d v="2025-01-31T00:00:00"/>
    <s v="/984,22000"/>
    <n v="112985789"/>
    <s v="CLP"/>
    <n v="114797.29"/>
    <s v="USD"/>
    <n v="114797.29"/>
    <s v="CB01005700"/>
    <s v="Prov.Reparto Div.Cesa"/>
    <s v="CIERRE_ENE.2025"/>
    <s v=""/>
    <s v="CPAVEZ"/>
    <s v="2025/01"/>
    <s v=""/>
    <s v=""/>
    <m/>
    <x v="1"/>
    <x v="1"/>
    <x v="1"/>
  </r>
  <r>
    <s v="1011550114"/>
    <s v="EST. DIVIDENDO X COBRAR CESA"/>
    <s v=""/>
    <s v=""/>
    <s v="CIERRE_ENE.2025"/>
    <s v="2025513111"/>
    <s v="AB"/>
    <d v="2025-01-31T00:00:00"/>
    <d v="2025-02-01T00:00:00"/>
    <s v="/984,22000"/>
    <n v="-112985789"/>
    <s v="CLP"/>
    <n v="-114797.29"/>
    <s v="USD"/>
    <n v="-114797.29"/>
    <s v="CB01005700"/>
    <s v="Prov.Reparto Div.Cesa"/>
    <s v="CIERRE_ENE.2025"/>
    <s v=""/>
    <s v="CPAVEZ"/>
    <s v="2025/02"/>
    <s v=""/>
    <s v=""/>
    <m/>
    <x v="1"/>
    <x v="1"/>
    <x v="1"/>
  </r>
  <r>
    <s v="1011550114"/>
    <s v="EST. DIVIDENDO X COBRAR CESA"/>
    <s v=""/>
    <s v=""/>
    <s v=""/>
    <s v="2025516034"/>
    <s v="SA"/>
    <d v="2025-02-28T00:00:00"/>
    <d v="2025-02-28T00:00:00"/>
    <s v="/954,22000"/>
    <n v="243985600"/>
    <s v="CLP"/>
    <n v="255691.14"/>
    <s v="USD"/>
    <n v="255691.14"/>
    <s v="CB01005700"/>
    <s v="Prov.Reparto Div.Cesa"/>
    <s v="CIERRE_FEB_2025"/>
    <s v=""/>
    <s v="CPAVEZ"/>
    <s v="2025/02"/>
    <s v=""/>
    <s v=""/>
    <m/>
    <x v="1"/>
    <x v="1"/>
    <x v="1"/>
  </r>
  <r>
    <s v="1011550114"/>
    <s v="EST. DIVIDENDO X COBRAR CESA"/>
    <s v=""/>
    <s v=""/>
    <s v=""/>
    <s v="2025516147"/>
    <s v="AB"/>
    <d v="2025-02-28T00:00:00"/>
    <d v="2025-02-28T00:00:00"/>
    <s v="/954,22000"/>
    <n v="-243985600"/>
    <s v="CLP"/>
    <n v="-255691.14"/>
    <s v="USD"/>
    <n v="-255691.14"/>
    <s v="CB01005700"/>
    <s v="Prov.Reparto Div.Cesa"/>
    <s v="CIERRE_FEB_2025"/>
    <s v=""/>
    <s v="CPAVEZ"/>
    <s v="2025/02"/>
    <s v=""/>
    <s v=""/>
    <m/>
    <x v="1"/>
    <x v="1"/>
    <x v="1"/>
  </r>
  <r>
    <s v="1011550114"/>
    <s v="EST. DIVIDENDO X COBRAR CESA"/>
    <s v=""/>
    <s v=""/>
    <s v="CIERRE_FEB_2025"/>
    <s v="2025516151"/>
    <s v="SA"/>
    <d v="2025-02-28T00:00:00"/>
    <d v="2025-02-28T00:00:00"/>
    <s v="/954,22000"/>
    <n v="243985600"/>
    <s v="CLP"/>
    <n v="255691.14"/>
    <s v="USD"/>
    <n v="255691.14"/>
    <s v="CB01005700"/>
    <s v="Prov.Reparto Div.Cesa"/>
    <s v="CIERRE_FEB_2025"/>
    <s v=""/>
    <s v="CPAVEZ"/>
    <s v="2025/02"/>
    <s v=""/>
    <s v=""/>
    <m/>
    <x v="1"/>
    <x v="1"/>
    <x v="1"/>
  </r>
  <r>
    <s v="1011550114"/>
    <s v="EST. DIVIDENDO X COBRAR CESA"/>
    <s v=""/>
    <s v=""/>
    <s v="CIERRE_FEB_2025"/>
    <s v="2025521887"/>
    <s v="AB"/>
    <d v="2025-02-28T00:00:00"/>
    <d v="2025-03-01T00:00:00"/>
    <s v="/954,22000"/>
    <n v="-243985600"/>
    <s v="CLP"/>
    <n v="-255691.14"/>
    <s v="USD"/>
    <n v="-255691.14"/>
    <s v="CB01005700"/>
    <s v="Prov.Reparto Div.Cesa"/>
    <s v="CIERRE_FEB_2025"/>
    <s v=""/>
    <s v="CPAVEZ"/>
    <s v="2025/03"/>
    <s v=""/>
    <s v=""/>
    <m/>
    <x v="1"/>
    <x v="1"/>
    <x v="1"/>
  </r>
  <r>
    <s v="1011550114"/>
    <s v="EST. DIVIDENDO X COBRAR CESA"/>
    <s v=""/>
    <s v=""/>
    <s v="CIERRE_MARZO_202"/>
    <s v="2025522099"/>
    <s v="SA"/>
    <d v="2025-03-31T00:00:00"/>
    <d v="2025-03-31T00:00:00"/>
    <s v="/953,07000"/>
    <n v="316102868"/>
    <s v="CLP"/>
    <n v="331668.05"/>
    <s v="USD"/>
    <n v="331668.05"/>
    <s v=""/>
    <s v="Prov.Reparto Div.Cesa"/>
    <s v="CIERRE_MARZO_2025"/>
    <s v=""/>
    <s v="CPAVEZ"/>
    <s v="2025/03"/>
    <s v=""/>
    <s v=""/>
    <m/>
    <x v="1"/>
    <x v="1"/>
    <x v="1"/>
  </r>
  <r>
    <s v="1011550114"/>
    <s v="EST. DIVIDENDO X COBRAR CESA"/>
    <s v=""/>
    <s v=""/>
    <s v="CIERRE_MARZO_202"/>
    <s v="2025522137"/>
    <s v="AB"/>
    <d v="2025-03-31T00:00:00"/>
    <d v="2025-03-31T00:00:00"/>
    <s v="/953,07000"/>
    <n v="-316102868"/>
    <s v="CLP"/>
    <n v="-331668.05"/>
    <s v="USD"/>
    <n v="-331668.05"/>
    <s v=""/>
    <s v="Prov.Reparto Div.Cesa"/>
    <s v="CIERRE_MARZO_2025"/>
    <s v=""/>
    <s v="CPAVEZ"/>
    <s v="2025/03"/>
    <s v=""/>
    <s v=""/>
    <m/>
    <x v="1"/>
    <x v="1"/>
    <x v="1"/>
  </r>
  <r>
    <s v="1011550114"/>
    <s v="EST. DIVIDENDO X COBRAR CESA"/>
    <s v=""/>
    <s v=""/>
    <s v="CIERRE_MARZO_202"/>
    <s v="2025522139"/>
    <s v="SA"/>
    <d v="2025-03-31T00:00:00"/>
    <d v="2025-03-31T00:00:00"/>
    <s v="/953,07000"/>
    <n v="316102868"/>
    <s v="CLP"/>
    <n v="331668.05"/>
    <s v="USD"/>
    <n v="331668.05"/>
    <s v=""/>
    <s v="Prov.Reparto Div.Cesa"/>
    <s v="CIERRE_MARZO_2025"/>
    <s v=""/>
    <s v="CPAVEZ"/>
    <s v="2025/03"/>
    <s v=""/>
    <s v=""/>
    <m/>
    <x v="1"/>
    <x v="1"/>
    <x v="1"/>
  </r>
  <r>
    <s v="1011550114"/>
    <s v="EST. DIVIDENDO X COBRAR CESA"/>
    <s v=""/>
    <s v=""/>
    <s v="DIV. CESA"/>
    <s v="2025524801"/>
    <s v="SB"/>
    <d v="2025-04-25T00:00:00"/>
    <d v="2025-04-25T00:00:00"/>
    <s v="/937,81000"/>
    <n v="-1151394847"/>
    <s v="CLP"/>
    <n v="-1227748.53"/>
    <s v="USD"/>
    <n v="-1227748.53"/>
    <s v=""/>
    <s v="DIV. CESA recibido"/>
    <s v="DIV. CESA recibido"/>
    <s v=""/>
    <s v="JCARRASCO"/>
    <s v="2025/04"/>
    <s v=""/>
    <s v=""/>
    <s v="PAGOS RECIBIDOS"/>
    <x v="1"/>
    <x v="1"/>
    <x v="1"/>
  </r>
  <r>
    <s v="1011550114"/>
    <s v="EST. DIVIDENDO X COBRAR CESA"/>
    <s v=""/>
    <s v=""/>
    <s v="CIERRE_MARZO_202"/>
    <s v="2025529813"/>
    <s v="AB"/>
    <d v="2025-03-31T00:00:00"/>
    <d v="2025-04-01T00:00:00"/>
    <s v="/953,07000"/>
    <n v="-316102868"/>
    <s v="CLP"/>
    <n v="-331668.05"/>
    <s v="USD"/>
    <n v="-331668.05"/>
    <s v=""/>
    <s v="Prov.Reparto Div.Cesa"/>
    <s v="CIERRE_MARZO_2025"/>
    <s v=""/>
    <s v="CPAVEZ"/>
    <s v="2025/04"/>
    <s v=""/>
    <s v=""/>
    <m/>
    <x v="1"/>
    <x v="1"/>
    <x v="1"/>
  </r>
  <r>
    <s v="1011550114"/>
    <s v="EST. DIVIDENDO X COBRAR CESA"/>
    <s v=""/>
    <s v=""/>
    <s v="DIV. CESA RECIBI"/>
    <s v="2025529823"/>
    <s v="PO"/>
    <d v="2025-04-25T00:00:00"/>
    <d v="2025-04-25T00:00:00"/>
    <s v="/937,81000"/>
    <n v="1151394847"/>
    <s v="CLP"/>
    <n v="1227748.53"/>
    <s v="USD"/>
    <n v="1227748.53"/>
    <s v=""/>
    <s v=""/>
    <s v="DIV. CESA recibido"/>
    <s v=""/>
    <s v="CPAVEZ"/>
    <s v="2025/04"/>
    <s v=""/>
    <s v=""/>
    <m/>
    <x v="1"/>
    <x v="1"/>
    <x v="1"/>
  </r>
  <r>
    <s v="1011550114"/>
    <s v="EST. DIVIDENDO X COBRAR CESA"/>
    <s v=""/>
    <s v=""/>
    <s v="COMP. PA"/>
    <s v="2025529825"/>
    <s v="PO"/>
    <d v="2025-04-01T00:00:00"/>
    <d v="2025-04-01T00:00:00"/>
    <s v="/996,46000"/>
    <n v="-1151395311"/>
    <s v="CLP"/>
    <n v="-1155485.73"/>
    <s v="USD"/>
    <n v="-1155485.73"/>
    <s v="CB01005700"/>
    <s v=""/>
    <s v="COMP. PA"/>
    <s v=""/>
    <s v="CPAVEZ"/>
    <s v="2025/04"/>
    <s v=""/>
    <s v=""/>
    <m/>
    <x v="1"/>
    <x v="1"/>
    <x v="1"/>
  </r>
  <r>
    <s v="1011550114"/>
    <s v="EST. DIVIDENDO X COBRAR CESA"/>
    <s v=""/>
    <s v=""/>
    <s v="CIERRE_ABRIL_202"/>
    <s v="2025529954"/>
    <s v="SA"/>
    <d v="2025-04-30T00:00:00"/>
    <d v="2025-04-30T00:00:00"/>
    <s v="/955,67000"/>
    <n v="334001237"/>
    <s v="CLP"/>
    <n v="349494.32"/>
    <s v="USD"/>
    <n v="349494.32"/>
    <s v="CB01005700"/>
    <s v="Prov.Reparto Div.Cesa"/>
    <s v="CIERRE_ABRIL_2025"/>
    <s v=""/>
    <s v="CPAVEZ"/>
    <s v="2025/04"/>
    <s v=""/>
    <s v=""/>
    <m/>
    <x v="1"/>
    <x v="1"/>
    <x v="1"/>
  </r>
  <r>
    <s v="1011550114"/>
    <s v="EST. DIVIDENDO X COBRAR CESA"/>
    <s v=""/>
    <s v=""/>
    <s v="CIERRE_ABRIL_202"/>
    <s v="2025533850"/>
    <s v="AB"/>
    <d v="2025-04-30T00:00:00"/>
    <d v="2025-05-01T00:00:00"/>
    <s v="/955,67000"/>
    <n v="-334001237"/>
    <s v="CLP"/>
    <n v="-349494.32"/>
    <s v="USD"/>
    <n v="-349494.32"/>
    <s v="CB01005700"/>
    <s v="Prov.Reparto Div.Cesa"/>
    <s v="CIERRE_ABRIL_2025"/>
    <s v=""/>
    <s v="CPAVEZ"/>
    <s v="2025/05"/>
    <s v=""/>
    <s v=""/>
    <m/>
    <x v="1"/>
    <x v="1"/>
    <x v="1"/>
  </r>
  <r>
    <s v="1011550114"/>
    <s v="EST. DIVIDENDO X COBRAR CESA"/>
    <s v=""/>
    <s v=""/>
    <s v=""/>
    <s v="2025537008"/>
    <s v="SA"/>
    <d v="2025-05-31T00:00:00"/>
    <d v="2025-05-31T00:00:00"/>
    <s v="/941,97000"/>
    <n v="352460080"/>
    <s v="CLP"/>
    <n v="374173.36"/>
    <s v="USD"/>
    <n v="374173.36"/>
    <s v="CB01005700"/>
    <s v="Prov.Reparto Div.Cesa"/>
    <s v="CIERRE_MAYO_2025"/>
    <s v=""/>
    <s v="CPAVEZ"/>
    <s v="2025/05"/>
    <s v=""/>
    <s v=""/>
    <m/>
    <x v="1"/>
    <x v="1"/>
    <x v="1"/>
  </r>
  <r>
    <s v="1011550114"/>
    <s v="EST. DIVIDENDO X COBRAR CESA"/>
    <s v=""/>
    <s v=""/>
    <s v=""/>
    <s v="2025537031"/>
    <s v="AB"/>
    <d v="2025-05-31T00:00:00"/>
    <d v="2025-05-31T00:00:00"/>
    <s v="/941,97000"/>
    <n v="-352460080"/>
    <s v="CLP"/>
    <n v="-374173.36"/>
    <s v="USD"/>
    <n v="-374173.36"/>
    <s v="CB01005700"/>
    <s v="Prov.Reparto Div.Cesa"/>
    <s v="CIERRE_MAYO_2025"/>
    <s v=""/>
    <s v="CPAVEZ"/>
    <s v="2025/05"/>
    <s v=""/>
    <s v=""/>
    <m/>
    <x v="1"/>
    <x v="1"/>
    <x v="1"/>
  </r>
  <r>
    <s v="1011550114"/>
    <s v="EST. DIVIDENDO X COBRAR CESA"/>
    <s v=""/>
    <s v=""/>
    <s v="CIERRE_MAYO_2025"/>
    <s v="2025537034"/>
    <s v="SA"/>
    <d v="2025-05-31T00:00:00"/>
    <d v="2025-05-31T00:00:00"/>
    <s v="/941,97000"/>
    <n v="352460080"/>
    <s v="CLP"/>
    <n v="374173.36"/>
    <s v="USD"/>
    <n v="374173.36"/>
    <s v="CB01005700"/>
    <s v="Prov.Reparto Div.Cesa"/>
    <s v="CIERRE_MAYO_2025"/>
    <s v=""/>
    <s v="CPAVEZ"/>
    <s v="2025/05"/>
    <s v=""/>
    <s v=""/>
    <m/>
    <x v="1"/>
    <x v="1"/>
    <x v="1"/>
  </r>
  <r>
    <s v="1011550114"/>
    <s v="EST. DIVIDENDO X COBRAR CESA"/>
    <s v=""/>
    <s v=""/>
    <s v="CIERRE_MAYO_2025"/>
    <s v="2025540018"/>
    <s v="AB"/>
    <d v="2025-05-31T00:00:00"/>
    <d v="2025-06-01T00:00:00"/>
    <s v="/941,97000"/>
    <n v="-352460080"/>
    <s v="CLP"/>
    <n v="-374173.36"/>
    <s v="USD"/>
    <n v="-374173.36"/>
    <s v="CB01005700"/>
    <s v="Prov.Reparto Div.Cesa"/>
    <s v="CIERRE_MAYO_2025"/>
    <s v=""/>
    <s v="CPAVEZ"/>
    <s v="2025/06"/>
    <s v=""/>
    <s v=""/>
    <m/>
    <x v="1"/>
    <x v="1"/>
    <x v="1"/>
  </r>
  <r>
    <s v="1011550114"/>
    <s v="EST. DIVIDENDO X COBRAR CESA"/>
    <s v=""/>
    <s v=""/>
    <s v="CIERRE_JUNI_2025"/>
    <s v="2025544933"/>
    <s v="SA"/>
    <d v="2025-06-30T00:00:00"/>
    <d v="2025-06-30T00:00:00"/>
    <s v="/933,42000"/>
    <n v="397622760"/>
    <s v="CLP"/>
    <n v="425984.83"/>
    <s v="USD"/>
    <n v="425984.83"/>
    <s v="CB01005700"/>
    <s v="Prov.Reparto Div.Cesa"/>
    <s v="CIERRE_JUNIO_2025"/>
    <s v=""/>
    <s v="CPAVEZ"/>
    <s v="2025/06"/>
    <s v=""/>
    <s v=""/>
    <m/>
    <x v="1"/>
    <x v="1"/>
    <x v="1"/>
  </r>
  <r>
    <s v="1011550216"/>
    <s v="CXC MOLYMET GERMANY USD"/>
    <s v=""/>
    <s v=""/>
    <s v="FEX00013149"/>
    <s v="2025250114"/>
    <s v="RL"/>
    <d v="2025-01-31T00:00:00"/>
    <d v="2025-01-31T00:00:00"/>
    <s v="1,00000"/>
    <n v="1445623.04"/>
    <s v="USD"/>
    <n v="1445623.04"/>
    <s v="USD"/>
    <n v="1445623.04"/>
    <s v=""/>
    <s v=""/>
    <s v=""/>
    <s v=""/>
    <s v="SCORTES"/>
    <s v="2025/01"/>
    <s v=""/>
    <s v=""/>
    <s v="VENTA OPAS"/>
    <x v="0"/>
    <x v="0"/>
    <x v="5"/>
  </r>
  <r>
    <s v="1011550216"/>
    <s v="CXC MOLYMET GERMANY USD"/>
    <s v=""/>
    <s v=""/>
    <s v="NCX00002470"/>
    <s v="2025250115"/>
    <s v="RO"/>
    <d v="2025-01-31T00:00:00"/>
    <d v="2025-01-31T00:00:00"/>
    <s v="1,00000"/>
    <n v="-18447.98"/>
    <s v="USD"/>
    <n v="-18447.98"/>
    <s v="USD"/>
    <n v="-18447.98"/>
    <s v=""/>
    <s v=""/>
    <s v=""/>
    <s v=""/>
    <s v="SCORTES"/>
    <s v="2025/01"/>
    <s v=""/>
    <s v=""/>
    <s v="VENTA OPAS"/>
    <x v="0"/>
    <x v="0"/>
    <x v="5"/>
  </r>
  <r>
    <s v="1011550216"/>
    <s v="CXC MOLYMET GERMANY USD"/>
    <s v=""/>
    <s v=""/>
    <s v="FEX00013316"/>
    <s v="2025250344"/>
    <s v="RL"/>
    <d v="2025-02-28T00:00:00"/>
    <d v="2025-02-28T00:00:00"/>
    <s v="1,00000"/>
    <n v="2153578.5"/>
    <s v="USD"/>
    <n v="2153578.5"/>
    <s v="USD"/>
    <n v="2153578.5"/>
    <s v=""/>
    <s v=""/>
    <s v=""/>
    <s v=""/>
    <s v="SCORTES"/>
    <s v="2025/02"/>
    <s v=""/>
    <s v=""/>
    <s v="VENTA OPAS"/>
    <x v="0"/>
    <x v="0"/>
    <x v="5"/>
  </r>
  <r>
    <s v="1011550216"/>
    <s v="CXC MOLYMET GERMANY USD"/>
    <s v=""/>
    <s v=""/>
    <s v="NCX00002497"/>
    <s v="2025250348"/>
    <s v="RO"/>
    <d v="2025-02-28T00:00:00"/>
    <d v="2025-02-28T00:00:00"/>
    <s v="1,00000"/>
    <n v="-8029.34"/>
    <s v="USD"/>
    <n v="-8029.34"/>
    <s v="USD"/>
    <n v="-8029.34"/>
    <s v=""/>
    <s v=""/>
    <s v=""/>
    <s v=""/>
    <s v="SCORTES"/>
    <s v="2025/02"/>
    <s v=""/>
    <s v=""/>
    <s v="VENTA OPAS"/>
    <x v="0"/>
    <x v="0"/>
    <x v="5"/>
  </r>
  <r>
    <s v="1011550216"/>
    <s v="CXC MOLYMET GERMANY USD"/>
    <s v=""/>
    <s v=""/>
    <s v="FEX00013478"/>
    <s v="2025250555"/>
    <s v="RL"/>
    <d v="2025-03-31T00:00:00"/>
    <d v="2025-03-31T00:00:00"/>
    <s v="1,00000"/>
    <n v="3507709"/>
    <s v="USD"/>
    <n v="3507709"/>
    <s v="USD"/>
    <n v="3507709"/>
    <s v=""/>
    <s v=""/>
    <s v=""/>
    <s v=""/>
    <s v="SCORTES"/>
    <s v="2025/03"/>
    <s v=""/>
    <s v=""/>
    <s v="VENTA OPAS"/>
    <x v="0"/>
    <x v="0"/>
    <x v="5"/>
  </r>
  <r>
    <s v="1011550216"/>
    <s v="CXC MOLYMET GERMANY USD"/>
    <s v=""/>
    <s v=""/>
    <s v="NCX00002519"/>
    <s v="2025250556"/>
    <s v="RO"/>
    <d v="2025-03-31T00:00:00"/>
    <d v="2025-03-31T00:00:00"/>
    <s v="1,00000"/>
    <n v="-50077.919999999998"/>
    <s v="USD"/>
    <n v="-50077.919999999998"/>
    <s v="USD"/>
    <n v="-50077.919999999998"/>
    <s v=""/>
    <s v=""/>
    <s v=""/>
    <s v=""/>
    <s v="SCORTES"/>
    <s v="2025/03"/>
    <s v=""/>
    <s v=""/>
    <s v="VENTA OPAS"/>
    <x v="0"/>
    <x v="0"/>
    <x v="5"/>
  </r>
  <r>
    <s v="1011550216"/>
    <s v="CXC MOLYMET GERMANY USD"/>
    <s v=""/>
    <s v=""/>
    <s v="FEX00013599"/>
    <s v="2025250774"/>
    <s v="RL"/>
    <d v="2025-04-30T00:00:00"/>
    <d v="2025-04-30T00:00:00"/>
    <s v="1,00000"/>
    <n v="4164580.44"/>
    <s v="USD"/>
    <n v="4164580.44"/>
    <s v="USD"/>
    <n v="4164580.44"/>
    <s v=""/>
    <s v=""/>
    <s v=""/>
    <s v=""/>
    <s v="SCORTES"/>
    <s v="2025/04"/>
    <s v=""/>
    <s v=""/>
    <s v="VENTA OPAS"/>
    <x v="0"/>
    <x v="0"/>
    <x v="5"/>
  </r>
  <r>
    <s v="1011550216"/>
    <s v="CXC MOLYMET GERMANY USD"/>
    <s v=""/>
    <s v=""/>
    <s v="NCX00002570"/>
    <s v="2025250778"/>
    <s v="RO"/>
    <d v="2025-04-30T00:00:00"/>
    <d v="2025-04-30T00:00:00"/>
    <s v="1,00000"/>
    <n v="-35350.6"/>
    <s v="USD"/>
    <n v="-35350.6"/>
    <s v="USD"/>
    <n v="-35350.6"/>
    <s v=""/>
    <s v=""/>
    <s v=""/>
    <s v=""/>
    <s v="SCORTES"/>
    <s v="2025/04"/>
    <s v=""/>
    <s v=""/>
    <s v="VENTA OPAS"/>
    <x v="0"/>
    <x v="0"/>
    <x v="5"/>
  </r>
  <r>
    <s v="1011550216"/>
    <s v="CXC MOLYMET GERMANY USD"/>
    <s v=""/>
    <s v=""/>
    <s v="FEX00013761"/>
    <s v="2025250984"/>
    <s v="RL"/>
    <d v="2025-05-30T00:00:00"/>
    <d v="2025-05-30T00:00:00"/>
    <s v="1,00000"/>
    <n v="2828226.18"/>
    <s v="USD"/>
    <n v="2828226.18"/>
    <s v="USD"/>
    <n v="2828226.18"/>
    <s v=""/>
    <s v=""/>
    <s v=""/>
    <s v=""/>
    <s v="SCORTES"/>
    <s v="2025/05"/>
    <s v=""/>
    <s v=""/>
    <s v="VENTA OPAS"/>
    <x v="0"/>
    <x v="0"/>
    <x v="5"/>
  </r>
  <r>
    <s v="1011550216"/>
    <s v="CXC MOLYMET GERMANY USD"/>
    <s v=""/>
    <s v=""/>
    <s v="NDX00002097"/>
    <s v="2025250986"/>
    <s v="RP"/>
    <d v="2025-05-30T00:00:00"/>
    <d v="2025-05-30T00:00:00"/>
    <s v="1,00000"/>
    <n v="80570.880000000005"/>
    <s v="USD"/>
    <n v="80570.880000000005"/>
    <s v="USD"/>
    <n v="80570.880000000005"/>
    <s v=""/>
    <s v=""/>
    <s v=""/>
    <s v=""/>
    <s v="SCORTES"/>
    <s v="2025/05"/>
    <s v=""/>
    <s v=""/>
    <s v="VENTA OPAS"/>
    <x v="0"/>
    <x v="0"/>
    <x v="5"/>
  </r>
  <r>
    <s v="1011550216"/>
    <s v="CXC MOLYMET GERMANY USD"/>
    <s v=""/>
    <s v=""/>
    <s v="NDX00002125"/>
    <s v="2025251216"/>
    <s v="RP"/>
    <d v="2025-06-30T00:00:00"/>
    <d v="2025-06-30T00:00:00"/>
    <s v="1,00000"/>
    <n v="193657.76"/>
    <s v="USD"/>
    <n v="193657.76"/>
    <s v="USD"/>
    <n v="193657.76"/>
    <s v=""/>
    <s v=""/>
    <s v=""/>
    <s v=""/>
    <s v="SCORTES"/>
    <s v="2025/06"/>
    <s v=""/>
    <s v=""/>
    <s v="VENTA OPAS"/>
    <x v="0"/>
    <x v="0"/>
    <x v="5"/>
  </r>
  <r>
    <s v="1011550216"/>
    <s v="CXC MOLYMET GERMANY USD"/>
    <s v=""/>
    <s v=""/>
    <s v="FEX00013936"/>
    <s v="2025251219"/>
    <s v="RL"/>
    <d v="2025-06-30T00:00:00"/>
    <d v="2025-06-30T00:00:00"/>
    <s v="1,00000"/>
    <n v="3775948.9"/>
    <s v="USD"/>
    <n v="3775948.9"/>
    <s v="USD"/>
    <n v="3775948.9"/>
    <s v=""/>
    <s v=""/>
    <s v=""/>
    <s v=""/>
    <s v="SCORTES"/>
    <s v="2025/06"/>
    <s v=""/>
    <s v=""/>
    <s v="VENTA OPAS"/>
    <x v="0"/>
    <x v="0"/>
    <x v="5"/>
  </r>
  <r>
    <s v="1011550216"/>
    <s v="CXC MOLYMET GERMANY USD"/>
    <s v=""/>
    <s v=""/>
    <s v="MMT GERMANY"/>
    <s v="2025500678"/>
    <s v="DZ"/>
    <d v="2025-01-07T00:00:00"/>
    <d v="2025-01-07T00:00:00"/>
    <s v="1,00000"/>
    <n v="-2192173.54"/>
    <s v="USD"/>
    <n v="-2192173.54"/>
    <s v="USD"/>
    <n v="-2192173.54"/>
    <s v=""/>
    <s v="MMT GERMANY-READING ALLOYS"/>
    <s v="MMT GERMANY-READING ALLOY"/>
    <s v=""/>
    <s v="DRIOSA"/>
    <s v="2025/01"/>
    <s v=""/>
    <s v=""/>
    <s v="PAGOS RECIBIDOS"/>
    <x v="1"/>
    <x v="1"/>
    <x v="1"/>
  </r>
  <r>
    <s v="1011550216"/>
    <s v="CXC MOLYMET GERMANY USD"/>
    <s v=""/>
    <s v=""/>
    <s v="MMT GERMANY"/>
    <s v="2025506023"/>
    <s v="DZ"/>
    <d v="2025-02-06T00:00:00"/>
    <d v="2025-02-06T00:00:00"/>
    <s v="1,00000"/>
    <n v="-1427175.06"/>
    <s v="USD"/>
    <n v="-1427175.06"/>
    <s v="USD"/>
    <n v="-1427175.06"/>
    <s v=""/>
    <s v="MMT GERMANY"/>
    <s v="MMT GERMANY"/>
    <s v=""/>
    <s v="DRIOSA"/>
    <s v="2025/02"/>
    <s v=""/>
    <s v=""/>
    <s v="PAGOS RECIBIDOS"/>
    <x v="1"/>
    <x v="1"/>
    <x v="1"/>
  </r>
  <r>
    <s v="1011550216"/>
    <s v="CXC MOLYMET GERMANY USD"/>
    <s v=""/>
    <s v=""/>
    <s v="MMT GERMANY"/>
    <s v="2025512300"/>
    <s v="DZ"/>
    <d v="2025-03-06T00:00:00"/>
    <d v="2025-03-06T00:00:00"/>
    <s v="1,00000"/>
    <n v="-2145549.16"/>
    <s v="USD"/>
    <n v="-2145549.16"/>
    <s v="USD"/>
    <n v="-2145549.16"/>
    <s v=""/>
    <s v="MMT GERMANY"/>
    <s v="MMT GERMANY"/>
    <s v=""/>
    <s v="DRIOSA"/>
    <s v="2025/03"/>
    <s v=""/>
    <s v=""/>
    <s v="PAGOS RECIBIDOS"/>
    <x v="1"/>
    <x v="1"/>
    <x v="1"/>
  </r>
  <r>
    <s v="1011550216"/>
    <s v="CXC MOLYMET GERMANY USD"/>
    <s v=""/>
    <s v=""/>
    <s v="MMT GERMANY"/>
    <s v="2025521290"/>
    <s v="DZ"/>
    <d v="2025-04-03T00:00:00"/>
    <d v="2025-04-03T00:00:00"/>
    <s v="1,00000"/>
    <n v="-3457631.08"/>
    <s v="USD"/>
    <n v="-3457631.08"/>
    <s v="USD"/>
    <n v="-3457631.08"/>
    <s v=""/>
    <s v="MMT GERMANY"/>
    <s v="MMT GERMANY"/>
    <s v=""/>
    <s v="DRIOSA"/>
    <s v="2025/04"/>
    <s v=""/>
    <s v=""/>
    <s v="PAGOS RECIBIDOS"/>
    <x v="1"/>
    <x v="1"/>
    <x v="1"/>
  </r>
  <r>
    <s v="1011550216"/>
    <s v="CXC MOLYMET GERMANY USD"/>
    <s v=""/>
    <s v=""/>
    <s v="MMT GERMANY"/>
    <s v="2025526521"/>
    <s v="DZ"/>
    <d v="2025-05-06T00:00:00"/>
    <d v="2025-05-06T00:00:00"/>
    <s v="1,00000"/>
    <n v="-4129229.84"/>
    <s v="USD"/>
    <n v="-4129229.84"/>
    <s v="USD"/>
    <n v="-4129229.84"/>
    <s v=""/>
    <s v="MMT GERMANY"/>
    <s v="MMT GERMANY"/>
    <s v=""/>
    <s v="DRIOSA"/>
    <s v="2025/05"/>
    <s v=""/>
    <s v=""/>
    <s v="PAGOS RECIBIDOS"/>
    <x v="1"/>
    <x v="1"/>
    <x v="1"/>
  </r>
  <r>
    <s v="1011550216"/>
    <s v="CXC MOLYMET GERMANY USD"/>
    <s v=""/>
    <s v=""/>
    <s v="MMT GERMANY"/>
    <s v="2025536770"/>
    <s v="DZ"/>
    <d v="2025-06-05T00:00:00"/>
    <d v="2025-06-05T00:00:00"/>
    <s v="1,00000"/>
    <n v="-2908797.06"/>
    <s v="USD"/>
    <n v="-2908797.06"/>
    <s v="USD"/>
    <n v="-2908797.06"/>
    <s v=""/>
    <s v="MMT GERMANY"/>
    <s v="MMT GERMANY"/>
    <s v=""/>
    <s v="DRIOSA"/>
    <s v="2025/06"/>
    <s v=""/>
    <s v=""/>
    <s v="PAGOS RECIBIDOS"/>
    <x v="1"/>
    <x v="1"/>
    <x v="1"/>
  </r>
  <r>
    <s v="1011550217"/>
    <s v="CXC STRATEGIC METALS B.V."/>
    <s v=""/>
    <s v=""/>
    <s v="FEX00013139"/>
    <s v="2025250102"/>
    <s v="RL"/>
    <d v="2025-01-30T00:00:00"/>
    <d v="2025-01-30T00:00:00"/>
    <s v="1,00000"/>
    <n v="2767"/>
    <s v="USD"/>
    <n v="2767"/>
    <s v="USD"/>
    <n v="2767"/>
    <s v=""/>
    <s v=""/>
    <s v=""/>
    <s v=""/>
    <s v="CFERNANDEZ"/>
    <s v="2025/01"/>
    <s v=""/>
    <s v=""/>
    <s v="SERVICIOS ADMINISTRATIVOS"/>
    <x v="0"/>
    <x v="0"/>
    <x v="6"/>
  </r>
  <r>
    <s v="1011550217"/>
    <s v="CXC STRATEGIC METALS B.V."/>
    <s v=""/>
    <s v=""/>
    <s v="FEX00013238"/>
    <s v="2025250258"/>
    <s v="RL"/>
    <d v="2025-02-17T00:00:00"/>
    <d v="2025-02-17T00:00:00"/>
    <s v="1,00000"/>
    <n v="2767"/>
    <s v="USD"/>
    <n v="2767"/>
    <s v="USD"/>
    <n v="2767"/>
    <s v=""/>
    <s v=""/>
    <s v=""/>
    <s v=""/>
    <s v="FESPINOZA"/>
    <s v="2025/02"/>
    <s v=""/>
    <s v=""/>
    <s v="SERVICIOS ADMINISTRATIVOS"/>
    <x v="0"/>
    <x v="0"/>
    <x v="6"/>
  </r>
  <r>
    <s v="1011550217"/>
    <s v="CXC STRATEGIC METALS B.V."/>
    <s v=""/>
    <s v=""/>
    <s v="FEX00013443"/>
    <s v="2025250508"/>
    <s v="RL"/>
    <d v="2025-03-26T00:00:00"/>
    <d v="2025-03-26T00:00:00"/>
    <s v="1,00000"/>
    <n v="2767"/>
    <s v="USD"/>
    <n v="2767"/>
    <s v="USD"/>
    <n v="2767"/>
    <s v=""/>
    <s v=""/>
    <s v=""/>
    <s v=""/>
    <s v="DMORALES"/>
    <s v="2025/03"/>
    <s v=""/>
    <s v=""/>
    <s v="SERVICIOS ADMINISTRATIVOS"/>
    <x v="0"/>
    <x v="0"/>
    <x v="6"/>
  </r>
  <r>
    <s v="1011550217"/>
    <s v="CXC STRATEGIC METALS B.V."/>
    <s v=""/>
    <s v=""/>
    <s v="FEX00013582"/>
    <s v="2025250745"/>
    <s v="RL"/>
    <d v="2025-04-28T00:00:00"/>
    <d v="2025-04-28T00:00:00"/>
    <s v="1,00000"/>
    <n v="2767"/>
    <s v="USD"/>
    <n v="2767"/>
    <s v="USD"/>
    <n v="2767"/>
    <s v=""/>
    <s v=""/>
    <s v=""/>
    <s v=""/>
    <s v="SCORTES"/>
    <s v="2025/04"/>
    <s v=""/>
    <s v=""/>
    <s v="SERVICIOS ADMINISTRATIVOS"/>
    <x v="0"/>
    <x v="0"/>
    <x v="6"/>
  </r>
  <r>
    <s v="1011550217"/>
    <s v="CXC STRATEGIC METALS B.V."/>
    <s v=""/>
    <s v=""/>
    <s v="FEX00013728"/>
    <s v="2025250949"/>
    <s v="RL"/>
    <d v="2025-05-28T00:00:00"/>
    <d v="2025-05-28T00:00:00"/>
    <s v="1,00000"/>
    <n v="2767"/>
    <s v="USD"/>
    <n v="2767"/>
    <s v="USD"/>
    <n v="2767"/>
    <s v=""/>
    <s v=""/>
    <s v=""/>
    <s v=""/>
    <s v="CFERNANDEZ"/>
    <s v="2025/05"/>
    <s v=""/>
    <s v=""/>
    <s v="SERVICIOS ADMINISTRATIVOS"/>
    <x v="0"/>
    <x v="0"/>
    <x v="6"/>
  </r>
  <r>
    <s v="1011550217"/>
    <s v="CXC STRATEGIC METALS B.V."/>
    <s v=""/>
    <s v=""/>
    <s v="FEX00013907"/>
    <s v="2025251178"/>
    <s v="RL"/>
    <d v="2025-06-26T00:00:00"/>
    <d v="2025-06-26T00:00:00"/>
    <s v="1,00000"/>
    <n v="2767"/>
    <s v="USD"/>
    <n v="2767"/>
    <s v="USD"/>
    <n v="2767"/>
    <s v=""/>
    <s v=""/>
    <s v=""/>
    <s v=""/>
    <s v="SCORTES"/>
    <s v="2025/06"/>
    <s v=""/>
    <s v=""/>
    <s v="SERVICIOS ADMINISTRATIVOS"/>
    <x v="0"/>
    <x v="0"/>
    <x v="6"/>
  </r>
  <r>
    <s v="1011550217"/>
    <s v="CXC STRATEGIC METALS B.V."/>
    <s v=""/>
    <s v=""/>
    <s v="STRATEGIC M"/>
    <s v="2025500688"/>
    <s v="DZ"/>
    <d v="2025-01-07T00:00:00"/>
    <d v="2025-01-07T00:00:00"/>
    <s v="1,00000"/>
    <n v="-5388"/>
    <s v="USD"/>
    <n v="-5388"/>
    <s v="USD"/>
    <n v="-5388"/>
    <s v=""/>
    <s v="STRATEGIC M"/>
    <s v="STRATEGIC M"/>
    <s v=""/>
    <s v="DRIOSA"/>
    <s v="2025/01"/>
    <s v=""/>
    <s v=""/>
    <s v="PAGOS RECIBIDOS"/>
    <x v="1"/>
    <x v="1"/>
    <x v="1"/>
  </r>
  <r>
    <s v="1011550217"/>
    <s v="CXC STRATEGIC METALS B.V."/>
    <s v=""/>
    <s v=""/>
    <s v="STRATEGIC METALS"/>
    <s v="2025538784"/>
    <s v="DZ"/>
    <d v="2025-06-24T00:00:00"/>
    <d v="2025-06-24T00:00:00"/>
    <s v="1,00000"/>
    <n v="-13835"/>
    <s v="USD"/>
    <n v="-13835"/>
    <s v="USD"/>
    <n v="-13835"/>
    <s v=""/>
    <s v="STRATEGIC METALS"/>
    <s v="STRATEGIC METALS"/>
    <s v=""/>
    <s v="DRIOSA"/>
    <s v="2025/06"/>
    <s v=""/>
    <s v=""/>
    <s v="PAGOS RECIBIDOS"/>
    <x v="1"/>
    <x v="1"/>
    <x v="1"/>
  </r>
  <r>
    <s v="1011550218"/>
    <s v="CXC MOLYMEX S.A. DE C.V."/>
    <s v=""/>
    <s v=""/>
    <s v="NOTA COBRO 369"/>
    <s v="2025250090"/>
    <s v="DC"/>
    <d v="2025-01-29T00:00:00"/>
    <d v="2025-01-29T00:00:00"/>
    <s v="1,00000"/>
    <n v="46296.49"/>
    <s v="USD"/>
    <n v="46296.49"/>
    <s v="USD"/>
    <n v="46296.49"/>
    <s v=""/>
    <s v="NOTA COBRO 396 Suscripción Microsoft 2025"/>
    <s v="NOTA COBRO 369"/>
    <s v=""/>
    <s v="HBRAVO"/>
    <s v="2025/01"/>
    <s v=""/>
    <s v=""/>
    <s v="REEMBOLSO DE GASTOS"/>
    <x v="0"/>
    <x v="0"/>
    <x v="7"/>
  </r>
  <r>
    <s v="1011550218"/>
    <s v="CXC MOLYMEX S.A. DE C.V."/>
    <s v=""/>
    <s v=""/>
    <s v="FEX00013138"/>
    <s v="2025250101"/>
    <s v="RL"/>
    <d v="2025-01-30T00:00:00"/>
    <d v="2025-01-30T00:00:00"/>
    <s v="1,00000"/>
    <n v="107073.66"/>
    <s v="USD"/>
    <n v="107073.66"/>
    <s v="USD"/>
    <n v="107073.66"/>
    <s v=""/>
    <s v=""/>
    <s v=""/>
    <s v=""/>
    <s v="CFERNANDEZ"/>
    <s v="2025/01"/>
    <s v=""/>
    <s v=""/>
    <s v="SERVICIOS ADMINISTRATIVOS"/>
    <x v="0"/>
    <x v="0"/>
    <x v="7"/>
  </r>
  <r>
    <s v="1011550218"/>
    <s v="CXC MOLYMEX S.A. DE C.V."/>
    <s v=""/>
    <s v=""/>
    <s v="369"/>
    <s v="2025250177"/>
    <s v="DC"/>
    <d v="2025-01-29T00:00:00"/>
    <d v="2025-01-29T00:00:00"/>
    <s v="1,00000"/>
    <n v="46296.49"/>
    <s v="USD"/>
    <n v="46296.49"/>
    <s v="USD"/>
    <n v="46296.49"/>
    <s v=""/>
    <s v="NOTA COBRO 369 Suscripción Microsoft 2025"/>
    <s v=""/>
    <s v=""/>
    <s v="HBRAVO"/>
    <s v="2025/01"/>
    <s v=""/>
    <s v=""/>
    <s v="REEMBOLSO DE GASTOS"/>
    <x v="0"/>
    <x v="0"/>
    <x v="7"/>
  </r>
  <r>
    <s v="1011550218"/>
    <s v="CXC MOLYMEX S.A. DE C.V."/>
    <s v=""/>
    <s v=""/>
    <s v="FEX00013236"/>
    <s v="2025250254"/>
    <s v="RL"/>
    <d v="2025-02-17T00:00:00"/>
    <d v="2025-02-17T00:00:00"/>
    <s v="1,00000"/>
    <n v="36028"/>
    <s v="USD"/>
    <n v="36028"/>
    <s v="USD"/>
    <n v="36028"/>
    <s v=""/>
    <s v=""/>
    <s v=""/>
    <s v=""/>
    <s v="FESPINOZA"/>
    <s v="2025/02"/>
    <s v=""/>
    <s v=""/>
    <s v="SERVICIOS ADMINISTRATIVOS"/>
    <x v="0"/>
    <x v="0"/>
    <x v="7"/>
  </r>
  <r>
    <s v="1011550218"/>
    <s v="CXC MOLYMEX S.A. DE C.V."/>
    <s v=""/>
    <s v=""/>
    <s v="FEX00013442"/>
    <s v="2025250507"/>
    <s v="RL"/>
    <d v="2025-03-26T00:00:00"/>
    <d v="2025-03-26T00:00:00"/>
    <s v="1,00000"/>
    <n v="36028"/>
    <s v="USD"/>
    <n v="36028"/>
    <s v="USD"/>
    <n v="36028"/>
    <s v=""/>
    <s v=""/>
    <s v=""/>
    <s v=""/>
    <s v="DMORALES"/>
    <s v="2025/03"/>
    <s v=""/>
    <s v=""/>
    <s v="SERVICIOS ADMINISTRATIVOS"/>
    <x v="0"/>
    <x v="0"/>
    <x v="7"/>
  </r>
  <r>
    <s v="1011550218"/>
    <s v="CXC MOLYMEX S.A. DE C.V."/>
    <s v=""/>
    <s v=""/>
    <s v="NOTA COBRO 376"/>
    <s v="2025250535"/>
    <s v="DC"/>
    <d v="2025-03-31T00:00:00"/>
    <d v="2025-03-31T00:00:00"/>
    <s v="1,00000"/>
    <n v="675117.3"/>
    <s v="USD"/>
    <n v="675117.3"/>
    <s v="USD"/>
    <n v="675117.3"/>
    <s v=""/>
    <s v="NOTA COBRO 376 pago Interés/DL"/>
    <s v=""/>
    <s v=""/>
    <s v="CPAVEZ"/>
    <s v="2025/03"/>
    <s v=""/>
    <s v=""/>
    <m/>
    <x v="1"/>
    <x v="1"/>
    <x v="1"/>
  </r>
  <r>
    <s v="1011550218"/>
    <s v="CXC MOLYMEX S.A. DE C.V."/>
    <s v=""/>
    <s v=""/>
    <s v="NOTA COBRO 377"/>
    <s v="2025250536"/>
    <s v="DC"/>
    <d v="2025-03-31T00:00:00"/>
    <d v="2025-03-31T00:00:00"/>
    <s v="1,00000"/>
    <n v="22502.78"/>
    <s v="USD"/>
    <n v="22502.78"/>
    <s v="USD"/>
    <n v="22502.78"/>
    <s v=""/>
    <s v="NOTA COBRO 377 Pago Interés/DL"/>
    <s v=""/>
    <s v=""/>
    <s v="CPAVEZ"/>
    <s v="2025/03"/>
    <s v=""/>
    <s v=""/>
    <m/>
    <x v="1"/>
    <x v="1"/>
    <x v="1"/>
  </r>
  <r>
    <s v="1011550218"/>
    <s v="CXC MOLYMEX S.A. DE C.V."/>
    <s v=""/>
    <s v=""/>
    <s v="NOTA COBRO 379"/>
    <s v="2025250681"/>
    <s v="DC"/>
    <d v="2025-04-10T00:00:00"/>
    <d v="2025-04-10T00:00:00"/>
    <s v="1,00000"/>
    <n v="30225"/>
    <s v="USD"/>
    <n v="30225"/>
    <s v="USD"/>
    <n v="30225"/>
    <s v=""/>
    <s v="NOTA COBRO 379 pago Interés/DL"/>
    <s v=""/>
    <s v=""/>
    <s v="CPAVEZ"/>
    <s v="2025/04"/>
    <s v=""/>
    <s v=""/>
    <m/>
    <x v="1"/>
    <x v="1"/>
    <x v="1"/>
  </r>
  <r>
    <s v="1011550218"/>
    <s v="CXC MOLYMEX S.A. DE C.V."/>
    <s v=""/>
    <s v=""/>
    <s v="NOTA COBRO 380"/>
    <s v="2025250682"/>
    <s v="DC"/>
    <d v="2025-04-10T00:00:00"/>
    <d v="2025-04-10T00:00:00"/>
    <s v="1,00000"/>
    <n v="21375"/>
    <s v="USD"/>
    <n v="21375"/>
    <s v="USD"/>
    <n v="21375"/>
    <s v=""/>
    <s v="NOTA COBRO 380 pago Interés/DL"/>
    <s v=""/>
    <s v=""/>
    <s v="CPAVEZ"/>
    <s v="2025/04"/>
    <s v=""/>
    <s v=""/>
    <m/>
    <x v="1"/>
    <x v="1"/>
    <x v="1"/>
  </r>
  <r>
    <s v="1011550218"/>
    <s v="CXC MOLYMEX S.A. DE C.V."/>
    <s v=""/>
    <s v=""/>
    <s v="FEX00013581"/>
    <s v="2025250744"/>
    <s v="RL"/>
    <d v="2025-04-28T00:00:00"/>
    <d v="2025-04-28T00:00:00"/>
    <s v="1,00000"/>
    <n v="119897.34"/>
    <s v="USD"/>
    <n v="119897.34"/>
    <s v="USD"/>
    <n v="119897.34"/>
    <s v=""/>
    <s v=""/>
    <s v=""/>
    <s v=""/>
    <s v="SCORTES"/>
    <s v="2025/04"/>
    <s v=""/>
    <s v=""/>
    <s v="SERVICIOS ADMINISTRATIVOS"/>
    <x v="0"/>
    <x v="0"/>
    <x v="7"/>
  </r>
  <r>
    <s v="1011550218"/>
    <s v="CXC MOLYMEX S.A. DE C.V."/>
    <s v=""/>
    <s v=""/>
    <s v="FEX00013727"/>
    <s v="2025250948"/>
    <s v="RL"/>
    <d v="2025-05-28T00:00:00"/>
    <d v="2025-05-28T00:00:00"/>
    <s v="1,00000"/>
    <n v="36028"/>
    <s v="USD"/>
    <n v="36028"/>
    <s v="USD"/>
    <n v="36028"/>
    <s v=""/>
    <s v=""/>
    <s v=""/>
    <s v=""/>
    <s v="CFERNANDEZ"/>
    <s v="2025/05"/>
    <s v=""/>
    <s v=""/>
    <s v="SERVICIOS ADMINISTRATIVOS"/>
    <x v="0"/>
    <x v="0"/>
    <x v="7"/>
  </r>
  <r>
    <s v="1011550218"/>
    <s v="CXC MOLYMEX S.A. DE C.V."/>
    <s v=""/>
    <s v=""/>
    <s v="FEX00013906"/>
    <s v="2025251179"/>
    <s v="RL"/>
    <d v="2025-06-26T00:00:00"/>
    <d v="2025-06-26T00:00:00"/>
    <s v="1,00000"/>
    <n v="36028"/>
    <s v="USD"/>
    <n v="36028"/>
    <s v="USD"/>
    <n v="36028"/>
    <s v=""/>
    <s v=""/>
    <s v=""/>
    <s v=""/>
    <s v="SCORTES"/>
    <s v="2025/06"/>
    <s v=""/>
    <s v=""/>
    <s v="SERVICIOS ADMINISTRATIVOS"/>
    <x v="0"/>
    <x v="0"/>
    <x v="7"/>
  </r>
  <r>
    <s v="1011550218"/>
    <s v="CXC MOLYMEX S.A. DE C.V."/>
    <s v=""/>
    <s v=""/>
    <s v="NOTA COBRO 389"/>
    <s v="2025251226"/>
    <s v="DC"/>
    <d v="2025-06-30T00:00:00"/>
    <d v="2025-06-30T00:00:00"/>
    <s v="1,00000"/>
    <n v="682760.84"/>
    <s v="USD"/>
    <n v="682760.84"/>
    <s v="USD"/>
    <n v="682760.84"/>
    <s v=""/>
    <s v="NOTA COBRO 389 pago Interés/DL"/>
    <s v=""/>
    <s v=""/>
    <s v="CPAVEZ"/>
    <s v="2025/06"/>
    <s v=""/>
    <s v=""/>
    <m/>
    <x v="1"/>
    <x v="1"/>
    <x v="1"/>
  </r>
  <r>
    <s v="1011550218"/>
    <s v="CXC MOLYMEX S.A. DE C.V."/>
    <s v=""/>
    <s v=""/>
    <s v="NOTA COBRO 390"/>
    <s v="2025251231"/>
    <s v="DC"/>
    <d v="2025-06-30T00:00:00"/>
    <d v="2025-06-30T00:00:00"/>
    <s v="1,00000"/>
    <n v="22674.17"/>
    <s v="USD"/>
    <n v="22674.17"/>
    <s v="USD"/>
    <n v="22674.17"/>
    <s v=""/>
    <s v="NOTA COBRO 390 Pago Interés/DL"/>
    <s v=""/>
    <s v=""/>
    <s v="CPAVEZ"/>
    <s v="2025/06"/>
    <s v=""/>
    <s v=""/>
    <m/>
    <x v="1"/>
    <x v="1"/>
    <x v="1"/>
  </r>
  <r>
    <s v="1011550218"/>
    <s v="CXC MOLYMEX S.A. DE C.V."/>
    <s v=""/>
    <s v=""/>
    <s v="MOLYMEX"/>
    <s v="2025505104"/>
    <s v="DZ"/>
    <d v="2025-01-31T00:00:00"/>
    <d v="2025-01-31T00:00:00"/>
    <s v="1,00000"/>
    <n v="-31856"/>
    <s v="USD"/>
    <n v="-31856"/>
    <s v="USD"/>
    <n v="-31856"/>
    <s v=""/>
    <s v="MOLYMEX"/>
    <s v="MOLYMEX"/>
    <s v=""/>
    <s v="DRIOSA"/>
    <s v="2025/01"/>
    <s v=""/>
    <s v=""/>
    <s v="PAGOS RECIBIDOS"/>
    <x v="1"/>
    <x v="1"/>
    <x v="1"/>
  </r>
  <r>
    <s v="1011550218"/>
    <s v="CXC MOLYMEX S.A. DE C.V."/>
    <s v=""/>
    <s v=""/>
    <s v="NOTA COBRO 369"/>
    <s v="2025505562"/>
    <s v="AU"/>
    <d v="2025-01-29T00:00:00"/>
    <d v="2025-01-29T00:00:00"/>
    <s v="1,00000"/>
    <n v="-46296.49"/>
    <s v="USD"/>
    <n v="-46296.49"/>
    <s v="USD"/>
    <n v="-46296.49"/>
    <s v=""/>
    <s v="NOTA COBRO 396 Suscripción Microsoft 2025"/>
    <s v="NOTA COBRO 369"/>
    <s v=""/>
    <s v="HBRAVO"/>
    <s v="2025/01"/>
    <s v=""/>
    <s v=""/>
    <s v="REEMBOLSO DE GASTOS"/>
    <x v="0"/>
    <x v="0"/>
    <x v="7"/>
  </r>
  <r>
    <s v="1011550218"/>
    <s v="CXC MOLYMEX S.A. DE C.V."/>
    <s v=""/>
    <s v="TESORERIA GENERAL DE LA REPUBL"/>
    <s v="IMP.TIMB.ESTAM.L"/>
    <s v="2025510702"/>
    <s v="SA"/>
    <d v="2025-01-15T00:00:00"/>
    <d v="2025-02-26T00:00:00"/>
    <s v="/1.004,66947"/>
    <n v="8102177"/>
    <s v="CLP"/>
    <n v="8064.52"/>
    <s v="USD"/>
    <n v="8064.52"/>
    <s v=""/>
    <s v="IMP.TIMB.ESTAM.LC.MEXICO"/>
    <s v="IMP.TIMB.ESTAM.LC.MEXICO"/>
    <s v=""/>
    <s v="CPAVEZ"/>
    <s v="2025/02"/>
    <s v=""/>
    <s v=""/>
    <s v="REEMBOLSO DE GASTOS"/>
    <x v="0"/>
    <x v="0"/>
    <x v="7"/>
  </r>
  <r>
    <s v="1011550218"/>
    <s v="CXC MOLYMEX S.A. DE C.V."/>
    <s v=""/>
    <s v=""/>
    <s v="MOLYMEX"/>
    <s v="2025511720"/>
    <s v="DZ"/>
    <d v="2025-03-03T00:00:00"/>
    <d v="2025-03-03T00:00:00"/>
    <s v="1,00000"/>
    <n v="-153370.15"/>
    <s v="USD"/>
    <n v="-153370.15"/>
    <s v="USD"/>
    <n v="-153370.15"/>
    <s v=""/>
    <s v="MOLYMEX"/>
    <s v="MOLYMEX"/>
    <s v=""/>
    <s v="DRIOSA"/>
    <s v="2025/03"/>
    <s v=""/>
    <s v=""/>
    <s v="PAGOS RECIBIDOS"/>
    <x v="1"/>
    <x v="1"/>
    <x v="1"/>
  </r>
  <r>
    <s v="1011550218"/>
    <s v="CXC MOLYMEX S.A. DE C.V."/>
    <s v=""/>
    <s v="GOODRICH RIQUELME Y ASOCIADOS,"/>
    <s v="F.110595"/>
    <s v="2025517578"/>
    <s v="SA"/>
    <d v="2024-12-31T00:00:00"/>
    <d v="2025-03-27T00:00:00"/>
    <s v="1,00000"/>
    <n v="9959.99"/>
    <s v="USD"/>
    <n v="9959.99"/>
    <s v="USD"/>
    <n v="9959.99"/>
    <s v=""/>
    <s v=""/>
    <s v=""/>
    <s v=""/>
    <s v="MPARRA"/>
    <s v="2025/03"/>
    <s v=""/>
    <s v=""/>
    <m/>
    <x v="1"/>
    <x v="1"/>
    <x v="1"/>
  </r>
  <r>
    <s v="1011550218"/>
    <s v="CXC MOLYMEX S.A. DE C.V."/>
    <s v=""/>
    <s v="GOODRICH RIQUELME Y ASOCIADOS,"/>
    <s v="F.110595"/>
    <s v="2025517638"/>
    <s v="SA"/>
    <d v="2024-12-31T00:00:00"/>
    <d v="2025-03-27T00:00:00"/>
    <s v="1,00000"/>
    <n v="9800.25"/>
    <s v="USD"/>
    <n v="9800.25"/>
    <s v="USD"/>
    <n v="9800.25"/>
    <s v=""/>
    <s v=""/>
    <s v=""/>
    <s v=""/>
    <s v="MPARRA"/>
    <s v="2025/03"/>
    <s v=""/>
    <s v=""/>
    <m/>
    <x v="1"/>
    <x v="1"/>
    <x v="1"/>
  </r>
  <r>
    <s v="1011550218"/>
    <s v="CXC MOLYMEX S.A. DE C.V."/>
    <s v=""/>
    <s v="GOODRICH RIQUELME Y ASOCIADOS,"/>
    <s v="F.110595"/>
    <s v="2025517639"/>
    <s v="AB"/>
    <d v="2024-12-31T00:00:00"/>
    <d v="2025-03-27T00:00:00"/>
    <s v="1,00000"/>
    <n v="-9959.99"/>
    <s v="USD"/>
    <n v="-9959.99"/>
    <s v="USD"/>
    <n v="-9959.99"/>
    <s v=""/>
    <s v=""/>
    <s v=""/>
    <s v=""/>
    <s v="MPARRA"/>
    <s v="2025/03"/>
    <s v=""/>
    <s v=""/>
    <m/>
    <x v="1"/>
    <x v="1"/>
    <x v="1"/>
  </r>
  <r>
    <s v="1011550218"/>
    <s v="CXC MOLYMEX S.A. DE C.V."/>
    <s v=""/>
    <s v="TESORERIA GENERAL DE LA REPUBL"/>
    <s v="IMP.TIMB.ESTAM.L"/>
    <s v="2025518393"/>
    <s v="SA"/>
    <d v="2025-03-27T00:00:00"/>
    <d v="2025-03-27T00:00:00"/>
    <s v="/957,34413"/>
    <n v="83333657"/>
    <s v="CLP"/>
    <n v="87046.71"/>
    <s v="USD"/>
    <n v="87046.71"/>
    <s v=""/>
    <s v="IMP.TIMB.ESTAM.LC.MEXICO"/>
    <s v="IMP.TIMB.ESTAM.LC.MEXICO"/>
    <s v=""/>
    <s v="CPAVEZ"/>
    <s v="2025/03"/>
    <s v=""/>
    <s v=""/>
    <s v="REEMBOLSO DE GASTOS"/>
    <x v="0"/>
    <x v="0"/>
    <x v="7"/>
  </r>
  <r>
    <s v="1011550218"/>
    <s v="CXC MOLYMEX S.A. DE C.V."/>
    <s v=""/>
    <s v=""/>
    <s v="MOLYMEX"/>
    <s v="2025518514"/>
    <s v="DZ"/>
    <d v="2025-03-28T00:00:00"/>
    <d v="2025-03-28T00:00:00"/>
    <s v="1,00000"/>
    <n v="-36028"/>
    <s v="USD"/>
    <n v="-36028"/>
    <s v="USD"/>
    <n v="-36028"/>
    <s v=""/>
    <s v="MOLYMEX"/>
    <s v="MOLYMEX"/>
    <s v=""/>
    <s v="DRIOSA"/>
    <s v="2025/03"/>
    <s v=""/>
    <s v=""/>
    <s v="PAGOS RECIBIDOS"/>
    <x v="1"/>
    <x v="1"/>
    <x v="1"/>
  </r>
  <r>
    <s v="1011550218"/>
    <s v="CXC MOLYMEX S.A. DE C.V."/>
    <s v=""/>
    <s v=""/>
    <s v="MOLYMEX"/>
    <s v="2025518518"/>
    <s v="DZ"/>
    <d v="2025-03-28T00:00:00"/>
    <d v="2025-03-28T00:00:00"/>
    <s v="1,00000"/>
    <n v="-8695.66"/>
    <s v="USD"/>
    <n v="-8064.52"/>
    <s v="USD"/>
    <n v="-8064.52"/>
    <s v=""/>
    <s v="MOLYMEX"/>
    <s v="MOLYMEX"/>
    <s v=""/>
    <s v="DRIOSA"/>
    <s v="2025/03"/>
    <s v=""/>
    <s v=""/>
    <s v="PAGOS RECIBIDOS"/>
    <x v="1"/>
    <x v="1"/>
    <x v="1"/>
  </r>
  <r>
    <s v="1011550218"/>
    <s v="CXC MOLYMEX S.A. DE C.V."/>
    <s v=""/>
    <s v=""/>
    <s v="MOLYMEX"/>
    <s v="2025518553"/>
    <s v="DZ"/>
    <d v="2025-03-31T00:00:00"/>
    <d v="2025-03-31T00:00:00"/>
    <s v="1,00000"/>
    <n v="-675117.3"/>
    <s v="USD"/>
    <n v="-675117.3"/>
    <s v="USD"/>
    <n v="-675117.3"/>
    <s v=""/>
    <s v="MOLYMEX"/>
    <s v="MOLYMEX"/>
    <s v=""/>
    <s v="DRIOSA"/>
    <s v="2025/03"/>
    <s v=""/>
    <s v=""/>
    <m/>
    <x v="1"/>
    <x v="1"/>
    <x v="1"/>
  </r>
  <r>
    <s v="1011550218"/>
    <s v="CXC MOLYMEX S.A. DE C.V."/>
    <s v=""/>
    <s v=""/>
    <s v="MOLYMEX"/>
    <s v="2025518561"/>
    <s v="DZ"/>
    <d v="2025-03-31T00:00:00"/>
    <d v="2025-03-31T00:00:00"/>
    <s v="1,00000"/>
    <n v="-22502.78"/>
    <s v="USD"/>
    <n v="-22502.78"/>
    <s v="USD"/>
    <n v="-22502.78"/>
    <s v=""/>
    <s v="MOLYMEX"/>
    <s v="MOLYMEX"/>
    <s v=""/>
    <s v="DRIOSA"/>
    <s v="2025/03"/>
    <s v=""/>
    <s v=""/>
    <m/>
    <x v="1"/>
    <x v="1"/>
    <x v="1"/>
  </r>
  <r>
    <s v="1011550218"/>
    <s v="CXC MOLYMEX S.A. DE C.V."/>
    <s v=""/>
    <s v="GOODRICH RIQUELME Y ASOCIADOS,"/>
    <s v="F.110595"/>
    <s v="2025519181"/>
    <s v="AB"/>
    <d v="2024-12-31T00:00:00"/>
    <d v="2025-03-27T00:00:00"/>
    <s v="1,00000"/>
    <n v="-9800.25"/>
    <s v="USD"/>
    <n v="-9800.25"/>
    <s v="USD"/>
    <n v="-9800.25"/>
    <s v=""/>
    <s v=""/>
    <s v=""/>
    <s v=""/>
    <s v="MPARRA"/>
    <s v="2025/03"/>
    <s v=""/>
    <s v=""/>
    <m/>
    <x v="1"/>
    <x v="1"/>
    <x v="1"/>
  </r>
  <r>
    <s v="1011550218"/>
    <s v="CXC MOLYMEX S.A. DE C.V."/>
    <s v=""/>
    <s v=""/>
    <s v="MOLYMEX"/>
    <s v="2025525682"/>
    <s v="DZ"/>
    <d v="2025-04-30T00:00:00"/>
    <d v="2025-04-30T00:00:00"/>
    <s v="1,00000"/>
    <n v="-88144.59"/>
    <s v="USD"/>
    <n v="-87046.71"/>
    <s v="USD"/>
    <n v="-87046.71"/>
    <s v=""/>
    <s v="MOLYMEX"/>
    <s v="MOLYMEX"/>
    <s v=""/>
    <s v="DRIOSA"/>
    <s v="2025/04"/>
    <s v=""/>
    <s v=""/>
    <s v="PAGOS RECIBIDOS"/>
    <x v="1"/>
    <x v="1"/>
    <x v="1"/>
  </r>
  <r>
    <s v="1011550218"/>
    <s v="CXC MOLYMEX S.A. DE C.V."/>
    <s v=""/>
    <s v=""/>
    <s v="MOLYMEX"/>
    <s v="2025525685"/>
    <s v="DZ"/>
    <d v="2025-04-30T00:00:00"/>
    <d v="2025-04-30T00:00:00"/>
    <s v="1,00000"/>
    <n v="-36028"/>
    <s v="USD"/>
    <n v="-36028"/>
    <s v="USD"/>
    <n v="-36028"/>
    <s v=""/>
    <s v="MOLYMEX"/>
    <s v="MOLYMEX"/>
    <s v=""/>
    <s v="DRIOSA"/>
    <s v="2025/04"/>
    <s v=""/>
    <s v=""/>
    <s v="PAGOS RECIBIDOS"/>
    <x v="1"/>
    <x v="1"/>
    <x v="1"/>
  </r>
  <r>
    <s v="1011550218"/>
    <s v="CXC MOLYMEX S.A. DE C.V."/>
    <s v=""/>
    <s v="TESORERIA GENERAL DE LA REPUBL"/>
    <s v="IMP.TIMB.ESTAM.L"/>
    <s v="2025526125"/>
    <s v="SA"/>
    <d v="2025-03-03T00:00:00"/>
    <d v="2025-04-30T00:00:00"/>
    <s v="/945,42013"/>
    <n v="27490123"/>
    <s v="CLP"/>
    <n v="29077.15"/>
    <s v="USD"/>
    <n v="29077.15"/>
    <s v=""/>
    <s v="IMP.TIMB.ESTAM.LC.MEXICO"/>
    <s v="IMP.TIMB.ESTAM.LC.MEXICO"/>
    <s v=""/>
    <s v="IALLENDE"/>
    <s v="2025/04"/>
    <s v=""/>
    <s v=""/>
    <m/>
    <x v="1"/>
    <x v="1"/>
    <x v="1"/>
  </r>
  <r>
    <s v="1011550218"/>
    <s v="CXC MOLYMEX S.A. DE C.V."/>
    <s v=""/>
    <s v=""/>
    <s v="PREPAGO MUTUO MX"/>
    <s v="2025527169"/>
    <s v="SA"/>
    <d v="2025-04-10T00:00:00"/>
    <d v="2025-04-10T00:00:00"/>
    <s v="1,00000"/>
    <n v="-21375"/>
    <s v="USD"/>
    <n v="-21375"/>
    <s v="USD"/>
    <n v="-21375"/>
    <s v=""/>
    <s v="prepago mutuo"/>
    <s v="PREPAGO MUTUO MX"/>
    <s v=""/>
    <s v="IALLENDE"/>
    <s v="2025/04"/>
    <s v=""/>
    <s v=""/>
    <m/>
    <x v="1"/>
    <x v="1"/>
    <x v="1"/>
  </r>
  <r>
    <s v="1011550218"/>
    <s v="CXC MOLYMEX S.A. DE C.V."/>
    <s v=""/>
    <s v=""/>
    <s v="PREPAGO MUTUO MX"/>
    <s v="2025527169"/>
    <s v="SA"/>
    <d v="2025-04-10T00:00:00"/>
    <d v="2025-04-10T00:00:00"/>
    <s v="1,00000"/>
    <n v="-30225"/>
    <s v="USD"/>
    <n v="-30225"/>
    <s v="USD"/>
    <n v="-30225"/>
    <s v=""/>
    <s v="prepago mutuo"/>
    <s v="PREPAGO MUTUO MX"/>
    <s v=""/>
    <s v="IALLENDE"/>
    <s v="2025/04"/>
    <s v=""/>
    <s v=""/>
    <m/>
    <x v="1"/>
    <x v="1"/>
    <x v="1"/>
  </r>
  <r>
    <s v="1011550218"/>
    <s v="CXC MOLYMEX S.A. DE C.V."/>
    <s v=""/>
    <s v="TESORERIA GENERAL DE LA REPUBL"/>
    <s v="IMP.TIMB.ESTAM.L"/>
    <s v="2025532570"/>
    <s v="SA"/>
    <d v="2025-03-03T00:00:00"/>
    <d v="2025-05-01T00:00:00"/>
    <s v="/952,33077"/>
    <n v="27490123"/>
    <s v="CLP"/>
    <n v="28866.15"/>
    <s v="USD"/>
    <n v="28866.15"/>
    <s v=""/>
    <s v="IMP.TIMB.ESTAM.LC.MEXICO"/>
    <s v="IMP.TIMB.ESTAM.LC.MEXICO"/>
    <s v=""/>
    <s v="CPAVEZ"/>
    <s v="2025/05"/>
    <s v=""/>
    <s v=""/>
    <s v="REEMBOLSO DE GASTOS"/>
    <x v="0"/>
    <x v="0"/>
    <x v="7"/>
  </r>
  <r>
    <s v="1011550218"/>
    <s v="CXC MOLYMEX S.A. DE C.V."/>
    <s v=""/>
    <s v="TESORERIA GENERAL DE LA REPUBL"/>
    <s v="IMP.TIMB.ESTAM.L"/>
    <s v="2025532574"/>
    <s v="SA"/>
    <d v="2025-03-03T00:00:00"/>
    <d v="2025-05-01T00:00:00"/>
    <s v="/945,42013"/>
    <n v="-27490123"/>
    <s v="CLP"/>
    <n v="-29077.15"/>
    <s v="USD"/>
    <n v="-29077.15"/>
    <s v=""/>
    <s v="IMP.TIMB.ESTAM.LC.MEXICO"/>
    <s v="IMP.TIMB.ESTAM.LC.MEXICO"/>
    <s v=""/>
    <s v="CPAVEZ"/>
    <s v="2025/05"/>
    <s v=""/>
    <s v=""/>
    <m/>
    <x v="1"/>
    <x v="1"/>
    <x v="1"/>
  </r>
  <r>
    <s v="1011550218"/>
    <s v="CXC MOLYMEX S.A. DE C.V."/>
    <s v=""/>
    <s v=""/>
    <s v="COMP. PA"/>
    <s v="2025532576"/>
    <s v="PO"/>
    <d v="2025-05-01T00:00:00"/>
    <d v="2025-05-01T00:00:00"/>
    <s v="1,00000"/>
    <n v="28765.29"/>
    <s v="USD"/>
    <n v="29077.15"/>
    <s v="USD"/>
    <n v="29077.15"/>
    <s v=""/>
    <s v=""/>
    <s v="COMP. PA"/>
    <s v=""/>
    <s v="CPAVEZ"/>
    <s v="2025/05"/>
    <s v=""/>
    <s v=""/>
    <m/>
    <x v="1"/>
    <x v="1"/>
    <x v="1"/>
  </r>
  <r>
    <s v="1011550218"/>
    <s v="CXC MOLYMEX S.A. DE C.V."/>
    <s v=""/>
    <s v=""/>
    <s v="COMP. PA"/>
    <s v="2025532576"/>
    <s v="PO"/>
    <d v="2025-05-01T00:00:00"/>
    <d v="2025-05-01T00:00:00"/>
    <s v="1,00000"/>
    <n v="-28765.29"/>
    <s v="USD"/>
    <n v="-29077.15"/>
    <s v="USD"/>
    <n v="-29077.15"/>
    <s v=""/>
    <s v=""/>
    <s v="COMP. PA"/>
    <s v=""/>
    <s v="CPAVEZ"/>
    <s v="2025/05"/>
    <s v=""/>
    <s v=""/>
    <m/>
    <x v="1"/>
    <x v="1"/>
    <x v="1"/>
  </r>
  <r>
    <s v="1011550218"/>
    <s v="CXC MOLYMEX S.A. DE C.V."/>
    <s v=""/>
    <s v=""/>
    <s v="COMP. PA"/>
    <s v="2025532576"/>
    <s v="PO"/>
    <d v="2025-05-01T00:00:00"/>
    <d v="2025-05-01T00:00:00"/>
    <s v="1,00000"/>
    <n v="51600"/>
    <s v="USD"/>
    <n v="51600"/>
    <s v="USD"/>
    <n v="51600"/>
    <s v=""/>
    <s v=""/>
    <s v="COMP. PA"/>
    <s v=""/>
    <s v="CPAVEZ"/>
    <s v="2025/05"/>
    <s v=""/>
    <s v=""/>
    <m/>
    <x v="1"/>
    <x v="1"/>
    <x v="1"/>
  </r>
  <r>
    <s v="1011550218"/>
    <s v="CXC MOLYMEX S.A. DE C.V."/>
    <s v=""/>
    <s v=""/>
    <s v="COMP. PA"/>
    <s v="2025532576"/>
    <s v="PO"/>
    <d v="2025-05-01T00:00:00"/>
    <d v="2025-05-01T00:00:00"/>
    <s v="1,00000"/>
    <n v="-51600"/>
    <s v="USD"/>
    <n v="-51600"/>
    <s v="USD"/>
    <n v="-51600"/>
    <s v=""/>
    <s v=""/>
    <s v="COMP. PA"/>
    <s v=""/>
    <s v="CPAVEZ"/>
    <s v="2025/05"/>
    <s v=""/>
    <s v=""/>
    <m/>
    <x v="1"/>
    <x v="1"/>
    <x v="1"/>
  </r>
  <r>
    <s v="1011550218"/>
    <s v="CXC MOLYMEX S.A. DE C.V."/>
    <s v=""/>
    <s v=""/>
    <s v="MOLYMEX"/>
    <s v="2025533111"/>
    <s v="DZ"/>
    <d v="2025-05-30T00:00:00"/>
    <d v="2025-05-30T00:00:00"/>
    <s v="1,00000"/>
    <n v="-119897.34"/>
    <s v="USD"/>
    <n v="-119897.34"/>
    <s v="USD"/>
    <n v="-119897.34"/>
    <s v=""/>
    <s v="MOLYMEX"/>
    <s v="MOLYMEX"/>
    <s v=""/>
    <s v="DRIOSA"/>
    <s v="2025/05"/>
    <s v=""/>
    <s v=""/>
    <s v="PAGOS RECIBIDOS"/>
    <x v="1"/>
    <x v="1"/>
    <x v="1"/>
  </r>
  <r>
    <s v="1011550218"/>
    <s v="CXC MOLYMEX S.A. DE C.V."/>
    <s v=""/>
    <s v=""/>
    <s v="MOLYMEX"/>
    <s v="2025533113"/>
    <s v="DZ"/>
    <d v="2025-05-30T00:00:00"/>
    <d v="2025-05-30T00:00:00"/>
    <s v="1,00000"/>
    <n v="-29326.86"/>
    <s v="USD"/>
    <n v="-28866.15"/>
    <s v="USD"/>
    <n v="-28866.15"/>
    <s v=""/>
    <s v="MOLYMEX"/>
    <s v="MOLYMEX"/>
    <s v=""/>
    <s v="DRIOSA"/>
    <s v="2025/05"/>
    <s v=""/>
    <s v=""/>
    <s v="PAGOS RECIBIDOS"/>
    <x v="1"/>
    <x v="1"/>
    <x v="1"/>
  </r>
  <r>
    <s v="1011550218"/>
    <s v="CXC MOLYMEX S.A. DE C.V."/>
    <s v=""/>
    <s v="Metals Hub GmbH"/>
    <s v="202514732"/>
    <s v="2025536997"/>
    <s v="SA"/>
    <d v="2025-05-15T00:00:00"/>
    <d v="2025-06-10T00:00:00"/>
    <s v="/0,87522"/>
    <n v="35"/>
    <s v="EUR"/>
    <n v="39.99"/>
    <s v="USD"/>
    <n v="39.99"/>
    <s v=""/>
    <s v=""/>
    <s v="METALSHUB"/>
    <s v=""/>
    <s v="MPARRA"/>
    <s v="2025/06"/>
    <s v=""/>
    <s v=""/>
    <m/>
    <x v="1"/>
    <x v="1"/>
    <x v="1"/>
  </r>
  <r>
    <s v="1011550218"/>
    <s v="CXC MOLYMEX S.A. DE C.V."/>
    <s v=""/>
    <s v="Metals Hub GmbH"/>
    <s v="202514732"/>
    <s v="2025537000"/>
    <s v="AB"/>
    <d v="2025-05-15T00:00:00"/>
    <d v="2025-06-10T00:00:00"/>
    <s v="/0,87522"/>
    <n v="-35"/>
    <s v="EUR"/>
    <n v="-39.99"/>
    <s v="USD"/>
    <n v="-39.99"/>
    <s v=""/>
    <s v=""/>
    <s v="METALSHUB"/>
    <s v=""/>
    <s v="MPARRA"/>
    <s v="2025/06"/>
    <s v=""/>
    <s v=""/>
    <m/>
    <x v="1"/>
    <x v="1"/>
    <x v="1"/>
  </r>
  <r>
    <s v="1011550218"/>
    <s v="CXC MOLYMEX S.A. DE C.V."/>
    <s v=""/>
    <s v=""/>
    <s v="MOLYMEX"/>
    <s v="2025539893"/>
    <s v="DZ"/>
    <d v="2025-06-30T00:00:00"/>
    <d v="2025-06-30T00:00:00"/>
    <s v="1,00000"/>
    <n v="-682760.84"/>
    <s v="USD"/>
    <n v="-682760.84"/>
    <s v="USD"/>
    <n v="-682760.84"/>
    <s v=""/>
    <s v="MOLYMEX"/>
    <s v="MOLYMEX"/>
    <s v=""/>
    <s v="DRIOSA"/>
    <s v="2025/06"/>
    <s v=""/>
    <s v=""/>
    <m/>
    <x v="1"/>
    <x v="1"/>
    <x v="1"/>
  </r>
  <r>
    <s v="1011550218"/>
    <s v="CXC MOLYMEX S.A. DE C.V."/>
    <s v=""/>
    <s v=""/>
    <s v="MOLYMEX"/>
    <s v="2025539909"/>
    <s v="DZ"/>
    <d v="2025-06-30T00:00:00"/>
    <d v="2025-06-30T00:00:00"/>
    <s v="1,00000"/>
    <n v="-36028"/>
    <s v="USD"/>
    <n v="-36028"/>
    <s v="USD"/>
    <n v="-36028"/>
    <s v=""/>
    <s v="MOLYMEX"/>
    <s v="MOLYMEX"/>
    <s v=""/>
    <s v="DRIOSA"/>
    <s v="2025/06"/>
    <s v=""/>
    <s v=""/>
    <s v="PAGOS RECIBIDOS"/>
    <x v="1"/>
    <x v="1"/>
    <x v="1"/>
  </r>
  <r>
    <s v="1011550218"/>
    <s v="CXC MOLYMEX S.A. DE C.V."/>
    <s v=""/>
    <s v=""/>
    <s v="MOLYMEX"/>
    <s v="2025539915"/>
    <s v="DZ"/>
    <d v="2025-06-30T00:00:00"/>
    <d v="2025-06-30T00:00:00"/>
    <s v="1,00000"/>
    <n v="-22674.17"/>
    <s v="USD"/>
    <n v="-22674.17"/>
    <s v="USD"/>
    <n v="-22674.17"/>
    <s v=""/>
    <s v="MOLYMEX"/>
    <s v="MOLYMEX"/>
    <s v=""/>
    <s v="DRIOSA"/>
    <s v="2025/06"/>
    <s v=""/>
    <s v=""/>
    <m/>
    <x v="1"/>
    <x v="1"/>
    <x v="1"/>
  </r>
  <r>
    <s v="1011550219"/>
    <s v="CXC MOLYMET CORPORATION"/>
    <s v=""/>
    <s v=""/>
    <s v="FEX00013143"/>
    <s v="2025250106"/>
    <s v="RL"/>
    <d v="2025-01-30T00:00:00"/>
    <d v="2025-01-30T00:00:00"/>
    <s v="1,00000"/>
    <n v="4240"/>
    <s v="USD"/>
    <n v="4240"/>
    <s v="USD"/>
    <n v="4240"/>
    <s v=""/>
    <s v=""/>
    <s v=""/>
    <s v=""/>
    <s v="CFERNANDEZ"/>
    <s v="2025/01"/>
    <s v=""/>
    <s v=""/>
    <s v="SERVICIOS ADMINISTRATIVOS"/>
    <x v="0"/>
    <x v="0"/>
    <x v="8"/>
  </r>
  <r>
    <s v="1011550219"/>
    <s v="CXC MOLYMET CORPORATION"/>
    <s v=""/>
    <s v=""/>
    <s v="FEX00013242"/>
    <s v="2025250262"/>
    <s v="RL"/>
    <d v="2025-02-17T00:00:00"/>
    <d v="2025-02-17T00:00:00"/>
    <s v="1,00000"/>
    <n v="4240"/>
    <s v="USD"/>
    <n v="4240"/>
    <s v="USD"/>
    <n v="4240"/>
    <s v=""/>
    <s v=""/>
    <s v=""/>
    <s v=""/>
    <s v="FESPINOZA"/>
    <s v="2025/02"/>
    <s v=""/>
    <s v=""/>
    <s v="SERVICIOS ADMINISTRATIVOS"/>
    <x v="0"/>
    <x v="0"/>
    <x v="8"/>
  </r>
  <r>
    <s v="1011550219"/>
    <s v="CXC MOLYMET CORPORATION"/>
    <s v=""/>
    <s v=""/>
    <s v="FEX00013447"/>
    <s v="2025250513"/>
    <s v="RL"/>
    <d v="2025-03-26T00:00:00"/>
    <d v="2025-03-26T00:00:00"/>
    <s v="1,00000"/>
    <n v="4240"/>
    <s v="USD"/>
    <n v="4240"/>
    <s v="USD"/>
    <n v="4240"/>
    <s v=""/>
    <s v=""/>
    <s v=""/>
    <s v=""/>
    <s v="DMORALES"/>
    <s v="2025/03"/>
    <s v=""/>
    <s v=""/>
    <s v="SERVICIOS ADMINISTRATIVOS"/>
    <x v="0"/>
    <x v="0"/>
    <x v="8"/>
  </r>
  <r>
    <s v="1011550219"/>
    <s v="CXC MOLYMET CORPORATION"/>
    <s v=""/>
    <s v=""/>
    <s v="FEX00013586"/>
    <s v="2025250748"/>
    <s v="RL"/>
    <d v="2025-04-28T00:00:00"/>
    <d v="2025-04-28T00:00:00"/>
    <s v="1,00000"/>
    <n v="4240"/>
    <s v="USD"/>
    <n v="4240"/>
    <s v="USD"/>
    <n v="4240"/>
    <s v=""/>
    <s v=""/>
    <s v=""/>
    <s v=""/>
    <s v="SCORTES"/>
    <s v="2025/04"/>
    <s v=""/>
    <s v=""/>
    <s v="SERVICIOS ADMINISTRATIVOS"/>
    <x v="0"/>
    <x v="0"/>
    <x v="8"/>
  </r>
  <r>
    <s v="1011550219"/>
    <s v="CXC MOLYMET CORPORATION"/>
    <s v=""/>
    <s v=""/>
    <s v="FEX00013732"/>
    <s v="2025250953"/>
    <s v="RL"/>
    <d v="2025-05-28T00:00:00"/>
    <d v="2025-05-28T00:00:00"/>
    <s v="1,00000"/>
    <n v="4240"/>
    <s v="USD"/>
    <n v="4240"/>
    <s v="USD"/>
    <n v="4240"/>
    <s v=""/>
    <s v=""/>
    <s v=""/>
    <s v=""/>
    <s v="CFERNANDEZ"/>
    <s v="2025/05"/>
    <s v=""/>
    <s v=""/>
    <s v="SERVICIOS ADMINISTRATIVOS"/>
    <x v="0"/>
    <x v="0"/>
    <x v="8"/>
  </r>
  <r>
    <s v="1011550219"/>
    <s v="CXC MOLYMET CORPORATION"/>
    <s v=""/>
    <s v=""/>
    <s v="FEX00013911"/>
    <s v="2025251174"/>
    <s v="RL"/>
    <d v="2025-06-26T00:00:00"/>
    <d v="2025-06-26T00:00:00"/>
    <s v="1,00000"/>
    <n v="4240"/>
    <s v="USD"/>
    <n v="4240"/>
    <s v="USD"/>
    <n v="4240"/>
    <s v=""/>
    <s v=""/>
    <s v=""/>
    <s v=""/>
    <s v="SCORTES"/>
    <s v="2025/06"/>
    <s v=""/>
    <s v=""/>
    <s v="SERVICIOS ADMINISTRATIVOS"/>
    <x v="0"/>
    <x v="0"/>
    <x v="8"/>
  </r>
  <r>
    <s v="1011550219"/>
    <s v="CXC MOLYMET CORPORATION"/>
    <s v=""/>
    <s v=""/>
    <s v="MMT CORPORATION"/>
    <s v="2025500402"/>
    <s v="DZ"/>
    <d v="2025-01-03T00:00:00"/>
    <d v="2025-01-03T00:00:00"/>
    <s v="1,00000"/>
    <n v="-3748"/>
    <s v="USD"/>
    <n v="-3748"/>
    <s v="USD"/>
    <n v="-3748"/>
    <s v=""/>
    <s v="MMT CORPORATION"/>
    <s v="MMT CORPORATION"/>
    <s v=""/>
    <s v="DRIOSA"/>
    <s v="2025/01"/>
    <s v=""/>
    <s v=""/>
    <s v="PAGOS RECIBIDOS"/>
    <x v="1"/>
    <x v="1"/>
    <x v="1"/>
  </r>
  <r>
    <s v="1011550219"/>
    <s v="CXC MOLYMET CORPORATION"/>
    <s v=""/>
    <s v=""/>
    <s v="MMT CORPORATION"/>
    <s v="2025506230"/>
    <s v="DZ"/>
    <d v="2025-02-06T00:00:00"/>
    <d v="2025-02-06T00:00:00"/>
    <s v="1,00000"/>
    <n v="-4240"/>
    <s v="USD"/>
    <n v="-4240"/>
    <s v="USD"/>
    <n v="-4240"/>
    <s v=""/>
    <s v="MMT CORPORATION"/>
    <s v="MMT CORPORATION"/>
    <s v=""/>
    <s v="DRIOSA"/>
    <s v="2025/02"/>
    <s v=""/>
    <s v=""/>
    <s v="PAGOS RECIBIDOS"/>
    <x v="1"/>
    <x v="1"/>
    <x v="1"/>
  </r>
  <r>
    <s v="1011550219"/>
    <s v="CXC MOLYMET CORPORATION"/>
    <s v=""/>
    <s v=""/>
    <s v="MMT CORPORATION"/>
    <s v="2025511922"/>
    <s v="DZ"/>
    <d v="2025-03-04T00:00:00"/>
    <d v="2025-03-04T00:00:00"/>
    <s v="1,00000"/>
    <n v="-4240"/>
    <s v="USD"/>
    <n v="-4240"/>
    <s v="USD"/>
    <n v="-4240"/>
    <s v=""/>
    <s v="MMT CORPORATION"/>
    <s v="MMT CORPORATION"/>
    <s v=""/>
    <s v="DRIOSA"/>
    <s v="2025/03"/>
    <s v=""/>
    <s v=""/>
    <s v="PAGOS RECIBIDOS"/>
    <x v="1"/>
    <x v="1"/>
    <x v="1"/>
  </r>
  <r>
    <s v="1011550219"/>
    <s v="CXC MOLYMET CORPORATION"/>
    <s v=""/>
    <s v=""/>
    <s v="MMT CORPORATION"/>
    <s v="2025522203"/>
    <s v="DZ"/>
    <d v="2025-04-08T00:00:00"/>
    <d v="2025-04-08T00:00:00"/>
    <s v="1,00000"/>
    <n v="-4240"/>
    <s v="USD"/>
    <n v="-4240"/>
    <s v="USD"/>
    <n v="-4240"/>
    <s v=""/>
    <s v="MMT CORPORATION"/>
    <s v="MMT CORPORATION"/>
    <s v=""/>
    <s v="DRIOSA"/>
    <s v="2025/04"/>
    <s v=""/>
    <s v=""/>
    <s v="PAGOS RECIBIDOS"/>
    <x v="1"/>
    <x v="1"/>
    <x v="1"/>
  </r>
  <r>
    <s v="1011550219"/>
    <s v="CXC MOLYMET CORPORATION"/>
    <s v=""/>
    <s v=""/>
    <s v="MMT CORPORATION"/>
    <s v="2025526530"/>
    <s v="DZ"/>
    <d v="2025-05-06T00:00:00"/>
    <d v="2025-05-06T00:00:00"/>
    <s v="1,00000"/>
    <n v="-4240"/>
    <s v="USD"/>
    <n v="-4240"/>
    <s v="USD"/>
    <n v="-4240"/>
    <s v=""/>
    <s v="MMT CORPORATION"/>
    <s v="MMT CORPORATION"/>
    <s v=""/>
    <s v="DRIOSA"/>
    <s v="2025/05"/>
    <s v=""/>
    <s v=""/>
    <s v="PAGOS RECIBIDOS"/>
    <x v="1"/>
    <x v="1"/>
    <x v="1"/>
  </r>
  <r>
    <s v="1011550219"/>
    <s v="CXC MOLYMET CORPORATION"/>
    <s v=""/>
    <s v=""/>
    <s v="MMT CORPORATION"/>
    <s v="2025533764"/>
    <s v="DZ"/>
    <d v="2025-06-04T00:00:00"/>
    <d v="2025-06-04T00:00:00"/>
    <s v="1,00000"/>
    <n v="-4240"/>
    <s v="USD"/>
    <n v="-4240"/>
    <s v="USD"/>
    <n v="-4240"/>
    <s v=""/>
    <s v="MMT CORPORATION"/>
    <s v="MMT CORPORATION"/>
    <s v=""/>
    <s v="DRIOSA"/>
    <s v="2025/06"/>
    <s v=""/>
    <s v=""/>
    <s v="PAGOS RECIBIDOS"/>
    <x v="1"/>
    <x v="1"/>
    <x v="1"/>
  </r>
  <r>
    <s v="1011550221"/>
    <s v="CXC MOLYMET BELGIUM N.V."/>
    <s v=""/>
    <s v=""/>
    <s v="FEX00013116"/>
    <s v="2025250072"/>
    <s v="RL"/>
    <d v="2025-01-16T00:00:00"/>
    <d v="2025-01-16T00:00:00"/>
    <s v="1,00000"/>
    <n v="2468967.67"/>
    <s v="USD"/>
    <n v="2468967.67"/>
    <s v="USD"/>
    <n v="2468967.67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17"/>
    <s v="2025250073"/>
    <s v="RL"/>
    <d v="2025-01-16T00:00:00"/>
    <d v="2025-01-16T00:00:00"/>
    <s v="1,00000"/>
    <n v="2467002.63"/>
    <s v="USD"/>
    <n v="2467002.63"/>
    <s v="USD"/>
    <n v="2467002.63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18"/>
    <s v="2025250074"/>
    <s v="RL"/>
    <d v="2025-01-18T00:00:00"/>
    <d v="2025-01-18T00:00:00"/>
    <s v="1,00000"/>
    <n v="1943494.63"/>
    <s v="USD"/>
    <n v="1943494.63"/>
    <s v="USD"/>
    <n v="1943494.63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20"/>
    <s v="2025250076"/>
    <s v="RL"/>
    <d v="2025-01-18T00:00:00"/>
    <d v="2025-01-18T00:00:00"/>
    <s v="1,00000"/>
    <n v="1876582.35"/>
    <s v="USD"/>
    <n v="1876582.35"/>
    <s v="USD"/>
    <n v="1876582.35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21"/>
    <s v="2025250077"/>
    <s v="RL"/>
    <d v="2025-01-18T00:00:00"/>
    <d v="2025-01-18T00:00:00"/>
    <s v="1,00000"/>
    <n v="1919144.48"/>
    <s v="USD"/>
    <n v="1919144.48"/>
    <s v="USD"/>
    <n v="1919144.48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24"/>
    <s v="2025250080"/>
    <s v="RL"/>
    <d v="2025-01-18T00:00:00"/>
    <d v="2025-01-18T00:00:00"/>
    <s v="1,00000"/>
    <n v="1805436.15"/>
    <s v="USD"/>
    <n v="1805436.15"/>
    <s v="USD"/>
    <n v="1805436.15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25"/>
    <s v="2025250081"/>
    <s v="RL"/>
    <d v="2025-01-18T00:00:00"/>
    <d v="2025-01-18T00:00:00"/>
    <s v="1,00000"/>
    <n v="1934358.24"/>
    <s v="USD"/>
    <n v="1934358.24"/>
    <s v="USD"/>
    <n v="1934358.24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26"/>
    <s v="2025250082"/>
    <s v="RL"/>
    <d v="2025-01-18T00:00:00"/>
    <d v="2025-01-18T00:00:00"/>
    <s v="1,00000"/>
    <n v="1937822.38"/>
    <s v="USD"/>
    <n v="1937822.38"/>
    <s v="USD"/>
    <n v="1937822.38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34"/>
    <s v="2025250093"/>
    <s v="RL"/>
    <d v="2025-01-20T00:00:00"/>
    <d v="2025-01-20T00:00:00"/>
    <s v="1,00000"/>
    <n v="2552187.66"/>
    <s v="USD"/>
    <n v="2552187.66"/>
    <s v="USD"/>
    <n v="2552187.66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36"/>
    <s v="2025250095"/>
    <s v="RL"/>
    <d v="2025-01-20T00:00:00"/>
    <d v="2025-01-20T00:00:00"/>
    <s v="1,00000"/>
    <n v="2464450.12"/>
    <s v="USD"/>
    <n v="2464450.12"/>
    <s v="USD"/>
    <n v="2464450.12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37"/>
    <s v="2025250100"/>
    <s v="RL"/>
    <d v="2025-01-20T00:00:00"/>
    <d v="2025-01-20T00:00:00"/>
    <s v="1,00000"/>
    <n v="3032221.92"/>
    <s v="USD"/>
    <n v="3032221.92"/>
    <s v="USD"/>
    <n v="3032221.92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44"/>
    <s v="2025250107"/>
    <s v="RL"/>
    <d v="2025-01-30T00:00:00"/>
    <d v="2025-01-30T00:00:00"/>
    <s v="1,00000"/>
    <n v="15720"/>
    <s v="USD"/>
    <n v="15720"/>
    <s v="USD"/>
    <n v="15720"/>
    <s v=""/>
    <s v=""/>
    <s v=""/>
    <s v=""/>
    <s v="CFERNANDEZ"/>
    <s v="2025/01"/>
    <s v=""/>
    <s v=""/>
    <s v="SERVICIOS ADMINISTRATIVOS"/>
    <x v="0"/>
    <x v="0"/>
    <x v="9"/>
  </r>
  <r>
    <s v="1011550221"/>
    <s v="CXC MOLYMET BELGIUM N.V."/>
    <s v=""/>
    <s v=""/>
    <s v="FEX00013150"/>
    <s v="2025250116"/>
    <s v="RL"/>
    <d v="2025-01-30T00:00:00"/>
    <d v="2025-01-30T00:00:00"/>
    <s v="1,00000"/>
    <n v="6611703.0700000003"/>
    <s v="USD"/>
    <n v="6611703.0700000003"/>
    <s v="USD"/>
    <n v="6611703.0700000003"/>
    <s v=""/>
    <s v=""/>
    <s v=""/>
    <s v=""/>
    <s v="SCORTES"/>
    <s v="2025/01"/>
    <s v=""/>
    <s v=""/>
    <s v="VENTA OXT"/>
    <x v="0"/>
    <x v="0"/>
    <x v="9"/>
  </r>
  <r>
    <s v="1011550221"/>
    <s v="CXC MOLYMET BELGIUM N.V."/>
    <s v=""/>
    <s v=""/>
    <s v="FEX00013151"/>
    <s v="2025250119"/>
    <s v="RL"/>
    <d v="2025-01-30T00:00:00"/>
    <d v="2025-01-30T00:00:00"/>
    <s v="1,00000"/>
    <n v="2495537.2000000002"/>
    <s v="USD"/>
    <n v="2495537.2000000002"/>
    <s v="USD"/>
    <n v="2495537.2000000002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53"/>
    <s v="2025250128"/>
    <s v="RL"/>
    <d v="2025-01-25T00:00:00"/>
    <d v="2025-01-25T00:00:00"/>
    <s v="1,00000"/>
    <n v="2417471.7200000002"/>
    <s v="USD"/>
    <n v="2417471.7200000002"/>
    <s v="USD"/>
    <n v="2417471.7200000002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54"/>
    <s v="2025250129"/>
    <s v="RL"/>
    <d v="2025-01-25T00:00:00"/>
    <d v="2025-01-25T00:00:00"/>
    <s v="1,00000"/>
    <n v="2374040.7799999998"/>
    <s v="USD"/>
    <n v="2374040.7799999998"/>
    <s v="USD"/>
    <n v="2374040.7799999998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56"/>
    <s v="2025250131"/>
    <s v="RL"/>
    <d v="2025-01-25T00:00:00"/>
    <d v="2025-01-25T00:00:00"/>
    <s v="1,00000"/>
    <n v="1435110.02"/>
    <s v="USD"/>
    <n v="1435110.02"/>
    <s v="USD"/>
    <n v="1435110.02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73"/>
    <s v="2025250154"/>
    <s v="RL"/>
    <d v="2025-01-30T00:00:00"/>
    <d v="2025-01-30T00:00:00"/>
    <s v="1,00000"/>
    <n v="2385907.0499999998"/>
    <s v="USD"/>
    <n v="2385907.0499999998"/>
    <s v="USD"/>
    <n v="2385907.0499999998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74"/>
    <s v="2025250155"/>
    <s v="RL"/>
    <d v="2025-01-30T00:00:00"/>
    <d v="2025-01-30T00:00:00"/>
    <s v="1,00000"/>
    <n v="2466707.88"/>
    <s v="USD"/>
    <n v="2466707.88"/>
    <s v="USD"/>
    <n v="2466707.88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75"/>
    <s v="2025250158"/>
    <s v="RL"/>
    <d v="2025-01-30T00:00:00"/>
    <d v="2025-01-30T00:00:00"/>
    <s v="1,00000"/>
    <n v="2415149.62"/>
    <s v="USD"/>
    <n v="2415149.62"/>
    <s v="USD"/>
    <n v="2415149.62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76"/>
    <s v="2025250159"/>
    <s v="RL"/>
    <d v="2025-01-30T00:00:00"/>
    <d v="2025-01-30T00:00:00"/>
    <s v="1,00000"/>
    <n v="2419321.5299999998"/>
    <s v="USD"/>
    <n v="2419321.5299999998"/>
    <s v="USD"/>
    <n v="2419321.5299999998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77"/>
    <s v="2025250160"/>
    <s v="RL"/>
    <d v="2025-01-30T00:00:00"/>
    <d v="2025-01-30T00:00:00"/>
    <s v="1,00000"/>
    <n v="2376677.73"/>
    <s v="USD"/>
    <n v="2376677.73"/>
    <s v="USD"/>
    <n v="2376677.73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178"/>
    <s v="2025250161"/>
    <s v="RL"/>
    <d v="2025-01-30T00:00:00"/>
    <d v="2025-01-30T00:00:00"/>
    <s v="1,00000"/>
    <n v="2487350.85"/>
    <s v="USD"/>
    <n v="2487350.85"/>
    <s v="USD"/>
    <n v="2487350.85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NCX00002491"/>
    <s v="2025250167"/>
    <s v="RO"/>
    <d v="2025-01-31T00:00:00"/>
    <d v="2025-01-31T00:00:00"/>
    <s v="1,00000"/>
    <n v="-86711.13"/>
    <s v="USD"/>
    <n v="-86711.13"/>
    <s v="USD"/>
    <n v="-86711.13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NCX00002490"/>
    <s v="2025250168"/>
    <s v="RO"/>
    <d v="2025-01-31T00:00:00"/>
    <d v="2025-01-31T00:00:00"/>
    <s v="1,00000"/>
    <n v="-70474.789999999994"/>
    <s v="USD"/>
    <n v="-70474.789999999994"/>
    <s v="USD"/>
    <n v="-70474.789999999994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NCX00002489"/>
    <s v="2025250169"/>
    <s v="RO"/>
    <d v="2025-01-31T00:00:00"/>
    <d v="2025-01-31T00:00:00"/>
    <s v="1,00000"/>
    <n v="-72983.789999999994"/>
    <s v="USD"/>
    <n v="-72983.789999999994"/>
    <s v="USD"/>
    <n v="-72983.789999999994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NCX00002488"/>
    <s v="2025250170"/>
    <s v="RO"/>
    <d v="2025-01-31T00:00:00"/>
    <d v="2025-01-31T00:00:00"/>
    <s v="1,00000"/>
    <n v="-54710.6"/>
    <s v="USD"/>
    <n v="-54710.6"/>
    <s v="USD"/>
    <n v="-54710.6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NCX00002487"/>
    <s v="2025250171"/>
    <s v="RO"/>
    <d v="2025-01-31T00:00:00"/>
    <d v="2025-01-31T00:00:00"/>
    <s v="1,00000"/>
    <n v="-54298.15"/>
    <s v="USD"/>
    <n v="-54298.15"/>
    <s v="USD"/>
    <n v="-54298.15"/>
    <s v=""/>
    <s v=""/>
    <s v=""/>
    <s v=""/>
    <s v="SCORTES"/>
    <s v="2025/01"/>
    <s v=""/>
    <s v=""/>
    <s v="VENTA MOS2"/>
    <x v="0"/>
    <x v="0"/>
    <x v="9"/>
  </r>
  <r>
    <s v="1011550221"/>
    <s v="CXC MOLYMET BELGIUM N.V."/>
    <s v=""/>
    <s v=""/>
    <s v="FEX00013222"/>
    <s v="2025250239"/>
    <s v="RL"/>
    <d v="2025-02-08T00:00:00"/>
    <d v="2025-02-08T00:00:00"/>
    <s v="1,00000"/>
    <n v="2376864.4300000002"/>
    <s v="USD"/>
    <n v="2376864.4300000002"/>
    <s v="USD"/>
    <n v="2376864.4300000002"/>
    <s v=""/>
    <s v=""/>
    <s v=""/>
    <s v=""/>
    <s v="FESPINOZA"/>
    <s v="2025/02"/>
    <s v=""/>
    <s v=""/>
    <s v="VENTA MOS2"/>
    <x v="0"/>
    <x v="0"/>
    <x v="9"/>
  </r>
  <r>
    <s v="1011550221"/>
    <s v="CXC MOLYMET BELGIUM N.V."/>
    <s v=""/>
    <s v=""/>
    <s v="FEX00013224"/>
    <s v="2025250241"/>
    <s v="RL"/>
    <d v="2025-02-08T00:00:00"/>
    <d v="2025-02-08T00:00:00"/>
    <s v="1,00000"/>
    <n v="2361425.19"/>
    <s v="USD"/>
    <n v="2361425.19"/>
    <s v="USD"/>
    <n v="2361425.19"/>
    <s v=""/>
    <s v=""/>
    <s v=""/>
    <s v=""/>
    <s v="FESPINOZA"/>
    <s v="2025/02"/>
    <s v=""/>
    <s v=""/>
    <s v="VENTA MOS2"/>
    <x v="0"/>
    <x v="0"/>
    <x v="9"/>
  </r>
  <r>
    <s v="1011550221"/>
    <s v="CXC MOLYMET BELGIUM N.V."/>
    <s v=""/>
    <s v=""/>
    <s v="FEX00013243"/>
    <s v="2025250263"/>
    <s v="RL"/>
    <d v="2025-02-17T00:00:00"/>
    <d v="2025-02-17T00:00:00"/>
    <s v="1,00000"/>
    <n v="15720"/>
    <s v="USD"/>
    <n v="15720"/>
    <s v="USD"/>
    <n v="15720"/>
    <s v=""/>
    <s v=""/>
    <s v=""/>
    <s v=""/>
    <s v="FESPINOZA"/>
    <s v="2025/02"/>
    <s v=""/>
    <s v=""/>
    <s v="SERVICIOS ADMINISTRATIVOS"/>
    <x v="0"/>
    <x v="0"/>
    <x v="9"/>
  </r>
  <r>
    <s v="1011550221"/>
    <s v="CXC MOLYMET BELGIUM N.V."/>
    <s v=""/>
    <s v=""/>
    <s v="FEX00013244"/>
    <s v="2025250265"/>
    <s v="RL"/>
    <d v="2025-02-08T00:00:00"/>
    <d v="2025-02-08T00:00:00"/>
    <s v="1,00000"/>
    <n v="2376747.46"/>
    <s v="USD"/>
    <n v="2376747.46"/>
    <s v="USD"/>
    <n v="2376747.46"/>
    <s v=""/>
    <s v=""/>
    <s v=""/>
    <s v=""/>
    <s v="FESPINOZA"/>
    <s v="2025/02"/>
    <s v=""/>
    <s v=""/>
    <s v="VENTA MOS2"/>
    <x v="0"/>
    <x v="0"/>
    <x v="9"/>
  </r>
  <r>
    <s v="1011550221"/>
    <s v="CXC MOLYMET BELGIUM N.V."/>
    <s v=""/>
    <s v=""/>
    <s v="FEX00013248"/>
    <s v="2025250269"/>
    <s v="RL"/>
    <d v="2025-02-08T00:00:00"/>
    <d v="2025-02-08T00:00:00"/>
    <s v="1,00000"/>
    <n v="956979.95"/>
    <s v="USD"/>
    <n v="956979.95"/>
    <s v="USD"/>
    <n v="956979.95"/>
    <s v=""/>
    <s v=""/>
    <s v=""/>
    <s v=""/>
    <s v="FESPINOZA"/>
    <s v="2025/02"/>
    <s v=""/>
    <s v=""/>
    <s v="VENTA MOS2"/>
    <x v="0"/>
    <x v="0"/>
    <x v="9"/>
  </r>
  <r>
    <s v="1011550221"/>
    <s v="CXC MOLYMET BELGIUM N.V."/>
    <s v=""/>
    <s v=""/>
    <s v="FEX00013271"/>
    <s v="2025250293"/>
    <s v="RL"/>
    <d v="2025-02-12T00:00:00"/>
    <d v="2025-02-12T00:00:00"/>
    <s v="1,00000"/>
    <n v="1488506.86"/>
    <s v="USD"/>
    <n v="1488506.86"/>
    <s v="USD"/>
    <n v="1488506.86"/>
    <s v=""/>
    <s v=""/>
    <s v=""/>
    <s v=""/>
    <s v="FESPINOZA"/>
    <s v="2025/02"/>
    <s v=""/>
    <s v=""/>
    <s v="VENTA MOS2"/>
    <x v="0"/>
    <x v="0"/>
    <x v="9"/>
  </r>
  <r>
    <s v="1011550221"/>
    <s v="CXC MOLYMET BELGIUM N.V."/>
    <s v=""/>
    <s v=""/>
    <s v="FEX00013281"/>
    <s v="2025250303"/>
    <s v="RL"/>
    <d v="2025-02-12T00:00:00"/>
    <d v="2025-02-12T00:00:00"/>
    <s v="1,00000"/>
    <n v="1425379.21"/>
    <s v="USD"/>
    <n v="1425379.21"/>
    <s v="USD"/>
    <n v="1425379.21"/>
    <s v=""/>
    <s v=""/>
    <s v=""/>
    <s v=""/>
    <s v="FESPINOZA"/>
    <s v="2025/02"/>
    <s v=""/>
    <s v=""/>
    <s v="VENTA MOS2"/>
    <x v="0"/>
    <x v="0"/>
    <x v="9"/>
  </r>
  <r>
    <s v="1011550221"/>
    <s v="CXC MOLYMET BELGIUM N.V."/>
    <s v=""/>
    <s v=""/>
    <s v="FEX00013292"/>
    <s v="2025250314"/>
    <s v="RL"/>
    <d v="2025-02-12T00:00:00"/>
    <d v="2025-02-12T00:00:00"/>
    <s v="1,00000"/>
    <n v="1350493.84"/>
    <s v="USD"/>
    <n v="1350493.84"/>
    <s v="USD"/>
    <n v="1350493.84"/>
    <s v=""/>
    <s v=""/>
    <s v=""/>
    <s v=""/>
    <s v="FESPINOZA"/>
    <s v="2025/02"/>
    <s v=""/>
    <s v=""/>
    <s v="VENTA MOS2"/>
    <x v="0"/>
    <x v="0"/>
    <x v="9"/>
  </r>
  <r>
    <s v="1011550221"/>
    <s v="CXC MOLYMET BELGIUM N.V."/>
    <s v=""/>
    <s v=""/>
    <s v="FEX00013293"/>
    <s v="2025250316"/>
    <s v="RL"/>
    <d v="2025-02-21T00:00:00"/>
    <d v="2025-02-21T00:00:00"/>
    <s v="1,00000"/>
    <n v="1442430.5"/>
    <s v="USD"/>
    <n v="1442430.5"/>
    <s v="USD"/>
    <n v="1442430.5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FEX00013297"/>
    <s v="2025250320"/>
    <s v="RL"/>
    <d v="2025-02-12T00:00:00"/>
    <d v="2025-02-12T00:00:00"/>
    <s v="1,00000"/>
    <n v="4388814.4000000004"/>
    <s v="USD"/>
    <n v="4388814.4000000004"/>
    <s v="USD"/>
    <n v="4388814.4000000004"/>
    <s v=""/>
    <s v=""/>
    <s v=""/>
    <s v=""/>
    <s v="FESPINOZA"/>
    <s v="2025/02"/>
    <s v=""/>
    <s v=""/>
    <s v="VENTA MOS2"/>
    <x v="0"/>
    <x v="0"/>
    <x v="9"/>
  </r>
  <r>
    <s v="1011550221"/>
    <s v="CXC MOLYMET BELGIUM N.V."/>
    <s v=""/>
    <s v=""/>
    <s v="FEX00013298"/>
    <s v="2025250321"/>
    <s v="RL"/>
    <d v="2025-02-12T00:00:00"/>
    <d v="2025-02-12T00:00:00"/>
    <s v="1,00000"/>
    <n v="2088093.59"/>
    <s v="USD"/>
    <n v="2088093.59"/>
    <s v="USD"/>
    <n v="2088093.59"/>
    <s v=""/>
    <s v=""/>
    <s v=""/>
    <s v=""/>
    <s v="FESPINOZA"/>
    <s v="2025/02"/>
    <s v=""/>
    <s v=""/>
    <s v="VENTA MOS2"/>
    <x v="0"/>
    <x v="0"/>
    <x v="9"/>
  </r>
  <r>
    <s v="1011550221"/>
    <s v="CXC MOLYMET BELGIUM N.V."/>
    <s v=""/>
    <s v=""/>
    <s v="FEX00013299"/>
    <s v="2025250322"/>
    <s v="RL"/>
    <d v="2025-02-12T00:00:00"/>
    <d v="2025-02-12T00:00:00"/>
    <s v="1,00000"/>
    <n v="3161127.95"/>
    <s v="USD"/>
    <n v="3161127.95"/>
    <s v="USD"/>
    <n v="3161127.95"/>
    <s v=""/>
    <s v=""/>
    <s v=""/>
    <s v=""/>
    <s v="FESPINOZA"/>
    <s v="2025/02"/>
    <s v=""/>
    <s v=""/>
    <s v="VENTA MOS2"/>
    <x v="0"/>
    <x v="0"/>
    <x v="9"/>
  </r>
  <r>
    <s v="1011550221"/>
    <s v="CXC MOLYMET BELGIUM N.V."/>
    <s v=""/>
    <s v=""/>
    <s v="FEX00013310"/>
    <s v="2025250337"/>
    <s v="RL"/>
    <d v="2025-02-22T00:00:00"/>
    <d v="2025-02-22T00:00:00"/>
    <s v="1,00000"/>
    <n v="1468013.71"/>
    <s v="USD"/>
    <n v="1468013.71"/>
    <s v="USD"/>
    <n v="1468013.71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FEX00013311"/>
    <s v="2025250338"/>
    <s v="RL"/>
    <d v="2025-02-22T00:00:00"/>
    <d v="2025-02-22T00:00:00"/>
    <s v="1,00000"/>
    <n v="3501275.29"/>
    <s v="USD"/>
    <n v="3501275.29"/>
    <s v="USD"/>
    <n v="3501275.29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FEX00013312"/>
    <s v="2025250339"/>
    <s v="RL"/>
    <d v="2025-02-22T00:00:00"/>
    <d v="2025-02-22T00:00:00"/>
    <s v="1,00000"/>
    <n v="1464200.94"/>
    <s v="USD"/>
    <n v="1464200.94"/>
    <s v="USD"/>
    <n v="1464200.94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NCX00002505"/>
    <s v="2025250363"/>
    <s v="RO"/>
    <d v="2025-02-28T00:00:00"/>
    <d v="2025-02-28T00:00:00"/>
    <s v="1,00000"/>
    <n v="-85967.67"/>
    <s v="USD"/>
    <n v="-85967.67"/>
    <s v="USD"/>
    <n v="-85967.67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NCX00002506"/>
    <s v="2025250364"/>
    <s v="RO"/>
    <d v="2025-02-28T00:00:00"/>
    <d v="2025-02-28T00:00:00"/>
    <s v="1,00000"/>
    <n v="-85899.24"/>
    <s v="USD"/>
    <n v="-85899.24"/>
    <s v="USD"/>
    <n v="-85899.24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NCX00002508"/>
    <s v="2025250366"/>
    <s v="RO"/>
    <d v="2025-02-28T00:00:00"/>
    <d v="2025-02-28T00:00:00"/>
    <s v="1,00000"/>
    <n v="-208419.29"/>
    <s v="USD"/>
    <n v="-208419.29"/>
    <s v="USD"/>
    <n v="-208419.29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NCX00002507"/>
    <s v="2025250367"/>
    <s v="RO"/>
    <d v="2025-02-28T00:00:00"/>
    <d v="2025-02-28T00:00:00"/>
    <s v="1,00000"/>
    <n v="-15986.18"/>
    <s v="USD"/>
    <n v="-15986.18"/>
    <s v="USD"/>
    <n v="-15986.18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NCX00002509"/>
    <s v="2025250368"/>
    <s v="RO"/>
    <d v="2025-02-28T00:00:00"/>
    <d v="2025-02-28T00:00:00"/>
    <s v="1,00000"/>
    <n v="-3039.94"/>
    <s v="USD"/>
    <n v="-3039.94"/>
    <s v="USD"/>
    <n v="-3039.94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NCX00002511"/>
    <s v="2025250369"/>
    <s v="RO"/>
    <d v="2025-02-28T00:00:00"/>
    <d v="2025-02-28T00:00:00"/>
    <s v="1,00000"/>
    <n v="-15933.73"/>
    <s v="USD"/>
    <n v="-15933.73"/>
    <s v="USD"/>
    <n v="-15933.73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NCX00002510"/>
    <s v="2025250370"/>
    <s v="RO"/>
    <d v="2025-02-28T00:00:00"/>
    <d v="2025-02-28T00:00:00"/>
    <s v="1,00000"/>
    <n v="-12139.2"/>
    <s v="USD"/>
    <n v="-12139.2"/>
    <s v="USD"/>
    <n v="-12139.2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FEX00013330"/>
    <s v="2025250377"/>
    <s v="RL"/>
    <d v="2025-02-16T00:00:00"/>
    <d v="2025-02-16T00:00:00"/>
    <s v="1,00000"/>
    <n v="482598.75"/>
    <s v="USD"/>
    <n v="482598.75"/>
    <s v="USD"/>
    <n v="482598.75"/>
    <s v=""/>
    <s v=""/>
    <s v=""/>
    <s v=""/>
    <s v="SCORTES"/>
    <s v="2025/02"/>
    <s v=""/>
    <s v=""/>
    <s v="VENTA MOS2"/>
    <x v="0"/>
    <x v="0"/>
    <x v="9"/>
  </r>
  <r>
    <s v="1011550221"/>
    <s v="CXC MOLYMET BELGIUM N.V."/>
    <s v=""/>
    <s v=""/>
    <s v="FEX00013383"/>
    <s v="2025250442"/>
    <s v="RL"/>
    <d v="2025-03-07T00:00:00"/>
    <d v="2025-03-07T00:00:00"/>
    <s v="1,00000"/>
    <n v="3571410.65"/>
    <s v="USD"/>
    <n v="3571410.65"/>
    <s v="USD"/>
    <n v="3571410.65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FEX00013386"/>
    <s v="2025250446"/>
    <s v="RL"/>
    <d v="2025-03-07T00:00:00"/>
    <d v="2025-03-07T00:00:00"/>
    <s v="1,00000"/>
    <n v="1786937.15"/>
    <s v="USD"/>
    <n v="1786937.15"/>
    <s v="USD"/>
    <n v="1786937.15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FEX00013413"/>
    <s v="2025250474"/>
    <s v="RL"/>
    <d v="2025-03-14T00:00:00"/>
    <d v="2025-03-14T00:00:00"/>
    <s v="1,00000"/>
    <n v="420753.69"/>
    <s v="USD"/>
    <n v="420753.69"/>
    <s v="USD"/>
    <n v="420753.69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FEX00013448"/>
    <s v="2025250512"/>
    <s v="RL"/>
    <d v="2025-03-26T00:00:00"/>
    <d v="2025-03-26T00:00:00"/>
    <s v="1,00000"/>
    <n v="15720"/>
    <s v="USD"/>
    <n v="15720"/>
    <s v="USD"/>
    <n v="15720"/>
    <s v=""/>
    <s v=""/>
    <s v=""/>
    <s v=""/>
    <s v="DMORALES"/>
    <s v="2025/03"/>
    <s v=""/>
    <s v=""/>
    <s v="SERVICIOS ADMINISTRATIVOS"/>
    <x v="0"/>
    <x v="0"/>
    <x v="9"/>
  </r>
  <r>
    <s v="1011550221"/>
    <s v="CXC MOLYMET BELGIUM N.V."/>
    <s v=""/>
    <s v=""/>
    <s v="NCX00002535"/>
    <s v="2025250568"/>
    <s v="RO"/>
    <d v="2025-03-31T00:00:00"/>
    <d v="2025-03-31T00:00:00"/>
    <s v="1,00000"/>
    <n v="-78447.360000000001"/>
    <s v="USD"/>
    <n v="-78447.360000000001"/>
    <s v="USD"/>
    <n v="-78447.360000000001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36"/>
    <s v="2025250570"/>
    <s v="RO"/>
    <d v="2025-03-31T00:00:00"/>
    <d v="2025-03-31T00:00:00"/>
    <s v="1,00000"/>
    <n v="-47421.52"/>
    <s v="USD"/>
    <n v="-47421.52"/>
    <s v="USD"/>
    <n v="-47421.52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34"/>
    <s v="2025250571"/>
    <s v="RO"/>
    <d v="2025-03-31T00:00:00"/>
    <d v="2025-03-31T00:00:00"/>
    <s v="1,00000"/>
    <n v="-79882.490000000005"/>
    <s v="USD"/>
    <n v="-79882.490000000005"/>
    <s v="USD"/>
    <n v="-79882.490000000005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38"/>
    <s v="2025250572"/>
    <s v="RO"/>
    <d v="2025-03-31T00:00:00"/>
    <d v="2025-03-31T00:00:00"/>
    <s v="1,00000"/>
    <n v="-81509.440000000002"/>
    <s v="USD"/>
    <n v="-81509.440000000002"/>
    <s v="USD"/>
    <n v="-81509.440000000002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37"/>
    <s v="2025250574"/>
    <s v="RO"/>
    <d v="2025-03-31T00:00:00"/>
    <d v="2025-03-31T00:00:00"/>
    <s v="1,00000"/>
    <n v="-63158.45"/>
    <s v="USD"/>
    <n v="-63158.45"/>
    <s v="USD"/>
    <n v="-63158.45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40"/>
    <s v="2025250576"/>
    <s v="RO"/>
    <d v="2025-03-31T00:00:00"/>
    <d v="2025-03-31T00:00:00"/>
    <s v="1,00000"/>
    <n v="-79943.62"/>
    <s v="USD"/>
    <n v="-79943.62"/>
    <s v="USD"/>
    <n v="-79943.62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41"/>
    <s v="2025250578"/>
    <s v="RO"/>
    <d v="2025-03-31T00:00:00"/>
    <d v="2025-03-31T00:00:00"/>
    <s v="1,00000"/>
    <n v="-15916.41"/>
    <s v="USD"/>
    <n v="-15916.41"/>
    <s v="USD"/>
    <n v="-15916.41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39"/>
    <s v="2025250579"/>
    <s v="RO"/>
    <d v="2025-03-31T00:00:00"/>
    <d v="2025-03-31T00:00:00"/>
    <s v="1,00000"/>
    <n v="-79805.759999999995"/>
    <s v="USD"/>
    <n v="-79805.759999999995"/>
    <s v="USD"/>
    <n v="-79805.759999999995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42"/>
    <s v="2025250580"/>
    <s v="RO"/>
    <d v="2025-03-31T00:00:00"/>
    <d v="2025-03-31T00:00:00"/>
    <s v="1,00000"/>
    <n v="-56762.36"/>
    <s v="USD"/>
    <n v="-56762.36"/>
    <s v="USD"/>
    <n v="-56762.36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43"/>
    <s v="2025250581"/>
    <s v="RO"/>
    <d v="2025-03-31T00:00:00"/>
    <d v="2025-03-31T00:00:00"/>
    <s v="1,00000"/>
    <n v="-56393.65"/>
    <s v="USD"/>
    <n v="-56393.65"/>
    <s v="USD"/>
    <n v="-56393.65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44"/>
    <s v="2025250582"/>
    <s v="RO"/>
    <d v="2025-03-31T00:00:00"/>
    <d v="2025-03-31T00:00:00"/>
    <s v="1,00000"/>
    <n v="-56759.56"/>
    <s v="USD"/>
    <n v="-56759.56"/>
    <s v="USD"/>
    <n v="-56759.56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45"/>
    <s v="2025250583"/>
    <s v="RO"/>
    <d v="2025-03-31T00:00:00"/>
    <d v="2025-03-31T00:00:00"/>
    <s v="1,00000"/>
    <n v="-22853.82"/>
    <s v="USD"/>
    <n v="-22853.82"/>
    <s v="USD"/>
    <n v="-22853.82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46"/>
    <s v="2025250584"/>
    <s v="RO"/>
    <d v="2025-03-31T00:00:00"/>
    <d v="2025-03-31T00:00:00"/>
    <s v="1,00000"/>
    <n v="-25150.959999999999"/>
    <s v="USD"/>
    <n v="-25150.959999999999"/>
    <s v="USD"/>
    <n v="-25150.959999999999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47"/>
    <s v="2025250585"/>
    <s v="RO"/>
    <d v="2025-03-31T00:00:00"/>
    <d v="2025-03-31T00:00:00"/>
    <s v="1,00000"/>
    <n v="-23829.59"/>
    <s v="USD"/>
    <n v="-23829.59"/>
    <s v="USD"/>
    <n v="-23829.59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48"/>
    <s v="2025250586"/>
    <s v="RO"/>
    <d v="2025-03-31T00:00:00"/>
    <d v="2025-03-31T00:00:00"/>
    <s v="1,00000"/>
    <n v="-47663.41"/>
    <s v="USD"/>
    <n v="-47663.41"/>
    <s v="USD"/>
    <n v="-47663.41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NCX00002549"/>
    <s v="2025250587"/>
    <s v="RO"/>
    <d v="2025-03-31T00:00:00"/>
    <d v="2025-03-31T00:00:00"/>
    <s v="1,00000"/>
    <n v="-12938.3"/>
    <s v="USD"/>
    <n v="-12938.3"/>
    <s v="USD"/>
    <n v="-12938.3"/>
    <s v=""/>
    <s v=""/>
    <s v=""/>
    <s v=""/>
    <s v="SCORTES"/>
    <s v="2025/03"/>
    <s v=""/>
    <s v=""/>
    <s v="VENTA MOS2"/>
    <x v="0"/>
    <x v="0"/>
    <x v="9"/>
  </r>
  <r>
    <s v="1011550221"/>
    <s v="CXC MOLYMET BELGIUM N.V."/>
    <s v=""/>
    <s v=""/>
    <s v="FEX00013547"/>
    <s v="2025250702"/>
    <s v="RL"/>
    <d v="2025-04-04T00:00:00"/>
    <d v="2025-04-04T00:00:00"/>
    <s v="1,00000"/>
    <n v="4092450.89"/>
    <s v="USD"/>
    <n v="4092450.89"/>
    <s v="USD"/>
    <n v="4092450.89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FEX00013548"/>
    <s v="2025250703"/>
    <s v="RL"/>
    <d v="2025-04-11T00:00:00"/>
    <d v="2025-04-11T00:00:00"/>
    <s v="1,00000"/>
    <n v="2768298.41"/>
    <s v="USD"/>
    <n v="2768298.41"/>
    <s v="USD"/>
    <n v="2768298.41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FEX00013558"/>
    <s v="2025250720"/>
    <s v="RL"/>
    <d v="2025-04-18T00:00:00"/>
    <d v="2025-04-18T00:00:00"/>
    <s v="1,00000"/>
    <n v="3635273.12"/>
    <s v="USD"/>
    <n v="3635273.12"/>
    <s v="USD"/>
    <n v="3635273.12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FEX00013562"/>
    <s v="2025250724"/>
    <s v="RL"/>
    <d v="2025-04-18T00:00:00"/>
    <d v="2025-04-18T00:00:00"/>
    <s v="1,00000"/>
    <n v="2016407.84"/>
    <s v="USD"/>
    <n v="2016407.84"/>
    <s v="USD"/>
    <n v="2016407.84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FEX00013587"/>
    <s v="2025250750"/>
    <s v="RL"/>
    <d v="2025-04-28T00:00:00"/>
    <d v="2025-04-28T00:00:00"/>
    <s v="1,00000"/>
    <n v="15720"/>
    <s v="USD"/>
    <n v="15720"/>
    <s v="USD"/>
    <n v="15720"/>
    <s v=""/>
    <s v=""/>
    <s v=""/>
    <s v=""/>
    <s v="SCORTES"/>
    <s v="2025/04"/>
    <s v=""/>
    <s v=""/>
    <s v="SERVICIOS ADMINISTRATIVOS"/>
    <x v="0"/>
    <x v="0"/>
    <x v="9"/>
  </r>
  <r>
    <s v="1011550221"/>
    <s v="CXC MOLYMET BELGIUM N.V."/>
    <s v=""/>
    <s v=""/>
    <s v="FEX00013592"/>
    <s v="2025250758"/>
    <s v="RL"/>
    <d v="2025-04-24T00:00:00"/>
    <d v="2025-04-24T00:00:00"/>
    <s v="1,00000"/>
    <n v="449071.66"/>
    <s v="USD"/>
    <n v="449071.66"/>
    <s v="USD"/>
    <n v="449071.66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NCX00002581"/>
    <s v="2025250802"/>
    <s v="RO"/>
    <d v="2025-04-30T00:00:00"/>
    <d v="2025-04-30T00:00:00"/>
    <s v="1,00000"/>
    <n v="-333514.21000000002"/>
    <s v="USD"/>
    <n v="-333514.21000000002"/>
    <s v="USD"/>
    <n v="-333514.21000000002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NCX00002582"/>
    <s v="2025250803"/>
    <s v="RO"/>
    <d v="2025-04-30T00:00:00"/>
    <d v="2025-04-30T00:00:00"/>
    <s v="1,00000"/>
    <n v="-186243.51"/>
    <s v="USD"/>
    <n v="-186243.51"/>
    <s v="USD"/>
    <n v="-186243.51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NCX00002583"/>
    <s v="2025250804"/>
    <s v="RO"/>
    <d v="2025-04-30T00:00:00"/>
    <d v="2025-04-30T00:00:00"/>
    <s v="1,00000"/>
    <n v="-179804.31"/>
    <s v="USD"/>
    <n v="-179804.31"/>
    <s v="USD"/>
    <n v="-179804.31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NCX00002584"/>
    <s v="2025250805"/>
    <s v="RO"/>
    <d v="2025-04-30T00:00:00"/>
    <d v="2025-04-30T00:00:00"/>
    <s v="1,00000"/>
    <n v="-143374.01"/>
    <s v="USD"/>
    <n v="-143374.01"/>
    <s v="USD"/>
    <n v="-143374.01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NCX00002585"/>
    <s v="2025250806"/>
    <s v="RO"/>
    <d v="2025-04-30T00:00:00"/>
    <d v="2025-04-30T00:00:00"/>
    <s v="1,00000"/>
    <n v="-43325.21"/>
    <s v="USD"/>
    <n v="-43325.21"/>
    <s v="USD"/>
    <n v="-43325.21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NCX00002586"/>
    <s v="2025250807"/>
    <s v="RO"/>
    <d v="2025-04-30T00:00:00"/>
    <d v="2025-04-30T00:00:00"/>
    <s v="1,00000"/>
    <n v="-60777.08"/>
    <s v="USD"/>
    <n v="-60777.08"/>
    <s v="USD"/>
    <n v="-60777.08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NCX00002587"/>
    <s v="2025250808"/>
    <s v="RO"/>
    <d v="2025-04-30T00:00:00"/>
    <d v="2025-04-30T00:00:00"/>
    <s v="1,00000"/>
    <n v="-92009.35"/>
    <s v="USD"/>
    <n v="-92009.35"/>
    <s v="USD"/>
    <n v="-92009.35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NCX00002588"/>
    <s v="2025250809"/>
    <s v="RO"/>
    <d v="2025-04-30T00:00:00"/>
    <d v="2025-04-30T00:00:00"/>
    <s v="1,00000"/>
    <n v="-56025.45"/>
    <s v="USD"/>
    <n v="-56025.45"/>
    <s v="USD"/>
    <n v="-56025.45"/>
    <s v=""/>
    <s v=""/>
    <s v=""/>
    <s v=""/>
    <s v="SCORTES"/>
    <s v="2025/04"/>
    <s v=""/>
    <s v=""/>
    <s v="VENTA MOS2"/>
    <x v="0"/>
    <x v="0"/>
    <x v="9"/>
  </r>
  <r>
    <s v="1011550221"/>
    <s v="CXC MOLYMET BELGIUM N.V."/>
    <s v=""/>
    <s v=""/>
    <s v="FEX00013636"/>
    <s v="2025250850"/>
    <s v="RL"/>
    <d v="2025-05-03T00:00:00"/>
    <d v="2025-05-03T00:00:00"/>
    <s v="1,00000"/>
    <n v="2427856.2799999998"/>
    <s v="USD"/>
    <n v="2427856.2799999998"/>
    <s v="USD"/>
    <n v="2427856.2799999998"/>
    <s v=""/>
    <s v=""/>
    <s v=""/>
    <s v=""/>
    <s v="SCORTES"/>
    <s v="2025/05"/>
    <s v=""/>
    <s v=""/>
    <s v="VENTA MOS2"/>
    <x v="0"/>
    <x v="0"/>
    <x v="9"/>
  </r>
  <r>
    <s v="1011550221"/>
    <s v="CXC MOLYMET BELGIUM N.V."/>
    <s v=""/>
    <s v=""/>
    <s v="FEX00013637"/>
    <s v="2025250851"/>
    <s v="RL"/>
    <d v="2025-05-03T00:00:00"/>
    <d v="2025-05-03T00:00:00"/>
    <s v="1,00000"/>
    <n v="2371023.1800000002"/>
    <s v="USD"/>
    <n v="2371023.1800000002"/>
    <s v="USD"/>
    <n v="2371023.1800000002"/>
    <s v=""/>
    <s v=""/>
    <s v=""/>
    <s v=""/>
    <s v="SCORTES"/>
    <s v="2025/05"/>
    <s v=""/>
    <s v=""/>
    <s v="VENTA MOS2"/>
    <x v="0"/>
    <x v="0"/>
    <x v="9"/>
  </r>
  <r>
    <s v="1011550221"/>
    <s v="CXC MOLYMET BELGIUM N.V."/>
    <s v=""/>
    <s v=""/>
    <s v="FEX00013641"/>
    <s v="2025250855"/>
    <s v="RL"/>
    <d v="2025-05-04T00:00:00"/>
    <d v="2025-05-04T00:00:00"/>
    <s v="1,00000"/>
    <n v="1446084.36"/>
    <s v="USD"/>
    <n v="1446084.36"/>
    <s v="USD"/>
    <n v="1446084.36"/>
    <s v=""/>
    <s v=""/>
    <s v=""/>
    <s v=""/>
    <s v="SCORTES"/>
    <s v="2025/05"/>
    <s v=""/>
    <s v=""/>
    <s v="VENTA MOS2"/>
    <x v="0"/>
    <x v="0"/>
    <x v="9"/>
  </r>
  <r>
    <s v="1011550221"/>
    <s v="CXC MOLYMET BELGIUM N.V."/>
    <s v=""/>
    <s v=""/>
    <s v="FEX00013664"/>
    <s v="2025250878"/>
    <s v="RL"/>
    <d v="2025-05-08T00:00:00"/>
    <d v="2025-05-08T00:00:00"/>
    <s v="1,00000"/>
    <n v="948033.15"/>
    <s v="USD"/>
    <n v="948033.15"/>
    <s v="USD"/>
    <n v="948033.15"/>
    <s v=""/>
    <s v=""/>
    <s v=""/>
    <s v=""/>
    <s v="SCORTES"/>
    <s v="2025/05"/>
    <s v=""/>
    <s v=""/>
    <s v="VENTA MOS2"/>
    <x v="0"/>
    <x v="0"/>
    <x v="9"/>
  </r>
  <r>
    <s v="1011550221"/>
    <s v="CXC MOLYMET BELGIUM N.V."/>
    <s v=""/>
    <s v=""/>
    <s v="FEX00013698"/>
    <s v="2025250916"/>
    <s v="RL"/>
    <d v="2025-05-17T00:00:00"/>
    <d v="2025-05-17T00:00:00"/>
    <s v="1,00000"/>
    <n v="3457866.74"/>
    <s v="USD"/>
    <n v="3457866.74"/>
    <s v="USD"/>
    <n v="3457866.74"/>
    <s v=""/>
    <s v=""/>
    <s v=""/>
    <s v=""/>
    <s v="SCORTES"/>
    <s v="2025/05"/>
    <s v=""/>
    <s v=""/>
    <s v="VENTA MOS2"/>
    <x v="0"/>
    <x v="0"/>
    <x v="9"/>
  </r>
  <r>
    <s v="1011550221"/>
    <s v="CXC MOLYMET BELGIUM N.V."/>
    <s v=""/>
    <s v=""/>
    <s v="FEX00013726"/>
    <s v="2025250947"/>
    <s v="RL"/>
    <d v="2025-05-23T00:00:00"/>
    <d v="2025-05-23T00:00:00"/>
    <s v="1,00000"/>
    <n v="3687625.14"/>
    <s v="USD"/>
    <n v="3687625.14"/>
    <s v="USD"/>
    <n v="3687625.14"/>
    <s v=""/>
    <s v=""/>
    <s v=""/>
    <s v=""/>
    <s v="SCORTES"/>
    <s v="2025/05"/>
    <s v=""/>
    <s v=""/>
    <s v="VENTA MOS2"/>
    <x v="0"/>
    <x v="0"/>
    <x v="9"/>
  </r>
  <r>
    <s v="1011550221"/>
    <s v="CXC MOLYMET BELGIUM N.V."/>
    <s v=""/>
    <s v=""/>
    <s v="FEX00013733"/>
    <s v="2025250954"/>
    <s v="RL"/>
    <d v="2025-05-28T00:00:00"/>
    <d v="2025-05-28T00:00:00"/>
    <s v="1,00000"/>
    <n v="15720"/>
    <s v="USD"/>
    <n v="15720"/>
    <s v="USD"/>
    <n v="15720"/>
    <s v=""/>
    <s v=""/>
    <s v=""/>
    <s v=""/>
    <s v="CFERNANDEZ"/>
    <s v="2025/05"/>
    <s v=""/>
    <s v=""/>
    <s v="SERVICIOS ADMINISTRATIVOS"/>
    <x v="0"/>
    <x v="0"/>
    <x v="9"/>
  </r>
  <r>
    <s v="1011550221"/>
    <s v="CXC MOLYMET BELGIUM N.V."/>
    <s v=""/>
    <s v=""/>
    <s v="FEX00013736"/>
    <s v="2025250957"/>
    <s v="RL"/>
    <d v="2025-05-23T00:00:00"/>
    <d v="2025-05-23T00:00:00"/>
    <s v="1,00000"/>
    <n v="3425293.97"/>
    <s v="USD"/>
    <n v="3425293.97"/>
    <s v="USD"/>
    <n v="3425293.97"/>
    <s v=""/>
    <s v=""/>
    <s v=""/>
    <s v=""/>
    <s v="SCORTES"/>
    <s v="2025/05"/>
    <s v=""/>
    <s v=""/>
    <s v="VENTA MOS2"/>
    <x v="0"/>
    <x v="0"/>
    <x v="9"/>
  </r>
  <r>
    <s v="1011550221"/>
    <s v="CXC MOLYMET BELGIUM N.V."/>
    <s v=""/>
    <s v=""/>
    <s v="FEX00013779"/>
    <s v="2025251027"/>
    <s v="RL"/>
    <d v="2025-05-31T00:00:00"/>
    <d v="2025-05-31T00:00:00"/>
    <s v="1,00000"/>
    <n v="2229041.36"/>
    <s v="USD"/>
    <n v="2229041.36"/>
    <s v="USD"/>
    <n v="2229041.36"/>
    <s v=""/>
    <s v=""/>
    <s v=""/>
    <s v=""/>
    <s v="SCORTES"/>
    <s v="2025/05"/>
    <s v=""/>
    <s v=""/>
    <s v="VENTA MOS2"/>
    <x v="0"/>
    <x v="0"/>
    <x v="9"/>
  </r>
  <r>
    <s v="1011550221"/>
    <s v="CXC MOLYMET BELGIUM N.V."/>
    <s v=""/>
    <s v=""/>
    <s v="FEX00013780"/>
    <s v="2025251029"/>
    <s v="RL"/>
    <d v="2025-05-31T00:00:00"/>
    <d v="2025-05-31T00:00:00"/>
    <s v="1,00000"/>
    <n v="5645862.6100000003"/>
    <s v="USD"/>
    <n v="5645862.6100000003"/>
    <s v="USD"/>
    <n v="5645862.6100000003"/>
    <s v=""/>
    <s v=""/>
    <s v=""/>
    <s v=""/>
    <s v="SCORTES"/>
    <s v="2025/05"/>
    <s v=""/>
    <s v=""/>
    <s v="VENTA MOS2"/>
    <x v="0"/>
    <x v="0"/>
    <x v="9"/>
  </r>
  <r>
    <s v="1011550221"/>
    <s v="CXC MOLYMET BELGIUM N.V."/>
    <s v=""/>
    <s v=""/>
    <s v="FEX00013838"/>
    <s v="2025251101"/>
    <s v="RL"/>
    <d v="2025-06-06T00:00:00"/>
    <d v="2025-06-06T00:00:00"/>
    <s v="1,00000"/>
    <n v="789288.64"/>
    <s v="USD"/>
    <n v="789288.64"/>
    <s v="USD"/>
    <n v="789288.64"/>
    <s v=""/>
    <s v=""/>
    <s v=""/>
    <s v=""/>
    <s v="SCORTES"/>
    <s v="2025/06"/>
    <s v=""/>
    <s v=""/>
    <s v="VENTA FEMO"/>
    <x v="0"/>
    <x v="0"/>
    <x v="9"/>
  </r>
  <r>
    <s v="1011550221"/>
    <s v="CXC MOLYMET BELGIUM N.V."/>
    <s v=""/>
    <s v=""/>
    <s v="FEX00013856"/>
    <s v="2025251120"/>
    <s v="RL"/>
    <d v="2025-06-06T00:00:00"/>
    <d v="2025-06-06T00:00:00"/>
    <s v="1,00000"/>
    <n v="2877779.58"/>
    <s v="USD"/>
    <n v="2877779.58"/>
    <s v="USD"/>
    <n v="2877779.58"/>
    <s v=""/>
    <s v=""/>
    <s v=""/>
    <s v=""/>
    <s v="SCORTES"/>
    <s v="2025/06"/>
    <s v=""/>
    <s v=""/>
    <s v="VENTA MOS2"/>
    <x v="0"/>
    <x v="0"/>
    <x v="9"/>
  </r>
  <r>
    <s v="1011550221"/>
    <s v="CXC MOLYMET BELGIUM N.V."/>
    <s v=""/>
    <s v=""/>
    <s v="FEX00013863"/>
    <s v="2025251128"/>
    <s v="RL"/>
    <d v="2025-06-14T00:00:00"/>
    <d v="2025-06-14T00:00:00"/>
    <s v="1,00000"/>
    <n v="2089733.47"/>
    <s v="USD"/>
    <n v="2089733.47"/>
    <s v="USD"/>
    <n v="2089733.47"/>
    <s v=""/>
    <s v=""/>
    <s v=""/>
    <s v=""/>
    <s v="SCORTES"/>
    <s v="2025/06"/>
    <s v=""/>
    <s v=""/>
    <s v="VENTA MOS2"/>
    <x v="0"/>
    <x v="0"/>
    <x v="9"/>
  </r>
  <r>
    <s v="1011550221"/>
    <s v="CXC MOLYMET BELGIUM N.V."/>
    <s v=""/>
    <s v=""/>
    <s v="FEX00013864"/>
    <s v="2025251129"/>
    <s v="RL"/>
    <d v="2025-06-14T00:00:00"/>
    <d v="2025-06-14T00:00:00"/>
    <s v="1,00000"/>
    <n v="2474411.64"/>
    <s v="USD"/>
    <n v="2474411.64"/>
    <s v="USD"/>
    <n v="2474411.64"/>
    <s v=""/>
    <s v=""/>
    <s v=""/>
    <s v=""/>
    <s v="SCORTES"/>
    <s v="2025/06"/>
    <s v=""/>
    <s v=""/>
    <s v="VENTA MOS2"/>
    <x v="0"/>
    <x v="0"/>
    <x v="9"/>
  </r>
  <r>
    <s v="1011550221"/>
    <s v="CXC MOLYMET BELGIUM N.V."/>
    <s v=""/>
    <s v=""/>
    <s v="FEX00013874"/>
    <s v="2025251140"/>
    <s v="RL"/>
    <d v="2025-06-16T00:00:00"/>
    <d v="2025-06-16T00:00:00"/>
    <s v="1,00000"/>
    <n v="2668212.08"/>
    <s v="USD"/>
    <n v="2668212.08"/>
    <s v="USD"/>
    <n v="2668212.08"/>
    <s v=""/>
    <s v=""/>
    <s v=""/>
    <s v=""/>
    <s v="SCORTES"/>
    <s v="2025/06"/>
    <s v=""/>
    <s v=""/>
    <s v="VENTA MOS2"/>
    <x v="0"/>
    <x v="0"/>
    <x v="9"/>
  </r>
  <r>
    <s v="1011550221"/>
    <s v="CXC MOLYMET BELGIUM N.V."/>
    <s v=""/>
    <s v=""/>
    <s v="FEX00013897"/>
    <s v="2025251163"/>
    <s v="RL"/>
    <d v="2025-06-19T00:00:00"/>
    <d v="2025-06-19T00:00:00"/>
    <s v="1,00000"/>
    <n v="1611967.83"/>
    <s v="USD"/>
    <n v="1611967.83"/>
    <s v="USD"/>
    <n v="1611967.83"/>
    <s v=""/>
    <s v=""/>
    <s v=""/>
    <s v=""/>
    <s v="CFERNANDEZ"/>
    <s v="2025/06"/>
    <s v=""/>
    <s v=""/>
    <s v="VENTA FEMO"/>
    <x v="0"/>
    <x v="0"/>
    <x v="9"/>
  </r>
  <r>
    <s v="1011550221"/>
    <s v="CXC MOLYMET BELGIUM N.V."/>
    <s v=""/>
    <s v=""/>
    <s v="FEX00013912"/>
    <s v="2025251173"/>
    <s v="RL"/>
    <d v="2025-06-26T00:00:00"/>
    <d v="2025-06-26T00:00:00"/>
    <s v="1,00000"/>
    <n v="15720"/>
    <s v="USD"/>
    <n v="15720"/>
    <s v="USD"/>
    <n v="15720"/>
    <s v=""/>
    <s v=""/>
    <s v=""/>
    <s v=""/>
    <s v="SCORTES"/>
    <s v="2025/06"/>
    <s v=""/>
    <s v=""/>
    <s v="SERVICIOS ADMINISTRATIVOS"/>
    <x v="0"/>
    <x v="0"/>
    <x v="9"/>
  </r>
  <r>
    <s v="1011550221"/>
    <s v="CXC MOLYMET BELGIUM N.V."/>
    <s v=""/>
    <s v=""/>
    <s v="NDX00002126"/>
    <s v="2025251222"/>
    <s v="RP"/>
    <d v="2025-06-30T00:00:00"/>
    <d v="2025-06-30T00:00:00"/>
    <s v="1,00000"/>
    <n v="47051.34"/>
    <s v="USD"/>
    <n v="47051.34"/>
    <s v="USD"/>
    <n v="47051.34"/>
    <s v=""/>
    <s v=""/>
    <s v=""/>
    <s v=""/>
    <s v="SCORTES"/>
    <s v="2025/06"/>
    <s v=""/>
    <s v=""/>
    <s v="VENTA MOS2"/>
    <x v="0"/>
    <x v="0"/>
    <x v="9"/>
  </r>
  <r>
    <s v="1011550221"/>
    <s v="CXC MOLYMET BELGIUM N.V."/>
    <s v=""/>
    <s v=""/>
    <s v="NDX00002127"/>
    <s v="2025251225"/>
    <s v="RP"/>
    <d v="2025-06-30T00:00:00"/>
    <d v="2025-06-30T00:00:00"/>
    <s v="1,00000"/>
    <n v="45431.42"/>
    <s v="USD"/>
    <n v="45431.42"/>
    <s v="USD"/>
    <n v="45431.42"/>
    <s v=""/>
    <s v=""/>
    <s v=""/>
    <s v=""/>
    <s v="SCORTES"/>
    <s v="2025/06"/>
    <s v=""/>
    <s v=""/>
    <s v="VENTA MOS2"/>
    <x v="0"/>
    <x v="0"/>
    <x v="9"/>
  </r>
  <r>
    <s v="1011550221"/>
    <s v="CXC MOLYMET BELGIUM N.V."/>
    <s v=""/>
    <s v=""/>
    <s v="NDX00002128"/>
    <s v="2025251227"/>
    <s v="RP"/>
    <d v="2025-06-30T00:00:00"/>
    <d v="2025-06-30T00:00:00"/>
    <s v="1,00000"/>
    <n v="46461.83"/>
    <s v="USD"/>
    <n v="46461.83"/>
    <s v="USD"/>
    <n v="46461.83"/>
    <s v=""/>
    <s v=""/>
    <s v=""/>
    <s v=""/>
    <s v="SCORTES"/>
    <s v="2025/06"/>
    <s v=""/>
    <s v=""/>
    <s v="VENTA MOS2"/>
    <x v="0"/>
    <x v="0"/>
    <x v="9"/>
  </r>
  <r>
    <s v="1011550221"/>
    <s v="CXC MOLYMET BELGIUM N.V."/>
    <s v=""/>
    <s v=""/>
    <s v="NDX00002129"/>
    <s v="2025251228"/>
    <s v="RP"/>
    <d v="2025-06-30T00:00:00"/>
    <d v="2025-06-30T00:00:00"/>
    <s v="1,00000"/>
    <n v="43708.99"/>
    <s v="USD"/>
    <n v="43708.99"/>
    <s v="USD"/>
    <n v="43708.99"/>
    <s v=""/>
    <s v=""/>
    <s v=""/>
    <s v=""/>
    <s v="SCORTES"/>
    <s v="2025/06"/>
    <s v=""/>
    <s v=""/>
    <s v="VENTA MOS2"/>
    <x v="0"/>
    <x v="0"/>
    <x v="9"/>
  </r>
  <r>
    <s v="1011550221"/>
    <s v="CXC MOLYMET BELGIUM N.V."/>
    <s v=""/>
    <s v=""/>
    <s v="NDX00002130"/>
    <s v="2025251229"/>
    <s v="RP"/>
    <d v="2025-06-30T00:00:00"/>
    <d v="2025-06-30T00:00:00"/>
    <s v="1,00000"/>
    <n v="46830.15"/>
    <s v="USD"/>
    <n v="46830.15"/>
    <s v="USD"/>
    <n v="46830.15"/>
    <s v=""/>
    <s v=""/>
    <s v=""/>
    <s v=""/>
    <s v="SCORTES"/>
    <s v="2025/06"/>
    <s v=""/>
    <s v=""/>
    <s v="VENTA MOS2"/>
    <x v="0"/>
    <x v="0"/>
    <x v="9"/>
  </r>
  <r>
    <s v="1011550221"/>
    <s v="CXC MOLYMET BELGIUM N.V."/>
    <s v=""/>
    <s v=""/>
    <s v="NDX00002131"/>
    <s v="2025251230"/>
    <s v="RP"/>
    <d v="2025-06-30T00:00:00"/>
    <d v="2025-06-30T00:00:00"/>
    <s v="1,00000"/>
    <n v="46914.02"/>
    <s v="USD"/>
    <n v="46914.02"/>
    <s v="USD"/>
    <n v="46914.02"/>
    <s v=""/>
    <s v=""/>
    <s v=""/>
    <s v=""/>
    <s v="SCORTES"/>
    <s v="2025/06"/>
    <s v=""/>
    <s v=""/>
    <s v="VENTA MOS2"/>
    <x v="0"/>
    <x v="0"/>
    <x v="9"/>
  </r>
  <r>
    <s v="1011550221"/>
    <s v="CXC MOLYMET BELGIUM N.V."/>
    <s v=""/>
    <s v=""/>
    <s v="MOLYMET BELGIUM"/>
    <s v="2025502742"/>
    <s v="DZ"/>
    <d v="2025-01-13T00:00:00"/>
    <d v="2025-01-13T00:00:00"/>
    <s v="1,00000"/>
    <n v="-3021433.27"/>
    <s v="USD"/>
    <n v="-3021433.27"/>
    <s v="USD"/>
    <n v="-3021433.27"/>
    <s v=""/>
    <s v="MOLYMET BELGIUM"/>
    <s v="MOLYMET BELGIUM"/>
    <s v=""/>
    <s v="DRIOSA"/>
    <s v="2025/01"/>
    <s v=""/>
    <s v=""/>
    <s v="PAGOS RECIBIDOS"/>
    <x v="1"/>
    <x v="1"/>
    <x v="1"/>
  </r>
  <r>
    <s v="1011550221"/>
    <s v="CXC MOLYMET BELGIUM N.V."/>
    <s v=""/>
    <s v=""/>
    <s v="MOLYMET BELGIUM"/>
    <s v="2025509373"/>
    <s v="DZ"/>
    <d v="2025-02-11T00:00:00"/>
    <d v="2025-02-11T00:00:00"/>
    <s v="1,00000"/>
    <n v="-5387417.0199999996"/>
    <s v="USD"/>
    <n v="-5387417.0199999996"/>
    <s v="USD"/>
    <n v="-5387417.0199999996"/>
    <s v=""/>
    <s v="MOLYMET BELGIUM"/>
    <s v="MOLYMET BELGIUM"/>
    <s v=""/>
    <s v="DRIOSA"/>
    <s v="2025/02"/>
    <s v=""/>
    <s v=""/>
    <s v="PAGOS RECIBIDOS"/>
    <x v="1"/>
    <x v="1"/>
    <x v="1"/>
  </r>
  <r>
    <s v="1011550221"/>
    <s v="CXC MOLYMET BELGIUM N.V."/>
    <s v=""/>
    <s v=""/>
    <s v="MMT BELGIUM"/>
    <s v="2025509825"/>
    <s v="DZ"/>
    <d v="2025-02-19T00:00:00"/>
    <d v="2025-02-19T00:00:00"/>
    <s v="1,00000"/>
    <n v="-2532841.9500000002"/>
    <s v="USD"/>
    <n v="-2532841.9500000002"/>
    <s v="USD"/>
    <n v="-2532841.9500000002"/>
    <s v=""/>
    <s v="MMT BELGIUM"/>
    <s v="MMT BELGIUM"/>
    <s v=""/>
    <s v="DRIOSA"/>
    <s v="2025/02"/>
    <s v=""/>
    <s v=""/>
    <s v="PAGOS RECIBIDOS"/>
    <x v="1"/>
    <x v="1"/>
    <x v="1"/>
  </r>
  <r>
    <s v="1011550221"/>
    <s v="CXC MOLYMET BELGIUM N.V."/>
    <s v=""/>
    <s v=""/>
    <s v="MMT BELGIUM"/>
    <s v="2025510995"/>
    <s v="DZ"/>
    <d v="2025-02-26T00:00:00"/>
    <d v="2025-02-26T00:00:00"/>
    <s v="1,00000"/>
    <n v="-1486523.89"/>
    <s v="USD"/>
    <n v="-1486523.89"/>
    <s v="USD"/>
    <n v="-1486523.89"/>
    <s v=""/>
    <s v="MMT BELGIUM"/>
    <s v="MMT BELGIUM"/>
    <s v=""/>
    <s v="DRIOSA"/>
    <s v="2025/02"/>
    <s v=""/>
    <s v=""/>
    <s v="PAGOS RECIBIDOS"/>
    <x v="1"/>
    <x v="1"/>
    <x v="1"/>
  </r>
  <r>
    <s v="1011550221"/>
    <s v="CXC MOLYMET BELGIUM N.V."/>
    <s v=""/>
    <s v=""/>
    <s v="MOLYMET BELGIUM"/>
    <s v="2025516526"/>
    <s v="DZ"/>
    <d v="2025-03-19T00:00:00"/>
    <d v="2025-03-19T00:00:00"/>
    <s v="1,00000"/>
    <n v="-4098562.3"/>
    <s v="USD"/>
    <n v="-4098562.3"/>
    <s v="USD"/>
    <n v="-4098562.3"/>
    <s v=""/>
    <s v="MOLYMET BELGIUM"/>
    <s v="MOLYMET BELGIUM"/>
    <s v=""/>
    <s v="DRIOSA"/>
    <s v="2025/03"/>
    <s v=""/>
    <s v=""/>
    <s v="PAGOS RECIBIDOS"/>
    <x v="1"/>
    <x v="1"/>
    <x v="1"/>
  </r>
  <r>
    <s v="1011550221"/>
    <s v="CXC MOLYMET BELGIUM N.V."/>
    <s v=""/>
    <s v=""/>
    <s v="MOLYMET BELGIUM"/>
    <s v="2025516804"/>
    <s v="DZ"/>
    <d v="2025-03-20T00:00:00"/>
    <d v="2025-03-20T00:00:00"/>
    <s v="1,00000"/>
    <n v="-4497951.1900000004"/>
    <s v="USD"/>
    <n v="-4497951.1900000004"/>
    <s v="USD"/>
    <n v="-4497951.1900000004"/>
    <s v=""/>
    <s v="MOLYMET BELGIUM"/>
    <s v="MOLYMET BELGIUM"/>
    <s v=""/>
    <s v="DRIOSA"/>
    <s v="2025/03"/>
    <s v=""/>
    <s v=""/>
    <s v="PAGOS RECIBIDOS"/>
    <x v="1"/>
    <x v="1"/>
    <x v="1"/>
  </r>
  <r>
    <s v="1011550221"/>
    <s v="CXC MOLYMET BELGIUM N.V."/>
    <s v=""/>
    <s v=""/>
    <s v="MOLYMET BELGIUM"/>
    <s v="2025517351"/>
    <s v="DZ"/>
    <d v="2025-03-25T00:00:00"/>
    <d v="2025-03-25T00:00:00"/>
    <s v="1,00000"/>
    <n v="-2913442.23"/>
    <s v="USD"/>
    <n v="-2913442.23"/>
    <s v="USD"/>
    <n v="-2913442.23"/>
    <s v=""/>
    <s v="MOLYMET BELGIUM"/>
    <s v="MOLYMET BELGIUM"/>
    <s v=""/>
    <s v="DRIOSA"/>
    <s v="2025/03"/>
    <s v=""/>
    <s v=""/>
    <s v="PAGOS RECIBIDOS"/>
    <x v="1"/>
    <x v="1"/>
    <x v="1"/>
  </r>
  <r>
    <s v="1011550221"/>
    <s v="CXC MOLYMET BELGIUM N.V."/>
    <s v=""/>
    <s v=""/>
    <s v="MMT BELGIUM"/>
    <s v="2025521728"/>
    <s v="DZ"/>
    <d v="2025-04-04T00:00:00"/>
    <d v="2025-04-04T00:00:00"/>
    <s v="1,00000"/>
    <n v="-4935970.3"/>
    <s v="USD"/>
    <n v="-4935970.3"/>
    <s v="USD"/>
    <n v="-4935970.3"/>
    <s v=""/>
    <s v="MMT BELGIUM"/>
    <s v="MM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MT BELGIUM"/>
    <s v="2025522586"/>
    <s v="DZ"/>
    <d v="2025-04-11T00:00:00"/>
    <d v="2025-04-11T00:00:00"/>
    <s v="1,00000"/>
    <n v="-3835796.98"/>
    <s v="USD"/>
    <n v="-3835796.98"/>
    <s v="USD"/>
    <n v="-3835796.98"/>
    <s v=""/>
    <s v="MMT BELGIUM"/>
    <s v="MM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MT BELGIUM"/>
    <s v="2025523088"/>
    <s v="DZ"/>
    <d v="2025-04-14T00:00:00"/>
    <d v="2025-04-14T00:00:00"/>
    <s v="1,00000"/>
    <n v="-5658938.8700000001"/>
    <s v="USD"/>
    <n v="-5658938.8700000001"/>
    <s v="USD"/>
    <n v="-5658938.8700000001"/>
    <s v=""/>
    <s v="MMT BELGIUM"/>
    <s v="MM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MT BELGIUM"/>
    <s v="2025523116"/>
    <s v="DZ"/>
    <d v="2025-04-15T00:00:00"/>
    <d v="2025-04-15T00:00:00"/>
    <s v="1,00000"/>
    <n v="-1937822.38"/>
    <s v="USD"/>
    <n v="-1937822.38"/>
    <s v="USD"/>
    <n v="-1937822.38"/>
    <s v=""/>
    <s v="MMT BELGIUM"/>
    <s v="MM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MT BELGIUM"/>
    <s v="2025524176"/>
    <s v="DZ"/>
    <d v="2025-04-24T00:00:00"/>
    <d v="2025-04-24T00:00:00"/>
    <s v="1,00000"/>
    <n v="-2552187.66"/>
    <s v="USD"/>
    <n v="-2552187.66"/>
    <s v="USD"/>
    <n v="-2552187.66"/>
    <s v=""/>
    <s v="MMT BELGIUM"/>
    <s v="MM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MT BELGIUM"/>
    <s v="2025524180"/>
    <s v="DZ"/>
    <d v="2025-04-24T00:00:00"/>
    <d v="2025-04-24T00:00:00"/>
    <s v="1,00000"/>
    <n v="-2464450.12"/>
    <s v="USD"/>
    <n v="-2464450.12"/>
    <s v="USD"/>
    <n v="-2464450.12"/>
    <s v=""/>
    <s v="MMT BELGIUM"/>
    <s v="MM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OLYMET BELGIUM"/>
    <s v="2025524756"/>
    <s v="DZ"/>
    <d v="2025-04-28T00:00:00"/>
    <d v="2025-04-28T00:00:00"/>
    <s v="1,00000"/>
    <n v="-6348118.9400000004"/>
    <s v="USD"/>
    <n v="-6348118.9400000004"/>
    <s v="USD"/>
    <n v="-6348118.9400000004"/>
    <s v=""/>
    <s v="MOLYMET BELGIUM"/>
    <s v="MOLYME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OLYMET BELGIUM"/>
    <s v="2025525533"/>
    <s v="DZ"/>
    <d v="2025-04-29T00:00:00"/>
    <d v="2025-04-29T00:00:00"/>
    <s v="1,00000"/>
    <n v="-3331020.73"/>
    <s v="USD"/>
    <n v="-3331020.73"/>
    <s v="USD"/>
    <n v="-3331020.73"/>
    <s v=""/>
    <s v="MOLYMET BELGIUM"/>
    <s v="MOLYME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OLYMET BELGIUM"/>
    <s v="2025525538"/>
    <s v="DZ"/>
    <d v="2025-04-29T00:00:00"/>
    <d v="2025-04-29T00:00:00"/>
    <s v="1,00000"/>
    <n v="-2203785.2200000002"/>
    <s v="USD"/>
    <n v="-2203785.2200000002"/>
    <s v="USD"/>
    <n v="-2203785.2200000002"/>
    <s v=""/>
    <s v="MOLYMET BELGIUM"/>
    <s v="MOLYME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OLYMET BELGIUM"/>
    <s v="2025525667"/>
    <s v="DZ"/>
    <d v="2025-04-30T00:00:00"/>
    <d v="2025-04-30T00:00:00"/>
    <s v="1,00000"/>
    <n v="466707.88"/>
    <s v="USD"/>
    <n v="466707.88"/>
    <s v="USD"/>
    <n v="466707.88"/>
    <s v=""/>
    <s v="SALDO.PEND FACT 13174"/>
    <s v="MOLYME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OLYMET BELGIUM"/>
    <s v="2025525667"/>
    <s v="DZ"/>
    <d v="2025-04-30T00:00:00"/>
    <d v="2025-04-30T00:00:00"/>
    <s v="1,00000"/>
    <n v="-11464318"/>
    <s v="USD"/>
    <n v="-11464318"/>
    <s v="USD"/>
    <n v="-11464318"/>
    <s v=""/>
    <s v="MOLYMET BELGIUM"/>
    <s v="MOLYMET BELGIUM"/>
    <s v=""/>
    <s v="DRIOSA"/>
    <s v="2025/04"/>
    <s v=""/>
    <s v=""/>
    <s v="PAGOS RECIBIDOS"/>
    <x v="1"/>
    <x v="1"/>
    <x v="1"/>
  </r>
  <r>
    <s v="1011550221"/>
    <s v="CXC MOLYMET BELGIUM N.V."/>
    <s v=""/>
    <s v=""/>
    <s v="MMT BELGIUM"/>
    <s v="2025526541"/>
    <s v="DZ"/>
    <d v="2025-05-07T00:00:00"/>
    <d v="2025-05-07T00:00:00"/>
    <s v="1,00000"/>
    <n v="-2881857.5"/>
    <s v="USD"/>
    <n v="-2881857.5"/>
    <s v="USD"/>
    <n v="-2881857.5"/>
    <s v=""/>
    <s v="MMT BELGIUM"/>
    <s v="MMT BELGIUM"/>
    <s v=""/>
    <s v="DRIOSA"/>
    <s v="2025/05"/>
    <s v=""/>
    <s v=""/>
    <s v="PAGOS RECIBIDOS"/>
    <x v="1"/>
    <x v="1"/>
    <x v="1"/>
  </r>
  <r>
    <s v="1011550221"/>
    <s v="CXC MOLYMET BELGIUM N.V."/>
    <s v=""/>
    <s v=""/>
    <s v="MOLYMET BELGIUM"/>
    <s v="2025530003"/>
    <s v="DZ"/>
    <d v="2025-05-09T00:00:00"/>
    <d v="2025-05-09T00:00:00"/>
    <s v="1,00000"/>
    <n v="1376864.43"/>
    <s v="USD"/>
    <n v="1376864.43"/>
    <s v="USD"/>
    <n v="1376864.43"/>
    <s v=""/>
    <s v="SALDO PEND. FACT 13222"/>
    <s v="MOLYMET BELGIUM"/>
    <s v=""/>
    <s v="DRIOSA"/>
    <s v="2025/05"/>
    <s v=""/>
    <s v=""/>
    <s v="PAGOS RECIBIDOS"/>
    <x v="1"/>
    <x v="1"/>
    <x v="1"/>
  </r>
  <r>
    <s v="1011550221"/>
    <s v="CXC MOLYMET BELGIUM N.V."/>
    <s v=""/>
    <s v=""/>
    <s v="MOLYMET BELGIUM"/>
    <s v="2025530003"/>
    <s v="DZ"/>
    <d v="2025-05-09T00:00:00"/>
    <d v="2025-05-09T00:00:00"/>
    <s v="1,00000"/>
    <n v="-8580861.4100000001"/>
    <s v="USD"/>
    <n v="-8580861.4100000001"/>
    <s v="USD"/>
    <n v="-8580861.4100000001"/>
    <s v=""/>
    <s v="MOLYMET BELGIUM"/>
    <s v="MOLYMET BELGIUM"/>
    <s v=""/>
    <s v="DRIOSA"/>
    <s v="2025/05"/>
    <s v=""/>
    <s v=""/>
    <s v="PAGOS RECIBIDOS"/>
    <x v="1"/>
    <x v="1"/>
    <x v="1"/>
  </r>
  <r>
    <s v="1011550221"/>
    <s v="CXC MOLYMET BELGIUM N.V."/>
    <s v=""/>
    <s v=""/>
    <s v="MOLYMET BELGIUM"/>
    <s v="2025530314"/>
    <s v="DZ"/>
    <d v="2025-05-13T00:00:00"/>
    <d v="2025-05-13T00:00:00"/>
    <s v="1,00000"/>
    <n v="-6115037.0800000001"/>
    <s v="USD"/>
    <n v="-6115037.0800000001"/>
    <s v="USD"/>
    <n v="-6115037.0800000001"/>
    <s v=""/>
    <s v="MOLYMET BELGIUM"/>
    <s v="MOLYMET BELGIUM"/>
    <s v=""/>
    <s v="DRIOSA"/>
    <s v="2025/05"/>
    <s v=""/>
    <s v=""/>
    <s v="PAGOS RECIBIDOS"/>
    <x v="1"/>
    <x v="1"/>
    <x v="1"/>
  </r>
  <r>
    <s v="1011550221"/>
    <s v="CXC MOLYMET BELGIUM N.V."/>
    <s v=""/>
    <s v=""/>
    <s v="MOLYMET BELGIUM"/>
    <s v="2025531087"/>
    <s v="DZ"/>
    <d v="2025-05-16T00:00:00"/>
    <d v="2025-05-16T00:00:00"/>
    <s v="1,00000"/>
    <n v="350493.84"/>
    <s v="USD"/>
    <n v="350493.84"/>
    <s v="USD"/>
    <n v="350493.84"/>
    <s v=""/>
    <s v="SALDO PEND. FACT 13292"/>
    <s v="MOLYMET BELGIUM"/>
    <s v=""/>
    <s v="DRIOSA"/>
    <s v="2025/05"/>
    <s v=""/>
    <s v=""/>
    <s v="PAGOS RECIBIDOS"/>
    <x v="1"/>
    <x v="1"/>
    <x v="1"/>
  </r>
  <r>
    <s v="1011550221"/>
    <s v="CXC MOLYMET BELGIUM N.V."/>
    <s v=""/>
    <s v=""/>
    <s v="MOLYMET BELGIUM"/>
    <s v="2025531087"/>
    <s v="DZ"/>
    <d v="2025-05-16T00:00:00"/>
    <d v="2025-05-16T00:00:00"/>
    <s v="1,00000"/>
    <n v="-4264379.91"/>
    <s v="USD"/>
    <n v="-4264379.91"/>
    <s v="USD"/>
    <n v="-4264379.91"/>
    <s v=""/>
    <s v="MOLYMET BELGIUM"/>
    <s v="MOLYMET BELGIUM"/>
    <s v=""/>
    <s v="DRIOSA"/>
    <s v="2025/05"/>
    <s v=""/>
    <s v=""/>
    <s v="PAGOS RECIBIDOS"/>
    <x v="1"/>
    <x v="1"/>
    <x v="1"/>
  </r>
  <r>
    <s v="1011550221"/>
    <s v="CXC MOLYMET BELGIUM N.V."/>
    <s v=""/>
    <s v=""/>
    <s v="MOLYMET BELGIUM"/>
    <s v="2025531464"/>
    <s v="DZ"/>
    <d v="2025-05-21T00:00:00"/>
    <d v="2025-05-21T00:00:00"/>
    <s v="1,00000"/>
    <n v="2888814.4"/>
    <s v="USD"/>
    <n v="2888814.4"/>
    <s v="USD"/>
    <n v="2888814.4"/>
    <s v=""/>
    <s v="SALD PEND FACT 13297"/>
    <s v="MOLYMET BELGIUM"/>
    <s v=""/>
    <s v="DRIOSA"/>
    <s v="2025/05"/>
    <s v=""/>
    <s v=""/>
    <s v="PAGOS RECIBIDOS"/>
    <x v="1"/>
    <x v="1"/>
    <x v="1"/>
  </r>
  <r>
    <s v="1011550221"/>
    <s v="CXC MOLYMET BELGIUM N.V."/>
    <s v=""/>
    <s v=""/>
    <s v="MOLYMET BELGIUM"/>
    <s v="2025531464"/>
    <s v="DZ"/>
    <d v="2025-05-21T00:00:00"/>
    <d v="2025-05-21T00:00:00"/>
    <s v="1,00000"/>
    <n v="-6827401.8300000001"/>
    <s v="USD"/>
    <n v="-6827401.8300000001"/>
    <s v="USD"/>
    <n v="-6827401.8300000001"/>
    <s v=""/>
    <s v="MOLYMET BELGIUM"/>
    <s v="MOLYMET BELGIUM"/>
    <s v=""/>
    <s v="DRIOSA"/>
    <s v="2025/05"/>
    <s v=""/>
    <s v=""/>
    <s v="PAGOS RECIBIDOS"/>
    <x v="1"/>
    <x v="1"/>
    <x v="1"/>
  </r>
  <r>
    <s v="1011550221"/>
    <s v="CXC MOLYMET BELGIUM N.V."/>
    <s v=""/>
    <s v=""/>
    <s v="MOLYMET BELGIUM"/>
    <s v="2025533134"/>
    <s v="DZ"/>
    <d v="2025-05-28T00:00:00"/>
    <d v="2025-05-28T00:00:00"/>
    <s v="1,00000"/>
    <n v="1888814.4"/>
    <s v="USD"/>
    <n v="1888814.4"/>
    <s v="USD"/>
    <n v="1888814.4"/>
    <s v=""/>
    <s v="SALD PEND FACT 13297"/>
    <s v="MOLYMET BELGIUM"/>
    <s v=""/>
    <s v="DRIOSA"/>
    <s v="2025/05"/>
    <s v=""/>
    <s v=""/>
    <s v="PAGOS RECIBIDOS"/>
    <x v="1"/>
    <x v="1"/>
    <x v="1"/>
  </r>
  <r>
    <s v="1011550221"/>
    <s v="CXC MOLYMET BELGIUM N.V."/>
    <s v=""/>
    <s v=""/>
    <s v="MOLYMET BELGIUM"/>
    <s v="2025533134"/>
    <s v="DZ"/>
    <d v="2025-05-28T00:00:00"/>
    <d v="2025-05-28T00:00:00"/>
    <s v="1,00000"/>
    <n v="-2888814.4"/>
    <s v="USD"/>
    <n v="-2888814.4"/>
    <s v="USD"/>
    <n v="-2888814.4"/>
    <s v=""/>
    <s v="MOLYMET BELGIUM"/>
    <s v="MOLYMET BELGIUM"/>
    <s v=""/>
    <s v="DRIOSA"/>
    <s v="2025/05"/>
    <s v=""/>
    <s v=""/>
    <s v="PAGOS RECIBIDOS"/>
    <x v="1"/>
    <x v="1"/>
    <x v="1"/>
  </r>
  <r>
    <s v="1011550221"/>
    <s v="CXC MOLYMET BELGIUM N.V."/>
    <s v=""/>
    <s v="Metals Hub GmbH"/>
    <s v="202514732"/>
    <s v="2025536999"/>
    <s v="SA"/>
    <d v="2025-05-15T00:00:00"/>
    <d v="2025-06-10T00:00:00"/>
    <s v="/0,87522"/>
    <n v="35"/>
    <s v="EUR"/>
    <n v="39.99"/>
    <s v="USD"/>
    <n v="39.99"/>
    <s v=""/>
    <s v=""/>
    <s v="METALSHUB"/>
    <s v=""/>
    <s v="MPARRA"/>
    <s v="2025/06"/>
    <s v=""/>
    <s v=""/>
    <s v="REEMBOLSO DE GASTOS"/>
    <x v="0"/>
    <x v="0"/>
    <x v="9"/>
  </r>
  <r>
    <s v="1011550221"/>
    <s v="CXC MOLYMET BELGIUM N.V."/>
    <s v=""/>
    <s v=""/>
    <s v="MOLYMET BELGIUM"/>
    <s v="2025537959"/>
    <s v="DZ"/>
    <d v="2025-06-17T00:00:00"/>
    <d v="2025-06-17T00:00:00"/>
    <s v="1,00000"/>
    <n v="-1904534.4"/>
    <s v="USD"/>
    <n v="-1904534.4"/>
    <s v="USD"/>
    <n v="-1904534.4"/>
    <s v=""/>
    <s v="MOLYMET BELGIUM"/>
    <s v="MOLYMET BELGIUM"/>
    <s v=""/>
    <s v="DRIOSA"/>
    <s v="2025/06"/>
    <s v=""/>
    <s v=""/>
    <s v="PAGOS RECIBIDOS"/>
    <x v="1"/>
    <x v="1"/>
    <x v="1"/>
  </r>
  <r>
    <s v="1011550221"/>
    <s v="CXC MOLYMET BELGIUM N.V."/>
    <s v=""/>
    <s v=""/>
    <s v="MOLYMET BELGIUM"/>
    <s v="2025537960"/>
    <s v="DZ"/>
    <d v="2025-06-17T00:00:00"/>
    <d v="2025-06-17T00:00:00"/>
    <s v="1,00000"/>
    <n v="-3161127.95"/>
    <s v="USD"/>
    <n v="-3161127.95"/>
    <s v="USD"/>
    <n v="-3161127.95"/>
    <s v=""/>
    <s v="MOLYMET BELGIUM"/>
    <s v="MOLYMET BELGIUM"/>
    <s v=""/>
    <s v="DRIOSA"/>
    <s v="2025/06"/>
    <s v=""/>
    <s v=""/>
    <s v="PAGOS RECIBIDOS"/>
    <x v="1"/>
    <x v="1"/>
    <x v="1"/>
  </r>
  <r>
    <s v="1011550222"/>
    <s v="CXC MOLYMET SERVICES LTD."/>
    <s v=""/>
    <s v=""/>
    <s v="FEX00013140"/>
    <s v="2025250103"/>
    <s v="RL"/>
    <d v="2025-01-30T00:00:00"/>
    <d v="2025-01-30T00:00:00"/>
    <s v="1,00000"/>
    <n v="1939"/>
    <s v="USD"/>
    <n v="1939"/>
    <s v="USD"/>
    <n v="1939"/>
    <s v=""/>
    <s v=""/>
    <s v=""/>
    <s v=""/>
    <s v="CFERNANDEZ"/>
    <s v="2025/01"/>
    <s v=""/>
    <s v=""/>
    <s v="SERVICIOS ADMINISTRATIVOS"/>
    <x v="0"/>
    <x v="0"/>
    <x v="10"/>
  </r>
  <r>
    <s v="1011550222"/>
    <s v="CXC MOLYMET SERVICES LTD."/>
    <s v=""/>
    <s v=""/>
    <s v="FEX00013239"/>
    <s v="2025250259"/>
    <s v="RL"/>
    <d v="2025-02-17T00:00:00"/>
    <d v="2025-02-17T00:00:00"/>
    <s v="1,00000"/>
    <n v="1939"/>
    <s v="USD"/>
    <n v="1939"/>
    <s v="USD"/>
    <n v="1939"/>
    <s v=""/>
    <s v=""/>
    <s v=""/>
    <s v=""/>
    <s v="FESPINOZA"/>
    <s v="2025/02"/>
    <s v=""/>
    <s v=""/>
    <s v="SERVICIOS ADMINISTRATIVOS"/>
    <x v="0"/>
    <x v="0"/>
    <x v="10"/>
  </r>
  <r>
    <s v="1011550222"/>
    <s v="CXC MOLYMET SERVICES LTD."/>
    <s v=""/>
    <s v=""/>
    <s v="FEX00013444"/>
    <s v="2025250509"/>
    <s v="RL"/>
    <d v="2025-03-26T00:00:00"/>
    <d v="2025-03-26T00:00:00"/>
    <s v="1,00000"/>
    <n v="1939"/>
    <s v="USD"/>
    <n v="1939"/>
    <s v="USD"/>
    <n v="1939"/>
    <s v=""/>
    <s v=""/>
    <s v=""/>
    <s v=""/>
    <s v="DMORALES"/>
    <s v="2025/03"/>
    <s v=""/>
    <s v=""/>
    <s v="SERVICIOS ADMINISTRATIVOS"/>
    <x v="0"/>
    <x v="0"/>
    <x v="10"/>
  </r>
  <r>
    <s v="1011550222"/>
    <s v="CXC MOLYMET SERVICES LTD."/>
    <s v=""/>
    <s v=""/>
    <s v="FEX00013583"/>
    <s v="2025250746"/>
    <s v="RL"/>
    <d v="2025-04-28T00:00:00"/>
    <d v="2025-04-28T00:00:00"/>
    <s v="1,00000"/>
    <n v="1939"/>
    <s v="USD"/>
    <n v="1939"/>
    <s v="USD"/>
    <n v="1939"/>
    <s v=""/>
    <s v=""/>
    <s v=""/>
    <s v=""/>
    <s v="SCORTES"/>
    <s v="2025/04"/>
    <s v=""/>
    <s v=""/>
    <s v="SERVICIOS ADMINISTRATIVOS"/>
    <x v="0"/>
    <x v="0"/>
    <x v="10"/>
  </r>
  <r>
    <s v="1011550222"/>
    <s v="CXC MOLYMET SERVICES LTD."/>
    <s v=""/>
    <s v=""/>
    <s v="FEX00013672"/>
    <s v="2025250890"/>
    <s v="RL"/>
    <d v="2025-05-16T00:00:00"/>
    <d v="2025-05-16T00:00:00"/>
    <s v="1,00000"/>
    <n v="630415.5"/>
    <s v="USD"/>
    <n v="630415.5"/>
    <s v="USD"/>
    <n v="630415.5"/>
    <s v=""/>
    <s v=""/>
    <s v=""/>
    <s v=""/>
    <s v="DMORALES"/>
    <s v="2025/05"/>
    <s v=""/>
    <s v=""/>
    <s v="VENTA OXT"/>
    <x v="0"/>
    <x v="0"/>
    <x v="10"/>
  </r>
  <r>
    <s v="1011550222"/>
    <s v="CXC MOLYMET SERVICES LTD."/>
    <s v=""/>
    <s v=""/>
    <s v="FEX00013729"/>
    <s v="2025250950"/>
    <s v="RL"/>
    <d v="2025-05-28T00:00:00"/>
    <d v="2025-05-28T00:00:00"/>
    <s v="1,00000"/>
    <n v="1939"/>
    <s v="USD"/>
    <n v="1939"/>
    <s v="USD"/>
    <n v="1939"/>
    <s v=""/>
    <s v=""/>
    <s v=""/>
    <s v=""/>
    <s v="CFERNANDEZ"/>
    <s v="2025/05"/>
    <s v=""/>
    <s v=""/>
    <s v="SERVICIOS ADMINISTRATIVOS"/>
    <x v="0"/>
    <x v="0"/>
    <x v="10"/>
  </r>
  <r>
    <s v="1011550222"/>
    <s v="CXC MOLYMET SERVICES LTD."/>
    <s v=""/>
    <s v=""/>
    <s v="FEX00013908"/>
    <s v="2025251177"/>
    <s v="RL"/>
    <d v="2025-06-26T00:00:00"/>
    <d v="2025-06-26T00:00:00"/>
    <s v="1,00000"/>
    <n v="1939"/>
    <s v="USD"/>
    <n v="1939"/>
    <s v="USD"/>
    <n v="1939"/>
    <s v=""/>
    <s v=""/>
    <s v=""/>
    <s v=""/>
    <s v="SCORTES"/>
    <s v="2025/06"/>
    <s v=""/>
    <s v=""/>
    <s v="SERVICIOS ADMINISTRATIVOS"/>
    <x v="0"/>
    <x v="0"/>
    <x v="10"/>
  </r>
  <r>
    <s v="1011550222"/>
    <s v="CXC MOLYMET SERVICES LTD."/>
    <s v=""/>
    <s v=""/>
    <s v="MMT SERVICES"/>
    <s v="2025500505"/>
    <s v="DZ"/>
    <d v="2025-01-06T00:00:00"/>
    <d v="2025-01-06T00:00:00"/>
    <s v="1,00000"/>
    <n v="-1689"/>
    <s v="USD"/>
    <n v="-1689"/>
    <s v="USD"/>
    <n v="-1689"/>
    <s v=""/>
    <s v="MMT SERVICES"/>
    <s v="MMT SERVICES"/>
    <s v=""/>
    <s v="DRIOSA"/>
    <s v="2025/01"/>
    <s v=""/>
    <s v=""/>
    <s v="PAGOS RECIBIDOS"/>
    <x v="1"/>
    <x v="1"/>
    <x v="1"/>
  </r>
  <r>
    <s v="1011550222"/>
    <s v="CXC MOLYMET SERVICES LTD."/>
    <s v=""/>
    <s v=""/>
    <s v="MMT SERVICES"/>
    <s v="2025509382"/>
    <s v="DZ"/>
    <d v="2025-02-11T00:00:00"/>
    <d v="2025-02-11T00:00:00"/>
    <s v="1,00000"/>
    <n v="-1939"/>
    <s v="USD"/>
    <n v="-1939"/>
    <s v="USD"/>
    <n v="-1939"/>
    <s v=""/>
    <s v="MMT SERVICES"/>
    <s v="MMT SERVICES"/>
    <s v=""/>
    <s v="DRIOSA"/>
    <s v="2025/02"/>
    <s v=""/>
    <s v=""/>
    <s v="PAGOS RECIBIDOS"/>
    <x v="1"/>
    <x v="1"/>
    <x v="1"/>
  </r>
  <r>
    <s v="1011550222"/>
    <s v="CXC MOLYMET SERVICES LTD."/>
    <s v=""/>
    <s v=""/>
    <s v="MMT SERVICES"/>
    <s v="2025510795"/>
    <s v="DZ"/>
    <d v="2025-02-20T00:00:00"/>
    <d v="2025-02-20T00:00:00"/>
    <s v="1,00000"/>
    <n v="-1939"/>
    <s v="USD"/>
    <n v="-1939"/>
    <s v="USD"/>
    <n v="-1939"/>
    <s v=""/>
    <s v="MMT SERVICES"/>
    <s v="MMT SERVICES"/>
    <s v=""/>
    <s v="DRIOSA"/>
    <s v="2025/02"/>
    <s v=""/>
    <s v=""/>
    <s v="PAGOS RECIBIDOS"/>
    <x v="1"/>
    <x v="1"/>
    <x v="1"/>
  </r>
  <r>
    <s v="1011550222"/>
    <s v="CXC MOLYMET SERVICES LTD."/>
    <s v=""/>
    <s v=""/>
    <s v="MMT SERVICES"/>
    <s v="2025519069"/>
    <s v="DZ"/>
    <d v="2025-04-02T00:00:00"/>
    <d v="2025-04-02T00:00:00"/>
    <s v="1,00000"/>
    <n v="-1939"/>
    <s v="USD"/>
    <n v="-1939"/>
    <s v="USD"/>
    <n v="-1939"/>
    <s v=""/>
    <s v="MMT SERVICES"/>
    <s v="MMT SERVICES"/>
    <s v=""/>
    <s v="DRIOSA"/>
    <s v="2025/04"/>
    <s v=""/>
    <s v=""/>
    <s v="PAGOS RECIBIDOS"/>
    <x v="1"/>
    <x v="1"/>
    <x v="1"/>
  </r>
  <r>
    <s v="1011550222"/>
    <s v="CXC MOLYMET SERVICES LTD."/>
    <s v=""/>
    <s v=""/>
    <s v="MMT SERVICES"/>
    <s v="2025526533"/>
    <s v="DZ"/>
    <d v="2025-05-06T00:00:00"/>
    <d v="2025-05-06T00:00:00"/>
    <s v="1,00000"/>
    <n v="-1939"/>
    <s v="USD"/>
    <n v="-1939"/>
    <s v="USD"/>
    <n v="-1939"/>
    <s v=""/>
    <s v="MMT SERVICES"/>
    <s v="MMT SERVICES"/>
    <s v=""/>
    <s v="DRIOSA"/>
    <s v="2025/05"/>
    <s v=""/>
    <s v=""/>
    <s v="PAGOS RECIBIDOS"/>
    <x v="1"/>
    <x v="1"/>
    <x v="1"/>
  </r>
  <r>
    <s v="1011550222"/>
    <s v="CXC MOLYMET SERVICES LTD."/>
    <s v=""/>
    <s v=""/>
    <s v="MMT SERVICES"/>
    <s v="2025533762"/>
    <s v="DZ"/>
    <d v="2025-06-04T00:00:00"/>
    <d v="2025-06-04T00:00:00"/>
    <s v="1,00000"/>
    <n v="-1939"/>
    <s v="USD"/>
    <n v="-1939"/>
    <s v="USD"/>
    <n v="-1939"/>
    <s v=""/>
    <s v="MMT SERVICES"/>
    <s v="MMT SERVICES"/>
    <s v=""/>
    <s v="DRIOSA"/>
    <s v="2025/06"/>
    <s v=""/>
    <s v=""/>
    <s v="PAGOS RECIBIDOS"/>
    <x v="1"/>
    <x v="1"/>
    <x v="1"/>
  </r>
  <r>
    <s v="1011550222"/>
    <s v="CXC MOLYMET SERVICES LTD."/>
    <s v=""/>
    <s v=""/>
    <s v="MMT SERVICES"/>
    <s v="2025533769"/>
    <s v="DZ"/>
    <d v="2025-06-04T00:00:00"/>
    <d v="2025-06-04T00:00:00"/>
    <s v="1,00000"/>
    <n v="-630415.5"/>
    <s v="USD"/>
    <n v="-630415.5"/>
    <s v="USD"/>
    <n v="-630415.5"/>
    <s v=""/>
    <s v="MMT SERVICES"/>
    <s v="MMT SERVICES"/>
    <s v=""/>
    <s v="DRIOSA"/>
    <s v="2025/06"/>
    <s v=""/>
    <s v=""/>
    <s v="PAGOS RECIBIDOS"/>
    <x v="1"/>
    <x v="1"/>
    <x v="1"/>
  </r>
  <r>
    <s v="1011550222"/>
    <s v="CXC MOLYMET SERVICES LTD."/>
    <s v=""/>
    <s v=""/>
    <s v="MMT SERVICES"/>
    <s v="2025539926"/>
    <s v="DZ"/>
    <d v="2025-06-30T00:00:00"/>
    <d v="2025-06-30T00:00:00"/>
    <s v="1,00000"/>
    <n v="-1939"/>
    <s v="USD"/>
    <n v="-1939"/>
    <s v="USD"/>
    <n v="-1939"/>
    <s v=""/>
    <s v="MMT SERVICES"/>
    <s v="MMT SERVICES"/>
    <s v=""/>
    <s v="DRIOSA"/>
    <s v="2025/06"/>
    <s v=""/>
    <s v=""/>
    <s v="PAGOS RECIBIDOS"/>
    <x v="1"/>
    <x v="1"/>
    <x v="1"/>
  </r>
  <r>
    <s v="1011550224"/>
    <s v="CXC MOLYMET BEIJING TRADING"/>
    <s v=""/>
    <s v=""/>
    <s v="FEX00013142"/>
    <s v="2025250105"/>
    <s v="RL"/>
    <d v="2025-01-30T00:00:00"/>
    <d v="2025-01-30T00:00:00"/>
    <s v="1,00000"/>
    <n v="3330"/>
    <s v="USD"/>
    <n v="3330"/>
    <s v="USD"/>
    <n v="3330"/>
    <s v=""/>
    <s v=""/>
    <s v=""/>
    <s v=""/>
    <s v="CFERNANDEZ"/>
    <s v="2025/01"/>
    <s v=""/>
    <s v=""/>
    <s v="SERVICIOS ADMINISTRATIVOS"/>
    <x v="0"/>
    <x v="0"/>
    <x v="11"/>
  </r>
  <r>
    <s v="1011550224"/>
    <s v="CXC MOLYMET BEIJING TRADING"/>
    <s v=""/>
    <s v=""/>
    <s v="FEX00013241"/>
    <s v="2025250261"/>
    <s v="RL"/>
    <d v="2025-02-17T00:00:00"/>
    <d v="2025-02-17T00:00:00"/>
    <s v="1,00000"/>
    <n v="3330"/>
    <s v="USD"/>
    <n v="3330"/>
    <s v="USD"/>
    <n v="3330"/>
    <s v=""/>
    <s v=""/>
    <s v=""/>
    <s v=""/>
    <s v="FESPINOZA"/>
    <s v="2025/02"/>
    <s v=""/>
    <s v=""/>
    <s v="SERVICIOS ADMINISTRATIVOS"/>
    <x v="0"/>
    <x v="0"/>
    <x v="11"/>
  </r>
  <r>
    <s v="1011550224"/>
    <s v="CXC MOLYMET BEIJING TRADING"/>
    <s v=""/>
    <s v=""/>
    <s v="FEX00013446"/>
    <s v="2025250511"/>
    <s v="RL"/>
    <d v="2025-03-26T00:00:00"/>
    <d v="2025-03-26T00:00:00"/>
    <s v="1,00000"/>
    <n v="3330"/>
    <s v="USD"/>
    <n v="3330"/>
    <s v="USD"/>
    <n v="3330"/>
    <s v=""/>
    <s v=""/>
    <s v=""/>
    <s v=""/>
    <s v="DMORALES"/>
    <s v="2025/03"/>
    <s v=""/>
    <s v=""/>
    <s v="SERVICIOS ADMINISTRATIVOS"/>
    <x v="0"/>
    <x v="0"/>
    <x v="11"/>
  </r>
  <r>
    <s v="1011550224"/>
    <s v="CXC MOLYMET BEIJING TRADING"/>
    <s v=""/>
    <s v=""/>
    <s v="FEX00013585"/>
    <s v="2025250749"/>
    <s v="RL"/>
    <d v="2025-04-28T00:00:00"/>
    <d v="2025-04-28T00:00:00"/>
    <s v="1,00000"/>
    <n v="3330"/>
    <s v="USD"/>
    <n v="3330"/>
    <s v="USD"/>
    <n v="3330"/>
    <s v=""/>
    <s v=""/>
    <s v=""/>
    <s v=""/>
    <s v="SCORTES"/>
    <s v="2025/04"/>
    <s v=""/>
    <s v=""/>
    <s v="SERVICIOS ADMINISTRATIVOS"/>
    <x v="0"/>
    <x v="0"/>
    <x v="11"/>
  </r>
  <r>
    <s v="1011550224"/>
    <s v="CXC MOLYMET BEIJING TRADING"/>
    <s v=""/>
    <s v=""/>
    <s v="FEX00013731"/>
    <s v="2025250952"/>
    <s v="RL"/>
    <d v="2025-05-28T00:00:00"/>
    <d v="2025-05-28T00:00:00"/>
    <s v="1,00000"/>
    <n v="3330"/>
    <s v="USD"/>
    <n v="3330"/>
    <s v="USD"/>
    <n v="3330"/>
    <s v=""/>
    <s v=""/>
    <s v=""/>
    <s v=""/>
    <s v="CFERNANDEZ"/>
    <s v="2025/05"/>
    <s v=""/>
    <s v=""/>
    <s v="SERVICIOS ADMINISTRATIVOS"/>
    <x v="0"/>
    <x v="0"/>
    <x v="11"/>
  </r>
  <r>
    <s v="1011550224"/>
    <s v="CXC MOLYMET BEIJING TRADING"/>
    <s v=""/>
    <s v=""/>
    <s v="FEX00013910"/>
    <s v="2025251175"/>
    <s v="RL"/>
    <d v="2025-06-26T00:00:00"/>
    <d v="2025-06-26T00:00:00"/>
    <s v="1,00000"/>
    <n v="3330"/>
    <s v="USD"/>
    <n v="3330"/>
    <s v="USD"/>
    <n v="3330"/>
    <s v=""/>
    <s v=""/>
    <s v=""/>
    <s v=""/>
    <s v="SCORTES"/>
    <s v="2025/06"/>
    <s v=""/>
    <s v=""/>
    <s v="SERVICIOS ADMINISTRATIVOS"/>
    <x v="0"/>
    <x v="0"/>
    <x v="11"/>
  </r>
  <r>
    <s v="1011550224"/>
    <s v="CXC MOLYMET BEIJING TRADING"/>
    <s v=""/>
    <s v=""/>
    <s v="MMT BEIJING"/>
    <s v="2025503714"/>
    <s v="DZ"/>
    <d v="2025-01-24T00:00:00"/>
    <d v="2025-01-24T00:00:00"/>
    <s v="1,00000"/>
    <n v="-17122"/>
    <s v="USD"/>
    <n v="-17122"/>
    <s v="USD"/>
    <n v="-17122"/>
    <s v=""/>
    <s v="MMT BEIJING"/>
    <s v="MMT BEIJING"/>
    <s v=""/>
    <s v="DRIOSA"/>
    <s v="2025/01"/>
    <s v=""/>
    <s v=""/>
    <s v="PAGOS RECIBIDOS"/>
    <x v="1"/>
    <x v="1"/>
    <x v="1"/>
  </r>
  <r>
    <s v="1011550224"/>
    <s v="CXC MOLYMET BEIJING TRADING"/>
    <s v=""/>
    <s v=""/>
    <s v="MOLYMET BEIJING"/>
    <s v="2025539610"/>
    <s v="DZ"/>
    <d v="2025-06-27T00:00:00"/>
    <d v="2025-06-27T00:00:00"/>
    <s v="1,00000"/>
    <n v="-16650"/>
    <s v="USD"/>
    <n v="-16650"/>
    <s v="USD"/>
    <n v="-16650"/>
    <s v=""/>
    <s v="MOLYMET BEIJING"/>
    <s v="MOLYMET BEIJING"/>
    <s v=""/>
    <s v="DRIOSA"/>
    <s v="2025/06"/>
    <s v=""/>
    <s v=""/>
    <s v="PAGOS RECIBIDOS"/>
    <x v="1"/>
    <x v="1"/>
    <x v="1"/>
  </r>
  <r>
    <s v="1011550226"/>
    <s v="CXC MOLYMETNOS S.A."/>
    <s v=""/>
    <s v=""/>
    <s v="FEL00504443"/>
    <s v="2025250045"/>
    <s v="RF"/>
    <d v="2025-01-10T00:00:00"/>
    <d v="2025-01-10T00:00:00"/>
    <s v="/1.003,92017"/>
    <n v="1194665"/>
    <s v="CLP"/>
    <n v="1190"/>
    <s v="USD"/>
    <n v="1190"/>
    <s v=""/>
    <s v=""/>
    <s v=""/>
    <s v=""/>
    <s v="SCORTES"/>
    <s v="2025/01"/>
    <s v=""/>
    <s v=""/>
    <s v="SERVICIOS TI"/>
    <x v="0"/>
    <x v="0"/>
    <x v="12"/>
  </r>
  <r>
    <s v="1011550226"/>
    <s v="CXC MOLYMETNOS S.A."/>
    <s v=""/>
    <s v=""/>
    <s v="FEL00504444"/>
    <s v="2025250047"/>
    <s v="RF"/>
    <d v="2025-01-10T00:00:00"/>
    <d v="2025-01-10T00:00:00"/>
    <s v="/1.003,92017"/>
    <n v="1194665"/>
    <s v="CLP"/>
    <n v="1190"/>
    <s v="USD"/>
    <n v="1190"/>
    <s v=""/>
    <s v=""/>
    <s v=""/>
    <s v=""/>
    <s v="CFERNANDEZ"/>
    <s v="2025/01"/>
    <s v=""/>
    <s v=""/>
    <s v="SERVICIOS TI"/>
    <x v="0"/>
    <x v="0"/>
    <x v="12"/>
  </r>
  <r>
    <s v="1011550226"/>
    <s v="CXC MOLYMETNOS S.A."/>
    <s v=""/>
    <s v=""/>
    <s v="FEL00504445"/>
    <s v="2025250048"/>
    <s v="RF"/>
    <d v="2025-01-10T00:00:00"/>
    <d v="2025-01-10T00:00:00"/>
    <s v="/1.003,92017"/>
    <n v="1194665"/>
    <s v="CLP"/>
    <n v="1190"/>
    <s v="USD"/>
    <n v="1190"/>
    <s v=""/>
    <s v=""/>
    <s v=""/>
    <s v=""/>
    <s v="FESPINOZA"/>
    <s v="2025/01"/>
    <s v=""/>
    <s v=""/>
    <s v="SERVICIOS TI"/>
    <x v="0"/>
    <x v="0"/>
    <x v="12"/>
  </r>
  <r>
    <s v="1011550226"/>
    <s v="CXC MOLYMETNOS S.A."/>
    <s v=""/>
    <s v=""/>
    <s v="FEL00504449"/>
    <s v="2025250099"/>
    <s v="RF"/>
    <d v="2025-01-30T00:00:00"/>
    <d v="2025-01-30T00:00:00"/>
    <s v="/990,94000"/>
    <n v="124144596"/>
    <s v="CLP"/>
    <n v="125279.63"/>
    <s v="USD"/>
    <n v="125279.63"/>
    <s v=""/>
    <s v=""/>
    <s v=""/>
    <s v=""/>
    <s v="DMORALES"/>
    <s v="2025/01"/>
    <s v=""/>
    <s v=""/>
    <s v="SERVICIOS ADMINISTRATIVOS"/>
    <x v="0"/>
    <x v="0"/>
    <x v="12"/>
  </r>
  <r>
    <s v="1011550226"/>
    <s v="CXC MOLYMETNOS S.A."/>
    <s v=""/>
    <s v=""/>
    <s v="FEL00504450"/>
    <s v="2025250108"/>
    <s v="RF"/>
    <d v="2025-01-15T00:00:00"/>
    <d v="2025-01-15T00:00:00"/>
    <s v="/1.004,66999"/>
    <n v="5654986"/>
    <s v="CLP"/>
    <n v="5628.7"/>
    <s v="USD"/>
    <n v="5628.7"/>
    <s v=""/>
    <s v=""/>
    <s v=""/>
    <s v=""/>
    <s v="SCORTES"/>
    <s v="2025/01"/>
    <s v=""/>
    <s v=""/>
    <s v="SERVICIOS TI"/>
    <x v="0"/>
    <x v="0"/>
    <x v="12"/>
  </r>
  <r>
    <s v="1011550226"/>
    <s v="CXC MOLYMETNOS S.A."/>
    <s v=""/>
    <s v=""/>
    <s v="371"/>
    <s v="2025250178"/>
    <s v="DC"/>
    <d v="2025-01-29T00:00:00"/>
    <d v="2025-01-29T00:00:00"/>
    <s v="1,00000"/>
    <n v="182738.96"/>
    <s v="USD"/>
    <n v="182738.96"/>
    <s v="USD"/>
    <n v="182738.96"/>
    <s v=""/>
    <s v="NOTA COBRO 371 Suscripción Microsoft 2025"/>
    <s v=""/>
    <s v=""/>
    <s v="HBRAVO"/>
    <s v="2025/01"/>
    <s v=""/>
    <s v=""/>
    <s v="REEMBOLSO DE GASTOS"/>
    <x v="0"/>
    <x v="0"/>
    <x v="12"/>
  </r>
  <r>
    <s v="1011550226"/>
    <s v="CXC MOLYMETNOS S.A."/>
    <s v=""/>
    <s v=""/>
    <s v="FEL00504467"/>
    <s v="2025250223"/>
    <s v="RF"/>
    <d v="2025-02-11T00:00:00"/>
    <d v="2025-02-11T00:00:00"/>
    <s v="/960,81000"/>
    <n v="1324056683"/>
    <s v="CLP"/>
    <n v="1378062.97"/>
    <s v="USD"/>
    <n v="1378062.97"/>
    <s v=""/>
    <s v=""/>
    <s v=""/>
    <s v=""/>
    <s v="FESPINOZA"/>
    <s v="2025/02"/>
    <s v=""/>
    <s v=""/>
    <s v="SERVICIOS ADMINISTRATIVOS"/>
    <x v="0"/>
    <x v="0"/>
    <x v="12"/>
  </r>
  <r>
    <s v="1011550226"/>
    <s v="CXC MOLYMETNOS S.A."/>
    <s v=""/>
    <s v=""/>
    <s v="FEL00504468"/>
    <s v="2025250226"/>
    <s v="RF"/>
    <d v="2025-02-12T00:00:00"/>
    <d v="2025-02-12T00:00:00"/>
    <s v="/961,89076"/>
    <n v="938613"/>
    <s v="CLP"/>
    <n v="975.8"/>
    <s v="USD"/>
    <n v="975.8"/>
    <s v=""/>
    <s v=""/>
    <s v=""/>
    <s v=""/>
    <s v="FESPINOZA"/>
    <s v="2025/02"/>
    <s v=""/>
    <s v=""/>
    <s v="SERVICIOS TI"/>
    <x v="0"/>
    <x v="0"/>
    <x v="12"/>
  </r>
  <r>
    <s v="1011550226"/>
    <s v="CXC MOLYMETNOS S.A."/>
    <s v=""/>
    <s v=""/>
    <s v="FEL00504469"/>
    <s v="2025250231"/>
    <s v="RF"/>
    <d v="2025-02-12T00:00:00"/>
    <d v="2025-02-12T00:00:00"/>
    <s v="/961,88994"/>
    <n v="3548412"/>
    <s v="CLP"/>
    <n v="3689"/>
    <s v="USD"/>
    <n v="3689"/>
    <s v=""/>
    <s v=""/>
    <s v=""/>
    <s v=""/>
    <s v="DMORALES"/>
    <s v="2025/02"/>
    <s v=""/>
    <s v=""/>
    <s v="SERVICIOS TI"/>
    <x v="0"/>
    <x v="0"/>
    <x v="12"/>
  </r>
  <r>
    <s v="1011550226"/>
    <s v="CXC MOLYMETNOS S.A."/>
    <s v=""/>
    <s v=""/>
    <s v="FEL00504470"/>
    <s v="2025250251"/>
    <s v="RF"/>
    <d v="2025-02-17T00:00:00"/>
    <d v="2025-02-17T00:00:00"/>
    <s v="/939,54014"/>
    <n v="7183489"/>
    <s v="CLP"/>
    <n v="7645.75"/>
    <s v="USD"/>
    <n v="7645.75"/>
    <s v=""/>
    <s v=""/>
    <s v=""/>
    <s v=""/>
    <s v="FESPINOZA"/>
    <s v="2025/02"/>
    <s v=""/>
    <s v=""/>
    <s v="SERVICIOS TI"/>
    <x v="0"/>
    <x v="0"/>
    <x v="12"/>
  </r>
  <r>
    <s v="1011550226"/>
    <s v="CXC MOLYMETNOS S.A."/>
    <s v=""/>
    <s v=""/>
    <s v="FEL00504492"/>
    <s v="2025250538"/>
    <s v="RF"/>
    <d v="2025-03-26T00:00:00"/>
    <d v="2025-03-26T00:00:00"/>
    <s v="/919,92000"/>
    <n v="455568846"/>
    <s v="CLP"/>
    <n v="495226.59"/>
    <s v="USD"/>
    <n v="495226.59"/>
    <s v=""/>
    <s v=""/>
    <s v=""/>
    <s v=""/>
    <s v="FESPINOZA"/>
    <s v="2025/03"/>
    <s v=""/>
    <s v=""/>
    <s v="SERVICIOS DE INGENIERIA"/>
    <x v="0"/>
    <x v="0"/>
    <x v="12"/>
  </r>
  <r>
    <s v="1011550226"/>
    <s v="CXC MOLYMETNOS S.A."/>
    <s v=""/>
    <s v=""/>
    <s v="FEL00504544"/>
    <s v="2025250813"/>
    <s v="RF"/>
    <d v="2025-04-29T00:00:00"/>
    <d v="2025-04-29T00:00:00"/>
    <s v="/937,53989"/>
    <n v="3525525"/>
    <s v="CLP"/>
    <n v="3760.4"/>
    <s v="USD"/>
    <n v="3760.4"/>
    <s v=""/>
    <s v=""/>
    <s v=""/>
    <s v=""/>
    <s v="DMORALES"/>
    <s v="2025/04"/>
    <s v=""/>
    <s v=""/>
    <s v="SERVICIOS TI"/>
    <x v="0"/>
    <x v="0"/>
    <x v="12"/>
  </r>
  <r>
    <s v="1011550226"/>
    <s v="CXC MOLYMETNOS S.A."/>
    <s v=""/>
    <s v=""/>
    <s v="383"/>
    <s v="2025250884"/>
    <s v="DC"/>
    <d v="2025-05-15T00:00:00"/>
    <d v="2025-05-15T00:00:00"/>
    <s v="/939,43001"/>
    <n v="134002908"/>
    <s v="CLP"/>
    <n v="142642.78"/>
    <s v="USD"/>
    <n v="142642.78"/>
    <s v=""/>
    <s v="Reembolso pago de patente"/>
    <s v=""/>
    <s v=""/>
    <s v="CPAVEZ"/>
    <s v="2025/05"/>
    <s v=""/>
    <s v=""/>
    <s v="REEMBOLSO DE GASTOS"/>
    <x v="0"/>
    <x v="0"/>
    <x v="12"/>
  </r>
  <r>
    <s v="1011550226"/>
    <s v="CXC MOLYMETNOS S.A."/>
    <s v=""/>
    <s v=""/>
    <s v="NOTA COBRO 384"/>
    <s v="2025250885"/>
    <s v="DC"/>
    <d v="2025-05-15T00:00:00"/>
    <d v="2025-05-15T00:00:00"/>
    <s v="/939,42998"/>
    <n v="52395270"/>
    <s v="CLP"/>
    <n v="55773.47"/>
    <s v="USD"/>
    <n v="55773.47"/>
    <s v=""/>
    <s v="NOTA COBRO 384 Sobretasa Impuesto Territorial"/>
    <s v=""/>
    <s v=""/>
    <s v="CPAVEZ"/>
    <s v="2025/05"/>
    <s v=""/>
    <s v=""/>
    <s v="REEMBOLSO DE GASTOS"/>
    <x v="0"/>
    <x v="0"/>
    <x v="12"/>
  </r>
  <r>
    <s v="1011550226"/>
    <s v="CXC MOLYMETNOS S.A."/>
    <s v=""/>
    <s v=""/>
    <s v="FEL00504559"/>
    <s v="2025251011"/>
    <s v="RF"/>
    <d v="2025-05-20T00:00:00"/>
    <d v="2025-05-20T00:00:00"/>
    <s v="/936,69002"/>
    <n v="7154251"/>
    <s v="CLP"/>
    <n v="7637.8"/>
    <s v="USD"/>
    <n v="7637.8"/>
    <s v=""/>
    <s v=""/>
    <s v=""/>
    <s v=""/>
    <s v="SCORTES"/>
    <s v="2025/05"/>
    <s v=""/>
    <s v=""/>
    <s v="SERVICIOS TI"/>
    <x v="0"/>
    <x v="0"/>
    <x v="12"/>
  </r>
  <r>
    <s v="1011550226"/>
    <s v="CXC MOLYMETNOS S.A."/>
    <s v=""/>
    <s v=""/>
    <s v="NOTA COBRO 391"/>
    <s v="2025251241"/>
    <s v="DC"/>
    <d v="2025-06-30T00:00:00"/>
    <d v="2025-06-30T00:00:00"/>
    <s v="/935,73994"/>
    <n v="52395270"/>
    <s v="CLP"/>
    <n v="55993.41"/>
    <s v="USD"/>
    <n v="55993.41"/>
    <s v=""/>
    <s v="NOTA COBRO 391 Sobretasa Impuesto Territorial"/>
    <s v=""/>
    <s v=""/>
    <s v="CPAVEZ"/>
    <s v="2025/06"/>
    <s v=""/>
    <s v=""/>
    <s v="REEMBOLSO DE GASTOS"/>
    <x v="0"/>
    <x v="0"/>
    <x v="12"/>
  </r>
  <r>
    <s v="1011550226"/>
    <s v="CXC MOLYMETNOS S.A."/>
    <s v=""/>
    <s v=""/>
    <s v="MOLYMETNOS"/>
    <s v="2025504165"/>
    <s v="DZ"/>
    <d v="2025-01-28T00:00:00"/>
    <d v="2025-01-28T00:00:00"/>
    <s v="1,00000"/>
    <n v="-818032.37"/>
    <s v="USD"/>
    <n v="-826326.1"/>
    <s v="USD"/>
    <n v="-826326.1"/>
    <s v=""/>
    <s v="MOLYMETNOS"/>
    <s v="MOLYMETNOS"/>
    <s v=""/>
    <s v="DRIOSA"/>
    <s v="2025/01"/>
    <s v=""/>
    <s v=""/>
    <s v="PAGOS RECIBIDOS"/>
    <x v="1"/>
    <x v="1"/>
    <x v="1"/>
  </r>
  <r>
    <s v="1011550226"/>
    <s v="CXC MOLYMETNOS S.A."/>
    <s v=""/>
    <s v=""/>
    <s v="MOLYMETNOS"/>
    <s v="2025509402"/>
    <s v="DZ"/>
    <d v="2025-02-12T00:00:00"/>
    <d v="2025-02-12T00:00:00"/>
    <s v="1,00000"/>
    <n v="-1515183.93"/>
    <s v="USD"/>
    <n v="-1512541.3"/>
    <s v="USD"/>
    <n v="-1512541.3"/>
    <s v=""/>
    <s v="MOLYMETNOS"/>
    <s v="MOLYMETNOS"/>
    <s v=""/>
    <s v="DRIOSA"/>
    <s v="2025/02"/>
    <s v=""/>
    <s v=""/>
    <s v="PAGOS RECIBIDOS"/>
    <x v="1"/>
    <x v="1"/>
    <x v="1"/>
  </r>
  <r>
    <s v="1011550226"/>
    <s v="CXC MOLYMETNOS S.A."/>
    <s v=""/>
    <s v=""/>
    <s v="MOLYMETNOS"/>
    <s v="2025509402"/>
    <s v="DZ"/>
    <d v="2025-02-12T00:00:00"/>
    <d v="2025-02-12T00:00:00"/>
    <s v="1,00000"/>
    <n v="-182738.96"/>
    <s v="USD"/>
    <n v="-182738.96"/>
    <s v="USD"/>
    <n v="-182738.96"/>
    <s v=""/>
    <s v="MOLYMETNOS"/>
    <s v="MOLYMETNOS"/>
    <s v=""/>
    <s v="DRIOSA"/>
    <s v="2025/02"/>
    <s v=""/>
    <s v=""/>
    <s v="PAGOS RECIBIDOS"/>
    <x v="1"/>
    <x v="1"/>
    <x v="1"/>
  </r>
  <r>
    <s v="1011550227"/>
    <s v="CXC GRUPO PLANSEE"/>
    <s v=""/>
    <s v=""/>
    <s v="FEX00013067"/>
    <s v="2025250014"/>
    <s v="RL"/>
    <d v="2025-01-09T00:00:00"/>
    <d v="2025-01-09T00:00:00"/>
    <s v="1,00000"/>
    <n v="57890"/>
    <s v="USD"/>
    <n v="57890"/>
    <s v="USD"/>
    <n v="57890"/>
    <s v=""/>
    <s v=""/>
    <s v=""/>
    <s v=""/>
    <s v="MREYES"/>
    <s v="2025/01"/>
    <s v=""/>
    <s v=""/>
    <s v="VENTA RENIO"/>
    <x v="3"/>
    <x v="3"/>
    <x v="13"/>
  </r>
  <r>
    <s v="1011550227"/>
    <s v="CXC GRUPO PLANSEE"/>
    <s v=""/>
    <s v=""/>
    <s v="FEX00013123"/>
    <s v="2025250079"/>
    <s v="RL"/>
    <d v="2025-01-29T00:00:00"/>
    <d v="2025-01-29T00:00:00"/>
    <s v="1,00000"/>
    <n v="294149.82"/>
    <s v="USD"/>
    <n v="294149.82"/>
    <s v="USD"/>
    <n v="294149.82"/>
    <s v=""/>
    <s v=""/>
    <s v=""/>
    <s v=""/>
    <s v="MREYES"/>
    <s v="2025/01"/>
    <s v=""/>
    <s v=""/>
    <s v="VENTA APR"/>
    <x v="3"/>
    <x v="3"/>
    <x v="13"/>
  </r>
  <r>
    <s v="1011550227"/>
    <s v="CXC GRUPO PLANSEE"/>
    <s v=""/>
    <s v=""/>
    <s v="FEX00013146"/>
    <s v="2025250110"/>
    <s v="RL"/>
    <d v="2025-01-31T00:00:00"/>
    <d v="2025-01-31T00:00:00"/>
    <s v="1,00000"/>
    <n v="7371761"/>
    <s v="USD"/>
    <n v="7371761"/>
    <s v="USD"/>
    <n v="7371761"/>
    <s v=""/>
    <s v=""/>
    <s v=""/>
    <s v=""/>
    <s v="CFERNANDEZ"/>
    <s v="2025/01"/>
    <s v=""/>
    <s v=""/>
    <s v="VENTA OPAS"/>
    <x v="4"/>
    <x v="2"/>
    <x v="13"/>
  </r>
  <r>
    <s v="1011550227"/>
    <s v="CXC GRUPO PLANSEE"/>
    <s v=""/>
    <s v=""/>
    <s v="FEX00013286"/>
    <s v="2025250308"/>
    <s v="RL"/>
    <d v="2025-02-17T00:00:00"/>
    <d v="2025-02-17T00:00:00"/>
    <s v="1,00000"/>
    <n v="131175.04000000001"/>
    <s v="USD"/>
    <n v="131175.04000000001"/>
    <s v="USD"/>
    <n v="131175.04000000001"/>
    <s v=""/>
    <s v=""/>
    <s v=""/>
    <s v=""/>
    <s v="MREYES"/>
    <s v="2025/02"/>
    <s v=""/>
    <s v=""/>
    <s v="VENTA RENIO"/>
    <x v="3"/>
    <x v="3"/>
    <x v="13"/>
  </r>
  <r>
    <s v="1011550227"/>
    <s v="CXC GRUPO PLANSEE"/>
    <s v=""/>
    <s v=""/>
    <s v="FEX00013287"/>
    <s v="2025250309"/>
    <s v="RL"/>
    <d v="2025-02-26T00:00:00"/>
    <d v="2025-02-26T00:00:00"/>
    <s v="1,00000"/>
    <n v="7187374.7999999998"/>
    <s v="USD"/>
    <n v="7187374.7999999998"/>
    <s v="USD"/>
    <n v="7187374.7999999998"/>
    <s v=""/>
    <s v=""/>
    <s v=""/>
    <s v=""/>
    <s v="CFERNANDEZ"/>
    <s v="2025/02"/>
    <s v=""/>
    <s v=""/>
    <s v="VENTA OPAS"/>
    <x v="4"/>
    <x v="2"/>
    <x v="13"/>
  </r>
  <r>
    <s v="1011550227"/>
    <s v="CXC GRUPO PLANSEE"/>
    <s v=""/>
    <s v=""/>
    <s v="FEX00013438"/>
    <s v="2025250499"/>
    <s v="RL"/>
    <d v="2025-03-25T00:00:00"/>
    <d v="2025-03-25T00:00:00"/>
    <s v="1,00000"/>
    <n v="8576696.2799999993"/>
    <s v="USD"/>
    <n v="8576696.2799999993"/>
    <s v="USD"/>
    <n v="8576696.2799999993"/>
    <s v=""/>
    <s v=""/>
    <s v=""/>
    <s v=""/>
    <s v="CFERNANDEZ"/>
    <s v="2025/03"/>
    <s v=""/>
    <s v=""/>
    <s v="VENTA OPAS"/>
    <x v="4"/>
    <x v="2"/>
    <x v="13"/>
  </r>
  <r>
    <s v="1011550227"/>
    <s v="CXC GRUPO PLANSEE"/>
    <s v=""/>
    <s v=""/>
    <s v="FEX00013482"/>
    <s v="2025250591"/>
    <s v="RL"/>
    <d v="2025-03-31T00:00:00"/>
    <d v="2025-03-31T00:00:00"/>
    <s v="1,00000"/>
    <n v="3490200.85"/>
    <s v="USD"/>
    <n v="3490200.85"/>
    <s v="USD"/>
    <n v="3490200.85"/>
    <s v=""/>
    <s v=""/>
    <s v=""/>
    <s v=""/>
    <s v="CFERNANDEZ"/>
    <s v="2025/03"/>
    <s v=""/>
    <s v=""/>
    <s v="VENTA OPAS"/>
    <x v="4"/>
    <x v="2"/>
    <x v="13"/>
  </r>
  <r>
    <s v="1011550227"/>
    <s v="CXC GRUPO PLANSEE"/>
    <s v=""/>
    <s v=""/>
    <s v="FEX00013588"/>
    <s v="2025250753"/>
    <s v="RL"/>
    <d v="2025-04-28T00:00:00"/>
    <d v="2025-04-28T00:00:00"/>
    <s v="1,00000"/>
    <n v="8376482.04"/>
    <s v="USD"/>
    <n v="8376482.04"/>
    <s v="USD"/>
    <n v="8376482.04"/>
    <s v=""/>
    <s v=""/>
    <s v=""/>
    <s v=""/>
    <s v="CFERNANDEZ"/>
    <s v="2025/04"/>
    <s v=""/>
    <s v=""/>
    <s v="VENTA OPAS"/>
    <x v="4"/>
    <x v="2"/>
    <x v="13"/>
  </r>
  <r>
    <s v="1011550227"/>
    <s v="CXC GRUPO PLANSEE"/>
    <s v=""/>
    <s v=""/>
    <s v="FEX00013595"/>
    <s v="2025250761"/>
    <s v="RL"/>
    <d v="2025-04-30T00:00:00"/>
    <d v="2025-04-30T00:00:00"/>
    <s v="1,00000"/>
    <n v="735374.55"/>
    <s v="USD"/>
    <n v="735374.55"/>
    <s v="USD"/>
    <n v="735374.55"/>
    <s v=""/>
    <s v=""/>
    <s v=""/>
    <s v=""/>
    <s v="MREYES"/>
    <s v="2025/04"/>
    <s v=""/>
    <s v=""/>
    <s v="VENTA APR"/>
    <x v="3"/>
    <x v="3"/>
    <x v="13"/>
  </r>
  <r>
    <s v="1011550227"/>
    <s v="CXC GRUPO PLANSEE"/>
    <s v=""/>
    <s v=""/>
    <s v="FEX00013605"/>
    <s v="2025250790"/>
    <s v="RL"/>
    <d v="2025-04-28T00:00:00"/>
    <d v="2025-04-28T00:00:00"/>
    <s v="1,00000"/>
    <n v="4145842.8"/>
    <s v="USD"/>
    <n v="4145842.8"/>
    <s v="USD"/>
    <n v="4145842.8"/>
    <s v=""/>
    <s v=""/>
    <s v=""/>
    <s v=""/>
    <s v="CFERNANDEZ"/>
    <s v="2025/04"/>
    <s v=""/>
    <s v=""/>
    <s v="VENTA OPAS"/>
    <x v="4"/>
    <x v="2"/>
    <x v="13"/>
  </r>
  <r>
    <s v="1011550227"/>
    <s v="CXC GRUPO PLANSEE"/>
    <s v=""/>
    <s v=""/>
    <s v="FEX00013722"/>
    <s v="2025250941"/>
    <s v="RL"/>
    <d v="2025-05-28T00:00:00"/>
    <d v="2025-05-28T00:00:00"/>
    <s v="1,00000"/>
    <n v="8291685.5999999996"/>
    <s v="USD"/>
    <n v="8291685.5999999996"/>
    <s v="USD"/>
    <n v="8291685.5999999996"/>
    <s v=""/>
    <s v=""/>
    <s v=""/>
    <s v=""/>
    <s v="CFERNANDEZ"/>
    <s v="2025/05"/>
    <s v=""/>
    <s v=""/>
    <s v="VENTA OPAS"/>
    <x v="4"/>
    <x v="2"/>
    <x v="13"/>
  </r>
  <r>
    <s v="1011550227"/>
    <s v="CXC GRUPO PLANSEE"/>
    <s v=""/>
    <s v=""/>
    <s v="FEX00013762"/>
    <s v="2025250987"/>
    <s v="RL"/>
    <d v="2025-05-30T00:00:00"/>
    <d v="2025-05-30T00:00:00"/>
    <s v="1,00000"/>
    <n v="3521978.6"/>
    <s v="USD"/>
    <n v="3521978.6"/>
    <s v="USD"/>
    <n v="3521978.6"/>
    <s v=""/>
    <s v=""/>
    <s v=""/>
    <s v=""/>
    <s v="CFERNANDEZ"/>
    <s v="2025/05"/>
    <s v=""/>
    <s v=""/>
    <s v="VENTA OPAS"/>
    <x v="4"/>
    <x v="2"/>
    <x v="13"/>
  </r>
  <r>
    <s v="1011550227"/>
    <s v="CXC GRUPO PLANSEE"/>
    <s v=""/>
    <s v=""/>
    <s v="FEX00013851"/>
    <s v="2025251114"/>
    <s v="RL"/>
    <d v="2025-06-13T00:00:00"/>
    <d v="2025-06-13T00:00:00"/>
    <s v="1,00000"/>
    <n v="746350"/>
    <s v="USD"/>
    <n v="746350"/>
    <s v="USD"/>
    <n v="746350"/>
    <s v=""/>
    <s v=""/>
    <s v=""/>
    <s v=""/>
    <s v="MREYES"/>
    <s v="2025/06"/>
    <s v=""/>
    <s v=""/>
    <s v="VENTA RENIO"/>
    <x v="3"/>
    <x v="3"/>
    <x v="13"/>
  </r>
  <r>
    <s v="1011550227"/>
    <s v="CXC GRUPO PLANSEE"/>
    <s v=""/>
    <s v=""/>
    <s v="FEX00013922"/>
    <s v="2025251194"/>
    <s v="RL"/>
    <d v="2025-06-30T00:00:00"/>
    <d v="2025-06-30T00:00:00"/>
    <s v="1,00000"/>
    <n v="8452748.6400000006"/>
    <s v="USD"/>
    <n v="8452748.6400000006"/>
    <s v="USD"/>
    <n v="8452748.6400000006"/>
    <s v=""/>
    <s v=""/>
    <s v=""/>
    <s v=""/>
    <s v="CFERNANDEZ"/>
    <s v="2025/06"/>
    <s v=""/>
    <s v=""/>
    <s v="VENTA OPAS"/>
    <x v="4"/>
    <x v="2"/>
    <x v="13"/>
  </r>
  <r>
    <s v="1011550227"/>
    <s v="CXC GRUPO PLANSEE"/>
    <s v=""/>
    <s v=""/>
    <s v="FEX00013941"/>
    <s v="2025251240"/>
    <s v="RL"/>
    <d v="2025-06-30T00:00:00"/>
    <d v="2025-06-30T00:00:00"/>
    <s v="1,00000"/>
    <n v="2258358.2999999998"/>
    <s v="USD"/>
    <n v="2258358.2999999998"/>
    <s v="USD"/>
    <n v="2258358.2999999998"/>
    <s v=""/>
    <s v=""/>
    <s v=""/>
    <s v=""/>
    <s v="CFERNANDEZ"/>
    <s v="2025/06"/>
    <s v=""/>
    <s v=""/>
    <s v="VENTA OPAS"/>
    <x v="4"/>
    <x v="2"/>
    <x v="13"/>
  </r>
  <r>
    <s v="1011550227"/>
    <s v="CXC GRUPO PLANSEE"/>
    <s v=""/>
    <s v=""/>
    <s v="FEX00013942"/>
    <s v="2025251243"/>
    <s v="RL"/>
    <d v="2025-06-30T00:00:00"/>
    <d v="2025-06-30T00:00:00"/>
    <s v="1,00000"/>
    <n v="898150"/>
    <s v="USD"/>
    <n v="898150"/>
    <s v="USD"/>
    <n v="898150"/>
    <s v=""/>
    <s v=""/>
    <s v=""/>
    <s v=""/>
    <s v="MREYES"/>
    <s v="2025/06"/>
    <s v=""/>
    <s v=""/>
    <s v="VENTA RENIO"/>
    <x v="3"/>
    <x v="3"/>
    <x v="13"/>
  </r>
  <r>
    <s v="1011550227"/>
    <s v="CXC GRUPO PLANSEE"/>
    <s v=""/>
    <s v=""/>
    <s v="GTP EUROPE"/>
    <s v="2025502580"/>
    <s v="DZ"/>
    <d v="2025-01-17T00:00:00"/>
    <d v="2025-01-17T00:00:00"/>
    <s v="1,00000"/>
    <n v="-7492229.2000000002"/>
    <s v="USD"/>
    <n v="-7492229.2000000002"/>
    <s v="USD"/>
    <n v="-7492229.2000000002"/>
    <s v=""/>
    <s v="GTP EUROPE"/>
    <s v="GTP EUROPE"/>
    <s v=""/>
    <s v="DRIOSA"/>
    <s v="2025/01"/>
    <s v=""/>
    <s v=""/>
    <s v="PAGOS RECIBIDOS"/>
    <x v="1"/>
    <x v="1"/>
    <x v="1"/>
  </r>
  <r>
    <s v="1011550227"/>
    <s v="CXC GRUPO PLANSEE"/>
    <s v=""/>
    <s v=""/>
    <s v="GTP EUROPE"/>
    <s v="2025505867"/>
    <s v="DZ"/>
    <d v="2025-02-05T00:00:00"/>
    <d v="2025-02-05T00:00:00"/>
    <s v="1,00000"/>
    <n v="-204964.91"/>
    <s v="USD"/>
    <n v="-204964.91"/>
    <s v="USD"/>
    <n v="-204964.91"/>
    <s v=""/>
    <s v="GTP EUROPE"/>
    <s v="GTP EUROPE"/>
    <s v=""/>
    <s v="DRIOSA"/>
    <s v="2025/02"/>
    <s v=""/>
    <s v=""/>
    <s v="PAGOS RECIBIDOS"/>
    <x v="1"/>
    <x v="1"/>
    <x v="1"/>
  </r>
  <r>
    <s v="1011550227"/>
    <s v="CXC GRUPO PLANSEE"/>
    <s v=""/>
    <s v=""/>
    <s v="GTP EUROPE"/>
    <s v="2025511019"/>
    <s v="DZ"/>
    <d v="2025-02-27T00:00:00"/>
    <d v="2025-02-27T00:00:00"/>
    <s v="1,00000"/>
    <n v="-7665910.8200000003"/>
    <s v="USD"/>
    <n v="-7665910.8200000003"/>
    <s v="USD"/>
    <n v="-7665910.8200000003"/>
    <s v=""/>
    <s v="GTP EUROPE"/>
    <s v="GTP EUROPE"/>
    <s v=""/>
    <s v="DRIOSA"/>
    <s v="2025/02"/>
    <s v=""/>
    <s v=""/>
    <s v="PAGOS RECIBIDOS"/>
    <x v="1"/>
    <x v="1"/>
    <x v="1"/>
  </r>
  <r>
    <s v="1011550227"/>
    <s v="CXC GRUPO PLANSEE"/>
    <s v=""/>
    <s v=""/>
    <s v="GTP EUROPE"/>
    <s v="2025516345"/>
    <s v="DZ"/>
    <d v="2025-03-17T00:00:00"/>
    <d v="2025-03-17T00:00:00"/>
    <s v="1,00000"/>
    <n v="-131175.04000000001"/>
    <s v="USD"/>
    <n v="-131175.04000000001"/>
    <s v="USD"/>
    <n v="-131175.04000000001"/>
    <s v=""/>
    <s v="GTP EUROPE"/>
    <s v="GTP EUROPE"/>
    <s v=""/>
    <s v="DRIOSA"/>
    <s v="2025/03"/>
    <s v=""/>
    <s v=""/>
    <s v="PAGOS RECIBIDOS"/>
    <x v="1"/>
    <x v="1"/>
    <x v="1"/>
  </r>
  <r>
    <s v="1011550227"/>
    <s v="CXC GRUPO PLANSEE"/>
    <s v=""/>
    <s v=""/>
    <s v="GTP EUROPE"/>
    <s v="2025517738"/>
    <s v="DZ"/>
    <d v="2025-03-26T00:00:00"/>
    <d v="2025-03-26T00:00:00"/>
    <s v="1,00000"/>
    <n v="-7187374.7999999998"/>
    <s v="USD"/>
    <n v="-7187374.7999999998"/>
    <s v="USD"/>
    <n v="-7187374.7999999998"/>
    <s v=""/>
    <s v="GTP EUROPE"/>
    <s v="GTP EUROPE"/>
    <s v=""/>
    <s v="DRIOSA"/>
    <s v="2025/03"/>
    <s v=""/>
    <s v=""/>
    <s v="PAGOS RECIBIDOS"/>
    <x v="1"/>
    <x v="1"/>
    <x v="1"/>
  </r>
  <r>
    <s v="1011550227"/>
    <s v="CXC GRUPO PLANSEE"/>
    <s v=""/>
    <s v=""/>
    <s v="GTP EUROPE"/>
    <s v="2025524474"/>
    <s v="DZ"/>
    <d v="2025-04-25T00:00:00"/>
    <d v="2025-04-25T00:00:00"/>
    <s v="1,00000"/>
    <n v="-12066897.130000001"/>
    <s v="USD"/>
    <n v="-12066897.130000001"/>
    <s v="USD"/>
    <n v="-12066897.130000001"/>
    <s v=""/>
    <s v="GTP EUROPE"/>
    <s v="GTP EUROPE"/>
    <s v=""/>
    <s v="DRIOSA"/>
    <s v="2025/04"/>
    <s v=""/>
    <s v=""/>
    <s v="PAGOS RECIBIDOS"/>
    <x v="1"/>
    <x v="1"/>
    <x v="1"/>
  </r>
  <r>
    <s v="1011550227"/>
    <s v="CXC GRUPO PLANSEE"/>
    <s v=""/>
    <s v=""/>
    <s v="GTP"/>
    <s v="2025532726"/>
    <s v="DZ"/>
    <d v="2025-05-28T00:00:00"/>
    <d v="2025-05-28T00:00:00"/>
    <s v="1,00000"/>
    <n v="-13257699.390000001"/>
    <s v="USD"/>
    <n v="-13257699.390000001"/>
    <s v="USD"/>
    <n v="-13257699.390000001"/>
    <s v=""/>
    <s v="GTP"/>
    <s v="GTP"/>
    <s v=""/>
    <s v="DRIOSA"/>
    <s v="2025/05"/>
    <s v=""/>
    <s v=""/>
    <s v="PAGOS RECIBIDOS"/>
    <x v="1"/>
    <x v="1"/>
    <x v="1"/>
  </r>
  <r>
    <s v="1011550227"/>
    <s v="CXC GRUPO PLANSEE"/>
    <s v=""/>
    <s v=""/>
    <s v="GTP EUROPE"/>
    <s v="2025539586"/>
    <s v="DZ"/>
    <d v="2025-06-27T00:00:00"/>
    <d v="2025-06-27T00:00:00"/>
    <s v="1,00000"/>
    <n v="-12560014.199999999"/>
    <s v="USD"/>
    <n v="-12560014.199999999"/>
    <s v="USD"/>
    <n v="-12560014.199999999"/>
    <s v=""/>
    <s v="GTP EUROPE"/>
    <s v="GTP EUROPE"/>
    <s v=""/>
    <s v="DRIOSA"/>
    <s v="2025/06"/>
    <s v=""/>
    <s v=""/>
    <s v="PAGOS RECIBIDOS"/>
    <x v="1"/>
    <x v="1"/>
    <x v="1"/>
  </r>
  <r>
    <s v="1011550230"/>
    <s v="CXC MOLYMET BRASIL"/>
    <s v=""/>
    <s v=""/>
    <s v="FEX00013141"/>
    <s v="2025250104"/>
    <s v="RL"/>
    <d v="2025-01-30T00:00:00"/>
    <d v="2025-01-30T00:00:00"/>
    <s v="1,00000"/>
    <n v="3621"/>
    <s v="USD"/>
    <n v="3621"/>
    <s v="USD"/>
    <n v="3621"/>
    <s v=""/>
    <s v=""/>
    <s v=""/>
    <s v=""/>
    <s v="CFERNANDEZ"/>
    <s v="2025/01"/>
    <s v=""/>
    <s v=""/>
    <s v="SERVICIOS ADMINISTRATIVOS"/>
    <x v="0"/>
    <x v="0"/>
    <x v="14"/>
  </r>
  <r>
    <s v="1011550230"/>
    <s v="CXC MOLYMET BRASIL"/>
    <s v=""/>
    <s v=""/>
    <s v="FEX00013240"/>
    <s v="2025250260"/>
    <s v="RL"/>
    <d v="2025-02-17T00:00:00"/>
    <d v="2025-02-17T00:00:00"/>
    <s v="1,00000"/>
    <n v="3621"/>
    <s v="USD"/>
    <n v="3621"/>
    <s v="USD"/>
    <n v="3621"/>
    <s v=""/>
    <s v=""/>
    <s v=""/>
    <s v=""/>
    <s v="FESPINOZA"/>
    <s v="2025/02"/>
    <s v=""/>
    <s v=""/>
    <s v="SERVICIOS ADMINISTRATIVOS"/>
    <x v="0"/>
    <x v="0"/>
    <x v="14"/>
  </r>
  <r>
    <s v="1011550230"/>
    <s v="CXC MOLYMET BRASIL"/>
    <s v=""/>
    <s v=""/>
    <s v="FEX00013445"/>
    <s v="2025250510"/>
    <s v="RL"/>
    <d v="2025-03-26T00:00:00"/>
    <d v="2025-03-26T00:00:00"/>
    <s v="1,00000"/>
    <n v="3621"/>
    <s v="USD"/>
    <n v="3621"/>
    <s v="USD"/>
    <n v="3621"/>
    <s v=""/>
    <s v=""/>
    <s v=""/>
    <s v=""/>
    <s v="DMORALES"/>
    <s v="2025/03"/>
    <s v=""/>
    <s v=""/>
    <s v="SERVICIOS ADMINISTRATIVOS"/>
    <x v="0"/>
    <x v="0"/>
    <x v="14"/>
  </r>
  <r>
    <s v="1011550230"/>
    <s v="CXC MOLYMET BRASIL"/>
    <s v=""/>
    <s v=""/>
    <s v="FEX00013584"/>
    <s v="2025250747"/>
    <s v="RL"/>
    <d v="2025-04-28T00:00:00"/>
    <d v="2025-04-28T00:00:00"/>
    <s v="1,00000"/>
    <n v="3621"/>
    <s v="USD"/>
    <n v="3621"/>
    <s v="USD"/>
    <n v="3621"/>
    <s v=""/>
    <s v=""/>
    <s v=""/>
    <s v=""/>
    <s v="SCORTES"/>
    <s v="2025/04"/>
    <s v=""/>
    <s v=""/>
    <s v="SERVICIOS ADMINISTRATIVOS"/>
    <x v="0"/>
    <x v="0"/>
    <x v="14"/>
  </r>
  <r>
    <s v="1011550230"/>
    <s v="CXC MOLYMET BRASIL"/>
    <s v=""/>
    <s v=""/>
    <s v="FEX00013730"/>
    <s v="2025250951"/>
    <s v="RL"/>
    <d v="2025-05-28T00:00:00"/>
    <d v="2025-05-28T00:00:00"/>
    <s v="1,00000"/>
    <n v="3621"/>
    <s v="USD"/>
    <n v="3621"/>
    <s v="USD"/>
    <n v="3621"/>
    <s v=""/>
    <s v=""/>
    <s v=""/>
    <s v=""/>
    <s v="CFERNANDEZ"/>
    <s v="2025/05"/>
    <s v=""/>
    <s v=""/>
    <s v="SERVICIOS ADMINISTRATIVOS"/>
    <x v="0"/>
    <x v="0"/>
    <x v="14"/>
  </r>
  <r>
    <s v="1011550230"/>
    <s v="CXC MOLYMET BRASIL"/>
    <s v=""/>
    <s v=""/>
    <s v="FEX00013909"/>
    <s v="2025251176"/>
    <s v="RL"/>
    <d v="2025-06-26T00:00:00"/>
    <d v="2025-06-26T00:00:00"/>
    <s v="1,00000"/>
    <n v="3621"/>
    <s v="USD"/>
    <n v="3621"/>
    <s v="USD"/>
    <n v="3621"/>
    <s v=""/>
    <s v=""/>
    <s v=""/>
    <s v=""/>
    <s v="SCORTES"/>
    <s v="2025/06"/>
    <s v=""/>
    <s v=""/>
    <s v="SERVICIOS ADMINISTRATIVOS"/>
    <x v="0"/>
    <x v="0"/>
    <x v="14"/>
  </r>
  <r>
    <s v="1011550230"/>
    <s v="CXC MOLYMET BRASIL"/>
    <s v=""/>
    <s v=""/>
    <s v="MMT BRASIL"/>
    <s v="2025511328"/>
    <s v="DZ"/>
    <d v="2025-02-28T00:00:00"/>
    <d v="2025-02-28T00:00:00"/>
    <s v="1,00000"/>
    <n v="-3621"/>
    <s v="USD"/>
    <n v="-3621"/>
    <s v="USD"/>
    <n v="-3621"/>
    <s v=""/>
    <s v="MMT BRASIL"/>
    <s v="MMT BRASIL"/>
    <s v=""/>
    <s v="DRIOSA"/>
    <s v="2025/02"/>
    <s v=""/>
    <s v=""/>
    <s v="PAGOS RECIBIDOS"/>
    <x v="1"/>
    <x v="1"/>
    <x v="1"/>
  </r>
  <r>
    <s v="1011550230"/>
    <s v="CXC MOLYMET BRASIL"/>
    <s v=""/>
    <s v=""/>
    <s v="MMT BRASIL"/>
    <s v="2025511331"/>
    <s v="DZ"/>
    <d v="2025-02-28T00:00:00"/>
    <d v="2025-02-28T00:00:00"/>
    <s v="1,00000"/>
    <n v="-3621"/>
    <s v="USD"/>
    <n v="-3621"/>
    <s v="USD"/>
    <n v="-3621"/>
    <s v=""/>
    <s v="MMT BRASIL"/>
    <s v="MMT BRASIL"/>
    <s v=""/>
    <s v="DRIOSA"/>
    <s v="2025/02"/>
    <s v=""/>
    <s v=""/>
    <s v="PAGOS RECIBIDOS"/>
    <x v="1"/>
    <x v="1"/>
    <x v="1"/>
  </r>
  <r>
    <s v="1011550230"/>
    <s v="CXC MOLYMET BRASIL"/>
    <s v=""/>
    <s v=""/>
    <s v="MMT BRASIL"/>
    <s v="2025518563"/>
    <s v="DZ"/>
    <d v="2025-03-31T00:00:00"/>
    <d v="2025-03-31T00:00:00"/>
    <s v="1,00000"/>
    <n v="-3621"/>
    <s v="USD"/>
    <n v="-3621"/>
    <s v="USD"/>
    <n v="-3621"/>
    <s v=""/>
    <s v="MMT BRASIL"/>
    <s v="MMT BRASIL"/>
    <s v=""/>
    <s v="DRIOSA"/>
    <s v="2025/03"/>
    <s v=""/>
    <s v=""/>
    <s v="PAGOS RECIBIDOS"/>
    <x v="1"/>
    <x v="1"/>
    <x v="1"/>
  </r>
  <r>
    <s v="1011550230"/>
    <s v="CXC MOLYMET BRASIL"/>
    <s v=""/>
    <s v=""/>
    <s v="MMT BRASIL"/>
    <s v="2025525687"/>
    <s v="DZ"/>
    <d v="2025-04-30T00:00:00"/>
    <d v="2025-04-30T00:00:00"/>
    <s v="1,00000"/>
    <n v="-3621"/>
    <s v="USD"/>
    <n v="-3621"/>
    <s v="USD"/>
    <n v="-3621"/>
    <s v=""/>
    <s v="MMT BRASIL"/>
    <s v="MMT BRASIL"/>
    <s v=""/>
    <s v="DRIOSA"/>
    <s v="2025/04"/>
    <s v=""/>
    <s v=""/>
    <s v="PAGOS RECIBIDOS"/>
    <x v="1"/>
    <x v="1"/>
    <x v="1"/>
  </r>
  <r>
    <s v="1011550230"/>
    <s v="CXC MOLYMET BRASIL"/>
    <s v=""/>
    <s v=""/>
    <s v="MMT BRASIL"/>
    <s v="2025533115"/>
    <s v="DZ"/>
    <d v="2025-05-30T00:00:00"/>
    <d v="2025-05-30T00:00:00"/>
    <s v="1,00000"/>
    <n v="-3621"/>
    <s v="USD"/>
    <n v="-3621"/>
    <s v="USD"/>
    <n v="-3621"/>
    <s v=""/>
    <s v="MMT BRASIL"/>
    <s v="MMT BRASIL"/>
    <s v=""/>
    <s v="DRIOSA"/>
    <s v="2025/05"/>
    <s v=""/>
    <s v=""/>
    <s v="PAGOS RECIBIDOS"/>
    <x v="1"/>
    <x v="1"/>
    <x v="1"/>
  </r>
  <r>
    <s v="1011550230"/>
    <s v="CXC MOLYMET BRASIL"/>
    <s v=""/>
    <s v=""/>
    <s v="MMT BRASIL"/>
    <s v="2025539920"/>
    <s v="DZ"/>
    <d v="2025-06-30T00:00:00"/>
    <d v="2025-06-30T00:00:00"/>
    <s v="1,00000"/>
    <n v="-3621"/>
    <s v="USD"/>
    <n v="-3621"/>
    <s v="USD"/>
    <n v="-3621"/>
    <s v=""/>
    <s v="MMT BRASIL"/>
    <s v="MMT BRASIL"/>
    <s v=""/>
    <s v="DRIOSA"/>
    <s v="2025/06"/>
    <s v=""/>
    <s v=""/>
    <s v="PAGOS RECIBIDOS"/>
    <x v="1"/>
    <x v="1"/>
    <x v="1"/>
  </r>
  <r>
    <s v="1011550230"/>
    <s v="CXC MOLYMET BRASIL"/>
    <s v=""/>
    <s v=""/>
    <s v="MMT BRASIL"/>
    <s v="2025539922"/>
    <s v="AU"/>
    <d v="2025-06-30T00:00:00"/>
    <d v="2025-06-30T00:00:00"/>
    <s v="1,00000"/>
    <n v="3621"/>
    <s v="USD"/>
    <n v="3621"/>
    <s v="USD"/>
    <n v="3621"/>
    <s v=""/>
    <s v="MMT BRASIL"/>
    <s v="MMT BRASIL"/>
    <s v=""/>
    <s v="DRIOSA"/>
    <s v="2025/06"/>
    <s v=""/>
    <s v=""/>
    <s v="PAGOS RECIBIDOS"/>
    <x v="1"/>
    <x v="1"/>
    <x v="1"/>
  </r>
  <r>
    <s v="1011550230"/>
    <s v="CXC MOLYMET BRASIL"/>
    <s v=""/>
    <s v=""/>
    <s v="MMT BRASIL"/>
    <s v="2025539923"/>
    <s v="DZ"/>
    <d v="2025-06-30T00:00:00"/>
    <d v="2025-06-30T00:00:00"/>
    <s v="1,00000"/>
    <n v="-3621"/>
    <s v="USD"/>
    <n v="-3621"/>
    <s v="USD"/>
    <n v="-3621"/>
    <s v=""/>
    <s v="MMT BRASIL"/>
    <s v="MMT BRASIL"/>
    <s v=""/>
    <s v="DRIOSA"/>
    <s v="2025/06"/>
    <s v=""/>
    <s v=""/>
    <s v="PAGOS RECIBIDOS"/>
    <x v="1"/>
    <x v="1"/>
    <x v="1"/>
  </r>
  <r>
    <s v="1011560226"/>
    <s v="ANT MOLYMETNOS S.A."/>
    <s v="3005"/>
    <s v="MolymetNos S.A."/>
    <s v="MOLYMETNOS"/>
    <s v="2025518595"/>
    <s v="AB"/>
    <d v="2025-03-31T00:00:00"/>
    <d v="2025-03-31T00:00:00"/>
    <s v="1,00000"/>
    <n v="400000"/>
    <s v="USD"/>
    <n v="400000"/>
    <s v="USD"/>
    <n v="400000"/>
    <s v=""/>
    <s v="ANTICIPO FACTURA"/>
    <s v="MOLYMETNOS"/>
    <s v=""/>
    <s v="DRIOSA"/>
    <s v="2025/03"/>
    <s v=""/>
    <s v=""/>
    <s v="PAGOS RECIBIDOS"/>
    <x v="1"/>
    <x v="1"/>
    <x v="1"/>
  </r>
  <r>
    <s v="1011560226"/>
    <s v="ANT MOLYMETNOS S.A."/>
    <s v="3005"/>
    <s v="MolymetNos S.A."/>
    <s v="MOLYMETNOS"/>
    <s v="2025522578"/>
    <s v="KZ"/>
    <d v="2025-04-10T00:00:00"/>
    <d v="2025-04-10T00:00:00"/>
    <s v="1,00000"/>
    <n v="-400000"/>
    <s v="USD"/>
    <n v="-400000"/>
    <s v="USD"/>
    <n v="-400000"/>
    <s v=""/>
    <s v="MOLYMETNOS"/>
    <s v="MOLYMETNOS"/>
    <s v=""/>
    <s v="DRIOSA"/>
    <s v="2025/04"/>
    <s v=""/>
    <s v=""/>
    <s v="PAGOS RECIBIDOS"/>
    <x v="1"/>
    <x v="1"/>
    <x v="1"/>
  </r>
  <r>
    <s v="1011560226"/>
    <s v="ANT MOLYMETNOS S.A."/>
    <s v="3005"/>
    <s v="MolymetNos S.A."/>
    <s v="ANT. MMNOS"/>
    <s v="2025531803"/>
    <s v="KZ"/>
    <d v="2025-05-20T00:00:00"/>
    <d v="2025-05-20T00:00:00"/>
    <s v="/936,69100"/>
    <n v="4224364"/>
    <s v="CLP"/>
    <n v="4509.88"/>
    <s v="USD"/>
    <n v="4509.88"/>
    <s v=""/>
    <s v="Ant. MMNOS-PUNTA DEL COBR"/>
    <s v="Ant. MMNOS-PUNTA DEL COBR"/>
    <s v=""/>
    <s v="JCARRASCO"/>
    <s v="2025/05"/>
    <s v=""/>
    <s v=""/>
    <s v="PAGOS RECIBIDOS"/>
    <x v="1"/>
    <x v="1"/>
    <x v="1"/>
  </r>
  <r>
    <s v="1011560226"/>
    <s v="ANT MOLYMETNOS S.A."/>
    <s v="3005"/>
    <s v="MolymetNos S.A."/>
    <s v="PAGO. A MMNOS"/>
    <s v="2025531804"/>
    <s v="AB"/>
    <d v="2025-05-19T00:00:00"/>
    <d v="2025-05-19T00:00:00"/>
    <s v="/936,69100"/>
    <n v="-4224364"/>
    <s v="CLP"/>
    <n v="-4509.88"/>
    <s v="USD"/>
    <n v="-4509.88"/>
    <s v=""/>
    <s v="PAGO. A MMNOS-PUNTA DEL COBRE"/>
    <s v="PAGO. A MMNOS"/>
    <s v=""/>
    <s v="JCARRASCO"/>
    <s v="2025/05"/>
    <s v=""/>
    <s v=""/>
    <s v="PAGOS RECIBIDOS"/>
    <x v="1"/>
    <x v="1"/>
    <x v="1"/>
  </r>
  <r>
    <s v="1011560226"/>
    <s v="ANT MOLYMETNOS S.A."/>
    <s v="3005"/>
    <s v="MolymetNos S.A."/>
    <s v="PAGO. A MMNOS"/>
    <s v="2025531806"/>
    <s v="AB"/>
    <d v="2025-05-19T00:00:00"/>
    <d v="2025-05-19T00:00:00"/>
    <s v="/936,69100"/>
    <n v="4224364"/>
    <s v="CLP"/>
    <n v="4509.88"/>
    <s v="USD"/>
    <n v="4509.88"/>
    <s v=""/>
    <s v="PAGO. A MMNOS-PUNTA DEL COBRE"/>
    <s v="PAGO. A MMNOS"/>
    <s v=""/>
    <s v="JCARRASCO"/>
    <s v="2025/05"/>
    <s v=""/>
    <s v=""/>
    <s v="PAGOS RECIBIDOS"/>
    <x v="1"/>
    <x v="1"/>
    <x v="1"/>
  </r>
  <r>
    <s v="1011560226"/>
    <s v="ANT MOLYMETNOS S.A."/>
    <s v="3005"/>
    <s v="MolymetNos S.A."/>
    <s v="ANT. MMNOS"/>
    <s v="2025531807"/>
    <s v="AU"/>
    <d v="2025-05-20T00:00:00"/>
    <d v="2025-05-20T00:00:00"/>
    <s v="/936,69100"/>
    <n v="-4224364"/>
    <s v="CLP"/>
    <n v="-4509.88"/>
    <s v="USD"/>
    <n v="-4509.88"/>
    <s v=""/>
    <s v="Ant. MMNOS-PUNTA DEL COBR"/>
    <s v="Ant. MMNOS-PUNTA DEL COBR"/>
    <s v=""/>
    <s v="JCARRASCO"/>
    <s v="2025/05"/>
    <s v=""/>
    <s v=""/>
    <s v="PAGOS RECIBIDOS"/>
    <x v="1"/>
    <x v="1"/>
    <x v="1"/>
  </r>
  <r>
    <s v="1011560226"/>
    <s v="ANT MOLYMETNOS S.A."/>
    <s v="3005"/>
    <s v="MolymetNos S.A."/>
    <s v="PAGO. A MMNOS"/>
    <s v="2025531809"/>
    <s v="AB"/>
    <d v="2025-05-19T00:00:00"/>
    <d v="2025-05-19T00:00:00"/>
    <s v="/944,46049"/>
    <n v="-4224364"/>
    <s v="CLP"/>
    <n v="-4472.78"/>
    <s v="USD"/>
    <n v="-4472.78"/>
    <s v=""/>
    <s v="PAGO. A MMNOS-PUNTA DEL COBRE"/>
    <s v="PAGO. A MMNOS-PUNTA DEL C"/>
    <s v=""/>
    <s v="JCARRASCO"/>
    <s v="2025/05"/>
    <s v=""/>
    <s v=""/>
    <s v="PAGOS RECIBIDOS"/>
    <x v="1"/>
    <x v="1"/>
    <x v="1"/>
  </r>
  <r>
    <s v="1011560226"/>
    <s v="ANT MOLYMETNOS S.A."/>
    <s v="3005"/>
    <s v="MolymetNos S.A."/>
    <s v="DEV. A MMNOS"/>
    <s v="2025531810"/>
    <s v="AB"/>
    <d v="2025-05-20T00:00:00"/>
    <d v="2025-05-20T00:00:00"/>
    <s v="/944,46049"/>
    <n v="4224364"/>
    <s v="CLP"/>
    <n v="4472.78"/>
    <s v="USD"/>
    <n v="4472.78"/>
    <s v=""/>
    <s v="DEV. A MMNOS-PUNTA DEL COBRE"/>
    <s v="DEV. A MMNOS-PUNTA DEL C."/>
    <s v=""/>
    <s v="JCARRASCO"/>
    <s v="2025/05"/>
    <s v=""/>
    <s v=""/>
    <s v="PAGOS RECIBIDOS"/>
    <x v="1"/>
    <x v="1"/>
    <x v="1"/>
  </r>
  <r>
    <s v="1011550013"/>
    <s v="CXC CARBOMET ENERGIA"/>
    <s v=""/>
    <s v=""/>
    <s v="FEL00504446"/>
    <s v="2025250096"/>
    <s v="RF"/>
    <d v="2025-01-30T00:00:00"/>
    <d v="2025-01-30T00:00:00"/>
    <s v="/990,94002"/>
    <n v="12524481"/>
    <s v="CLP"/>
    <n v="12638.99"/>
    <s v="USD"/>
    <n v="12638.99"/>
    <s v=""/>
    <s v=""/>
    <s v=""/>
    <s v=""/>
    <s v="DMORALES"/>
    <s v="2025/01"/>
    <s v=""/>
    <s v=""/>
    <s v="SERVICIOS ADMINISTRATIVOS"/>
    <x v="2"/>
    <x v="4"/>
    <x v="15"/>
  </r>
  <r>
    <s v="1011550013"/>
    <s v="CXC CARBOMET ENERGIA"/>
    <s v=""/>
    <s v=""/>
    <s v="FEL00504471"/>
    <s v="2025250256"/>
    <s v="RF"/>
    <d v="2025-02-17T00:00:00"/>
    <d v="2025-02-17T00:00:00"/>
    <s v="/939,53996"/>
    <n v="8424526"/>
    <s v="CLP"/>
    <n v="8966.65"/>
    <s v="USD"/>
    <n v="8966.65"/>
    <s v=""/>
    <s v=""/>
    <s v=""/>
    <s v=""/>
    <s v="CFERNANDEZ"/>
    <s v="2025/02"/>
    <s v=""/>
    <s v=""/>
    <s v="SERVICIOS ADMINISTRATIVOS"/>
    <x v="2"/>
    <x v="4"/>
    <x v="15"/>
  </r>
  <r>
    <s v="1011550013"/>
    <s v="CXC CARBOMET ENERGIA"/>
    <s v=""/>
    <s v=""/>
    <s v="FEL00504487"/>
    <s v="2025250506"/>
    <s v="RF"/>
    <d v="2025-03-26T00:00:00"/>
    <d v="2025-03-26T00:00:00"/>
    <s v="/919,91993"/>
    <n v="8248600"/>
    <s v="CLP"/>
    <n v="8966.65"/>
    <s v="USD"/>
    <n v="8966.65"/>
    <s v=""/>
    <s v=""/>
    <s v=""/>
    <s v=""/>
    <s v="SCORTES"/>
    <s v="2025/03"/>
    <s v=""/>
    <s v=""/>
    <s v="SERVICIOS ADMINISTRATIVOS"/>
    <x v="2"/>
    <x v="4"/>
    <x v="15"/>
  </r>
  <r>
    <s v="1011550013"/>
    <s v="CXC CARBOMET ENERGIA"/>
    <s v=""/>
    <s v=""/>
    <s v="NC00502861"/>
    <s v="2025250514"/>
    <s v="RV"/>
    <d v="2025-03-26T00:00:00"/>
    <d v="2025-03-26T00:00:00"/>
    <s v="/919,91993"/>
    <n v="-8248600"/>
    <s v="CLP"/>
    <n v="-8966.65"/>
    <s v="USD"/>
    <n v="-8966.65"/>
    <s v=""/>
    <s v=""/>
    <s v=""/>
    <s v=""/>
    <s v="SCORTES"/>
    <s v="2025/03"/>
    <s v=""/>
    <s v=""/>
    <s v="SERVICIOS ADMINISTRATIVOS"/>
    <x v="2"/>
    <x v="4"/>
    <x v="15"/>
  </r>
  <r>
    <s v="1011550013"/>
    <s v="CXC CARBOMET ENERGIA"/>
    <s v=""/>
    <s v=""/>
    <s v="FEL00504489"/>
    <s v="2025250517"/>
    <s v="RF"/>
    <d v="2025-03-26T00:00:00"/>
    <d v="2025-03-26T00:00:00"/>
    <s v="/919,91998"/>
    <n v="9937730"/>
    <s v="CLP"/>
    <n v="10802.82"/>
    <s v="USD"/>
    <n v="10802.82"/>
    <s v=""/>
    <s v=""/>
    <s v=""/>
    <s v=""/>
    <s v="SCORTES"/>
    <s v="2025/03"/>
    <s v=""/>
    <s v=""/>
    <s v="SERVICIOS ADMINISTRATIVOS"/>
    <x v="2"/>
    <x v="4"/>
    <x v="15"/>
  </r>
  <r>
    <s v="1011550013"/>
    <s v="CXC CARBOMET ENERGIA"/>
    <s v=""/>
    <s v=""/>
    <s v="FEL00504541"/>
    <s v="2025250751"/>
    <s v="RF"/>
    <d v="2025-04-28T00:00:00"/>
    <d v="2025-04-28T00:00:00"/>
    <s v="/936,74004"/>
    <n v="10119434"/>
    <s v="CLP"/>
    <n v="10802.82"/>
    <s v="USD"/>
    <n v="10802.82"/>
    <s v=""/>
    <s v=""/>
    <s v=""/>
    <s v=""/>
    <s v="FESPINOZA"/>
    <s v="2025/04"/>
    <s v=""/>
    <s v=""/>
    <s v="SERVICIOS ADMINISTRATIVOS"/>
    <x v="2"/>
    <x v="4"/>
    <x v="15"/>
  </r>
  <r>
    <s v="1011550013"/>
    <s v="CXC CARBOMET ENERGIA"/>
    <s v=""/>
    <s v=""/>
    <s v="FEL00504555"/>
    <s v="2025250945"/>
    <s v="RF"/>
    <d v="2025-05-28T00:00:00"/>
    <d v="2025-05-28T00:00:00"/>
    <s v="/937,93010"/>
    <n v="10132290"/>
    <s v="CLP"/>
    <n v="10802.82"/>
    <s v="USD"/>
    <n v="10802.82"/>
    <s v=""/>
    <s v=""/>
    <s v=""/>
    <s v=""/>
    <s v="DMORALES"/>
    <s v="2025/05"/>
    <s v=""/>
    <s v=""/>
    <s v="SERVICIOS ADMINISTRATIVOS"/>
    <x v="2"/>
    <x v="4"/>
    <x v="15"/>
  </r>
  <r>
    <s v="1011550013"/>
    <s v="CXC CARBOMET ENERGIA"/>
    <s v=""/>
    <s v=""/>
    <s v="FEL00504571"/>
    <s v="2025251180"/>
    <s v="RF"/>
    <d v="2025-06-26T00:00:00"/>
    <d v="2025-06-26T00:00:00"/>
    <s v="/936,29006"/>
    <n v="10114573"/>
    <s v="CLP"/>
    <n v="10802.82"/>
    <s v="USD"/>
    <n v="10802.82"/>
    <s v=""/>
    <s v=""/>
    <s v=""/>
    <s v=""/>
    <s v="DMORALES"/>
    <s v="2025/06"/>
    <s v=""/>
    <s v=""/>
    <s v="SERVICIOS ADMINISTRATIVOS"/>
    <x v="2"/>
    <x v="4"/>
    <x v="15"/>
  </r>
  <r>
    <s v="1011550013"/>
    <s v="CXC CARBOMET ENERGIA"/>
    <s v=""/>
    <s v=""/>
    <s v="PAGO FACT"/>
    <s v="2025505005"/>
    <s v="DZ"/>
    <d v="2025-01-31T00:00:00"/>
    <d v="2025-01-31T00:00:00"/>
    <s v="/990,94002"/>
    <n v="-12524481"/>
    <s v="CLP"/>
    <n v="-12638.99"/>
    <s v="USD"/>
    <n v="-12638.99"/>
    <s v=""/>
    <s v="PAGO FACT N. 504446"/>
    <s v="PAGO FACT N. 504446"/>
    <s v=""/>
    <s v="JCARRASCO"/>
    <s v="2025/01"/>
    <s v=""/>
    <s v=""/>
    <s v="PAGOS RECIBIDOS"/>
    <x v="1"/>
    <x v="1"/>
    <x v="1"/>
  </r>
  <r>
    <s v="1011550013"/>
    <s v="CXC CARBOMET ENERGIA"/>
    <s v=""/>
    <s v=""/>
    <s v="CANC. F.504471"/>
    <s v="2025511127"/>
    <s v="DZ"/>
    <d v="2025-02-25T00:00:00"/>
    <d v="2025-02-25T00:00:00"/>
    <s v="/939,53996"/>
    <n v="-8424526"/>
    <s v="CLP"/>
    <n v="-8966.65"/>
    <s v="USD"/>
    <n v="-8966.65"/>
    <s v=""/>
    <s v="Canc. F.504471"/>
    <s v="Canc. F.504471"/>
    <s v=""/>
    <s v="VMIRANDAM"/>
    <s v="2025/02"/>
    <s v=""/>
    <s v=""/>
    <s v="PAGOS RECIBIDOS"/>
    <x v="1"/>
    <x v="1"/>
    <x v="1"/>
  </r>
  <r>
    <s v="1011550013"/>
    <s v="CXC CARBOMET ENERGIA"/>
    <s v=""/>
    <s v=""/>
    <s v="COMP FACT/NC"/>
    <s v="2025518211"/>
    <s v="AB"/>
    <d v="2025-03-26T00:00:00"/>
    <d v="2025-03-26T00:00:00"/>
    <s v="/919,91993"/>
    <n v="8248600"/>
    <s v="CLP"/>
    <n v="8966.65"/>
    <s v="USD"/>
    <n v="8966.65"/>
    <s v=""/>
    <s v="Comp Fact/NC"/>
    <s v="Comp Fact/NC"/>
    <s v=""/>
    <s v="VMIRANDAM"/>
    <s v="2025/03"/>
    <s v=""/>
    <s v=""/>
    <s v="PAGOS RECIBIDOS"/>
    <x v="1"/>
    <x v="1"/>
    <x v="1"/>
  </r>
  <r>
    <s v="1011550013"/>
    <s v="CXC CARBOMET ENERGIA"/>
    <s v=""/>
    <s v=""/>
    <s v="COMP FACT/NC"/>
    <s v="2025518211"/>
    <s v="AB"/>
    <d v="2025-03-26T00:00:00"/>
    <d v="2025-03-26T00:00:00"/>
    <s v="/919,91993"/>
    <n v="-8248600"/>
    <s v="CLP"/>
    <n v="-8966.65"/>
    <s v="USD"/>
    <n v="-8966.65"/>
    <s v=""/>
    <s v="Comp Fact/NC"/>
    <s v="Comp Fact/NC"/>
    <s v=""/>
    <s v="VMIRANDAM"/>
    <s v="2025/03"/>
    <s v=""/>
    <s v=""/>
    <s v="PAGOS RECIBIDOS"/>
    <x v="1"/>
    <x v="1"/>
    <x v="1"/>
  </r>
  <r>
    <s v="1011550013"/>
    <s v="CXC CARBOMET ENERGIA"/>
    <s v=""/>
    <s v=""/>
    <s v="CANC. F.504489"/>
    <s v="2025518212"/>
    <s v="DZ"/>
    <d v="2025-03-27T00:00:00"/>
    <d v="2025-03-27T00:00:00"/>
    <s v="/919,91998"/>
    <n v="-9937730"/>
    <s v="CLP"/>
    <n v="-10802.82"/>
    <s v="USD"/>
    <n v="-10802.82"/>
    <s v=""/>
    <s v="Canc. F.504489 CESA"/>
    <s v="Canc. F.504489 CESA"/>
    <s v=""/>
    <s v="VMIRANDAM"/>
    <s v="2025/03"/>
    <s v=""/>
    <s v=""/>
    <s v="PAGOS RECIBIDOS"/>
    <x v="1"/>
    <x v="1"/>
    <x v="1"/>
  </r>
  <r>
    <s v="1011550013"/>
    <s v="CXC CARBOMET ENERGIA"/>
    <s v=""/>
    <s v=""/>
    <s v="CANC. F.504541"/>
    <s v="2025525953"/>
    <s v="DZ"/>
    <d v="2025-04-29T00:00:00"/>
    <d v="2025-04-29T00:00:00"/>
    <s v="/936,74004"/>
    <n v="-10119434"/>
    <s v="CLP"/>
    <n v="-10802.82"/>
    <s v="USD"/>
    <n v="-10802.82"/>
    <s v=""/>
    <s v="Canc. F.504541 CESA"/>
    <s v="Canc. F.504541 CESA"/>
    <s v=""/>
    <s v="VMIRANDAM"/>
    <s v="2025/04"/>
    <s v=""/>
    <s v=""/>
    <s v="PAGOS RECIBIDOS"/>
    <x v="1"/>
    <x v="1"/>
    <x v="1"/>
  </r>
  <r>
    <s v="1011550013"/>
    <s v="CXC CARBOMET ENERGIA"/>
    <s v=""/>
    <s v=""/>
    <s v="PAGO FACT"/>
    <s v="2025532817"/>
    <s v="DZ"/>
    <d v="2025-05-29T00:00:00"/>
    <d v="2025-05-29T00:00:00"/>
    <s v="/937,93010"/>
    <n v="-10132290"/>
    <s v="CLP"/>
    <n v="-10802.82"/>
    <s v="USD"/>
    <n v="-10802.82"/>
    <s v=""/>
    <s v="Pago Fact 504555 Cesa"/>
    <s v="Pago Fact 504555 Cesa"/>
    <s v=""/>
    <s v="JCARRASCO"/>
    <s v="2025/05"/>
    <s v=""/>
    <s v=""/>
    <s v="PAGOS RECIBIDOS"/>
    <x v="1"/>
    <x v="1"/>
    <x v="1"/>
  </r>
  <r>
    <s v="1011550013"/>
    <s v="CXC CARBOMET ENERGIA"/>
    <s v=""/>
    <s v=""/>
    <s v="PAGO FACT"/>
    <s v="2025539340"/>
    <s v="DZ"/>
    <d v="2025-06-27T00:00:00"/>
    <d v="2025-06-27T00:00:00"/>
    <s v="/936,29006"/>
    <n v="-10114573"/>
    <s v="CLP"/>
    <n v="-10802.82"/>
    <s v="USD"/>
    <n v="-10802.82"/>
    <s v=""/>
    <s v="Pago Fact 504571 CESA"/>
    <s v="Pago Fact 504571 CESA"/>
    <s v=""/>
    <s v="JCARRASCO"/>
    <s v="2025/06"/>
    <s v=""/>
    <s v=""/>
    <s v="PAGOS RECIBIDOS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F1332B-667E-4D5D-B3F4-4279ADC1877A}" name="TablaDinámica2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E20" firstHeaderRow="0" firstDataRow="1" firstDataCol="3"/>
  <pivotFields count="27"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showAll="0"/>
    <pivotField showAll="0"/>
    <pivotField numFmtId="4" showAll="0"/>
    <pivotField showAll="0"/>
    <pivotField dataField="1" numFmtId="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5">
        <item x="4"/>
        <item x="0"/>
        <item x="2"/>
        <item x="3"/>
        <item h="1" x="1"/>
      </items>
    </pivotField>
    <pivotField axis="axisRow" outline="0" showAll="0">
      <items count="6">
        <item x="4"/>
        <item x="2"/>
        <item x="3"/>
        <item x="0"/>
        <item x="1"/>
        <item t="default"/>
      </items>
    </pivotField>
    <pivotField axis="axisRow" outline="0" showAll="0" defaultSubtotal="0">
      <items count="16">
        <item x="15"/>
        <item x="0"/>
        <item x="4"/>
        <item x="13"/>
        <item x="3"/>
        <item x="11"/>
        <item x="9"/>
        <item x="8"/>
        <item x="14"/>
        <item x="5"/>
        <item x="10"/>
        <item x="12"/>
        <item x="7"/>
        <item x="2"/>
        <item x="6"/>
        <item x="1"/>
      </items>
    </pivotField>
  </pivotFields>
  <rowFields count="3">
    <field x="26"/>
    <field x="24"/>
    <field x="25"/>
  </rowFields>
  <rowItems count="17">
    <i>
      <x/>
      <x v="2"/>
      <x/>
    </i>
    <i>
      <x v="1"/>
      <x v="1"/>
      <x v="3"/>
    </i>
    <i>
      <x v="2"/>
      <x v="1"/>
      <x v="3"/>
    </i>
    <i>
      <x v="3"/>
      <x/>
      <x v="1"/>
    </i>
    <i r="1">
      <x v="3"/>
      <x v="2"/>
    </i>
    <i>
      <x v="4"/>
      <x v="1"/>
      <x v="3"/>
    </i>
    <i>
      <x v="5"/>
      <x v="1"/>
      <x v="3"/>
    </i>
    <i>
      <x v="6"/>
      <x v="1"/>
      <x v="3"/>
    </i>
    <i>
      <x v="7"/>
      <x v="1"/>
      <x v="3"/>
    </i>
    <i>
      <x v="8"/>
      <x v="1"/>
      <x v="3"/>
    </i>
    <i>
      <x v="9"/>
      <x v="1"/>
      <x v="3"/>
    </i>
    <i>
      <x v="10"/>
      <x v="1"/>
      <x v="3"/>
    </i>
    <i>
      <x v="11"/>
      <x v="1"/>
      <x v="3"/>
    </i>
    <i>
      <x v="12"/>
      <x v="1"/>
      <x v="3"/>
    </i>
    <i>
      <x v="13"/>
      <x v="2"/>
      <x v="1"/>
    </i>
    <i>
      <x v="14"/>
      <x v="1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Importe en ML3" fld="14" baseField="0" baseItem="0" numFmtId="3"/>
    <dataField name="Cuenta de Importe en ML3_2" fld="14" subtotal="count" baseField="25" baseItem="0"/>
  </dataFields>
  <formats count="84">
    <format dxfId="9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5">
      <pivotArea outline="0" collapsedLevelsAreSubtotals="1" fieldPosition="0">
        <references count="3">
          <reference field="24" count="2" selected="0">
            <x v="0"/>
            <x v="3"/>
          </reference>
          <reference field="25" count="2" selected="0">
            <x v="1"/>
            <x v="2"/>
          </reference>
          <reference field="26" count="1" selected="0">
            <x v="3"/>
          </reference>
        </references>
      </pivotArea>
    </format>
    <format dxfId="94">
      <pivotArea dataOnly="0" labelOnly="1" fieldPosition="0">
        <references count="1">
          <reference field="26" count="1">
            <x v="3"/>
          </reference>
        </references>
      </pivotArea>
    </format>
    <format dxfId="93">
      <pivotArea dataOnly="0" labelOnly="1" fieldPosition="0">
        <references count="2">
          <reference field="24" count="2">
            <x v="0"/>
            <x v="3"/>
          </reference>
          <reference field="26" count="1" selected="0">
            <x v="3"/>
          </reference>
        </references>
      </pivotArea>
    </format>
    <format dxfId="92">
      <pivotArea dataOnly="0" labelOnly="1" fieldPosition="0">
        <references count="3">
          <reference field="24" count="1" selected="0">
            <x v="0"/>
          </reference>
          <reference field="25" count="1">
            <x v="1"/>
          </reference>
          <reference field="26" count="1" selected="0">
            <x v="3"/>
          </reference>
        </references>
      </pivotArea>
    </format>
    <format dxfId="91">
      <pivotArea dataOnly="0" labelOnly="1" fieldPosition="0">
        <references count="3">
          <reference field="24" count="1" selected="0">
            <x v="3"/>
          </reference>
          <reference field="25" count="1">
            <x v="2"/>
          </reference>
          <reference field="26" count="1" selected="0">
            <x v="3"/>
          </reference>
        </references>
      </pivotArea>
    </format>
    <format dxfId="90">
      <pivotArea outline="0" collapsedLevelsAreSubtotals="1" fieldPosition="0">
        <references count="3">
          <reference field="24" count="1" selected="0">
            <x v="2"/>
          </reference>
          <reference field="25" count="1" selected="0">
            <x v="0"/>
          </reference>
          <reference field="26" count="1" selected="0">
            <x v="0"/>
          </reference>
        </references>
      </pivotArea>
    </format>
    <format dxfId="89">
      <pivotArea dataOnly="0" labelOnly="1" fieldPosition="0">
        <references count="1">
          <reference field="26" count="1">
            <x v="0"/>
          </reference>
        </references>
      </pivotArea>
    </format>
    <format dxfId="88">
      <pivotArea dataOnly="0" labelOnly="1" fieldPosition="0">
        <references count="2">
          <reference field="24" count="1">
            <x v="2"/>
          </reference>
          <reference field="26" count="1" selected="0">
            <x v="0"/>
          </reference>
        </references>
      </pivotArea>
    </format>
    <format dxfId="87">
      <pivotArea dataOnly="0" labelOnly="1" fieldPosition="0">
        <references count="3">
          <reference field="24" count="1" selected="0">
            <x v="2"/>
          </reference>
          <reference field="25" count="1">
            <x v="0"/>
          </reference>
          <reference field="26" count="1" selected="0">
            <x v="0"/>
          </reference>
        </references>
      </pivotArea>
    </format>
    <format dxfId="86">
      <pivotArea outline="0" collapsedLevelsAreSubtotals="1" fieldPosition="0">
        <references count="3">
          <reference field="24" count="1" selected="0">
            <x v="2"/>
          </reference>
          <reference field="25" count="1" selected="0">
            <x v="1"/>
          </reference>
          <reference field="26" count="1" selected="0">
            <x v="13"/>
          </reference>
        </references>
      </pivotArea>
    </format>
    <format dxfId="85">
      <pivotArea dataOnly="0" labelOnly="1" fieldPosition="0">
        <references count="1">
          <reference field="26" count="1">
            <x v="13"/>
          </reference>
        </references>
      </pivotArea>
    </format>
    <format dxfId="84">
      <pivotArea dataOnly="0" labelOnly="1" fieldPosition="0">
        <references count="2">
          <reference field="24" count="1">
            <x v="2"/>
          </reference>
          <reference field="26" count="1" selected="0">
            <x v="13"/>
          </reference>
        </references>
      </pivotArea>
    </format>
    <format dxfId="83">
      <pivotArea dataOnly="0" labelOnly="1" fieldPosition="0">
        <references count="3">
          <reference field="24" count="1" selected="0">
            <x v="2"/>
          </reference>
          <reference field="25" count="1">
            <x v="1"/>
          </reference>
          <reference field="26" count="1" selected="0">
            <x v="13"/>
          </reference>
        </references>
      </pivotArea>
    </format>
    <format dxfId="82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1" selected="0">
            <x v="1"/>
          </reference>
        </references>
      </pivotArea>
    </format>
    <format dxfId="81">
      <pivotArea dataOnly="0" labelOnly="1" fieldPosition="0">
        <references count="1">
          <reference field="26" count="1">
            <x v="1"/>
          </reference>
        </references>
      </pivotArea>
    </format>
    <format dxfId="80">
      <pivotArea dataOnly="0" labelOnly="1" offset="IV1" fieldPosition="0">
        <references count="2">
          <reference field="24" count="1">
            <x v="1"/>
          </reference>
          <reference field="26" count="1" selected="0">
            <x v="1"/>
          </reference>
        </references>
      </pivotArea>
    </format>
    <format dxfId="79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1"/>
          </reference>
        </references>
      </pivotArea>
    </format>
    <format dxfId="78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1" selected="0">
            <x v="2"/>
          </reference>
        </references>
      </pivotArea>
    </format>
    <format dxfId="77">
      <pivotArea dataOnly="0" labelOnly="1" fieldPosition="0">
        <references count="1">
          <reference field="26" count="1">
            <x v="2"/>
          </reference>
        </references>
      </pivotArea>
    </format>
    <format dxfId="76">
      <pivotArea dataOnly="0" labelOnly="1" offset="IV256" fieldPosition="0">
        <references count="2">
          <reference field="24" count="1">
            <x v="1"/>
          </reference>
          <reference field="26" count="1" selected="0">
            <x v="1"/>
          </reference>
        </references>
      </pivotArea>
    </format>
    <format dxfId="75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2"/>
          </reference>
        </references>
      </pivotArea>
    </format>
    <format dxfId="74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1" selected="0">
            <x v="4"/>
          </reference>
        </references>
      </pivotArea>
    </format>
    <format dxfId="73">
      <pivotArea dataOnly="0" labelOnly="1" fieldPosition="0">
        <references count="1">
          <reference field="26" count="1">
            <x v="4"/>
          </reference>
        </references>
      </pivotArea>
    </format>
    <format dxfId="72">
      <pivotArea dataOnly="0" labelOnly="1" offset="IV1" fieldPosition="0">
        <references count="2">
          <reference field="24" count="1">
            <x v="1"/>
          </reference>
          <reference field="26" count="1" selected="0">
            <x v="4"/>
          </reference>
        </references>
      </pivotArea>
    </format>
    <format dxfId="71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4"/>
          </reference>
        </references>
      </pivotArea>
    </format>
    <format dxfId="70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1" selected="0">
            <x v="5"/>
          </reference>
        </references>
      </pivotArea>
    </format>
    <format dxfId="69">
      <pivotArea dataOnly="0" labelOnly="1" fieldPosition="0">
        <references count="1">
          <reference field="26" count="1">
            <x v="5"/>
          </reference>
        </references>
      </pivotArea>
    </format>
    <format dxfId="68">
      <pivotArea dataOnly="0" labelOnly="1" offset="IV2" fieldPosition="0">
        <references count="2">
          <reference field="24" count="1">
            <x v="1"/>
          </reference>
          <reference field="26" count="1" selected="0">
            <x v="4"/>
          </reference>
        </references>
      </pivotArea>
    </format>
    <format dxfId="67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5"/>
          </reference>
        </references>
      </pivotArea>
    </format>
    <format dxfId="66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1" selected="0">
            <x v="6"/>
          </reference>
        </references>
      </pivotArea>
    </format>
    <format dxfId="65">
      <pivotArea dataOnly="0" labelOnly="1" fieldPosition="0">
        <references count="1">
          <reference field="26" count="1">
            <x v="6"/>
          </reference>
        </references>
      </pivotArea>
    </format>
    <format dxfId="64">
      <pivotArea dataOnly="0" labelOnly="1" offset="IV3" fieldPosition="0">
        <references count="2">
          <reference field="24" count="1">
            <x v="1"/>
          </reference>
          <reference field="26" count="1" selected="0">
            <x v="4"/>
          </reference>
        </references>
      </pivotArea>
    </format>
    <format dxfId="63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6"/>
          </reference>
        </references>
      </pivotArea>
    </format>
    <format dxfId="62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1" selected="0">
            <x v="7"/>
          </reference>
        </references>
      </pivotArea>
    </format>
    <format dxfId="61">
      <pivotArea dataOnly="0" labelOnly="1" fieldPosition="0">
        <references count="1">
          <reference field="26" count="1">
            <x v="7"/>
          </reference>
        </references>
      </pivotArea>
    </format>
    <format dxfId="60">
      <pivotArea dataOnly="0" labelOnly="1" offset="IV4" fieldPosition="0">
        <references count="2">
          <reference field="24" count="1">
            <x v="1"/>
          </reference>
          <reference field="26" count="1" selected="0">
            <x v="4"/>
          </reference>
        </references>
      </pivotArea>
    </format>
    <format dxfId="59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7"/>
          </reference>
        </references>
      </pivotArea>
    </format>
    <format dxfId="58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2" selected="0">
            <x v="8"/>
            <x v="9"/>
          </reference>
        </references>
      </pivotArea>
    </format>
    <format dxfId="57">
      <pivotArea dataOnly="0" labelOnly="1" fieldPosition="0">
        <references count="1">
          <reference field="26" count="2">
            <x v="8"/>
            <x v="9"/>
          </reference>
        </references>
      </pivotArea>
    </format>
    <format dxfId="56">
      <pivotArea dataOnly="0" labelOnly="1" offset="IV5:IV6" fieldPosition="0">
        <references count="2">
          <reference field="24" count="1">
            <x v="1"/>
          </reference>
          <reference field="26" count="1" selected="0">
            <x v="4"/>
          </reference>
        </references>
      </pivotArea>
    </format>
    <format dxfId="55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8"/>
          </reference>
        </references>
      </pivotArea>
    </format>
    <format dxfId="54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9"/>
          </reference>
        </references>
      </pivotArea>
    </format>
    <format dxfId="53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1" selected="0">
            <x v="10"/>
          </reference>
        </references>
      </pivotArea>
    </format>
    <format dxfId="52">
      <pivotArea dataOnly="0" labelOnly="1" fieldPosition="0">
        <references count="1">
          <reference field="26" count="1">
            <x v="10"/>
          </reference>
        </references>
      </pivotArea>
    </format>
    <format dxfId="51">
      <pivotArea dataOnly="0" labelOnly="1" offset="IV7" fieldPosition="0">
        <references count="2">
          <reference field="24" count="1">
            <x v="1"/>
          </reference>
          <reference field="26" count="1" selected="0">
            <x v="4"/>
          </reference>
        </references>
      </pivotArea>
    </format>
    <format dxfId="50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10"/>
          </reference>
        </references>
      </pivotArea>
    </format>
    <format dxfId="49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1" selected="0">
            <x v="11"/>
          </reference>
        </references>
      </pivotArea>
    </format>
    <format dxfId="48">
      <pivotArea dataOnly="0" labelOnly="1" fieldPosition="0">
        <references count="1">
          <reference field="26" count="1">
            <x v="11"/>
          </reference>
        </references>
      </pivotArea>
    </format>
    <format dxfId="47">
      <pivotArea dataOnly="0" labelOnly="1" offset="IV8" fieldPosition="0">
        <references count="2">
          <reference field="24" count="1">
            <x v="1"/>
          </reference>
          <reference field="26" count="1" selected="0">
            <x v="4"/>
          </reference>
        </references>
      </pivotArea>
    </format>
    <format dxfId="46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11"/>
          </reference>
        </references>
      </pivotArea>
    </format>
    <format dxfId="45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1" selected="0">
            <x v="12"/>
          </reference>
        </references>
      </pivotArea>
    </format>
    <format dxfId="44">
      <pivotArea dataOnly="0" labelOnly="1" fieldPosition="0">
        <references count="1">
          <reference field="26" count="1">
            <x v="12"/>
          </reference>
        </references>
      </pivotArea>
    </format>
    <format dxfId="43">
      <pivotArea dataOnly="0" labelOnly="1" offset="IV256" fieldPosition="0">
        <references count="2">
          <reference field="24" count="1">
            <x v="1"/>
          </reference>
          <reference field="26" count="1" selected="0">
            <x v="4"/>
          </reference>
        </references>
      </pivotArea>
    </format>
    <format dxfId="42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12"/>
          </reference>
        </references>
      </pivotArea>
    </format>
    <format dxfId="41">
      <pivotArea outline="0" collapsedLevelsAreSubtotals="1" fieldPosition="0">
        <references count="3">
          <reference field="24" count="1" selected="0">
            <x v="1"/>
          </reference>
          <reference field="25" count="1" selected="0">
            <x v="3"/>
          </reference>
          <reference field="26" count="1" selected="0">
            <x v="14"/>
          </reference>
        </references>
      </pivotArea>
    </format>
    <format dxfId="40">
      <pivotArea dataOnly="0" labelOnly="1" fieldPosition="0">
        <references count="1">
          <reference field="26" count="1">
            <x v="14"/>
          </reference>
        </references>
      </pivotArea>
    </format>
    <format dxfId="39">
      <pivotArea dataOnly="0" labelOnly="1" fieldPosition="0">
        <references count="2">
          <reference field="24" count="1">
            <x v="1"/>
          </reference>
          <reference field="26" count="1" selected="0">
            <x v="14"/>
          </reference>
        </references>
      </pivotArea>
    </format>
    <format dxfId="38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14"/>
          </reference>
        </references>
      </pivotArea>
    </format>
    <format dxfId="37">
      <pivotArea outline="0" collapsedLevelsAreSubtotals="1" fieldPosition="0">
        <references count="3">
          <reference field="24" count="0" selected="0"/>
          <reference field="25" count="4" selected="0">
            <x v="0"/>
            <x v="1"/>
            <x v="2"/>
            <x v="3"/>
          </reference>
          <reference field="26" count="1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6">
      <pivotArea dataOnly="0" labelOnly="1" fieldPosition="0">
        <references count="1">
          <reference field="26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5">
      <pivotArea dataOnly="0" labelOnly="1" fieldPosition="0">
        <references count="2">
          <reference field="24" count="1">
            <x v="2"/>
          </reference>
          <reference field="26" count="1" selected="0">
            <x v="0"/>
          </reference>
        </references>
      </pivotArea>
    </format>
    <format dxfId="34">
      <pivotArea dataOnly="0" labelOnly="1" fieldPosition="0">
        <references count="2">
          <reference field="24" count="1">
            <x v="1"/>
          </reference>
          <reference field="26" count="1" selected="0">
            <x v="1"/>
          </reference>
        </references>
      </pivotArea>
    </format>
    <format dxfId="33">
      <pivotArea dataOnly="0" labelOnly="1" fieldPosition="0">
        <references count="2">
          <reference field="24" count="2">
            <x v="0"/>
            <x v="3"/>
          </reference>
          <reference field="26" count="1" selected="0">
            <x v="3"/>
          </reference>
        </references>
      </pivotArea>
    </format>
    <format dxfId="32">
      <pivotArea dataOnly="0" labelOnly="1" fieldPosition="0">
        <references count="2">
          <reference field="24" count="1">
            <x v="1"/>
          </reference>
          <reference field="26" count="1" selected="0">
            <x v="4"/>
          </reference>
        </references>
      </pivotArea>
    </format>
    <format dxfId="31">
      <pivotArea dataOnly="0" labelOnly="1" fieldPosition="0">
        <references count="2">
          <reference field="24" count="1">
            <x v="2"/>
          </reference>
          <reference field="26" count="1" selected="0">
            <x v="13"/>
          </reference>
        </references>
      </pivotArea>
    </format>
    <format dxfId="30">
      <pivotArea dataOnly="0" labelOnly="1" fieldPosition="0">
        <references count="2">
          <reference field="24" count="1">
            <x v="1"/>
          </reference>
          <reference field="26" count="1" selected="0">
            <x v="14"/>
          </reference>
        </references>
      </pivotArea>
    </format>
    <format dxfId="29">
      <pivotArea dataOnly="0" labelOnly="1" fieldPosition="0">
        <references count="3">
          <reference field="24" count="1" selected="0">
            <x v="2"/>
          </reference>
          <reference field="25" count="1">
            <x v="0"/>
          </reference>
          <reference field="26" count="1" selected="0">
            <x v="0"/>
          </reference>
        </references>
      </pivotArea>
    </format>
    <format dxfId="28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1"/>
          </reference>
        </references>
      </pivotArea>
    </format>
    <format dxfId="27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2"/>
          </reference>
        </references>
      </pivotArea>
    </format>
    <format dxfId="26">
      <pivotArea dataOnly="0" labelOnly="1" fieldPosition="0">
        <references count="3">
          <reference field="24" count="1" selected="0">
            <x v="0"/>
          </reference>
          <reference field="25" count="1">
            <x v="1"/>
          </reference>
          <reference field="26" count="1" selected="0">
            <x v="3"/>
          </reference>
        </references>
      </pivotArea>
    </format>
    <format dxfId="25">
      <pivotArea dataOnly="0" labelOnly="1" fieldPosition="0">
        <references count="3">
          <reference field="24" count="1" selected="0">
            <x v="3"/>
          </reference>
          <reference field="25" count="1">
            <x v="2"/>
          </reference>
          <reference field="26" count="1" selected="0">
            <x v="3"/>
          </reference>
        </references>
      </pivotArea>
    </format>
    <format dxfId="24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4"/>
          </reference>
        </references>
      </pivotArea>
    </format>
    <format dxfId="23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5"/>
          </reference>
        </references>
      </pivotArea>
    </format>
    <format dxfId="22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6"/>
          </reference>
        </references>
      </pivotArea>
    </format>
    <format dxfId="21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7"/>
          </reference>
        </references>
      </pivotArea>
    </format>
    <format dxfId="20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8"/>
          </reference>
        </references>
      </pivotArea>
    </format>
    <format dxfId="19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9"/>
          </reference>
        </references>
      </pivotArea>
    </format>
    <format dxfId="18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10"/>
          </reference>
        </references>
      </pivotArea>
    </format>
    <format dxfId="17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11"/>
          </reference>
        </references>
      </pivotArea>
    </format>
    <format dxfId="16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12"/>
          </reference>
        </references>
      </pivotArea>
    </format>
    <format dxfId="15">
      <pivotArea dataOnly="0" labelOnly="1" fieldPosition="0">
        <references count="3">
          <reference field="24" count="1" selected="0">
            <x v="2"/>
          </reference>
          <reference field="25" count="1">
            <x v="1"/>
          </reference>
          <reference field="26" count="1" selected="0">
            <x v="13"/>
          </reference>
        </references>
      </pivotArea>
    </format>
    <format dxfId="14">
      <pivotArea dataOnly="0" labelOnly="1" fieldPosition="0">
        <references count="3">
          <reference field="24" count="1" selected="0">
            <x v="1"/>
          </reference>
          <reference field="25" count="1">
            <x v="3"/>
          </reference>
          <reference field="26" count="1" selected="0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6EFA87-8E50-417F-9048-F87B65943F10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B4:F15" firstHeaderRow="0" firstDataRow="1" firstDataCol="3"/>
  <pivotFields count="27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2">
        <item x="0"/>
        <item x="1"/>
      </items>
    </pivotField>
    <pivotField axis="axisRow" outline="0" showAll="0">
      <items count="3">
        <item x="0"/>
        <item x="1"/>
        <item t="default"/>
      </items>
    </pivotField>
    <pivotField axis="axisRow" outline="0" showAll="0" defaultSubtotal="0">
      <items count="11">
        <item x="0"/>
        <item x="3"/>
        <item x="2"/>
        <item x="8"/>
        <item x="6"/>
        <item x="5"/>
        <item x="10"/>
        <item x="7"/>
        <item x="9"/>
        <item x="4"/>
        <item h="1" x="1"/>
      </items>
    </pivotField>
  </pivotFields>
  <rowFields count="3">
    <field x="26"/>
    <field x="24"/>
    <field x="25"/>
  </rowFields>
  <rowItems count="11">
    <i>
      <x/>
      <x/>
      <x/>
    </i>
    <i>
      <x v="1"/>
      <x/>
      <x/>
    </i>
    <i>
      <x v="2"/>
      <x/>
      <x/>
    </i>
    <i>
      <x v="3"/>
      <x/>
      <x/>
    </i>
    <i>
      <x v="4"/>
      <x/>
      <x/>
    </i>
    <i>
      <x v="5"/>
      <x/>
      <x/>
    </i>
    <i>
      <x v="6"/>
      <x/>
      <x/>
    </i>
    <i>
      <x v="7"/>
      <x/>
      <x/>
    </i>
    <i>
      <x v="8"/>
      <x/>
      <x/>
    </i>
    <i>
      <x v="9"/>
      <x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Importe en ML3" fld="14" baseField="0" baseItem="0" numFmtId="3"/>
    <dataField name="Cuenta de Importe en ML3_2" fld="14" subtotal="count" baseField="25" baseItem="0"/>
  </dataFields>
  <formats count="2">
    <format dxfId="13">
      <pivotArea outline="0" collapsedLevelsAreSubtotals="1" fieldPosition="0"/>
    </format>
    <format dxfId="1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457603-B805-4649-BA20-D87A4E82B226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420:S436" firstHeaderRow="1" firstDataRow="3" firstDataCol="1"/>
  <pivotFields count="24">
    <pivotField axis="axisCol" showAll="0" defaultSubtotal="0">
      <items count="17">
        <item x="0"/>
        <item x="16"/>
        <item x="1"/>
        <item x="2"/>
        <item x="3"/>
        <item x="5"/>
        <item x="6"/>
        <item x="7"/>
        <item x="8"/>
        <item x="9"/>
        <item x="10"/>
        <item x="11"/>
        <item x="12"/>
        <item x="13"/>
        <item x="14"/>
        <item x="15"/>
        <item x="4"/>
      </items>
    </pivotField>
    <pivotField axis="axisCol" showAll="0">
      <items count="18">
        <item x="15"/>
        <item x="0"/>
        <item x="3"/>
        <item x="13"/>
        <item x="2"/>
        <item x="11"/>
        <item x="9"/>
        <item x="14"/>
        <item x="8"/>
        <item x="5"/>
        <item x="10"/>
        <item x="12"/>
        <item x="7"/>
        <item x="1"/>
        <item x="6"/>
        <item x="16"/>
        <item x="4"/>
        <item t="default"/>
      </items>
    </pivotField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showAll="0"/>
    <pivotField showAll="0"/>
    <pivotField numFmtId="4" showAll="0"/>
    <pivotField showAll="0"/>
    <pivotField dataField="1" numFmtId="4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6">
        <item x="6"/>
        <item x="3"/>
        <item x="2"/>
        <item m="1" x="13"/>
        <item x="0"/>
        <item m="1" x="14"/>
        <item x="10"/>
        <item x="7"/>
        <item x="12"/>
        <item x="4"/>
        <item x="9"/>
        <item x="8"/>
        <item x="5"/>
        <item x="11"/>
        <item x="1"/>
        <item t="default"/>
      </items>
    </pivotField>
  </pivotFields>
  <rowFields count="1">
    <field x="23"/>
  </rowFields>
  <rowItems count="14">
    <i>
      <x/>
    </i>
    <i>
      <x v="1"/>
    </i>
    <i>
      <x v="2"/>
    </i>
    <i>
      <x v="4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2">
    <field x="0"/>
    <field x="1"/>
  </colFields>
  <colItems count="18">
    <i>
      <x/>
      <x v="1"/>
    </i>
    <i>
      <x v="1"/>
      <x v="15"/>
    </i>
    <i>
      <x v="2"/>
      <x v="13"/>
    </i>
    <i>
      <x v="3"/>
      <x v="4"/>
    </i>
    <i>
      <x v="4"/>
      <x v="2"/>
    </i>
    <i>
      <x v="5"/>
      <x v="9"/>
    </i>
    <i>
      <x v="6"/>
      <x v="14"/>
    </i>
    <i>
      <x v="7"/>
      <x v="12"/>
    </i>
    <i>
      <x v="8"/>
      <x v="8"/>
    </i>
    <i>
      <x v="9"/>
      <x v="6"/>
    </i>
    <i>
      <x v="10"/>
      <x v="10"/>
    </i>
    <i>
      <x v="11"/>
      <x v="5"/>
    </i>
    <i>
      <x v="12"/>
      <x v="11"/>
    </i>
    <i>
      <x v="13"/>
      <x v="3"/>
    </i>
    <i>
      <x v="14"/>
      <x v="7"/>
    </i>
    <i>
      <x v="15"/>
      <x/>
    </i>
    <i>
      <x v="16"/>
      <x v="16"/>
    </i>
    <i t="grand">
      <x/>
    </i>
  </colItems>
  <dataFields count="1">
    <dataField name="Suma de Importe en ML3" fld="14" baseField="0" baseItem="0" numFmtId="4"/>
  </dataFields>
  <formats count="1">
    <format dxfId="11">
      <pivotArea collapsedLevelsAreSubtotals="1" fieldPosition="0">
        <references count="1">
          <reference field="2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AC5885-D1C3-4BC7-A014-E1B60339731A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B898:M913" firstHeaderRow="1" firstDataRow="3" firstDataCol="1"/>
  <pivotFields count="27">
    <pivotField axis="axisCol" showAll="0">
      <items count="16"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2"/>
        <item t="default"/>
      </items>
    </pivotField>
    <pivotField axis="axisCol" showAll="0" defaultSubtotal="0">
      <items count="15">
        <item h="1" x="11"/>
        <item h="1" x="12"/>
        <item h="1" x="10"/>
        <item h="1" x="13"/>
        <item x="0"/>
        <item x="1"/>
        <item x="2"/>
        <item x="3"/>
        <item x="4"/>
        <item x="5"/>
        <item x="6"/>
        <item x="7"/>
        <item x="8"/>
        <item x="9"/>
        <item h="1" x="14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">
        <item x="0"/>
        <item x="8"/>
        <item x="11"/>
        <item x="4"/>
        <item x="7"/>
        <item x="10"/>
        <item x="9"/>
        <item m="1" x="13"/>
        <item x="6"/>
        <item x="1"/>
        <item x="3"/>
        <item x="5"/>
        <item m="1" x="12"/>
        <item x="2"/>
        <item t="default"/>
      </items>
    </pivotField>
    <pivotField showAll="0"/>
    <pivotField showAll="0"/>
    <pivotField showAll="0"/>
  </pivotFields>
  <rowFields count="1">
    <field x="23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3"/>
    </i>
    <i t="grand">
      <x/>
    </i>
  </rowItems>
  <colFields count="2">
    <field x="1"/>
    <field x="0"/>
  </colFields>
  <colItems count="11">
    <i>
      <x v="4"/>
      <x/>
    </i>
    <i>
      <x v="5"/>
      <x v="1"/>
    </i>
    <i>
      <x v="6"/>
      <x v="14"/>
    </i>
    <i>
      <x v="7"/>
      <x v="2"/>
    </i>
    <i>
      <x v="8"/>
      <x v="3"/>
    </i>
    <i>
      <x v="9"/>
      <x v="4"/>
    </i>
    <i>
      <x v="10"/>
      <x v="5"/>
    </i>
    <i>
      <x v="11"/>
      <x v="6"/>
    </i>
    <i>
      <x v="12"/>
      <x v="7"/>
    </i>
    <i>
      <x v="13"/>
      <x v="8"/>
    </i>
    <i t="grand">
      <x/>
    </i>
  </colItems>
  <dataFields count="1">
    <dataField name="Suma de Importe en ML3" fld="14" baseField="0" baseItem="0"/>
  </dataFields>
  <formats count="11">
    <format dxfId="10">
      <pivotArea collapsedLevelsAreSubtotals="1" fieldPosition="0">
        <references count="1">
          <reference field="23" count="0"/>
        </references>
      </pivotArea>
    </format>
    <format dxfId="9">
      <pivotArea collapsedLevelsAreSubtotals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3" count="1">
            <x v="1"/>
          </reference>
        </references>
      </pivotArea>
    </format>
    <format dxfId="8">
      <pivotArea collapsedLevelsAreSubtotals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3" count="1">
            <x v="0"/>
          </reference>
        </references>
      </pivotArea>
    </format>
    <format dxfId="7">
      <pivotArea collapsedLevelsAreSubtotals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3" count="1">
            <x v="2"/>
          </reference>
        </references>
      </pivotArea>
    </format>
    <format dxfId="6">
      <pivotArea collapsedLevelsAreSubtotals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3" count="1">
            <x v="3"/>
          </reference>
        </references>
      </pivotArea>
    </format>
    <format dxfId="5">
      <pivotArea collapsedLevelsAreSubtotals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3" count="1">
            <x v="4"/>
          </reference>
        </references>
      </pivotArea>
    </format>
    <format dxfId="4">
      <pivotArea collapsedLevelsAreSubtotals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3" count="1">
            <x v="6"/>
          </reference>
        </references>
      </pivotArea>
    </format>
    <format dxfId="3">
      <pivotArea collapsedLevelsAreSubtotals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3" count="1">
            <x v="5"/>
          </reference>
        </references>
      </pivotArea>
    </format>
    <format dxfId="2">
      <pivotArea collapsedLevelsAreSubtotals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3" count="1">
            <x v="8"/>
          </reference>
        </references>
      </pivotArea>
    </format>
    <format dxfId="1">
      <pivotArea collapsedLevelsAreSubtotals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3" count="1">
            <x v="9"/>
          </reference>
        </references>
      </pivotArea>
    </format>
    <format dxfId="0">
      <pivotArea collapsedLevelsAreSubtotals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3" count="1"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EBFF1-C888-4E28-864A-E58F71265E63}">
  <sheetPr>
    <tabColor rgb="FF92D050"/>
  </sheetPr>
  <dimension ref="A2:N47"/>
  <sheetViews>
    <sheetView tabSelected="1" zoomScaleNormal="100" workbookViewId="0">
      <selection activeCell="B42" sqref="B42"/>
    </sheetView>
  </sheetViews>
  <sheetFormatPr baseColWidth="10" defaultRowHeight="15" x14ac:dyDescent="0.25"/>
  <cols>
    <col min="1" max="1" width="10.7109375" style="17" customWidth="1"/>
    <col min="2" max="2" width="56.28515625" style="17" bestFit="1" customWidth="1"/>
    <col min="3" max="3" width="103" style="17" bestFit="1" customWidth="1"/>
    <col min="4" max="4" width="46" style="17" bestFit="1" customWidth="1"/>
    <col min="5" max="5" width="33.28515625" style="17" bestFit="1" customWidth="1"/>
    <col min="6" max="6" width="40.42578125" style="17" customWidth="1"/>
    <col min="7" max="7" width="37.140625" style="17" bestFit="1" customWidth="1"/>
    <col min="8" max="8" width="31.42578125" style="17" bestFit="1" customWidth="1"/>
    <col min="9" max="9" width="101.42578125" style="17" bestFit="1" customWidth="1"/>
    <col min="10" max="10" width="26.42578125" style="17" bestFit="1" customWidth="1"/>
    <col min="11" max="11" width="49.140625" style="17" bestFit="1" customWidth="1"/>
    <col min="12" max="256" width="11.42578125" style="17"/>
    <col min="257" max="257" width="25" style="17" customWidth="1"/>
    <col min="258" max="258" width="56.28515625" style="17" bestFit="1" customWidth="1"/>
    <col min="259" max="259" width="103" style="17" bestFit="1" customWidth="1"/>
    <col min="260" max="260" width="46" style="17" bestFit="1" customWidth="1"/>
    <col min="261" max="261" width="33.28515625" style="17" bestFit="1" customWidth="1"/>
    <col min="262" max="262" width="34.7109375" style="17" customWidth="1"/>
    <col min="263" max="263" width="37.140625" style="17" bestFit="1" customWidth="1"/>
    <col min="264" max="264" width="31.42578125" style="17" bestFit="1" customWidth="1"/>
    <col min="265" max="265" width="95.85546875" style="17" bestFit="1" customWidth="1"/>
    <col min="266" max="266" width="26.42578125" style="17" bestFit="1" customWidth="1"/>
    <col min="267" max="267" width="49.140625" style="17" bestFit="1" customWidth="1"/>
    <col min="268" max="512" width="11.42578125" style="17"/>
    <col min="513" max="513" width="25" style="17" customWidth="1"/>
    <col min="514" max="514" width="56.28515625" style="17" bestFit="1" customWidth="1"/>
    <col min="515" max="515" width="103" style="17" bestFit="1" customWidth="1"/>
    <col min="516" max="516" width="46" style="17" bestFit="1" customWidth="1"/>
    <col min="517" max="517" width="33.28515625" style="17" bestFit="1" customWidth="1"/>
    <col min="518" max="518" width="34.7109375" style="17" customWidth="1"/>
    <col min="519" max="519" width="37.140625" style="17" bestFit="1" customWidth="1"/>
    <col min="520" max="520" width="31.42578125" style="17" bestFit="1" customWidth="1"/>
    <col min="521" max="521" width="95.85546875" style="17" bestFit="1" customWidth="1"/>
    <col min="522" max="522" width="26.42578125" style="17" bestFit="1" customWidth="1"/>
    <col min="523" max="523" width="49.140625" style="17" bestFit="1" customWidth="1"/>
    <col min="524" max="768" width="11.42578125" style="17"/>
    <col min="769" max="769" width="25" style="17" customWidth="1"/>
    <col min="770" max="770" width="56.28515625" style="17" bestFit="1" customWidth="1"/>
    <col min="771" max="771" width="103" style="17" bestFit="1" customWidth="1"/>
    <col min="772" max="772" width="46" style="17" bestFit="1" customWidth="1"/>
    <col min="773" max="773" width="33.28515625" style="17" bestFit="1" customWidth="1"/>
    <col min="774" max="774" width="34.7109375" style="17" customWidth="1"/>
    <col min="775" max="775" width="37.140625" style="17" bestFit="1" customWidth="1"/>
    <col min="776" max="776" width="31.42578125" style="17" bestFit="1" customWidth="1"/>
    <col min="777" max="777" width="95.85546875" style="17" bestFit="1" customWidth="1"/>
    <col min="778" max="778" width="26.42578125" style="17" bestFit="1" customWidth="1"/>
    <col min="779" max="779" width="49.140625" style="17" bestFit="1" customWidth="1"/>
    <col min="780" max="1024" width="11.42578125" style="17"/>
    <col min="1025" max="1025" width="25" style="17" customWidth="1"/>
    <col min="1026" max="1026" width="56.28515625" style="17" bestFit="1" customWidth="1"/>
    <col min="1027" max="1027" width="103" style="17" bestFit="1" customWidth="1"/>
    <col min="1028" max="1028" width="46" style="17" bestFit="1" customWidth="1"/>
    <col min="1029" max="1029" width="33.28515625" style="17" bestFit="1" customWidth="1"/>
    <col min="1030" max="1030" width="34.7109375" style="17" customWidth="1"/>
    <col min="1031" max="1031" width="37.140625" style="17" bestFit="1" customWidth="1"/>
    <col min="1032" max="1032" width="31.42578125" style="17" bestFit="1" customWidth="1"/>
    <col min="1033" max="1033" width="95.85546875" style="17" bestFit="1" customWidth="1"/>
    <col min="1034" max="1034" width="26.42578125" style="17" bestFit="1" customWidth="1"/>
    <col min="1035" max="1035" width="49.140625" style="17" bestFit="1" customWidth="1"/>
    <col min="1036" max="1280" width="11.42578125" style="17"/>
    <col min="1281" max="1281" width="25" style="17" customWidth="1"/>
    <col min="1282" max="1282" width="56.28515625" style="17" bestFit="1" customWidth="1"/>
    <col min="1283" max="1283" width="103" style="17" bestFit="1" customWidth="1"/>
    <col min="1284" max="1284" width="46" style="17" bestFit="1" customWidth="1"/>
    <col min="1285" max="1285" width="33.28515625" style="17" bestFit="1" customWidth="1"/>
    <col min="1286" max="1286" width="34.7109375" style="17" customWidth="1"/>
    <col min="1287" max="1287" width="37.140625" style="17" bestFit="1" customWidth="1"/>
    <col min="1288" max="1288" width="31.42578125" style="17" bestFit="1" customWidth="1"/>
    <col min="1289" max="1289" width="95.85546875" style="17" bestFit="1" customWidth="1"/>
    <col min="1290" max="1290" width="26.42578125" style="17" bestFit="1" customWidth="1"/>
    <col min="1291" max="1291" width="49.140625" style="17" bestFit="1" customWidth="1"/>
    <col min="1292" max="1536" width="11.42578125" style="17"/>
    <col min="1537" max="1537" width="25" style="17" customWidth="1"/>
    <col min="1538" max="1538" width="56.28515625" style="17" bestFit="1" customWidth="1"/>
    <col min="1539" max="1539" width="103" style="17" bestFit="1" customWidth="1"/>
    <col min="1540" max="1540" width="46" style="17" bestFit="1" customWidth="1"/>
    <col min="1541" max="1541" width="33.28515625" style="17" bestFit="1" customWidth="1"/>
    <col min="1542" max="1542" width="34.7109375" style="17" customWidth="1"/>
    <col min="1543" max="1543" width="37.140625" style="17" bestFit="1" customWidth="1"/>
    <col min="1544" max="1544" width="31.42578125" style="17" bestFit="1" customWidth="1"/>
    <col min="1545" max="1545" width="95.85546875" style="17" bestFit="1" customWidth="1"/>
    <col min="1546" max="1546" width="26.42578125" style="17" bestFit="1" customWidth="1"/>
    <col min="1547" max="1547" width="49.140625" style="17" bestFit="1" customWidth="1"/>
    <col min="1548" max="1792" width="11.42578125" style="17"/>
    <col min="1793" max="1793" width="25" style="17" customWidth="1"/>
    <col min="1794" max="1794" width="56.28515625" style="17" bestFit="1" customWidth="1"/>
    <col min="1795" max="1795" width="103" style="17" bestFit="1" customWidth="1"/>
    <col min="1796" max="1796" width="46" style="17" bestFit="1" customWidth="1"/>
    <col min="1797" max="1797" width="33.28515625" style="17" bestFit="1" customWidth="1"/>
    <col min="1798" max="1798" width="34.7109375" style="17" customWidth="1"/>
    <col min="1799" max="1799" width="37.140625" style="17" bestFit="1" customWidth="1"/>
    <col min="1800" max="1800" width="31.42578125" style="17" bestFit="1" customWidth="1"/>
    <col min="1801" max="1801" width="95.85546875" style="17" bestFit="1" customWidth="1"/>
    <col min="1802" max="1802" width="26.42578125" style="17" bestFit="1" customWidth="1"/>
    <col min="1803" max="1803" width="49.140625" style="17" bestFit="1" customWidth="1"/>
    <col min="1804" max="2048" width="11.42578125" style="17"/>
    <col min="2049" max="2049" width="25" style="17" customWidth="1"/>
    <col min="2050" max="2050" width="56.28515625" style="17" bestFit="1" customWidth="1"/>
    <col min="2051" max="2051" width="103" style="17" bestFit="1" customWidth="1"/>
    <col min="2052" max="2052" width="46" style="17" bestFit="1" customWidth="1"/>
    <col min="2053" max="2053" width="33.28515625" style="17" bestFit="1" customWidth="1"/>
    <col min="2054" max="2054" width="34.7109375" style="17" customWidth="1"/>
    <col min="2055" max="2055" width="37.140625" style="17" bestFit="1" customWidth="1"/>
    <col min="2056" max="2056" width="31.42578125" style="17" bestFit="1" customWidth="1"/>
    <col min="2057" max="2057" width="95.85546875" style="17" bestFit="1" customWidth="1"/>
    <col min="2058" max="2058" width="26.42578125" style="17" bestFit="1" customWidth="1"/>
    <col min="2059" max="2059" width="49.140625" style="17" bestFit="1" customWidth="1"/>
    <col min="2060" max="2304" width="11.42578125" style="17"/>
    <col min="2305" max="2305" width="25" style="17" customWidth="1"/>
    <col min="2306" max="2306" width="56.28515625" style="17" bestFit="1" customWidth="1"/>
    <col min="2307" max="2307" width="103" style="17" bestFit="1" customWidth="1"/>
    <col min="2308" max="2308" width="46" style="17" bestFit="1" customWidth="1"/>
    <col min="2309" max="2309" width="33.28515625" style="17" bestFit="1" customWidth="1"/>
    <col min="2310" max="2310" width="34.7109375" style="17" customWidth="1"/>
    <col min="2311" max="2311" width="37.140625" style="17" bestFit="1" customWidth="1"/>
    <col min="2312" max="2312" width="31.42578125" style="17" bestFit="1" customWidth="1"/>
    <col min="2313" max="2313" width="95.85546875" style="17" bestFit="1" customWidth="1"/>
    <col min="2314" max="2314" width="26.42578125" style="17" bestFit="1" customWidth="1"/>
    <col min="2315" max="2315" width="49.140625" style="17" bestFit="1" customWidth="1"/>
    <col min="2316" max="2560" width="11.42578125" style="17"/>
    <col min="2561" max="2561" width="25" style="17" customWidth="1"/>
    <col min="2562" max="2562" width="56.28515625" style="17" bestFit="1" customWidth="1"/>
    <col min="2563" max="2563" width="103" style="17" bestFit="1" customWidth="1"/>
    <col min="2564" max="2564" width="46" style="17" bestFit="1" customWidth="1"/>
    <col min="2565" max="2565" width="33.28515625" style="17" bestFit="1" customWidth="1"/>
    <col min="2566" max="2566" width="34.7109375" style="17" customWidth="1"/>
    <col min="2567" max="2567" width="37.140625" style="17" bestFit="1" customWidth="1"/>
    <col min="2568" max="2568" width="31.42578125" style="17" bestFit="1" customWidth="1"/>
    <col min="2569" max="2569" width="95.85546875" style="17" bestFit="1" customWidth="1"/>
    <col min="2570" max="2570" width="26.42578125" style="17" bestFit="1" customWidth="1"/>
    <col min="2571" max="2571" width="49.140625" style="17" bestFit="1" customWidth="1"/>
    <col min="2572" max="2816" width="11.42578125" style="17"/>
    <col min="2817" max="2817" width="25" style="17" customWidth="1"/>
    <col min="2818" max="2818" width="56.28515625" style="17" bestFit="1" customWidth="1"/>
    <col min="2819" max="2819" width="103" style="17" bestFit="1" customWidth="1"/>
    <col min="2820" max="2820" width="46" style="17" bestFit="1" customWidth="1"/>
    <col min="2821" max="2821" width="33.28515625" style="17" bestFit="1" customWidth="1"/>
    <col min="2822" max="2822" width="34.7109375" style="17" customWidth="1"/>
    <col min="2823" max="2823" width="37.140625" style="17" bestFit="1" customWidth="1"/>
    <col min="2824" max="2824" width="31.42578125" style="17" bestFit="1" customWidth="1"/>
    <col min="2825" max="2825" width="95.85546875" style="17" bestFit="1" customWidth="1"/>
    <col min="2826" max="2826" width="26.42578125" style="17" bestFit="1" customWidth="1"/>
    <col min="2827" max="2827" width="49.140625" style="17" bestFit="1" customWidth="1"/>
    <col min="2828" max="3072" width="11.42578125" style="17"/>
    <col min="3073" max="3073" width="25" style="17" customWidth="1"/>
    <col min="3074" max="3074" width="56.28515625" style="17" bestFit="1" customWidth="1"/>
    <col min="3075" max="3075" width="103" style="17" bestFit="1" customWidth="1"/>
    <col min="3076" max="3076" width="46" style="17" bestFit="1" customWidth="1"/>
    <col min="3077" max="3077" width="33.28515625" style="17" bestFit="1" customWidth="1"/>
    <col min="3078" max="3078" width="34.7109375" style="17" customWidth="1"/>
    <col min="3079" max="3079" width="37.140625" style="17" bestFit="1" customWidth="1"/>
    <col min="3080" max="3080" width="31.42578125" style="17" bestFit="1" customWidth="1"/>
    <col min="3081" max="3081" width="95.85546875" style="17" bestFit="1" customWidth="1"/>
    <col min="3082" max="3082" width="26.42578125" style="17" bestFit="1" customWidth="1"/>
    <col min="3083" max="3083" width="49.140625" style="17" bestFit="1" customWidth="1"/>
    <col min="3084" max="3328" width="11.42578125" style="17"/>
    <col min="3329" max="3329" width="25" style="17" customWidth="1"/>
    <col min="3330" max="3330" width="56.28515625" style="17" bestFit="1" customWidth="1"/>
    <col min="3331" max="3331" width="103" style="17" bestFit="1" customWidth="1"/>
    <col min="3332" max="3332" width="46" style="17" bestFit="1" customWidth="1"/>
    <col min="3333" max="3333" width="33.28515625" style="17" bestFit="1" customWidth="1"/>
    <col min="3334" max="3334" width="34.7109375" style="17" customWidth="1"/>
    <col min="3335" max="3335" width="37.140625" style="17" bestFit="1" customWidth="1"/>
    <col min="3336" max="3336" width="31.42578125" style="17" bestFit="1" customWidth="1"/>
    <col min="3337" max="3337" width="95.85546875" style="17" bestFit="1" customWidth="1"/>
    <col min="3338" max="3338" width="26.42578125" style="17" bestFit="1" customWidth="1"/>
    <col min="3339" max="3339" width="49.140625" style="17" bestFit="1" customWidth="1"/>
    <col min="3340" max="3584" width="11.42578125" style="17"/>
    <col min="3585" max="3585" width="25" style="17" customWidth="1"/>
    <col min="3586" max="3586" width="56.28515625" style="17" bestFit="1" customWidth="1"/>
    <col min="3587" max="3587" width="103" style="17" bestFit="1" customWidth="1"/>
    <col min="3588" max="3588" width="46" style="17" bestFit="1" customWidth="1"/>
    <col min="3589" max="3589" width="33.28515625" style="17" bestFit="1" customWidth="1"/>
    <col min="3590" max="3590" width="34.7109375" style="17" customWidth="1"/>
    <col min="3591" max="3591" width="37.140625" style="17" bestFit="1" customWidth="1"/>
    <col min="3592" max="3592" width="31.42578125" style="17" bestFit="1" customWidth="1"/>
    <col min="3593" max="3593" width="95.85546875" style="17" bestFit="1" customWidth="1"/>
    <col min="3594" max="3594" width="26.42578125" style="17" bestFit="1" customWidth="1"/>
    <col min="3595" max="3595" width="49.140625" style="17" bestFit="1" customWidth="1"/>
    <col min="3596" max="3840" width="11.42578125" style="17"/>
    <col min="3841" max="3841" width="25" style="17" customWidth="1"/>
    <col min="3842" max="3842" width="56.28515625" style="17" bestFit="1" customWidth="1"/>
    <col min="3843" max="3843" width="103" style="17" bestFit="1" customWidth="1"/>
    <col min="3844" max="3844" width="46" style="17" bestFit="1" customWidth="1"/>
    <col min="3845" max="3845" width="33.28515625" style="17" bestFit="1" customWidth="1"/>
    <col min="3846" max="3846" width="34.7109375" style="17" customWidth="1"/>
    <col min="3847" max="3847" width="37.140625" style="17" bestFit="1" customWidth="1"/>
    <col min="3848" max="3848" width="31.42578125" style="17" bestFit="1" customWidth="1"/>
    <col min="3849" max="3849" width="95.85546875" style="17" bestFit="1" customWidth="1"/>
    <col min="3850" max="3850" width="26.42578125" style="17" bestFit="1" customWidth="1"/>
    <col min="3851" max="3851" width="49.140625" style="17" bestFit="1" customWidth="1"/>
    <col min="3852" max="4096" width="11.42578125" style="17"/>
    <col min="4097" max="4097" width="25" style="17" customWidth="1"/>
    <col min="4098" max="4098" width="56.28515625" style="17" bestFit="1" customWidth="1"/>
    <col min="4099" max="4099" width="103" style="17" bestFit="1" customWidth="1"/>
    <col min="4100" max="4100" width="46" style="17" bestFit="1" customWidth="1"/>
    <col min="4101" max="4101" width="33.28515625" style="17" bestFit="1" customWidth="1"/>
    <col min="4102" max="4102" width="34.7109375" style="17" customWidth="1"/>
    <col min="4103" max="4103" width="37.140625" style="17" bestFit="1" customWidth="1"/>
    <col min="4104" max="4104" width="31.42578125" style="17" bestFit="1" customWidth="1"/>
    <col min="4105" max="4105" width="95.85546875" style="17" bestFit="1" customWidth="1"/>
    <col min="4106" max="4106" width="26.42578125" style="17" bestFit="1" customWidth="1"/>
    <col min="4107" max="4107" width="49.140625" style="17" bestFit="1" customWidth="1"/>
    <col min="4108" max="4352" width="11.42578125" style="17"/>
    <col min="4353" max="4353" width="25" style="17" customWidth="1"/>
    <col min="4354" max="4354" width="56.28515625" style="17" bestFit="1" customWidth="1"/>
    <col min="4355" max="4355" width="103" style="17" bestFit="1" customWidth="1"/>
    <col min="4356" max="4356" width="46" style="17" bestFit="1" customWidth="1"/>
    <col min="4357" max="4357" width="33.28515625" style="17" bestFit="1" customWidth="1"/>
    <col min="4358" max="4358" width="34.7109375" style="17" customWidth="1"/>
    <col min="4359" max="4359" width="37.140625" style="17" bestFit="1" customWidth="1"/>
    <col min="4360" max="4360" width="31.42578125" style="17" bestFit="1" customWidth="1"/>
    <col min="4361" max="4361" width="95.85546875" style="17" bestFit="1" customWidth="1"/>
    <col min="4362" max="4362" width="26.42578125" style="17" bestFit="1" customWidth="1"/>
    <col min="4363" max="4363" width="49.140625" style="17" bestFit="1" customWidth="1"/>
    <col min="4364" max="4608" width="11.42578125" style="17"/>
    <col min="4609" max="4609" width="25" style="17" customWidth="1"/>
    <col min="4610" max="4610" width="56.28515625" style="17" bestFit="1" customWidth="1"/>
    <col min="4611" max="4611" width="103" style="17" bestFit="1" customWidth="1"/>
    <col min="4612" max="4612" width="46" style="17" bestFit="1" customWidth="1"/>
    <col min="4613" max="4613" width="33.28515625" style="17" bestFit="1" customWidth="1"/>
    <col min="4614" max="4614" width="34.7109375" style="17" customWidth="1"/>
    <col min="4615" max="4615" width="37.140625" style="17" bestFit="1" customWidth="1"/>
    <col min="4616" max="4616" width="31.42578125" style="17" bestFit="1" customWidth="1"/>
    <col min="4617" max="4617" width="95.85546875" style="17" bestFit="1" customWidth="1"/>
    <col min="4618" max="4618" width="26.42578125" style="17" bestFit="1" customWidth="1"/>
    <col min="4619" max="4619" width="49.140625" style="17" bestFit="1" customWidth="1"/>
    <col min="4620" max="4864" width="11.42578125" style="17"/>
    <col min="4865" max="4865" width="25" style="17" customWidth="1"/>
    <col min="4866" max="4866" width="56.28515625" style="17" bestFit="1" customWidth="1"/>
    <col min="4867" max="4867" width="103" style="17" bestFit="1" customWidth="1"/>
    <col min="4868" max="4868" width="46" style="17" bestFit="1" customWidth="1"/>
    <col min="4869" max="4869" width="33.28515625" style="17" bestFit="1" customWidth="1"/>
    <col min="4870" max="4870" width="34.7109375" style="17" customWidth="1"/>
    <col min="4871" max="4871" width="37.140625" style="17" bestFit="1" customWidth="1"/>
    <col min="4872" max="4872" width="31.42578125" style="17" bestFit="1" customWidth="1"/>
    <col min="4873" max="4873" width="95.85546875" style="17" bestFit="1" customWidth="1"/>
    <col min="4874" max="4874" width="26.42578125" style="17" bestFit="1" customWidth="1"/>
    <col min="4875" max="4875" width="49.140625" style="17" bestFit="1" customWidth="1"/>
    <col min="4876" max="5120" width="11.42578125" style="17"/>
    <col min="5121" max="5121" width="25" style="17" customWidth="1"/>
    <col min="5122" max="5122" width="56.28515625" style="17" bestFit="1" customWidth="1"/>
    <col min="5123" max="5123" width="103" style="17" bestFit="1" customWidth="1"/>
    <col min="5124" max="5124" width="46" style="17" bestFit="1" customWidth="1"/>
    <col min="5125" max="5125" width="33.28515625" style="17" bestFit="1" customWidth="1"/>
    <col min="5126" max="5126" width="34.7109375" style="17" customWidth="1"/>
    <col min="5127" max="5127" width="37.140625" style="17" bestFit="1" customWidth="1"/>
    <col min="5128" max="5128" width="31.42578125" style="17" bestFit="1" customWidth="1"/>
    <col min="5129" max="5129" width="95.85546875" style="17" bestFit="1" customWidth="1"/>
    <col min="5130" max="5130" width="26.42578125" style="17" bestFit="1" customWidth="1"/>
    <col min="5131" max="5131" width="49.140625" style="17" bestFit="1" customWidth="1"/>
    <col min="5132" max="5376" width="11.42578125" style="17"/>
    <col min="5377" max="5377" width="25" style="17" customWidth="1"/>
    <col min="5378" max="5378" width="56.28515625" style="17" bestFit="1" customWidth="1"/>
    <col min="5379" max="5379" width="103" style="17" bestFit="1" customWidth="1"/>
    <col min="5380" max="5380" width="46" style="17" bestFit="1" customWidth="1"/>
    <col min="5381" max="5381" width="33.28515625" style="17" bestFit="1" customWidth="1"/>
    <col min="5382" max="5382" width="34.7109375" style="17" customWidth="1"/>
    <col min="5383" max="5383" width="37.140625" style="17" bestFit="1" customWidth="1"/>
    <col min="5384" max="5384" width="31.42578125" style="17" bestFit="1" customWidth="1"/>
    <col min="5385" max="5385" width="95.85546875" style="17" bestFit="1" customWidth="1"/>
    <col min="5386" max="5386" width="26.42578125" style="17" bestFit="1" customWidth="1"/>
    <col min="5387" max="5387" width="49.140625" style="17" bestFit="1" customWidth="1"/>
    <col min="5388" max="5632" width="11.42578125" style="17"/>
    <col min="5633" max="5633" width="25" style="17" customWidth="1"/>
    <col min="5634" max="5634" width="56.28515625" style="17" bestFit="1" customWidth="1"/>
    <col min="5635" max="5635" width="103" style="17" bestFit="1" customWidth="1"/>
    <col min="5636" max="5636" width="46" style="17" bestFit="1" customWidth="1"/>
    <col min="5637" max="5637" width="33.28515625" style="17" bestFit="1" customWidth="1"/>
    <col min="5638" max="5638" width="34.7109375" style="17" customWidth="1"/>
    <col min="5639" max="5639" width="37.140625" style="17" bestFit="1" customWidth="1"/>
    <col min="5640" max="5640" width="31.42578125" style="17" bestFit="1" customWidth="1"/>
    <col min="5641" max="5641" width="95.85546875" style="17" bestFit="1" customWidth="1"/>
    <col min="5642" max="5642" width="26.42578125" style="17" bestFit="1" customWidth="1"/>
    <col min="5643" max="5643" width="49.140625" style="17" bestFit="1" customWidth="1"/>
    <col min="5644" max="5888" width="11.42578125" style="17"/>
    <col min="5889" max="5889" width="25" style="17" customWidth="1"/>
    <col min="5890" max="5890" width="56.28515625" style="17" bestFit="1" customWidth="1"/>
    <col min="5891" max="5891" width="103" style="17" bestFit="1" customWidth="1"/>
    <col min="5892" max="5892" width="46" style="17" bestFit="1" customWidth="1"/>
    <col min="5893" max="5893" width="33.28515625" style="17" bestFit="1" customWidth="1"/>
    <col min="5894" max="5894" width="34.7109375" style="17" customWidth="1"/>
    <col min="5895" max="5895" width="37.140625" style="17" bestFit="1" customWidth="1"/>
    <col min="5896" max="5896" width="31.42578125" style="17" bestFit="1" customWidth="1"/>
    <col min="5897" max="5897" width="95.85546875" style="17" bestFit="1" customWidth="1"/>
    <col min="5898" max="5898" width="26.42578125" style="17" bestFit="1" customWidth="1"/>
    <col min="5899" max="5899" width="49.140625" style="17" bestFit="1" customWidth="1"/>
    <col min="5900" max="6144" width="11.42578125" style="17"/>
    <col min="6145" max="6145" width="25" style="17" customWidth="1"/>
    <col min="6146" max="6146" width="56.28515625" style="17" bestFit="1" customWidth="1"/>
    <col min="6147" max="6147" width="103" style="17" bestFit="1" customWidth="1"/>
    <col min="6148" max="6148" width="46" style="17" bestFit="1" customWidth="1"/>
    <col min="6149" max="6149" width="33.28515625" style="17" bestFit="1" customWidth="1"/>
    <col min="6150" max="6150" width="34.7109375" style="17" customWidth="1"/>
    <col min="6151" max="6151" width="37.140625" style="17" bestFit="1" customWidth="1"/>
    <col min="6152" max="6152" width="31.42578125" style="17" bestFit="1" customWidth="1"/>
    <col min="6153" max="6153" width="95.85546875" style="17" bestFit="1" customWidth="1"/>
    <col min="6154" max="6154" width="26.42578125" style="17" bestFit="1" customWidth="1"/>
    <col min="6155" max="6155" width="49.140625" style="17" bestFit="1" customWidth="1"/>
    <col min="6156" max="6400" width="11.42578125" style="17"/>
    <col min="6401" max="6401" width="25" style="17" customWidth="1"/>
    <col min="6402" max="6402" width="56.28515625" style="17" bestFit="1" customWidth="1"/>
    <col min="6403" max="6403" width="103" style="17" bestFit="1" customWidth="1"/>
    <col min="6404" max="6404" width="46" style="17" bestFit="1" customWidth="1"/>
    <col min="6405" max="6405" width="33.28515625" style="17" bestFit="1" customWidth="1"/>
    <col min="6406" max="6406" width="34.7109375" style="17" customWidth="1"/>
    <col min="6407" max="6407" width="37.140625" style="17" bestFit="1" customWidth="1"/>
    <col min="6408" max="6408" width="31.42578125" style="17" bestFit="1" customWidth="1"/>
    <col min="6409" max="6409" width="95.85546875" style="17" bestFit="1" customWidth="1"/>
    <col min="6410" max="6410" width="26.42578125" style="17" bestFit="1" customWidth="1"/>
    <col min="6411" max="6411" width="49.140625" style="17" bestFit="1" customWidth="1"/>
    <col min="6412" max="6656" width="11.42578125" style="17"/>
    <col min="6657" max="6657" width="25" style="17" customWidth="1"/>
    <col min="6658" max="6658" width="56.28515625" style="17" bestFit="1" customWidth="1"/>
    <col min="6659" max="6659" width="103" style="17" bestFit="1" customWidth="1"/>
    <col min="6660" max="6660" width="46" style="17" bestFit="1" customWidth="1"/>
    <col min="6661" max="6661" width="33.28515625" style="17" bestFit="1" customWidth="1"/>
    <col min="6662" max="6662" width="34.7109375" style="17" customWidth="1"/>
    <col min="6663" max="6663" width="37.140625" style="17" bestFit="1" customWidth="1"/>
    <col min="6664" max="6664" width="31.42578125" style="17" bestFit="1" customWidth="1"/>
    <col min="6665" max="6665" width="95.85546875" style="17" bestFit="1" customWidth="1"/>
    <col min="6666" max="6666" width="26.42578125" style="17" bestFit="1" customWidth="1"/>
    <col min="6667" max="6667" width="49.140625" style="17" bestFit="1" customWidth="1"/>
    <col min="6668" max="6912" width="11.42578125" style="17"/>
    <col min="6913" max="6913" width="25" style="17" customWidth="1"/>
    <col min="6914" max="6914" width="56.28515625" style="17" bestFit="1" customWidth="1"/>
    <col min="6915" max="6915" width="103" style="17" bestFit="1" customWidth="1"/>
    <col min="6916" max="6916" width="46" style="17" bestFit="1" customWidth="1"/>
    <col min="6917" max="6917" width="33.28515625" style="17" bestFit="1" customWidth="1"/>
    <col min="6918" max="6918" width="34.7109375" style="17" customWidth="1"/>
    <col min="6919" max="6919" width="37.140625" style="17" bestFit="1" customWidth="1"/>
    <col min="6920" max="6920" width="31.42578125" style="17" bestFit="1" customWidth="1"/>
    <col min="6921" max="6921" width="95.85546875" style="17" bestFit="1" customWidth="1"/>
    <col min="6922" max="6922" width="26.42578125" style="17" bestFit="1" customWidth="1"/>
    <col min="6923" max="6923" width="49.140625" style="17" bestFit="1" customWidth="1"/>
    <col min="6924" max="7168" width="11.42578125" style="17"/>
    <col min="7169" max="7169" width="25" style="17" customWidth="1"/>
    <col min="7170" max="7170" width="56.28515625" style="17" bestFit="1" customWidth="1"/>
    <col min="7171" max="7171" width="103" style="17" bestFit="1" customWidth="1"/>
    <col min="7172" max="7172" width="46" style="17" bestFit="1" customWidth="1"/>
    <col min="7173" max="7173" width="33.28515625" style="17" bestFit="1" customWidth="1"/>
    <col min="7174" max="7174" width="34.7109375" style="17" customWidth="1"/>
    <col min="7175" max="7175" width="37.140625" style="17" bestFit="1" customWidth="1"/>
    <col min="7176" max="7176" width="31.42578125" style="17" bestFit="1" customWidth="1"/>
    <col min="7177" max="7177" width="95.85546875" style="17" bestFit="1" customWidth="1"/>
    <col min="7178" max="7178" width="26.42578125" style="17" bestFit="1" customWidth="1"/>
    <col min="7179" max="7179" width="49.140625" style="17" bestFit="1" customWidth="1"/>
    <col min="7180" max="7424" width="11.42578125" style="17"/>
    <col min="7425" max="7425" width="25" style="17" customWidth="1"/>
    <col min="7426" max="7426" width="56.28515625" style="17" bestFit="1" customWidth="1"/>
    <col min="7427" max="7427" width="103" style="17" bestFit="1" customWidth="1"/>
    <col min="7428" max="7428" width="46" style="17" bestFit="1" customWidth="1"/>
    <col min="7429" max="7429" width="33.28515625" style="17" bestFit="1" customWidth="1"/>
    <col min="7430" max="7430" width="34.7109375" style="17" customWidth="1"/>
    <col min="7431" max="7431" width="37.140625" style="17" bestFit="1" customWidth="1"/>
    <col min="7432" max="7432" width="31.42578125" style="17" bestFit="1" customWidth="1"/>
    <col min="7433" max="7433" width="95.85546875" style="17" bestFit="1" customWidth="1"/>
    <col min="7434" max="7434" width="26.42578125" style="17" bestFit="1" customWidth="1"/>
    <col min="7435" max="7435" width="49.140625" style="17" bestFit="1" customWidth="1"/>
    <col min="7436" max="7680" width="11.42578125" style="17"/>
    <col min="7681" max="7681" width="25" style="17" customWidth="1"/>
    <col min="7682" max="7682" width="56.28515625" style="17" bestFit="1" customWidth="1"/>
    <col min="7683" max="7683" width="103" style="17" bestFit="1" customWidth="1"/>
    <col min="7684" max="7684" width="46" style="17" bestFit="1" customWidth="1"/>
    <col min="7685" max="7685" width="33.28515625" style="17" bestFit="1" customWidth="1"/>
    <col min="7686" max="7686" width="34.7109375" style="17" customWidth="1"/>
    <col min="7687" max="7687" width="37.140625" style="17" bestFit="1" customWidth="1"/>
    <col min="7688" max="7688" width="31.42578125" style="17" bestFit="1" customWidth="1"/>
    <col min="7689" max="7689" width="95.85546875" style="17" bestFit="1" customWidth="1"/>
    <col min="7690" max="7690" width="26.42578125" style="17" bestFit="1" customWidth="1"/>
    <col min="7691" max="7691" width="49.140625" style="17" bestFit="1" customWidth="1"/>
    <col min="7692" max="7936" width="11.42578125" style="17"/>
    <col min="7937" max="7937" width="25" style="17" customWidth="1"/>
    <col min="7938" max="7938" width="56.28515625" style="17" bestFit="1" customWidth="1"/>
    <col min="7939" max="7939" width="103" style="17" bestFit="1" customWidth="1"/>
    <col min="7940" max="7940" width="46" style="17" bestFit="1" customWidth="1"/>
    <col min="7941" max="7941" width="33.28515625" style="17" bestFit="1" customWidth="1"/>
    <col min="7942" max="7942" width="34.7109375" style="17" customWidth="1"/>
    <col min="7943" max="7943" width="37.140625" style="17" bestFit="1" customWidth="1"/>
    <col min="7944" max="7944" width="31.42578125" style="17" bestFit="1" customWidth="1"/>
    <col min="7945" max="7945" width="95.85546875" style="17" bestFit="1" customWidth="1"/>
    <col min="7946" max="7946" width="26.42578125" style="17" bestFit="1" customWidth="1"/>
    <col min="7947" max="7947" width="49.140625" style="17" bestFit="1" customWidth="1"/>
    <col min="7948" max="8192" width="11.42578125" style="17"/>
    <col min="8193" max="8193" width="25" style="17" customWidth="1"/>
    <col min="8194" max="8194" width="56.28515625" style="17" bestFit="1" customWidth="1"/>
    <col min="8195" max="8195" width="103" style="17" bestFit="1" customWidth="1"/>
    <col min="8196" max="8196" width="46" style="17" bestFit="1" customWidth="1"/>
    <col min="8197" max="8197" width="33.28515625" style="17" bestFit="1" customWidth="1"/>
    <col min="8198" max="8198" width="34.7109375" style="17" customWidth="1"/>
    <col min="8199" max="8199" width="37.140625" style="17" bestFit="1" customWidth="1"/>
    <col min="8200" max="8200" width="31.42578125" style="17" bestFit="1" customWidth="1"/>
    <col min="8201" max="8201" width="95.85546875" style="17" bestFit="1" customWidth="1"/>
    <col min="8202" max="8202" width="26.42578125" style="17" bestFit="1" customWidth="1"/>
    <col min="8203" max="8203" width="49.140625" style="17" bestFit="1" customWidth="1"/>
    <col min="8204" max="8448" width="11.42578125" style="17"/>
    <col min="8449" max="8449" width="25" style="17" customWidth="1"/>
    <col min="8450" max="8450" width="56.28515625" style="17" bestFit="1" customWidth="1"/>
    <col min="8451" max="8451" width="103" style="17" bestFit="1" customWidth="1"/>
    <col min="8452" max="8452" width="46" style="17" bestFit="1" customWidth="1"/>
    <col min="8453" max="8453" width="33.28515625" style="17" bestFit="1" customWidth="1"/>
    <col min="8454" max="8454" width="34.7109375" style="17" customWidth="1"/>
    <col min="8455" max="8455" width="37.140625" style="17" bestFit="1" customWidth="1"/>
    <col min="8456" max="8456" width="31.42578125" style="17" bestFit="1" customWidth="1"/>
    <col min="8457" max="8457" width="95.85546875" style="17" bestFit="1" customWidth="1"/>
    <col min="8458" max="8458" width="26.42578125" style="17" bestFit="1" customWidth="1"/>
    <col min="8459" max="8459" width="49.140625" style="17" bestFit="1" customWidth="1"/>
    <col min="8460" max="8704" width="11.42578125" style="17"/>
    <col min="8705" max="8705" width="25" style="17" customWidth="1"/>
    <col min="8706" max="8706" width="56.28515625" style="17" bestFit="1" customWidth="1"/>
    <col min="8707" max="8707" width="103" style="17" bestFit="1" customWidth="1"/>
    <col min="8708" max="8708" width="46" style="17" bestFit="1" customWidth="1"/>
    <col min="8709" max="8709" width="33.28515625" style="17" bestFit="1" customWidth="1"/>
    <col min="8710" max="8710" width="34.7109375" style="17" customWidth="1"/>
    <col min="8711" max="8711" width="37.140625" style="17" bestFit="1" customWidth="1"/>
    <col min="8712" max="8712" width="31.42578125" style="17" bestFit="1" customWidth="1"/>
    <col min="8713" max="8713" width="95.85546875" style="17" bestFit="1" customWidth="1"/>
    <col min="8714" max="8714" width="26.42578125" style="17" bestFit="1" customWidth="1"/>
    <col min="8715" max="8715" width="49.140625" style="17" bestFit="1" customWidth="1"/>
    <col min="8716" max="8960" width="11.42578125" style="17"/>
    <col min="8961" max="8961" width="25" style="17" customWidth="1"/>
    <col min="8962" max="8962" width="56.28515625" style="17" bestFit="1" customWidth="1"/>
    <col min="8963" max="8963" width="103" style="17" bestFit="1" customWidth="1"/>
    <col min="8964" max="8964" width="46" style="17" bestFit="1" customWidth="1"/>
    <col min="8965" max="8965" width="33.28515625" style="17" bestFit="1" customWidth="1"/>
    <col min="8966" max="8966" width="34.7109375" style="17" customWidth="1"/>
    <col min="8967" max="8967" width="37.140625" style="17" bestFit="1" customWidth="1"/>
    <col min="8968" max="8968" width="31.42578125" style="17" bestFit="1" customWidth="1"/>
    <col min="8969" max="8969" width="95.85546875" style="17" bestFit="1" customWidth="1"/>
    <col min="8970" max="8970" width="26.42578125" style="17" bestFit="1" customWidth="1"/>
    <col min="8971" max="8971" width="49.140625" style="17" bestFit="1" customWidth="1"/>
    <col min="8972" max="9216" width="11.42578125" style="17"/>
    <col min="9217" max="9217" width="25" style="17" customWidth="1"/>
    <col min="9218" max="9218" width="56.28515625" style="17" bestFit="1" customWidth="1"/>
    <col min="9219" max="9219" width="103" style="17" bestFit="1" customWidth="1"/>
    <col min="9220" max="9220" width="46" style="17" bestFit="1" customWidth="1"/>
    <col min="9221" max="9221" width="33.28515625" style="17" bestFit="1" customWidth="1"/>
    <col min="9222" max="9222" width="34.7109375" style="17" customWidth="1"/>
    <col min="9223" max="9223" width="37.140625" style="17" bestFit="1" customWidth="1"/>
    <col min="9224" max="9224" width="31.42578125" style="17" bestFit="1" customWidth="1"/>
    <col min="9225" max="9225" width="95.85546875" style="17" bestFit="1" customWidth="1"/>
    <col min="9226" max="9226" width="26.42578125" style="17" bestFit="1" customWidth="1"/>
    <col min="9227" max="9227" width="49.140625" style="17" bestFit="1" customWidth="1"/>
    <col min="9228" max="9472" width="11.42578125" style="17"/>
    <col min="9473" max="9473" width="25" style="17" customWidth="1"/>
    <col min="9474" max="9474" width="56.28515625" style="17" bestFit="1" customWidth="1"/>
    <col min="9475" max="9475" width="103" style="17" bestFit="1" customWidth="1"/>
    <col min="9476" max="9476" width="46" style="17" bestFit="1" customWidth="1"/>
    <col min="9477" max="9477" width="33.28515625" style="17" bestFit="1" customWidth="1"/>
    <col min="9478" max="9478" width="34.7109375" style="17" customWidth="1"/>
    <col min="9479" max="9479" width="37.140625" style="17" bestFit="1" customWidth="1"/>
    <col min="9480" max="9480" width="31.42578125" style="17" bestFit="1" customWidth="1"/>
    <col min="9481" max="9481" width="95.85546875" style="17" bestFit="1" customWidth="1"/>
    <col min="9482" max="9482" width="26.42578125" style="17" bestFit="1" customWidth="1"/>
    <col min="9483" max="9483" width="49.140625" style="17" bestFit="1" customWidth="1"/>
    <col min="9484" max="9728" width="11.42578125" style="17"/>
    <col min="9729" max="9729" width="25" style="17" customWidth="1"/>
    <col min="9730" max="9730" width="56.28515625" style="17" bestFit="1" customWidth="1"/>
    <col min="9731" max="9731" width="103" style="17" bestFit="1" customWidth="1"/>
    <col min="9732" max="9732" width="46" style="17" bestFit="1" customWidth="1"/>
    <col min="9733" max="9733" width="33.28515625" style="17" bestFit="1" customWidth="1"/>
    <col min="9734" max="9734" width="34.7109375" style="17" customWidth="1"/>
    <col min="9735" max="9735" width="37.140625" style="17" bestFit="1" customWidth="1"/>
    <col min="9736" max="9736" width="31.42578125" style="17" bestFit="1" customWidth="1"/>
    <col min="9737" max="9737" width="95.85546875" style="17" bestFit="1" customWidth="1"/>
    <col min="9738" max="9738" width="26.42578125" style="17" bestFit="1" customWidth="1"/>
    <col min="9739" max="9739" width="49.140625" style="17" bestFit="1" customWidth="1"/>
    <col min="9740" max="9984" width="11.42578125" style="17"/>
    <col min="9985" max="9985" width="25" style="17" customWidth="1"/>
    <col min="9986" max="9986" width="56.28515625" style="17" bestFit="1" customWidth="1"/>
    <col min="9987" max="9987" width="103" style="17" bestFit="1" customWidth="1"/>
    <col min="9988" max="9988" width="46" style="17" bestFit="1" customWidth="1"/>
    <col min="9989" max="9989" width="33.28515625" style="17" bestFit="1" customWidth="1"/>
    <col min="9990" max="9990" width="34.7109375" style="17" customWidth="1"/>
    <col min="9991" max="9991" width="37.140625" style="17" bestFit="1" customWidth="1"/>
    <col min="9992" max="9992" width="31.42578125" style="17" bestFit="1" customWidth="1"/>
    <col min="9993" max="9993" width="95.85546875" style="17" bestFit="1" customWidth="1"/>
    <col min="9994" max="9994" width="26.42578125" style="17" bestFit="1" customWidth="1"/>
    <col min="9995" max="9995" width="49.140625" style="17" bestFit="1" customWidth="1"/>
    <col min="9996" max="10240" width="11.42578125" style="17"/>
    <col min="10241" max="10241" width="25" style="17" customWidth="1"/>
    <col min="10242" max="10242" width="56.28515625" style="17" bestFit="1" customWidth="1"/>
    <col min="10243" max="10243" width="103" style="17" bestFit="1" customWidth="1"/>
    <col min="10244" max="10244" width="46" style="17" bestFit="1" customWidth="1"/>
    <col min="10245" max="10245" width="33.28515625" style="17" bestFit="1" customWidth="1"/>
    <col min="10246" max="10246" width="34.7109375" style="17" customWidth="1"/>
    <col min="10247" max="10247" width="37.140625" style="17" bestFit="1" customWidth="1"/>
    <col min="10248" max="10248" width="31.42578125" style="17" bestFit="1" customWidth="1"/>
    <col min="10249" max="10249" width="95.85546875" style="17" bestFit="1" customWidth="1"/>
    <col min="10250" max="10250" width="26.42578125" style="17" bestFit="1" customWidth="1"/>
    <col min="10251" max="10251" width="49.140625" style="17" bestFit="1" customWidth="1"/>
    <col min="10252" max="10496" width="11.42578125" style="17"/>
    <col min="10497" max="10497" width="25" style="17" customWidth="1"/>
    <col min="10498" max="10498" width="56.28515625" style="17" bestFit="1" customWidth="1"/>
    <col min="10499" max="10499" width="103" style="17" bestFit="1" customWidth="1"/>
    <col min="10500" max="10500" width="46" style="17" bestFit="1" customWidth="1"/>
    <col min="10501" max="10501" width="33.28515625" style="17" bestFit="1" customWidth="1"/>
    <col min="10502" max="10502" width="34.7109375" style="17" customWidth="1"/>
    <col min="10503" max="10503" width="37.140625" style="17" bestFit="1" customWidth="1"/>
    <col min="10504" max="10504" width="31.42578125" style="17" bestFit="1" customWidth="1"/>
    <col min="10505" max="10505" width="95.85546875" style="17" bestFit="1" customWidth="1"/>
    <col min="10506" max="10506" width="26.42578125" style="17" bestFit="1" customWidth="1"/>
    <col min="10507" max="10507" width="49.140625" style="17" bestFit="1" customWidth="1"/>
    <col min="10508" max="10752" width="11.42578125" style="17"/>
    <col min="10753" max="10753" width="25" style="17" customWidth="1"/>
    <col min="10754" max="10754" width="56.28515625" style="17" bestFit="1" customWidth="1"/>
    <col min="10755" max="10755" width="103" style="17" bestFit="1" customWidth="1"/>
    <col min="10756" max="10756" width="46" style="17" bestFit="1" customWidth="1"/>
    <col min="10757" max="10757" width="33.28515625" style="17" bestFit="1" customWidth="1"/>
    <col min="10758" max="10758" width="34.7109375" style="17" customWidth="1"/>
    <col min="10759" max="10759" width="37.140625" style="17" bestFit="1" customWidth="1"/>
    <col min="10760" max="10760" width="31.42578125" style="17" bestFit="1" customWidth="1"/>
    <col min="10761" max="10761" width="95.85546875" style="17" bestFit="1" customWidth="1"/>
    <col min="10762" max="10762" width="26.42578125" style="17" bestFit="1" customWidth="1"/>
    <col min="10763" max="10763" width="49.140625" style="17" bestFit="1" customWidth="1"/>
    <col min="10764" max="11008" width="11.42578125" style="17"/>
    <col min="11009" max="11009" width="25" style="17" customWidth="1"/>
    <col min="11010" max="11010" width="56.28515625" style="17" bestFit="1" customWidth="1"/>
    <col min="11011" max="11011" width="103" style="17" bestFit="1" customWidth="1"/>
    <col min="11012" max="11012" width="46" style="17" bestFit="1" customWidth="1"/>
    <col min="11013" max="11013" width="33.28515625" style="17" bestFit="1" customWidth="1"/>
    <col min="11014" max="11014" width="34.7109375" style="17" customWidth="1"/>
    <col min="11015" max="11015" width="37.140625" style="17" bestFit="1" customWidth="1"/>
    <col min="11016" max="11016" width="31.42578125" style="17" bestFit="1" customWidth="1"/>
    <col min="11017" max="11017" width="95.85546875" style="17" bestFit="1" customWidth="1"/>
    <col min="11018" max="11018" width="26.42578125" style="17" bestFit="1" customWidth="1"/>
    <col min="11019" max="11019" width="49.140625" style="17" bestFit="1" customWidth="1"/>
    <col min="11020" max="11264" width="11.42578125" style="17"/>
    <col min="11265" max="11265" width="25" style="17" customWidth="1"/>
    <col min="11266" max="11266" width="56.28515625" style="17" bestFit="1" customWidth="1"/>
    <col min="11267" max="11267" width="103" style="17" bestFit="1" customWidth="1"/>
    <col min="11268" max="11268" width="46" style="17" bestFit="1" customWidth="1"/>
    <col min="11269" max="11269" width="33.28515625" style="17" bestFit="1" customWidth="1"/>
    <col min="11270" max="11270" width="34.7109375" style="17" customWidth="1"/>
    <col min="11271" max="11271" width="37.140625" style="17" bestFit="1" customWidth="1"/>
    <col min="11272" max="11272" width="31.42578125" style="17" bestFit="1" customWidth="1"/>
    <col min="11273" max="11273" width="95.85546875" style="17" bestFit="1" customWidth="1"/>
    <col min="11274" max="11274" width="26.42578125" style="17" bestFit="1" customWidth="1"/>
    <col min="11275" max="11275" width="49.140625" style="17" bestFit="1" customWidth="1"/>
    <col min="11276" max="11520" width="11.42578125" style="17"/>
    <col min="11521" max="11521" width="25" style="17" customWidth="1"/>
    <col min="11522" max="11522" width="56.28515625" style="17" bestFit="1" customWidth="1"/>
    <col min="11523" max="11523" width="103" style="17" bestFit="1" customWidth="1"/>
    <col min="11524" max="11524" width="46" style="17" bestFit="1" customWidth="1"/>
    <col min="11525" max="11525" width="33.28515625" style="17" bestFit="1" customWidth="1"/>
    <col min="11526" max="11526" width="34.7109375" style="17" customWidth="1"/>
    <col min="11527" max="11527" width="37.140625" style="17" bestFit="1" customWidth="1"/>
    <col min="11528" max="11528" width="31.42578125" style="17" bestFit="1" customWidth="1"/>
    <col min="11529" max="11529" width="95.85546875" style="17" bestFit="1" customWidth="1"/>
    <col min="11530" max="11530" width="26.42578125" style="17" bestFit="1" customWidth="1"/>
    <col min="11531" max="11531" width="49.140625" style="17" bestFit="1" customWidth="1"/>
    <col min="11532" max="11776" width="11.42578125" style="17"/>
    <col min="11777" max="11777" width="25" style="17" customWidth="1"/>
    <col min="11778" max="11778" width="56.28515625" style="17" bestFit="1" customWidth="1"/>
    <col min="11779" max="11779" width="103" style="17" bestFit="1" customWidth="1"/>
    <col min="11780" max="11780" width="46" style="17" bestFit="1" customWidth="1"/>
    <col min="11781" max="11781" width="33.28515625" style="17" bestFit="1" customWidth="1"/>
    <col min="11782" max="11782" width="34.7109375" style="17" customWidth="1"/>
    <col min="11783" max="11783" width="37.140625" style="17" bestFit="1" customWidth="1"/>
    <col min="11784" max="11784" width="31.42578125" style="17" bestFit="1" customWidth="1"/>
    <col min="11785" max="11785" width="95.85546875" style="17" bestFit="1" customWidth="1"/>
    <col min="11786" max="11786" width="26.42578125" style="17" bestFit="1" customWidth="1"/>
    <col min="11787" max="11787" width="49.140625" style="17" bestFit="1" customWidth="1"/>
    <col min="11788" max="12032" width="11.42578125" style="17"/>
    <col min="12033" max="12033" width="25" style="17" customWidth="1"/>
    <col min="12034" max="12034" width="56.28515625" style="17" bestFit="1" customWidth="1"/>
    <col min="12035" max="12035" width="103" style="17" bestFit="1" customWidth="1"/>
    <col min="12036" max="12036" width="46" style="17" bestFit="1" customWidth="1"/>
    <col min="12037" max="12037" width="33.28515625" style="17" bestFit="1" customWidth="1"/>
    <col min="12038" max="12038" width="34.7109375" style="17" customWidth="1"/>
    <col min="12039" max="12039" width="37.140625" style="17" bestFit="1" customWidth="1"/>
    <col min="12040" max="12040" width="31.42578125" style="17" bestFit="1" customWidth="1"/>
    <col min="12041" max="12041" width="95.85546875" style="17" bestFit="1" customWidth="1"/>
    <col min="12042" max="12042" width="26.42578125" style="17" bestFit="1" customWidth="1"/>
    <col min="12043" max="12043" width="49.140625" style="17" bestFit="1" customWidth="1"/>
    <col min="12044" max="12288" width="11.42578125" style="17"/>
    <col min="12289" max="12289" width="25" style="17" customWidth="1"/>
    <col min="12290" max="12290" width="56.28515625" style="17" bestFit="1" customWidth="1"/>
    <col min="12291" max="12291" width="103" style="17" bestFit="1" customWidth="1"/>
    <col min="12292" max="12292" width="46" style="17" bestFit="1" customWidth="1"/>
    <col min="12293" max="12293" width="33.28515625" style="17" bestFit="1" customWidth="1"/>
    <col min="12294" max="12294" width="34.7109375" style="17" customWidth="1"/>
    <col min="12295" max="12295" width="37.140625" style="17" bestFit="1" customWidth="1"/>
    <col min="12296" max="12296" width="31.42578125" style="17" bestFit="1" customWidth="1"/>
    <col min="12297" max="12297" width="95.85546875" style="17" bestFit="1" customWidth="1"/>
    <col min="12298" max="12298" width="26.42578125" style="17" bestFit="1" customWidth="1"/>
    <col min="12299" max="12299" width="49.140625" style="17" bestFit="1" customWidth="1"/>
    <col min="12300" max="12544" width="11.42578125" style="17"/>
    <col min="12545" max="12545" width="25" style="17" customWidth="1"/>
    <col min="12546" max="12546" width="56.28515625" style="17" bestFit="1" customWidth="1"/>
    <col min="12547" max="12547" width="103" style="17" bestFit="1" customWidth="1"/>
    <col min="12548" max="12548" width="46" style="17" bestFit="1" customWidth="1"/>
    <col min="12549" max="12549" width="33.28515625" style="17" bestFit="1" customWidth="1"/>
    <col min="12550" max="12550" width="34.7109375" style="17" customWidth="1"/>
    <col min="12551" max="12551" width="37.140625" style="17" bestFit="1" customWidth="1"/>
    <col min="12552" max="12552" width="31.42578125" style="17" bestFit="1" customWidth="1"/>
    <col min="12553" max="12553" width="95.85546875" style="17" bestFit="1" customWidth="1"/>
    <col min="12554" max="12554" width="26.42578125" style="17" bestFit="1" customWidth="1"/>
    <col min="12555" max="12555" width="49.140625" style="17" bestFit="1" customWidth="1"/>
    <col min="12556" max="12800" width="11.42578125" style="17"/>
    <col min="12801" max="12801" width="25" style="17" customWidth="1"/>
    <col min="12802" max="12802" width="56.28515625" style="17" bestFit="1" customWidth="1"/>
    <col min="12803" max="12803" width="103" style="17" bestFit="1" customWidth="1"/>
    <col min="12804" max="12804" width="46" style="17" bestFit="1" customWidth="1"/>
    <col min="12805" max="12805" width="33.28515625" style="17" bestFit="1" customWidth="1"/>
    <col min="12806" max="12806" width="34.7109375" style="17" customWidth="1"/>
    <col min="12807" max="12807" width="37.140625" style="17" bestFit="1" customWidth="1"/>
    <col min="12808" max="12808" width="31.42578125" style="17" bestFit="1" customWidth="1"/>
    <col min="12809" max="12809" width="95.85546875" style="17" bestFit="1" customWidth="1"/>
    <col min="12810" max="12810" width="26.42578125" style="17" bestFit="1" customWidth="1"/>
    <col min="12811" max="12811" width="49.140625" style="17" bestFit="1" customWidth="1"/>
    <col min="12812" max="13056" width="11.42578125" style="17"/>
    <col min="13057" max="13057" width="25" style="17" customWidth="1"/>
    <col min="13058" max="13058" width="56.28515625" style="17" bestFit="1" customWidth="1"/>
    <col min="13059" max="13059" width="103" style="17" bestFit="1" customWidth="1"/>
    <col min="13060" max="13060" width="46" style="17" bestFit="1" customWidth="1"/>
    <col min="13061" max="13061" width="33.28515625" style="17" bestFit="1" customWidth="1"/>
    <col min="13062" max="13062" width="34.7109375" style="17" customWidth="1"/>
    <col min="13063" max="13063" width="37.140625" style="17" bestFit="1" customWidth="1"/>
    <col min="13064" max="13064" width="31.42578125" style="17" bestFit="1" customWidth="1"/>
    <col min="13065" max="13065" width="95.85546875" style="17" bestFit="1" customWidth="1"/>
    <col min="13066" max="13066" width="26.42578125" style="17" bestFit="1" customWidth="1"/>
    <col min="13067" max="13067" width="49.140625" style="17" bestFit="1" customWidth="1"/>
    <col min="13068" max="13312" width="11.42578125" style="17"/>
    <col min="13313" max="13313" width="25" style="17" customWidth="1"/>
    <col min="13314" max="13314" width="56.28515625" style="17" bestFit="1" customWidth="1"/>
    <col min="13315" max="13315" width="103" style="17" bestFit="1" customWidth="1"/>
    <col min="13316" max="13316" width="46" style="17" bestFit="1" customWidth="1"/>
    <col min="13317" max="13317" width="33.28515625" style="17" bestFit="1" customWidth="1"/>
    <col min="13318" max="13318" width="34.7109375" style="17" customWidth="1"/>
    <col min="13319" max="13319" width="37.140625" style="17" bestFit="1" customWidth="1"/>
    <col min="13320" max="13320" width="31.42578125" style="17" bestFit="1" customWidth="1"/>
    <col min="13321" max="13321" width="95.85546875" style="17" bestFit="1" customWidth="1"/>
    <col min="13322" max="13322" width="26.42578125" style="17" bestFit="1" customWidth="1"/>
    <col min="13323" max="13323" width="49.140625" style="17" bestFit="1" customWidth="1"/>
    <col min="13324" max="13568" width="11.42578125" style="17"/>
    <col min="13569" max="13569" width="25" style="17" customWidth="1"/>
    <col min="13570" max="13570" width="56.28515625" style="17" bestFit="1" customWidth="1"/>
    <col min="13571" max="13571" width="103" style="17" bestFit="1" customWidth="1"/>
    <col min="13572" max="13572" width="46" style="17" bestFit="1" customWidth="1"/>
    <col min="13573" max="13573" width="33.28515625" style="17" bestFit="1" customWidth="1"/>
    <col min="13574" max="13574" width="34.7109375" style="17" customWidth="1"/>
    <col min="13575" max="13575" width="37.140625" style="17" bestFit="1" customWidth="1"/>
    <col min="13576" max="13576" width="31.42578125" style="17" bestFit="1" customWidth="1"/>
    <col min="13577" max="13577" width="95.85546875" style="17" bestFit="1" customWidth="1"/>
    <col min="13578" max="13578" width="26.42578125" style="17" bestFit="1" customWidth="1"/>
    <col min="13579" max="13579" width="49.140625" style="17" bestFit="1" customWidth="1"/>
    <col min="13580" max="13824" width="11.42578125" style="17"/>
    <col min="13825" max="13825" width="25" style="17" customWidth="1"/>
    <col min="13826" max="13826" width="56.28515625" style="17" bestFit="1" customWidth="1"/>
    <col min="13827" max="13827" width="103" style="17" bestFit="1" customWidth="1"/>
    <col min="13828" max="13828" width="46" style="17" bestFit="1" customWidth="1"/>
    <col min="13829" max="13829" width="33.28515625" style="17" bestFit="1" customWidth="1"/>
    <col min="13830" max="13830" width="34.7109375" style="17" customWidth="1"/>
    <col min="13831" max="13831" width="37.140625" style="17" bestFit="1" customWidth="1"/>
    <col min="13832" max="13832" width="31.42578125" style="17" bestFit="1" customWidth="1"/>
    <col min="13833" max="13833" width="95.85546875" style="17" bestFit="1" customWidth="1"/>
    <col min="13834" max="13834" width="26.42578125" style="17" bestFit="1" customWidth="1"/>
    <col min="13835" max="13835" width="49.140625" style="17" bestFit="1" customWidth="1"/>
    <col min="13836" max="14080" width="11.42578125" style="17"/>
    <col min="14081" max="14081" width="25" style="17" customWidth="1"/>
    <col min="14082" max="14082" width="56.28515625" style="17" bestFit="1" customWidth="1"/>
    <col min="14083" max="14083" width="103" style="17" bestFit="1" customWidth="1"/>
    <col min="14084" max="14084" width="46" style="17" bestFit="1" customWidth="1"/>
    <col min="14085" max="14085" width="33.28515625" style="17" bestFit="1" customWidth="1"/>
    <col min="14086" max="14086" width="34.7109375" style="17" customWidth="1"/>
    <col min="14087" max="14087" width="37.140625" style="17" bestFit="1" customWidth="1"/>
    <col min="14088" max="14088" width="31.42578125" style="17" bestFit="1" customWidth="1"/>
    <col min="14089" max="14089" width="95.85546875" style="17" bestFit="1" customWidth="1"/>
    <col min="14090" max="14090" width="26.42578125" style="17" bestFit="1" customWidth="1"/>
    <col min="14091" max="14091" width="49.140625" style="17" bestFit="1" customWidth="1"/>
    <col min="14092" max="14336" width="11.42578125" style="17"/>
    <col min="14337" max="14337" width="25" style="17" customWidth="1"/>
    <col min="14338" max="14338" width="56.28515625" style="17" bestFit="1" customWidth="1"/>
    <col min="14339" max="14339" width="103" style="17" bestFit="1" customWidth="1"/>
    <col min="14340" max="14340" width="46" style="17" bestFit="1" customWidth="1"/>
    <col min="14341" max="14341" width="33.28515625" style="17" bestFit="1" customWidth="1"/>
    <col min="14342" max="14342" width="34.7109375" style="17" customWidth="1"/>
    <col min="14343" max="14343" width="37.140625" style="17" bestFit="1" customWidth="1"/>
    <col min="14344" max="14344" width="31.42578125" style="17" bestFit="1" customWidth="1"/>
    <col min="14345" max="14345" width="95.85546875" style="17" bestFit="1" customWidth="1"/>
    <col min="14346" max="14346" width="26.42578125" style="17" bestFit="1" customWidth="1"/>
    <col min="14347" max="14347" width="49.140625" style="17" bestFit="1" customWidth="1"/>
    <col min="14348" max="14592" width="11.42578125" style="17"/>
    <col min="14593" max="14593" width="25" style="17" customWidth="1"/>
    <col min="14594" max="14594" width="56.28515625" style="17" bestFit="1" customWidth="1"/>
    <col min="14595" max="14595" width="103" style="17" bestFit="1" customWidth="1"/>
    <col min="14596" max="14596" width="46" style="17" bestFit="1" customWidth="1"/>
    <col min="14597" max="14597" width="33.28515625" style="17" bestFit="1" customWidth="1"/>
    <col min="14598" max="14598" width="34.7109375" style="17" customWidth="1"/>
    <col min="14599" max="14599" width="37.140625" style="17" bestFit="1" customWidth="1"/>
    <col min="14600" max="14600" width="31.42578125" style="17" bestFit="1" customWidth="1"/>
    <col min="14601" max="14601" width="95.85546875" style="17" bestFit="1" customWidth="1"/>
    <col min="14602" max="14602" width="26.42578125" style="17" bestFit="1" customWidth="1"/>
    <col min="14603" max="14603" width="49.140625" style="17" bestFit="1" customWidth="1"/>
    <col min="14604" max="14848" width="11.42578125" style="17"/>
    <col min="14849" max="14849" width="25" style="17" customWidth="1"/>
    <col min="14850" max="14850" width="56.28515625" style="17" bestFit="1" customWidth="1"/>
    <col min="14851" max="14851" width="103" style="17" bestFit="1" customWidth="1"/>
    <col min="14852" max="14852" width="46" style="17" bestFit="1" customWidth="1"/>
    <col min="14853" max="14853" width="33.28515625" style="17" bestFit="1" customWidth="1"/>
    <col min="14854" max="14854" width="34.7109375" style="17" customWidth="1"/>
    <col min="14855" max="14855" width="37.140625" style="17" bestFit="1" customWidth="1"/>
    <col min="14856" max="14856" width="31.42578125" style="17" bestFit="1" customWidth="1"/>
    <col min="14857" max="14857" width="95.85546875" style="17" bestFit="1" customWidth="1"/>
    <col min="14858" max="14858" width="26.42578125" style="17" bestFit="1" customWidth="1"/>
    <col min="14859" max="14859" width="49.140625" style="17" bestFit="1" customWidth="1"/>
    <col min="14860" max="15104" width="11.42578125" style="17"/>
    <col min="15105" max="15105" width="25" style="17" customWidth="1"/>
    <col min="15106" max="15106" width="56.28515625" style="17" bestFit="1" customWidth="1"/>
    <col min="15107" max="15107" width="103" style="17" bestFit="1" customWidth="1"/>
    <col min="15108" max="15108" width="46" style="17" bestFit="1" customWidth="1"/>
    <col min="15109" max="15109" width="33.28515625" style="17" bestFit="1" customWidth="1"/>
    <col min="15110" max="15110" width="34.7109375" style="17" customWidth="1"/>
    <col min="15111" max="15111" width="37.140625" style="17" bestFit="1" customWidth="1"/>
    <col min="15112" max="15112" width="31.42578125" style="17" bestFit="1" customWidth="1"/>
    <col min="15113" max="15113" width="95.85546875" style="17" bestFit="1" customWidth="1"/>
    <col min="15114" max="15114" width="26.42578125" style="17" bestFit="1" customWidth="1"/>
    <col min="15115" max="15115" width="49.140625" style="17" bestFit="1" customWidth="1"/>
    <col min="15116" max="15360" width="11.42578125" style="17"/>
    <col min="15361" max="15361" width="25" style="17" customWidth="1"/>
    <col min="15362" max="15362" width="56.28515625" style="17" bestFit="1" customWidth="1"/>
    <col min="15363" max="15363" width="103" style="17" bestFit="1" customWidth="1"/>
    <col min="15364" max="15364" width="46" style="17" bestFit="1" customWidth="1"/>
    <col min="15365" max="15365" width="33.28515625" style="17" bestFit="1" customWidth="1"/>
    <col min="15366" max="15366" width="34.7109375" style="17" customWidth="1"/>
    <col min="15367" max="15367" width="37.140625" style="17" bestFit="1" customWidth="1"/>
    <col min="15368" max="15368" width="31.42578125" style="17" bestFit="1" customWidth="1"/>
    <col min="15369" max="15369" width="95.85546875" style="17" bestFit="1" customWidth="1"/>
    <col min="15370" max="15370" width="26.42578125" style="17" bestFit="1" customWidth="1"/>
    <col min="15371" max="15371" width="49.140625" style="17" bestFit="1" customWidth="1"/>
    <col min="15372" max="15616" width="11.42578125" style="17"/>
    <col min="15617" max="15617" width="25" style="17" customWidth="1"/>
    <col min="15618" max="15618" width="56.28515625" style="17" bestFit="1" customWidth="1"/>
    <col min="15619" max="15619" width="103" style="17" bestFit="1" customWidth="1"/>
    <col min="15620" max="15620" width="46" style="17" bestFit="1" customWidth="1"/>
    <col min="15621" max="15621" width="33.28515625" style="17" bestFit="1" customWidth="1"/>
    <col min="15622" max="15622" width="34.7109375" style="17" customWidth="1"/>
    <col min="15623" max="15623" width="37.140625" style="17" bestFit="1" customWidth="1"/>
    <col min="15624" max="15624" width="31.42578125" style="17" bestFit="1" customWidth="1"/>
    <col min="15625" max="15625" width="95.85546875" style="17" bestFit="1" customWidth="1"/>
    <col min="15626" max="15626" width="26.42578125" style="17" bestFit="1" customWidth="1"/>
    <col min="15627" max="15627" width="49.140625" style="17" bestFit="1" customWidth="1"/>
    <col min="15628" max="15872" width="11.42578125" style="17"/>
    <col min="15873" max="15873" width="25" style="17" customWidth="1"/>
    <col min="15874" max="15874" width="56.28515625" style="17" bestFit="1" customWidth="1"/>
    <col min="15875" max="15875" width="103" style="17" bestFit="1" customWidth="1"/>
    <col min="15876" max="15876" width="46" style="17" bestFit="1" customWidth="1"/>
    <col min="15877" max="15877" width="33.28515625" style="17" bestFit="1" customWidth="1"/>
    <col min="15878" max="15878" width="34.7109375" style="17" customWidth="1"/>
    <col min="15879" max="15879" width="37.140625" style="17" bestFit="1" customWidth="1"/>
    <col min="15880" max="15880" width="31.42578125" style="17" bestFit="1" customWidth="1"/>
    <col min="15881" max="15881" width="95.85546875" style="17" bestFit="1" customWidth="1"/>
    <col min="15882" max="15882" width="26.42578125" style="17" bestFit="1" customWidth="1"/>
    <col min="15883" max="15883" width="49.140625" style="17" bestFit="1" customWidth="1"/>
    <col min="15884" max="16128" width="11.42578125" style="17"/>
    <col min="16129" max="16129" width="25" style="17" customWidth="1"/>
    <col min="16130" max="16130" width="56.28515625" style="17" bestFit="1" customWidth="1"/>
    <col min="16131" max="16131" width="103" style="17" bestFit="1" customWidth="1"/>
    <col min="16132" max="16132" width="46" style="17" bestFit="1" customWidth="1"/>
    <col min="16133" max="16133" width="33.28515625" style="17" bestFit="1" customWidth="1"/>
    <col min="16134" max="16134" width="34.7109375" style="17" customWidth="1"/>
    <col min="16135" max="16135" width="37.140625" style="17" bestFit="1" customWidth="1"/>
    <col min="16136" max="16136" width="31.42578125" style="17" bestFit="1" customWidth="1"/>
    <col min="16137" max="16137" width="95.85546875" style="17" bestFit="1" customWidth="1"/>
    <col min="16138" max="16138" width="26.42578125" style="17" bestFit="1" customWidth="1"/>
    <col min="16139" max="16139" width="49.140625" style="17" bestFit="1" customWidth="1"/>
    <col min="16140" max="16384" width="11.42578125" style="17"/>
  </cols>
  <sheetData>
    <row r="2" spans="1:14" x14ac:dyDescent="0.25">
      <c r="B2" s="17" t="s">
        <v>20416</v>
      </c>
    </row>
    <row r="3" spans="1:14" x14ac:dyDescent="0.25">
      <c r="B3" s="17" t="s">
        <v>20434</v>
      </c>
    </row>
    <row r="4" spans="1:14" x14ac:dyDescent="0.25">
      <c r="B4" s="145" t="s">
        <v>20506</v>
      </c>
    </row>
    <row r="7" spans="1:14" x14ac:dyDescent="0.25">
      <c r="A7" s="105"/>
      <c r="B7" s="105" t="s">
        <v>20417</v>
      </c>
      <c r="C7" s="105" t="s">
        <v>20418</v>
      </c>
      <c r="D7" s="105" t="s">
        <v>20419</v>
      </c>
      <c r="E7" s="105" t="s">
        <v>20420</v>
      </c>
      <c r="F7" s="105" t="s">
        <v>20421</v>
      </c>
      <c r="G7" s="105" t="s">
        <v>20422</v>
      </c>
      <c r="H7" s="105" t="s">
        <v>20423</v>
      </c>
      <c r="I7" s="105" t="s">
        <v>20424</v>
      </c>
      <c r="J7" s="105" t="s">
        <v>20425</v>
      </c>
      <c r="K7" s="105" t="s">
        <v>20426</v>
      </c>
      <c r="L7" s="106"/>
      <c r="M7" s="106"/>
      <c r="N7" s="106"/>
    </row>
    <row r="8" spans="1:14" ht="16.5" customHeight="1" x14ac:dyDescent="0.25">
      <c r="B8" s="17" t="str">
        <f>'[1]Tabla CMF'!C8</f>
        <v>Sometida a la política de habitualidad</v>
      </c>
      <c r="C8" s="17" t="str">
        <f>'[1]Tabla CMF'!D8</f>
        <v>Servicios gerenciales,administrativos, contables, de consultoría.</v>
      </c>
      <c r="D8" s="17" t="str">
        <f>'[1]Tabla CMF'!B8</f>
        <v>Carbomet Energía S.A.</v>
      </c>
      <c r="E8" s="147" t="str">
        <f>'[1]Tabla CMF'!A8</f>
        <v>91.066.000-4</v>
      </c>
      <c r="F8" s="148" t="s">
        <v>20427</v>
      </c>
      <c r="G8" s="107">
        <f>GETPIVOTDATA("Suma de Importe en ML3",'Ventas Formato CMF'!$A$3,"TIPO DE OPERACIÓN CMF","Sometida a la política de habitualidad","SUBTIPO DE OPERACIÓN CMF","Servicios gerenciales,administrativos, contables, de consultoría.","RAZÓN SOCIAL CONTRAPARTE","Carbomet Energía S.A.")</f>
        <v>64816.92</v>
      </c>
      <c r="H8" s="17">
        <v>0</v>
      </c>
      <c r="I8" s="149">
        <f>G8/K8</f>
        <v>10802.82</v>
      </c>
      <c r="J8" s="17" t="s">
        <v>9</v>
      </c>
      <c r="K8" s="17">
        <v>6</v>
      </c>
    </row>
    <row r="9" spans="1:14" ht="16.5" customHeight="1" x14ac:dyDescent="0.25">
      <c r="B9" s="17" t="s">
        <v>20428</v>
      </c>
      <c r="C9" s="17" t="str">
        <f>'[1]Tabla CMF'!D9</f>
        <v xml:space="preserve">Venta  de concentrado de molibdeno, óxido de molibdeno, productos puros de molibdeno y  sus derivados </v>
      </c>
      <c r="D9" s="17" t="str">
        <f>'[1]Tabla CMF'!B9</f>
        <v>GTP Europe S.a.r.l.</v>
      </c>
      <c r="E9" s="147" t="str">
        <f>'[1]Tabla CMF'!A9</f>
        <v>529900KYYOIJ2BNJSG79</v>
      </c>
      <c r="F9" s="148" t="s">
        <v>20429</v>
      </c>
      <c r="G9" s="107">
        <f>'Ventas Formato CMF'!D7</f>
        <v>61673128.910000004</v>
      </c>
      <c r="H9" s="17">
        <v>0</v>
      </c>
      <c r="I9" s="17" t="s">
        <v>20430</v>
      </c>
      <c r="J9" s="17" t="s">
        <v>9</v>
      </c>
      <c r="K9" s="17">
        <f>'Ventas Formato CMF'!E7</f>
        <v>10</v>
      </c>
    </row>
    <row r="10" spans="1:14" ht="16.5" customHeight="1" x14ac:dyDescent="0.25">
      <c r="B10" s="17" t="s">
        <v>20431</v>
      </c>
      <c r="C10" s="17" t="str">
        <f>'[1]Tabla CMF'!D10</f>
        <v xml:space="preserve">Venta de perrenato de amonio, renio y sus derivados </v>
      </c>
      <c r="D10" s="17" t="str">
        <f>D9</f>
        <v>GTP Europe S.a.r.l.</v>
      </c>
      <c r="E10" s="147" t="str">
        <f>'[1]Tabla CMF'!A10</f>
        <v>529900KYYOIJ2BNJSG79</v>
      </c>
      <c r="F10" s="148" t="s">
        <v>20429</v>
      </c>
      <c r="G10" s="107">
        <f>'Ventas Formato CMF'!D8</f>
        <v>2863089.4099999997</v>
      </c>
      <c r="H10" s="17">
        <v>0</v>
      </c>
      <c r="I10" s="17" t="s">
        <v>20430</v>
      </c>
      <c r="J10" s="17" t="s">
        <v>9</v>
      </c>
      <c r="K10" s="17">
        <f>'Ventas Formato CMF'!E8</f>
        <v>6</v>
      </c>
    </row>
    <row r="11" spans="1:14" ht="16.5" customHeight="1" x14ac:dyDescent="0.25">
      <c r="B11" s="17" t="str">
        <f>'[1]Tabla CMF'!C11</f>
        <v>Sometida a la política de habitualidad</v>
      </c>
      <c r="C11" s="17" t="str">
        <f>'[1]Tabla CMF'!D11</f>
        <v xml:space="preserve">Venta  de concentrado de molibdeno, óxido de molibdeno, productos puros de molibdeno y  sus derivados </v>
      </c>
      <c r="D11" s="17" t="str">
        <f>'[1]Tabla CMF'!B11</f>
        <v>Proveedora Industrial Minera Andina S.A.</v>
      </c>
      <c r="E11" s="147" t="str">
        <f>'[1]Tabla CMF'!A11</f>
        <v>93.305.000-9</v>
      </c>
      <c r="F11" s="150" t="s">
        <v>20511</v>
      </c>
      <c r="G11" s="107">
        <f>'Ventas Formato CMF'!D18</f>
        <v>705007.4</v>
      </c>
      <c r="H11" s="17">
        <v>0</v>
      </c>
      <c r="I11" s="17" t="s">
        <v>20430</v>
      </c>
      <c r="J11" s="17" t="s">
        <v>9</v>
      </c>
      <c r="K11" s="17">
        <f>'Ventas Formato CMF'!E18</f>
        <v>9</v>
      </c>
    </row>
    <row r="12" spans="1:14" x14ac:dyDescent="0.25">
      <c r="B12" s="17" t="str">
        <f>'[1]Tabla CMF'!C12</f>
        <v>Exceptuada por poseer al menos el 95% de la contraparte</v>
      </c>
      <c r="C12" s="17" t="str">
        <f>'[1]Tabla CMF'!D12</f>
        <v>Venta de productos y/o servicios</v>
      </c>
      <c r="D12" s="17" t="str">
        <f>'[1]Tabla CMF'!B12</f>
        <v>Carbomet Industrial S.A.</v>
      </c>
      <c r="E12" s="147" t="str">
        <f>'[1]Tabla CMF'!A12</f>
        <v>96.103.000-5</v>
      </c>
      <c r="F12" s="148" t="s">
        <v>20427</v>
      </c>
      <c r="G12" s="107">
        <f>'Ventas Formato CMF'!D5</f>
        <v>54426.939999999995</v>
      </c>
      <c r="H12" s="17">
        <v>0</v>
      </c>
      <c r="I12" s="17" t="s">
        <v>20430</v>
      </c>
      <c r="J12" s="17" t="s">
        <v>9</v>
      </c>
      <c r="K12" s="17">
        <f>'Ventas Formato CMF'!E5</f>
        <v>10</v>
      </c>
    </row>
    <row r="13" spans="1:14" x14ac:dyDescent="0.25">
      <c r="B13" s="17" t="str">
        <f>'[1]Tabla CMF'!C13</f>
        <v>Exceptuada por poseer al menos el 95% de la contraparte</v>
      </c>
      <c r="C13" s="17" t="str">
        <f>'[1]Tabla CMF'!D13</f>
        <v>Venta de productos y/o servicios</v>
      </c>
      <c r="D13" s="17" t="str">
        <f>'[1]Tabla CMF'!B13</f>
        <v>Complejo Industrial Molynor S.A.</v>
      </c>
      <c r="E13" s="147" t="str">
        <f>'[1]Tabla CMF'!A13</f>
        <v>76.016.222-1</v>
      </c>
      <c r="F13" s="148" t="s">
        <v>20427</v>
      </c>
      <c r="G13" s="107">
        <f>'Ventas Formato CMF'!D6</f>
        <v>6357048.5500000007</v>
      </c>
      <c r="H13" s="17">
        <v>0</v>
      </c>
      <c r="I13" s="17" t="s">
        <v>20430</v>
      </c>
      <c r="J13" s="17" t="s">
        <v>9</v>
      </c>
      <c r="K13" s="17">
        <f>'Ventas Formato CMF'!E6</f>
        <v>8</v>
      </c>
    </row>
    <row r="14" spans="1:14" x14ac:dyDescent="0.25">
      <c r="B14" s="17" t="str">
        <f>'[1]Tabla CMF'!C14</f>
        <v>Exceptuada por poseer al menos el 95% de la contraparte</v>
      </c>
      <c r="C14" s="17" t="str">
        <f>'[1]Tabla CMF'!D14</f>
        <v>Venta de productos y/o servicios</v>
      </c>
      <c r="D14" s="17" t="str">
        <f>'[1]Tabla CMF'!B14</f>
        <v xml:space="preserve">Inmobiliaria San Bernardo S.A.  </v>
      </c>
      <c r="E14" s="147" t="str">
        <f>'[1]Tabla CMF'!A14</f>
        <v>96.953.640-4</v>
      </c>
      <c r="F14" s="148" t="s">
        <v>20427</v>
      </c>
      <c r="G14" s="107">
        <f>'Ventas Formato CMF'!D9</f>
        <v>3689.4</v>
      </c>
      <c r="H14" s="17">
        <v>0</v>
      </c>
      <c r="I14" s="17" t="s">
        <v>20430</v>
      </c>
      <c r="J14" s="17" t="s">
        <v>9</v>
      </c>
      <c r="K14" s="17">
        <f>'Ventas Formato CMF'!E9</f>
        <v>8</v>
      </c>
    </row>
    <row r="15" spans="1:14" x14ac:dyDescent="0.25">
      <c r="B15" s="17" t="str">
        <f>'[1]Tabla CMF'!C15</f>
        <v>Exceptuada por poseer al menos el 95% de la contraparte</v>
      </c>
      <c r="C15" s="17" t="str">
        <f>'[1]Tabla CMF'!D15</f>
        <v>Venta de productos y/o servicios</v>
      </c>
      <c r="D15" s="17" t="str">
        <f>'[1]Tabla CMF'!B15</f>
        <v>Molymet Beijing Trading Co. Ltd.</v>
      </c>
      <c r="E15" s="147" t="str">
        <f>'[1]Tabla CMF'!A15</f>
        <v>9111010568920060X9</v>
      </c>
      <c r="F15" s="148" t="s">
        <v>20427</v>
      </c>
      <c r="G15" s="107">
        <f>'Ventas Formato CMF'!D10</f>
        <v>19980</v>
      </c>
      <c r="H15" s="17">
        <v>0</v>
      </c>
      <c r="I15" s="17" t="s">
        <v>20430</v>
      </c>
      <c r="J15" s="17" t="s">
        <v>9</v>
      </c>
      <c r="K15" s="17">
        <f>'Ventas Formato CMF'!E10</f>
        <v>6</v>
      </c>
    </row>
    <row r="16" spans="1:14" x14ac:dyDescent="0.25">
      <c r="B16" s="17" t="str">
        <f>'[1]Tabla CMF'!C16</f>
        <v>Exceptuada por poseer al menos el 95% de la contraparte</v>
      </c>
      <c r="C16" s="17" t="str">
        <f>'[1]Tabla CMF'!D16</f>
        <v>Venta de productos y/o servicios</v>
      </c>
      <c r="D16" s="17" t="str">
        <f>'[1]Tabla CMF'!B16</f>
        <v xml:space="preserve">Molymet Belgium N.V. </v>
      </c>
      <c r="E16" s="147" t="str">
        <f>'[1]Tabla CMF'!A16</f>
        <v>BE 0422.096.983</v>
      </c>
      <c r="F16" s="148" t="s">
        <v>20432</v>
      </c>
      <c r="G16" s="107">
        <f>'Ventas Formato CMF'!D11</f>
        <v>139190965.38999999</v>
      </c>
      <c r="H16" s="17">
        <v>0</v>
      </c>
      <c r="I16" s="17" t="s">
        <v>20430</v>
      </c>
      <c r="J16" s="17" t="s">
        <v>9</v>
      </c>
      <c r="K16" s="17">
        <f>'Ventas Formato CMF'!E11</f>
        <v>109</v>
      </c>
    </row>
    <row r="17" spans="2:11" x14ac:dyDescent="0.25">
      <c r="B17" s="17" t="str">
        <f>'[1]Tabla CMF'!C17</f>
        <v>Exceptuada por poseer al menos el 95% de la contraparte</v>
      </c>
      <c r="C17" s="17" t="str">
        <f>'[1]Tabla CMF'!D17</f>
        <v>Venta de productos y/o servicios</v>
      </c>
      <c r="D17" s="17" t="str">
        <f>'[1]Tabla CMF'!B17</f>
        <v>Molymet Corporation</v>
      </c>
      <c r="E17" s="147" t="str">
        <f>'[1]Tabla CMF'!A17</f>
        <v>52-2280482</v>
      </c>
      <c r="F17" s="148" t="s">
        <v>20427</v>
      </c>
      <c r="G17" s="107">
        <f>'Ventas Formato CMF'!D12</f>
        <v>25440</v>
      </c>
      <c r="H17" s="17">
        <v>0</v>
      </c>
      <c r="I17" s="17" t="s">
        <v>20430</v>
      </c>
      <c r="J17" s="17" t="s">
        <v>9</v>
      </c>
      <c r="K17" s="17">
        <f>'Ventas Formato CMF'!E12</f>
        <v>6</v>
      </c>
    </row>
    <row r="18" spans="2:11" x14ac:dyDescent="0.25">
      <c r="B18" s="17" t="str">
        <f>'[1]Tabla CMF'!C18</f>
        <v>Exceptuada por poseer al menos el 95% de la contraparte</v>
      </c>
      <c r="C18" s="17" t="str">
        <f>'[1]Tabla CMF'!D18</f>
        <v>Venta de productos y/o servicios</v>
      </c>
      <c r="D18" s="17" t="str">
        <f>'[1]Tabla CMF'!B18</f>
        <v>Molymet Do Brasil Representações e Serviços Ltda.</v>
      </c>
      <c r="E18" s="147" t="str">
        <f>'[1]Tabla CMF'!A18</f>
        <v>15.014.361/0001.64</v>
      </c>
      <c r="F18" s="148" t="s">
        <v>20427</v>
      </c>
      <c r="G18" s="107">
        <f>'Ventas Formato CMF'!D13</f>
        <v>21726</v>
      </c>
      <c r="H18" s="17">
        <v>0</v>
      </c>
      <c r="I18" s="17" t="s">
        <v>20430</v>
      </c>
      <c r="J18" s="17" t="s">
        <v>9</v>
      </c>
      <c r="K18" s="17">
        <f>'Ventas Formato CMF'!E13</f>
        <v>6</v>
      </c>
    </row>
    <row r="19" spans="2:11" x14ac:dyDescent="0.25">
      <c r="B19" s="17" t="str">
        <f>'[1]Tabla CMF'!C19</f>
        <v>Exceptuada por poseer al menos el 95% de la contraparte</v>
      </c>
      <c r="C19" s="17" t="str">
        <f>'[1]Tabla CMF'!D19</f>
        <v>Venta de productos y/o servicios</v>
      </c>
      <c r="D19" s="17" t="str">
        <f>'[1]Tabla CMF'!B19</f>
        <v xml:space="preserve">Molymet Germany GmbH </v>
      </c>
      <c r="E19" s="147" t="str">
        <f>'[1]Tabla CMF'!A19</f>
        <v>DE158225708</v>
      </c>
      <c r="F19" s="148" t="s">
        <v>20432</v>
      </c>
      <c r="G19" s="107">
        <f>'Ventas Formato CMF'!D14</f>
        <v>18037988.859999999</v>
      </c>
      <c r="H19" s="17">
        <v>0</v>
      </c>
      <c r="I19" s="17" t="s">
        <v>20430</v>
      </c>
      <c r="J19" s="17" t="s">
        <v>9</v>
      </c>
      <c r="K19" s="17">
        <f>'Ventas Formato CMF'!E14</f>
        <v>12</v>
      </c>
    </row>
    <row r="20" spans="2:11" x14ac:dyDescent="0.25">
      <c r="B20" s="17" t="str">
        <f>'[1]Tabla CMF'!C20</f>
        <v>Exceptuada por poseer al menos el 95% de la contraparte</v>
      </c>
      <c r="C20" s="17" t="str">
        <f>'[1]Tabla CMF'!D20</f>
        <v>Venta de productos y/o servicios</v>
      </c>
      <c r="D20" s="17" t="str">
        <f>'[1]Tabla CMF'!B20</f>
        <v>Molymet Services Limited</v>
      </c>
      <c r="E20" s="147" t="str">
        <f>'[1]Tabla CMF'!A20</f>
        <v>GB 869 9090 59</v>
      </c>
      <c r="F20" s="148" t="s">
        <v>20432</v>
      </c>
      <c r="G20" s="107">
        <f>'Ventas Formato CMF'!D15</f>
        <v>642049.5</v>
      </c>
      <c r="H20" s="17">
        <v>0</v>
      </c>
      <c r="I20" s="17" t="s">
        <v>20430</v>
      </c>
      <c r="J20" s="17" t="s">
        <v>9</v>
      </c>
      <c r="K20" s="17">
        <f>'Ventas Formato CMF'!E15</f>
        <v>7</v>
      </c>
    </row>
    <row r="21" spans="2:11" x14ac:dyDescent="0.25">
      <c r="B21" s="17" t="str">
        <f>'[1]Tabla CMF'!C32</f>
        <v>Exceptuada por poseer al menos el 95% de la contraparte</v>
      </c>
      <c r="C21" s="17" t="str">
        <f>'[1]Tabla CMF'!D21</f>
        <v>Venta de productos y/o servicios</v>
      </c>
      <c r="D21" s="17" t="str">
        <f>'[1]Tabla CMF'!B21</f>
        <v xml:space="preserve">MolymetNos S.A. </v>
      </c>
      <c r="E21" s="147" t="str">
        <f>'[1]Tabla CMF'!A21</f>
        <v>76.107.905-0</v>
      </c>
      <c r="F21" s="148" t="s">
        <v>20427</v>
      </c>
      <c r="G21" s="107">
        <f>'Ventas Formato CMF'!D16</f>
        <v>2468625.2600000002</v>
      </c>
      <c r="H21" s="17">
        <v>0</v>
      </c>
      <c r="I21" s="17" t="s">
        <v>20430</v>
      </c>
      <c r="J21" s="17" t="s">
        <v>9</v>
      </c>
      <c r="K21" s="17">
        <f>'Ventas Formato CMF'!E16</f>
        <v>16</v>
      </c>
    </row>
    <row r="22" spans="2:11" x14ac:dyDescent="0.25">
      <c r="B22" s="17" t="str">
        <f>'[1]Tabla CMF'!C33</f>
        <v>Exceptuada por poseer al menos el 95% de la contraparte</v>
      </c>
      <c r="C22" s="17" t="str">
        <f>'[1]Tabla CMF'!D22</f>
        <v>Venta de productos y/o servicios</v>
      </c>
      <c r="D22" s="17" t="str">
        <f>'[1]Tabla CMF'!B22</f>
        <v>Molymex S.A. de C.V.</v>
      </c>
      <c r="E22" s="147" t="str">
        <f>'[1]Tabla CMF'!A22</f>
        <v>MOL790530AH0</v>
      </c>
      <c r="F22" s="148" t="s">
        <v>20427</v>
      </c>
      <c r="G22" s="107">
        <f>'Ventas Formato CMF'!D17</f>
        <v>541356.87</v>
      </c>
      <c r="H22" s="17">
        <v>1</v>
      </c>
      <c r="I22" s="17" t="s">
        <v>20430</v>
      </c>
      <c r="J22" s="17" t="s">
        <v>9</v>
      </c>
      <c r="K22" s="17">
        <f>'Ventas Formato CMF'!E17</f>
        <v>12</v>
      </c>
    </row>
    <row r="23" spans="2:11" x14ac:dyDescent="0.25">
      <c r="B23" s="17" t="str">
        <f>'[1]Tabla CMF'!C34</f>
        <v>Exceptuada por poseer al menos el 95% de la contraparte</v>
      </c>
      <c r="C23" s="17" t="str">
        <f>'[1]Tabla CMF'!D23</f>
        <v>Venta de productos y/o servicios</v>
      </c>
      <c r="D23" s="17" t="str">
        <f>'[1]Tabla CMF'!B23</f>
        <v>Strategic Metals B.V.B.A.</v>
      </c>
      <c r="E23" s="147">
        <f>'[1]Tabla CMF'!A23</f>
        <v>836667659</v>
      </c>
      <c r="F23" s="148" t="s">
        <v>20427</v>
      </c>
      <c r="G23" s="107">
        <f>'Ventas Formato CMF'!D19</f>
        <v>16602</v>
      </c>
      <c r="H23" s="17">
        <v>0</v>
      </c>
      <c r="I23" s="17" t="s">
        <v>20430</v>
      </c>
      <c r="J23" s="17" t="s">
        <v>9</v>
      </c>
      <c r="K23" s="17">
        <f>'Ventas Formato CMF'!E19</f>
        <v>6</v>
      </c>
    </row>
    <row r="24" spans="2:11" x14ac:dyDescent="0.25">
      <c r="B24" s="17" t="str">
        <f>'[1]Tabla CMF'!C32</f>
        <v>Exceptuada por poseer al menos el 95% de la contraparte</v>
      </c>
      <c r="C24" s="17" t="str">
        <f>'[1]Tabla CMF'!D32</f>
        <v>Compra de productos y/o servicios</v>
      </c>
      <c r="D24" s="17" t="str">
        <f>'[1]Tabla CMF'!B32</f>
        <v>Carbomet Industrial S.A.</v>
      </c>
      <c r="E24" s="147" t="str">
        <f>'[1]Tabla CMF'!A32</f>
        <v>96.103.000-5</v>
      </c>
      <c r="F24" s="148" t="s">
        <v>20427</v>
      </c>
      <c r="G24" s="107">
        <f>-'Compras Formato CMF'!E5</f>
        <v>10645.120000000003</v>
      </c>
      <c r="H24" s="17">
        <v>0</v>
      </c>
      <c r="I24" s="17" t="s">
        <v>20430</v>
      </c>
      <c r="J24" s="17" t="s">
        <v>9</v>
      </c>
      <c r="K24" s="107">
        <f>'Compras Formato CMF'!F5</f>
        <v>8</v>
      </c>
    </row>
    <row r="25" spans="2:11" x14ac:dyDescent="0.25">
      <c r="B25" s="17" t="str">
        <f>'[1]Tabla CMF'!C33</f>
        <v>Exceptuada por poseer al menos el 95% de la contraparte</v>
      </c>
      <c r="C25" s="17" t="str">
        <f>'[1]Tabla CMF'!D33</f>
        <v>Compra de productos y/o servicios</v>
      </c>
      <c r="D25" s="17" t="str">
        <f>'[1]Tabla CMF'!B33</f>
        <v>Complejo Industrial Molynor S.A.</v>
      </c>
      <c r="E25" s="147" t="str">
        <f>'[1]Tabla CMF'!A33</f>
        <v>76.016.222-1</v>
      </c>
      <c r="F25" s="148" t="s">
        <v>20427</v>
      </c>
      <c r="G25" s="107">
        <f>-'Compras Formato CMF'!E6</f>
        <v>25240194.350000001</v>
      </c>
      <c r="H25" s="17">
        <v>0</v>
      </c>
      <c r="I25" s="17" t="s">
        <v>20430</v>
      </c>
      <c r="J25" s="17" t="s">
        <v>9</v>
      </c>
      <c r="K25" s="107">
        <f>'Compras Formato CMF'!F6</f>
        <v>55</v>
      </c>
    </row>
    <row r="26" spans="2:11" x14ac:dyDescent="0.25">
      <c r="B26" s="17" t="str">
        <f>'[1]Tabla CMF'!C34</f>
        <v>Exceptuada por poseer al menos el 95% de la contraparte</v>
      </c>
      <c r="C26" s="17" t="str">
        <f>'[1]Tabla CMF'!D34</f>
        <v>Compra de productos y/o servicios</v>
      </c>
      <c r="D26" s="17" t="str">
        <f>'[1]Tabla CMF'!B34</f>
        <v xml:space="preserve">Inmobiliaria San Bernardo S.A.  </v>
      </c>
      <c r="E26" s="147" t="str">
        <f>'[1]Tabla CMF'!A34</f>
        <v>96.953.640-4</v>
      </c>
      <c r="F26" s="148" t="s">
        <v>20427</v>
      </c>
      <c r="G26" s="107">
        <f>-'Compras Formato CMF'!E7</f>
        <v>2704.5</v>
      </c>
      <c r="H26" s="17">
        <v>0</v>
      </c>
      <c r="I26" s="17" t="s">
        <v>20430</v>
      </c>
      <c r="J26" s="17" t="s">
        <v>9</v>
      </c>
      <c r="K26" s="107">
        <f>'Compras Formato CMF'!F7</f>
        <v>8</v>
      </c>
    </row>
    <row r="27" spans="2:11" x14ac:dyDescent="0.25">
      <c r="B27" s="17" t="str">
        <f>'[1]Tabla CMF'!C35</f>
        <v>Exceptuada por poseer al menos el 95% de la contraparte</v>
      </c>
      <c r="C27" s="17" t="str">
        <f>'[1]Tabla CMF'!D35</f>
        <v>Compra de productos y/o servicios</v>
      </c>
      <c r="D27" s="17" t="str">
        <f>'[1]Tabla CMF'!B35</f>
        <v>Molymet Beijing Trading Co. Ltd.</v>
      </c>
      <c r="E27" s="147" t="str">
        <f>'[1]Tabla CMF'!A35</f>
        <v>9111010568920060X9</v>
      </c>
      <c r="F27" s="148" t="s">
        <v>20427</v>
      </c>
      <c r="G27" s="107">
        <f>-'Compras Formato CMF'!E8</f>
        <v>121490.52</v>
      </c>
      <c r="H27" s="17">
        <v>0</v>
      </c>
      <c r="I27" s="17" t="s">
        <v>20430</v>
      </c>
      <c r="J27" s="17" t="s">
        <v>9</v>
      </c>
      <c r="K27" s="107">
        <f>'Compras Formato CMF'!F8</f>
        <v>6</v>
      </c>
    </row>
    <row r="28" spans="2:11" x14ac:dyDescent="0.25">
      <c r="B28" s="17" t="str">
        <f>'[1]Tabla CMF'!C36</f>
        <v>Exceptuada por poseer al menos el 95% de la contraparte</v>
      </c>
      <c r="C28" s="17" t="str">
        <f>'[1]Tabla CMF'!D36</f>
        <v>Compra de productos y/o servicios</v>
      </c>
      <c r="D28" s="17" t="str">
        <f>'[1]Tabla CMF'!B36</f>
        <v xml:space="preserve">Molymet Belgium N.V. </v>
      </c>
      <c r="E28" s="147" t="str">
        <f>'[1]Tabla CMF'!A36</f>
        <v>BE 0422.096.983</v>
      </c>
      <c r="F28" s="148" t="s">
        <v>20432</v>
      </c>
      <c r="G28" s="107">
        <f>-'Compras Formato CMF'!E9</f>
        <v>27360717.859999999</v>
      </c>
      <c r="H28" s="17">
        <v>0</v>
      </c>
      <c r="I28" s="17" t="s">
        <v>20430</v>
      </c>
      <c r="J28" s="17" t="s">
        <v>9</v>
      </c>
      <c r="K28" s="107">
        <f>'Compras Formato CMF'!F9</f>
        <v>15</v>
      </c>
    </row>
    <row r="29" spans="2:11" x14ac:dyDescent="0.25">
      <c r="B29" s="17" t="str">
        <f>'[1]Tabla CMF'!C37</f>
        <v>Exceptuada por poseer al menos el 95% de la contraparte</v>
      </c>
      <c r="C29" s="17" t="str">
        <f>'[1]Tabla CMF'!D37</f>
        <v>Compra de productos y/o servicios</v>
      </c>
      <c r="D29" s="17" t="str">
        <f>'[1]Tabla CMF'!B37</f>
        <v>Molymet Corporation</v>
      </c>
      <c r="E29" s="147" t="str">
        <f>'[1]Tabla CMF'!A37</f>
        <v>52-2280482</v>
      </c>
      <c r="F29" s="148" t="s">
        <v>20427</v>
      </c>
      <c r="G29" s="107">
        <f>-'Compras Formato CMF'!E10</f>
        <v>171214.37999999989</v>
      </c>
      <c r="H29" s="17">
        <v>0</v>
      </c>
      <c r="I29" s="17" t="s">
        <v>20430</v>
      </c>
      <c r="J29" s="17" t="s">
        <v>9</v>
      </c>
      <c r="K29" s="107">
        <f>'Compras Formato CMF'!F10</f>
        <v>218</v>
      </c>
    </row>
    <row r="30" spans="2:11" x14ac:dyDescent="0.25">
      <c r="B30" s="17" t="str">
        <f>'[1]Tabla CMF'!C38</f>
        <v>Exceptuada por poseer al menos el 95% de la contraparte</v>
      </c>
      <c r="C30" s="17" t="str">
        <f>'[1]Tabla CMF'!D38</f>
        <v>Compra de productos y/o servicios</v>
      </c>
      <c r="D30" s="17" t="str">
        <f>'[1]Tabla CMF'!B38</f>
        <v>Molymet Do Brasil Representações e Serviços Ltda.</v>
      </c>
      <c r="E30" s="147" t="str">
        <f>'[1]Tabla CMF'!A38</f>
        <v>15.014.361/0001.64</v>
      </c>
      <c r="F30" s="148" t="s">
        <v>20427</v>
      </c>
      <c r="G30" s="107">
        <f>-'Compras Formato CMF'!E11</f>
        <v>110866.56</v>
      </c>
      <c r="H30" s="17">
        <v>0</v>
      </c>
      <c r="I30" s="17" t="s">
        <v>20430</v>
      </c>
      <c r="J30" s="17" t="s">
        <v>9</v>
      </c>
      <c r="K30" s="107">
        <f>'Compras Formato CMF'!F11</f>
        <v>13</v>
      </c>
    </row>
    <row r="31" spans="2:11" x14ac:dyDescent="0.25">
      <c r="B31" s="17" t="str">
        <f>'[1]Tabla CMF'!C39</f>
        <v>Exceptuada por poseer al menos el 95% de la contraparte</v>
      </c>
      <c r="C31" s="17" t="str">
        <f>'[1]Tabla CMF'!D39</f>
        <v>Compra de productos y/o servicios</v>
      </c>
      <c r="D31" s="17" t="str">
        <f>'[1]Tabla CMF'!B39</f>
        <v>Molymet Services Limited</v>
      </c>
      <c r="E31" s="147" t="str">
        <f>'[1]Tabla CMF'!A39</f>
        <v>GB 869 9090 59</v>
      </c>
      <c r="F31" s="148" t="s">
        <v>20432</v>
      </c>
      <c r="G31" s="107">
        <f>-'Compras Formato CMF'!E12</f>
        <v>159801.14000000001</v>
      </c>
      <c r="H31" s="17">
        <v>0</v>
      </c>
      <c r="I31" s="17" t="s">
        <v>20430</v>
      </c>
      <c r="J31" s="17" t="s">
        <v>9</v>
      </c>
      <c r="K31" s="107">
        <f>'Compras Formato CMF'!F12</f>
        <v>135</v>
      </c>
    </row>
    <row r="32" spans="2:11" x14ac:dyDescent="0.25">
      <c r="B32" s="17" t="str">
        <f>'[1]Tabla CMF'!C40</f>
        <v>Exceptuada por poseer al menos el 95% de la contraparte</v>
      </c>
      <c r="C32" s="17" t="str">
        <f>'[1]Tabla CMF'!D40</f>
        <v>Compra de productos y/o servicios</v>
      </c>
      <c r="D32" s="17" t="str">
        <f>'[1]Tabla CMF'!B40</f>
        <v>MolymetNos S.A.</v>
      </c>
      <c r="E32" s="147" t="str">
        <f>'[1]Tabla CMF'!A40</f>
        <v>76.107.905-0</v>
      </c>
      <c r="F32" s="148" t="s">
        <v>20427</v>
      </c>
      <c r="G32" s="107">
        <f>-'Compras Formato CMF'!E13</f>
        <v>58782683.644199982</v>
      </c>
      <c r="H32" s="17">
        <v>0</v>
      </c>
      <c r="I32" s="17" t="s">
        <v>20430</v>
      </c>
      <c r="J32" s="17" t="s">
        <v>9</v>
      </c>
      <c r="K32" s="107">
        <f>'Compras Formato CMF'!F13</f>
        <v>95</v>
      </c>
    </row>
    <row r="33" spans="2:12" x14ac:dyDescent="0.25">
      <c r="B33" s="17" t="str">
        <f>'[1]Tabla CMF'!C41</f>
        <v>Exceptuada por poseer al menos el 95% de la contraparte</v>
      </c>
      <c r="C33" s="17" t="str">
        <f>'[1]Tabla CMF'!D41</f>
        <v>Compra de productos y/o servicios</v>
      </c>
      <c r="D33" s="17" t="str">
        <f>'[1]Tabla CMF'!B41</f>
        <v>Molymex S.A. de C.V.</v>
      </c>
      <c r="E33" s="147" t="str">
        <f>'[1]Tabla CMF'!A41</f>
        <v>MOL790530AH0</v>
      </c>
      <c r="F33" s="148" t="s">
        <v>20427</v>
      </c>
      <c r="G33" s="107">
        <f>'Compras Formato CMF'!E14</f>
        <v>1788019.2</v>
      </c>
      <c r="H33" s="17">
        <v>0</v>
      </c>
      <c r="I33" s="17" t="s">
        <v>20430</v>
      </c>
      <c r="J33" s="17" t="s">
        <v>9</v>
      </c>
      <c r="K33" s="107">
        <f>'Compras Formato CMF'!F14</f>
        <v>9</v>
      </c>
    </row>
    <row r="34" spans="2:12" x14ac:dyDescent="0.25">
      <c r="B34" s="17" t="str">
        <f>'[1]Tabla CMF'!C48</f>
        <v>Exceptuada por poseer al menos el 95% de la contraparte</v>
      </c>
      <c r="C34" s="17" t="str">
        <f>'[1]Tabla CMF'!D48</f>
        <v>Intereses devengados y/o cobrados</v>
      </c>
      <c r="D34" s="17" t="str">
        <f>'[1]Tabla CMF'!B48</f>
        <v xml:space="preserve">Molymet Belgium N.V. </v>
      </c>
      <c r="E34" s="147" t="str">
        <f>'[1]Tabla CMF'!A48</f>
        <v>BE 0422.096.983</v>
      </c>
      <c r="F34" s="148" t="s">
        <v>20432</v>
      </c>
      <c r="G34" s="107">
        <f>'Operaciones Financieras'!F9</f>
        <v>786625.75</v>
      </c>
      <c r="H34" s="107">
        <f>G34</f>
        <v>786625.75</v>
      </c>
      <c r="I34" s="147" t="s">
        <v>20433</v>
      </c>
      <c r="J34" s="17" t="s">
        <v>9</v>
      </c>
      <c r="K34" s="17">
        <v>6</v>
      </c>
    </row>
    <row r="35" spans="2:12" x14ac:dyDescent="0.25">
      <c r="B35" s="17" t="str">
        <f>'[1]Tabla CMF'!C49</f>
        <v>Exceptuada por poseer al menos el 95% de la contraparte</v>
      </c>
      <c r="C35" s="17" t="str">
        <f>'[1]Tabla CMF'!D49</f>
        <v>Intereses devengados y/o cobrados</v>
      </c>
      <c r="D35" s="17" t="str">
        <f>'[1]Tabla CMF'!B49</f>
        <v>Molymex S.A. de C.V.</v>
      </c>
      <c r="E35" s="147" t="str">
        <f>'[1]Tabla CMF'!A49</f>
        <v>MOL790530AH0</v>
      </c>
      <c r="F35" s="148" t="s">
        <v>20427</v>
      </c>
      <c r="G35" s="107">
        <f>'Operaciones Financieras'!F8</f>
        <v>1999770.09</v>
      </c>
      <c r="H35" s="107">
        <f>G35</f>
        <v>1999770.09</v>
      </c>
      <c r="I35" s="147" t="s">
        <v>20433</v>
      </c>
      <c r="J35" s="17" t="s">
        <v>9</v>
      </c>
      <c r="K35" s="17">
        <v>6</v>
      </c>
    </row>
    <row r="36" spans="2:12" x14ac:dyDescent="0.25">
      <c r="B36" s="17" t="str">
        <f>'[1]Tabla CMF'!C50</f>
        <v>Exceptuada por poseer al menos el 95% de la contraparte</v>
      </c>
      <c r="C36" s="17" t="str">
        <f>'[1]Tabla CMF'!D50</f>
        <v>Préstamos otorgados y/o (reembolsados)</v>
      </c>
      <c r="D36" s="17" t="str">
        <f>'[1]Tabla CMF'!B50</f>
        <v>Molymex S.A. de C.V.</v>
      </c>
      <c r="E36" s="147" t="str">
        <f>'[1]Tabla CMF'!A50</f>
        <v>MOL790530AH0</v>
      </c>
      <c r="F36" s="148" t="s">
        <v>20427</v>
      </c>
      <c r="G36" s="107">
        <f>'Operaciones Financieras'!D5+'Operaciones Financieras'!E5</f>
        <v>20100000</v>
      </c>
      <c r="H36" s="17">
        <v>0</v>
      </c>
      <c r="I36" s="147" t="s">
        <v>20433</v>
      </c>
      <c r="J36" s="17" t="s">
        <v>9</v>
      </c>
      <c r="K36" s="17">
        <v>2</v>
      </c>
    </row>
    <row r="37" spans="2:12" x14ac:dyDescent="0.25">
      <c r="B37" s="17" t="str">
        <f>'[1]Tabla CMF'!C51</f>
        <v>Exceptuada por poseer al menos el 95% de la contraparte</v>
      </c>
      <c r="C37" s="17" t="str">
        <f>'[1]Tabla CMF'!D51</f>
        <v>Préstamos otorgados y/o (reembolsados)</v>
      </c>
      <c r="D37" s="17" t="str">
        <f>'[1]Tabla CMF'!B51</f>
        <v xml:space="preserve">Molymet Belgium N.V. </v>
      </c>
      <c r="E37" s="147" t="str">
        <f>'[1]Tabla CMF'!A51</f>
        <v>BE 0422.096.983</v>
      </c>
      <c r="F37" s="148" t="s">
        <v>20432</v>
      </c>
      <c r="G37" s="107">
        <f>'Operaciones Financieras'!E6</f>
        <v>-12000000</v>
      </c>
      <c r="H37" s="17">
        <v>0</v>
      </c>
      <c r="I37" s="147" t="s">
        <v>20433</v>
      </c>
      <c r="J37" s="17" t="s">
        <v>9</v>
      </c>
      <c r="K37" s="17">
        <v>2</v>
      </c>
    </row>
    <row r="38" spans="2:12" x14ac:dyDescent="0.25">
      <c r="B38" s="17" t="str">
        <f>'[1]Tabla CMF'!C52</f>
        <v>Exceptuada por poseer almenos el 95% de la contraparte</v>
      </c>
      <c r="C38" s="17" t="str">
        <f>'[1]Tabla CMF'!D52</f>
        <v>Intereses cashpooling pagados</v>
      </c>
      <c r="D38" s="17" t="str">
        <f>'[1]Tabla CMF'!B52</f>
        <v>Carbomet Industrial S.A.</v>
      </c>
      <c r="E38" s="147" t="str">
        <f>'[1]Tabla CMF'!A52</f>
        <v>96.103.000-5</v>
      </c>
      <c r="F38" s="148" t="s">
        <v>20427</v>
      </c>
      <c r="G38" s="107">
        <f>'Operaciones Financieras'!C25</f>
        <v>30027</v>
      </c>
      <c r="H38" s="107">
        <f>G38</f>
        <v>30027</v>
      </c>
      <c r="I38" s="147" t="s">
        <v>20433</v>
      </c>
      <c r="J38" s="17" t="s">
        <v>9</v>
      </c>
      <c r="K38" s="17">
        <f>'Operaciones Financieras'!D25</f>
        <v>11</v>
      </c>
    </row>
    <row r="39" spans="2:12" x14ac:dyDescent="0.25">
      <c r="B39" s="17" t="str">
        <f>'[1]Tabla CMF'!C53</f>
        <v>Exceptuada por poseer al menos el 95% de la contraparte</v>
      </c>
      <c r="C39" s="17" t="str">
        <f>'[1]Tabla CMF'!D53</f>
        <v>Intereses cashpooling pagados</v>
      </c>
      <c r="D39" s="17" t="str">
        <f>'[1]Tabla CMF'!B53</f>
        <v>Complejo Industrial Molynor S.A.</v>
      </c>
      <c r="E39" s="147" t="str">
        <f>'[1]Tabla CMF'!A53</f>
        <v>76.016.222-1</v>
      </c>
      <c r="F39" s="148" t="s">
        <v>20427</v>
      </c>
      <c r="G39" s="107">
        <f>'Operaciones Financieras'!C26</f>
        <v>109909</v>
      </c>
      <c r="H39" s="107">
        <f>G39</f>
        <v>109909</v>
      </c>
      <c r="I39" s="147" t="s">
        <v>20433</v>
      </c>
      <c r="J39" s="17" t="s">
        <v>9</v>
      </c>
      <c r="K39" s="17">
        <f>'Operaciones Financieras'!D26</f>
        <v>13</v>
      </c>
    </row>
    <row r="40" spans="2:12" x14ac:dyDescent="0.25">
      <c r="B40" s="17" t="str">
        <f>'[1]Tabla CMF'!C54</f>
        <v>Exceptuada por poseer al menos el 95% de la contraparte</v>
      </c>
      <c r="C40" s="17" t="str">
        <f>'[1]Tabla CMF'!D54</f>
        <v>Intereses cashpooling pagados</v>
      </c>
      <c r="D40" s="17" t="s">
        <v>20454</v>
      </c>
      <c r="E40" s="147" t="s">
        <v>20500</v>
      </c>
      <c r="F40" s="148" t="s">
        <v>20427</v>
      </c>
      <c r="G40" s="107">
        <f>'Operaciones Financieras'!C27</f>
        <v>5646</v>
      </c>
      <c r="H40" s="107">
        <f>G40</f>
        <v>5646</v>
      </c>
      <c r="I40" s="147" t="s">
        <v>20433</v>
      </c>
      <c r="J40" s="17" t="s">
        <v>9</v>
      </c>
      <c r="K40" s="17">
        <f>'Operaciones Financieras'!D27</f>
        <v>4</v>
      </c>
    </row>
    <row r="41" spans="2:12" x14ac:dyDescent="0.25">
      <c r="B41" s="17" t="str">
        <f>'[1]Tabla CMF'!C55</f>
        <v>Exceptuada por poseer al menos el 95% de la contraparte</v>
      </c>
      <c r="C41" s="17" t="str">
        <f>'[1]Tabla CMF'!D55</f>
        <v>Intereses cashpooling pagados</v>
      </c>
      <c r="D41" s="17" t="str">
        <f>'[1]Tabla CMF'!B55</f>
        <v>Strategic Metals B.V.B.A.</v>
      </c>
      <c r="E41" s="147">
        <f>'[1]Tabla CMF'!A55</f>
        <v>836667659</v>
      </c>
      <c r="F41" s="148" t="s">
        <v>20427</v>
      </c>
      <c r="G41" s="107">
        <f>'Operaciones Financieras'!C28</f>
        <v>26181</v>
      </c>
      <c r="H41" s="107">
        <f>G41</f>
        <v>26181</v>
      </c>
      <c r="I41" s="147" t="s">
        <v>20433</v>
      </c>
      <c r="J41" s="17" t="s">
        <v>9</v>
      </c>
      <c r="K41" s="17">
        <f>'Operaciones Financieras'!D28</f>
        <v>10</v>
      </c>
    </row>
    <row r="42" spans="2:12" ht="75" x14ac:dyDescent="0.25">
      <c r="B42" s="17" t="str">
        <f>'[1]Tabla CMF'!C56</f>
        <v>Sometida a la política de habitualidad</v>
      </c>
      <c r="C42" s="148" t="str">
        <f>'[1]Tabla CMF'!D56</f>
        <v xml:space="preserve">La ejecución y celebración de operaciones de financiamiento regulares de corto y largo plazo, inversiones y demás operaciones de naturaleza financiera, sea en activos financieros de renta fija o variable, operaciones de derivados financieros, como swaps de tasas de interés, swaps de monedas, swaps de commodities, contratos de forward de moneda, opciones u otros tipos de instrumentos derivados, y asesorías financieras, como de f inanciamiento, de riesgos financieros, de relación con inversionistas, entre otras, </v>
      </c>
      <c r="D42" s="17" t="str">
        <f>'[1]Tabla CMF'!B56</f>
        <v>Scotiabank Chile</v>
      </c>
      <c r="E42" s="147" t="str">
        <f>'[1]Tabla CMF'!A56</f>
        <v>97018000-1</v>
      </c>
      <c r="F42" s="150" t="s">
        <v>20512</v>
      </c>
      <c r="G42" s="107">
        <f>Scotiabank!C4+Scotiabank!C5</f>
        <v>126752568.48690797</v>
      </c>
      <c r="H42" s="107">
        <f>Scotiabank!C6</f>
        <v>318803.20559483592</v>
      </c>
      <c r="I42" s="147" t="s">
        <v>20433</v>
      </c>
      <c r="J42" s="17" t="s">
        <v>9</v>
      </c>
      <c r="K42" s="17">
        <f>Scotiabank!D4+Scotiabank!D5</f>
        <v>48</v>
      </c>
      <c r="L42" s="107"/>
    </row>
    <row r="43" spans="2:12" x14ac:dyDescent="0.25">
      <c r="B43" s="145" t="s">
        <v>20509</v>
      </c>
      <c r="C43" s="145" t="s">
        <v>20510</v>
      </c>
      <c r="D43" s="145" t="s">
        <v>20507</v>
      </c>
      <c r="E43" s="146" t="s">
        <v>20508</v>
      </c>
      <c r="F43" s="145" t="s">
        <v>20429</v>
      </c>
      <c r="G43" s="107">
        <v>14432.08</v>
      </c>
      <c r="H43" s="17">
        <v>0</v>
      </c>
      <c r="I43" s="146" t="s">
        <v>20433</v>
      </c>
      <c r="J43" s="145" t="s">
        <v>9</v>
      </c>
      <c r="K43" s="17">
        <v>1</v>
      </c>
    </row>
    <row r="46" spans="2:12" x14ac:dyDescent="0.25">
      <c r="B46" s="151" t="s">
        <v>20513</v>
      </c>
    </row>
    <row r="47" spans="2:12" x14ac:dyDescent="0.25">
      <c r="B47" s="151" t="s">
        <v>20514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DF75B-C5EA-4DBD-B05C-E96C290C1F5B}">
  <dimension ref="A1:W2555"/>
  <sheetViews>
    <sheetView workbookViewId="0">
      <selection activeCell="U18" sqref="U18"/>
    </sheetView>
  </sheetViews>
  <sheetFormatPr baseColWidth="10" defaultRowHeight="12.75" x14ac:dyDescent="0.2"/>
  <cols>
    <col min="1" max="1" width="8.85546875" bestFit="1" customWidth="1"/>
    <col min="2" max="2" width="8.28515625" bestFit="1" customWidth="1"/>
    <col min="3" max="3" width="8.7109375" bestFit="1" customWidth="1"/>
    <col min="4" max="4" width="34.42578125" bestFit="1" customWidth="1"/>
    <col min="5" max="5" width="19.140625" bestFit="1" customWidth="1"/>
    <col min="6" max="6" width="21.5703125" bestFit="1" customWidth="1"/>
    <col min="7" max="7" width="14" bestFit="1" customWidth="1"/>
    <col min="8" max="8" width="14.28515625" bestFit="1" customWidth="1"/>
    <col min="9" max="9" width="13" bestFit="1" customWidth="1"/>
    <col min="10" max="10" width="37.5703125" bestFit="1" customWidth="1"/>
    <col min="11" max="11" width="15" bestFit="1" customWidth="1"/>
    <col min="12" max="12" width="12" bestFit="1" customWidth="1"/>
    <col min="13" max="13" width="12.7109375" bestFit="1" customWidth="1"/>
    <col min="14" max="14" width="13.7109375" bestFit="1" customWidth="1"/>
    <col min="15" max="17" width="10.140625" bestFit="1" customWidth="1"/>
    <col min="18" max="18" width="12.140625" bestFit="1" customWidth="1"/>
    <col min="19" max="19" width="13.7109375" bestFit="1" customWidth="1"/>
    <col min="20" max="21" width="11.28515625" bestFit="1" customWidth="1"/>
    <col min="22" max="22" width="10" bestFit="1" customWidth="1"/>
    <col min="23" max="23" width="8.7109375" bestFit="1" customWidth="1"/>
  </cols>
  <sheetData>
    <row r="1" spans="1:23" ht="25.5" x14ac:dyDescent="0.2">
      <c r="A1" s="1" t="s">
        <v>2782</v>
      </c>
      <c r="B1" s="5" t="s">
        <v>2783</v>
      </c>
      <c r="C1" s="1" t="s">
        <v>2784</v>
      </c>
      <c r="D1" s="1" t="s">
        <v>2784</v>
      </c>
      <c r="E1" s="1" t="s">
        <v>2785</v>
      </c>
      <c r="F1" s="1" t="s">
        <v>2786</v>
      </c>
      <c r="G1" s="1" t="s">
        <v>2787</v>
      </c>
      <c r="H1" s="1" t="s">
        <v>2788</v>
      </c>
      <c r="I1" s="1" t="s">
        <v>2789</v>
      </c>
      <c r="J1" s="1" t="s">
        <v>2790</v>
      </c>
      <c r="K1" s="1" t="s">
        <v>2791</v>
      </c>
      <c r="L1" s="1" t="s">
        <v>2792</v>
      </c>
      <c r="M1" s="1" t="s">
        <v>2793</v>
      </c>
      <c r="N1" s="1" t="s">
        <v>2794</v>
      </c>
      <c r="O1" s="1" t="s">
        <v>2795</v>
      </c>
      <c r="P1" s="1" t="s">
        <v>2796</v>
      </c>
      <c r="Q1" s="1" t="s">
        <v>2797</v>
      </c>
      <c r="R1" s="1" t="s">
        <v>2798</v>
      </c>
      <c r="S1" s="1" t="s">
        <v>2799</v>
      </c>
      <c r="T1" s="1" t="s">
        <v>2800</v>
      </c>
      <c r="U1" s="1" t="s">
        <v>2801</v>
      </c>
      <c r="V1" s="6" t="s">
        <v>2802</v>
      </c>
      <c r="W1" s="1" t="s">
        <v>2784</v>
      </c>
    </row>
    <row r="2" spans="1:23" x14ac:dyDescent="0.2">
      <c r="A2" t="s">
        <v>2803</v>
      </c>
      <c r="B2" t="s">
        <v>2804</v>
      </c>
      <c r="C2" t="s">
        <v>2805</v>
      </c>
      <c r="D2" t="s">
        <v>2806</v>
      </c>
      <c r="E2" t="s">
        <v>2807</v>
      </c>
      <c r="F2" t="s">
        <v>2808</v>
      </c>
      <c r="G2" t="s">
        <v>2809</v>
      </c>
      <c r="H2" t="s">
        <v>2810</v>
      </c>
      <c r="I2" s="2">
        <v>45658</v>
      </c>
      <c r="J2" t="s">
        <v>2811</v>
      </c>
      <c r="K2" t="s">
        <v>10</v>
      </c>
      <c r="L2" t="s">
        <v>10</v>
      </c>
      <c r="M2" s="3">
        <v>-248637</v>
      </c>
      <c r="N2" s="4">
        <v>-27073.27</v>
      </c>
      <c r="O2" s="4">
        <v>0</v>
      </c>
      <c r="P2" s="4">
        <v>0</v>
      </c>
      <c r="Q2" s="4">
        <v>0</v>
      </c>
      <c r="R2" s="4">
        <v>0</v>
      </c>
      <c r="S2" s="4">
        <v>-27073.27</v>
      </c>
      <c r="T2" t="s">
        <v>2812</v>
      </c>
      <c r="U2" t="s">
        <v>2813</v>
      </c>
      <c r="V2" t="s">
        <v>2814</v>
      </c>
      <c r="W2" t="s">
        <v>2805</v>
      </c>
    </row>
    <row r="3" spans="1:23" x14ac:dyDescent="0.2">
      <c r="A3" t="s">
        <v>2803</v>
      </c>
      <c r="B3" t="s">
        <v>2804</v>
      </c>
      <c r="C3" t="s">
        <v>2805</v>
      </c>
      <c r="D3" t="s">
        <v>2806</v>
      </c>
      <c r="E3" t="s">
        <v>2807</v>
      </c>
      <c r="F3" t="s">
        <v>2808</v>
      </c>
      <c r="G3" t="s">
        <v>2809</v>
      </c>
      <c r="H3" t="s">
        <v>2810</v>
      </c>
      <c r="I3" s="2">
        <v>45658</v>
      </c>
      <c r="J3" t="s">
        <v>2811</v>
      </c>
      <c r="K3" t="s">
        <v>10</v>
      </c>
      <c r="L3" t="s">
        <v>10</v>
      </c>
      <c r="M3" s="3">
        <v>-23908</v>
      </c>
      <c r="N3" s="4">
        <v>-4781.6000000000004</v>
      </c>
      <c r="O3" s="4">
        <v>0</v>
      </c>
      <c r="P3" s="4">
        <v>0</v>
      </c>
      <c r="Q3" s="4">
        <v>0</v>
      </c>
      <c r="R3" s="4">
        <v>0</v>
      </c>
      <c r="S3" s="4">
        <v>-4781.6000000000004</v>
      </c>
      <c r="T3" t="s">
        <v>2812</v>
      </c>
      <c r="U3" t="s">
        <v>2813</v>
      </c>
      <c r="V3" t="s">
        <v>2814</v>
      </c>
      <c r="W3" t="s">
        <v>2805</v>
      </c>
    </row>
    <row r="4" spans="1:23" x14ac:dyDescent="0.2">
      <c r="A4" t="s">
        <v>2803</v>
      </c>
      <c r="B4" t="s">
        <v>2804</v>
      </c>
      <c r="C4" t="s">
        <v>2805</v>
      </c>
      <c r="D4" t="s">
        <v>2806</v>
      </c>
      <c r="E4" t="s">
        <v>2807</v>
      </c>
      <c r="F4" t="s">
        <v>2808</v>
      </c>
      <c r="G4" t="s">
        <v>2809</v>
      </c>
      <c r="H4" t="s">
        <v>2810</v>
      </c>
      <c r="I4" s="2">
        <v>45658</v>
      </c>
      <c r="J4" t="s">
        <v>2811</v>
      </c>
      <c r="K4" t="s">
        <v>10</v>
      </c>
      <c r="L4" t="s">
        <v>10</v>
      </c>
      <c r="M4" s="3">
        <v>-112220</v>
      </c>
      <c r="N4" s="4">
        <v>-31421.599999999999</v>
      </c>
      <c r="O4" s="4">
        <v>0</v>
      </c>
      <c r="P4" s="4">
        <v>0</v>
      </c>
      <c r="Q4" s="4">
        <v>0</v>
      </c>
      <c r="R4" s="4">
        <v>0</v>
      </c>
      <c r="S4" s="4">
        <v>-31421.599999999999</v>
      </c>
      <c r="T4" t="s">
        <v>2812</v>
      </c>
      <c r="U4" t="s">
        <v>2813</v>
      </c>
      <c r="V4" t="s">
        <v>2814</v>
      </c>
      <c r="W4" t="s">
        <v>2805</v>
      </c>
    </row>
    <row r="5" spans="1:23" x14ac:dyDescent="0.2">
      <c r="A5" t="s">
        <v>2803</v>
      </c>
      <c r="B5" t="s">
        <v>2804</v>
      </c>
      <c r="C5" t="s">
        <v>2805</v>
      </c>
      <c r="D5" t="s">
        <v>2806</v>
      </c>
      <c r="E5" t="s">
        <v>2807</v>
      </c>
      <c r="F5" t="s">
        <v>2808</v>
      </c>
      <c r="G5" t="s">
        <v>2809</v>
      </c>
      <c r="H5" t="s">
        <v>2815</v>
      </c>
      <c r="I5" s="2">
        <v>45659</v>
      </c>
      <c r="J5" t="s">
        <v>2811</v>
      </c>
      <c r="K5" t="s">
        <v>10</v>
      </c>
      <c r="L5" t="s">
        <v>10</v>
      </c>
      <c r="M5" s="3">
        <v>-248637</v>
      </c>
      <c r="N5" s="4">
        <v>-27350.07</v>
      </c>
      <c r="O5" s="4">
        <v>0</v>
      </c>
      <c r="P5" s="4">
        <v>0</v>
      </c>
      <c r="Q5" s="4">
        <v>0</v>
      </c>
      <c r="R5" s="4">
        <v>0</v>
      </c>
      <c r="S5" s="4">
        <v>-27350.07</v>
      </c>
      <c r="T5" t="s">
        <v>2812</v>
      </c>
      <c r="U5" t="s">
        <v>2816</v>
      </c>
      <c r="V5" t="s">
        <v>2814</v>
      </c>
      <c r="W5" t="s">
        <v>2805</v>
      </c>
    </row>
    <row r="6" spans="1:23" x14ac:dyDescent="0.2">
      <c r="A6" t="s">
        <v>2803</v>
      </c>
      <c r="B6" t="s">
        <v>2804</v>
      </c>
      <c r="C6" t="s">
        <v>2805</v>
      </c>
      <c r="D6" t="s">
        <v>2806</v>
      </c>
      <c r="E6" t="s">
        <v>2807</v>
      </c>
      <c r="F6" t="s">
        <v>2808</v>
      </c>
      <c r="G6" t="s">
        <v>2809</v>
      </c>
      <c r="H6" t="s">
        <v>2815</v>
      </c>
      <c r="I6" s="2">
        <v>45659</v>
      </c>
      <c r="J6" t="s">
        <v>2811</v>
      </c>
      <c r="K6" t="s">
        <v>10</v>
      </c>
      <c r="L6" t="s">
        <v>10</v>
      </c>
      <c r="M6" s="3">
        <v>-23908</v>
      </c>
      <c r="N6" s="4">
        <v>-4781.6000000000004</v>
      </c>
      <c r="O6" s="4">
        <v>0</v>
      </c>
      <c r="P6" s="4">
        <v>0</v>
      </c>
      <c r="Q6" s="4">
        <v>0</v>
      </c>
      <c r="R6" s="4">
        <v>0</v>
      </c>
      <c r="S6" s="4">
        <v>-4781.6000000000004</v>
      </c>
      <c r="T6" t="s">
        <v>2812</v>
      </c>
      <c r="U6" t="s">
        <v>2816</v>
      </c>
      <c r="V6" t="s">
        <v>2814</v>
      </c>
      <c r="W6" t="s">
        <v>2805</v>
      </c>
    </row>
    <row r="7" spans="1:23" x14ac:dyDescent="0.2">
      <c r="A7" t="s">
        <v>2803</v>
      </c>
      <c r="B7" t="s">
        <v>2804</v>
      </c>
      <c r="C7" t="s">
        <v>2805</v>
      </c>
      <c r="D7" t="s">
        <v>2806</v>
      </c>
      <c r="E7" t="s">
        <v>2807</v>
      </c>
      <c r="F7" t="s">
        <v>2808</v>
      </c>
      <c r="G7" t="s">
        <v>2809</v>
      </c>
      <c r="H7" t="s">
        <v>2815</v>
      </c>
      <c r="I7" s="2">
        <v>45659</v>
      </c>
      <c r="J7" t="s">
        <v>2811</v>
      </c>
      <c r="K7" t="s">
        <v>10</v>
      </c>
      <c r="L7" t="s">
        <v>10</v>
      </c>
      <c r="M7" s="3">
        <v>-112220</v>
      </c>
      <c r="N7" s="4">
        <v>-31421.599999999999</v>
      </c>
      <c r="O7" s="4">
        <v>0</v>
      </c>
      <c r="P7" s="4">
        <v>0</v>
      </c>
      <c r="Q7" s="4">
        <v>0</v>
      </c>
      <c r="R7" s="4">
        <v>0</v>
      </c>
      <c r="S7" s="4">
        <v>-31421.599999999999</v>
      </c>
      <c r="T7" t="s">
        <v>2812</v>
      </c>
      <c r="U7" t="s">
        <v>2816</v>
      </c>
      <c r="V7" t="s">
        <v>2814</v>
      </c>
      <c r="W7" t="s">
        <v>2805</v>
      </c>
    </row>
    <row r="8" spans="1:23" x14ac:dyDescent="0.2">
      <c r="A8" s="7" t="s">
        <v>2803</v>
      </c>
      <c r="B8" s="7" t="s">
        <v>10</v>
      </c>
      <c r="C8" s="7" t="s">
        <v>10</v>
      </c>
      <c r="D8" s="7" t="s">
        <v>10</v>
      </c>
      <c r="E8" s="7" t="s">
        <v>10</v>
      </c>
      <c r="F8" s="7" t="s">
        <v>10</v>
      </c>
      <c r="G8" s="7" t="s">
        <v>10</v>
      </c>
      <c r="H8" s="7" t="s">
        <v>10</v>
      </c>
      <c r="I8" s="8"/>
      <c r="J8" s="7" t="s">
        <v>10</v>
      </c>
      <c r="K8" s="7" t="s">
        <v>10</v>
      </c>
      <c r="L8" s="7" t="s">
        <v>10</v>
      </c>
      <c r="M8" s="9">
        <v>-769530</v>
      </c>
      <c r="N8" s="10">
        <v>-126829.74</v>
      </c>
      <c r="O8" s="10">
        <v>0</v>
      </c>
      <c r="P8" s="10">
        <v>0</v>
      </c>
      <c r="Q8" s="10">
        <v>0</v>
      </c>
      <c r="R8" s="10">
        <v>0</v>
      </c>
      <c r="S8" s="10">
        <v>-126829.74</v>
      </c>
      <c r="T8" s="7" t="s">
        <v>10</v>
      </c>
      <c r="U8" s="7" t="s">
        <v>10</v>
      </c>
      <c r="V8" t="s">
        <v>2814</v>
      </c>
      <c r="W8" s="7" t="s">
        <v>10</v>
      </c>
    </row>
    <row r="9" spans="1:23" x14ac:dyDescent="0.2">
      <c r="A9" t="s">
        <v>2817</v>
      </c>
      <c r="B9" t="s">
        <v>2804</v>
      </c>
      <c r="C9" t="s">
        <v>2805</v>
      </c>
      <c r="D9" t="s">
        <v>2806</v>
      </c>
      <c r="E9" t="s">
        <v>2818</v>
      </c>
      <c r="F9" t="s">
        <v>2808</v>
      </c>
      <c r="G9" t="s">
        <v>2809</v>
      </c>
      <c r="H9" t="s">
        <v>2819</v>
      </c>
      <c r="I9" s="2">
        <v>45659</v>
      </c>
      <c r="J9" t="s">
        <v>2811</v>
      </c>
      <c r="K9" t="s">
        <v>10</v>
      </c>
      <c r="L9" t="s">
        <v>10</v>
      </c>
      <c r="M9" s="3">
        <v>248637</v>
      </c>
      <c r="N9" s="4">
        <v>27350.07</v>
      </c>
      <c r="O9" s="4">
        <v>0</v>
      </c>
      <c r="P9" s="4">
        <v>0</v>
      </c>
      <c r="Q9" s="4">
        <v>0</v>
      </c>
      <c r="R9" s="4">
        <v>0</v>
      </c>
      <c r="S9" s="4">
        <v>27350.07</v>
      </c>
      <c r="T9" t="s">
        <v>2812</v>
      </c>
      <c r="U9" t="s">
        <v>2820</v>
      </c>
      <c r="V9" t="s">
        <v>2814</v>
      </c>
      <c r="W9" t="s">
        <v>2805</v>
      </c>
    </row>
    <row r="10" spans="1:23" x14ac:dyDescent="0.2">
      <c r="A10" t="s">
        <v>2817</v>
      </c>
      <c r="B10" t="s">
        <v>2804</v>
      </c>
      <c r="C10" t="s">
        <v>2805</v>
      </c>
      <c r="D10" t="s">
        <v>2806</v>
      </c>
      <c r="E10" t="s">
        <v>2818</v>
      </c>
      <c r="F10" t="s">
        <v>2808</v>
      </c>
      <c r="G10" t="s">
        <v>2809</v>
      </c>
      <c r="H10" t="s">
        <v>2819</v>
      </c>
      <c r="I10" s="2">
        <v>45659</v>
      </c>
      <c r="J10" t="s">
        <v>2811</v>
      </c>
      <c r="K10" t="s">
        <v>10</v>
      </c>
      <c r="L10" t="s">
        <v>10</v>
      </c>
      <c r="M10" s="3">
        <v>23908</v>
      </c>
      <c r="N10" s="4">
        <v>4781.6000000000004</v>
      </c>
      <c r="O10" s="4">
        <v>0</v>
      </c>
      <c r="P10" s="4">
        <v>0</v>
      </c>
      <c r="Q10" s="4">
        <v>0</v>
      </c>
      <c r="R10" s="4">
        <v>0</v>
      </c>
      <c r="S10" s="4">
        <v>4781.6000000000004</v>
      </c>
      <c r="T10" t="s">
        <v>2812</v>
      </c>
      <c r="U10" t="s">
        <v>2820</v>
      </c>
      <c r="V10" t="s">
        <v>2814</v>
      </c>
      <c r="W10" t="s">
        <v>2805</v>
      </c>
    </row>
    <row r="11" spans="1:23" x14ac:dyDescent="0.2">
      <c r="A11" t="s">
        <v>2817</v>
      </c>
      <c r="B11" t="s">
        <v>2804</v>
      </c>
      <c r="C11" t="s">
        <v>2805</v>
      </c>
      <c r="D11" t="s">
        <v>2806</v>
      </c>
      <c r="E11" t="s">
        <v>2818</v>
      </c>
      <c r="F11" t="s">
        <v>2808</v>
      </c>
      <c r="G11" t="s">
        <v>2809</v>
      </c>
      <c r="H11" t="s">
        <v>2819</v>
      </c>
      <c r="I11" s="2">
        <v>45659</v>
      </c>
      <c r="J11" t="s">
        <v>2811</v>
      </c>
      <c r="K11" t="s">
        <v>10</v>
      </c>
      <c r="L11" t="s">
        <v>10</v>
      </c>
      <c r="M11" s="3">
        <v>112220</v>
      </c>
      <c r="N11" s="4">
        <v>31421.599999999999</v>
      </c>
      <c r="O11" s="4">
        <v>0</v>
      </c>
      <c r="P11" s="4">
        <v>0</v>
      </c>
      <c r="Q11" s="4">
        <v>0</v>
      </c>
      <c r="R11" s="4">
        <v>0</v>
      </c>
      <c r="S11" s="4">
        <v>31421.599999999999</v>
      </c>
      <c r="T11" t="s">
        <v>2812</v>
      </c>
      <c r="U11" t="s">
        <v>2820</v>
      </c>
      <c r="V11" t="s">
        <v>2814</v>
      </c>
      <c r="W11" t="s">
        <v>2805</v>
      </c>
    </row>
    <row r="12" spans="1:23" x14ac:dyDescent="0.2">
      <c r="A12" t="s">
        <v>2817</v>
      </c>
      <c r="B12" t="s">
        <v>2804</v>
      </c>
      <c r="C12" t="s">
        <v>2821</v>
      </c>
      <c r="D12" t="s">
        <v>2822</v>
      </c>
      <c r="E12" t="s">
        <v>2818</v>
      </c>
      <c r="F12" t="s">
        <v>2808</v>
      </c>
      <c r="G12" t="s">
        <v>2809</v>
      </c>
      <c r="H12" t="s">
        <v>2648</v>
      </c>
      <c r="I12" s="2">
        <v>45667</v>
      </c>
      <c r="J12" t="s">
        <v>1354</v>
      </c>
      <c r="K12" t="s">
        <v>10</v>
      </c>
      <c r="L12" t="s">
        <v>10</v>
      </c>
      <c r="M12" s="3">
        <v>0</v>
      </c>
      <c r="N12" s="4">
        <v>1000</v>
      </c>
      <c r="O12" s="4">
        <v>0</v>
      </c>
      <c r="P12" s="4">
        <v>0</v>
      </c>
      <c r="Q12" s="4">
        <v>0</v>
      </c>
      <c r="R12" s="4">
        <v>0</v>
      </c>
      <c r="S12" s="4">
        <v>1000</v>
      </c>
      <c r="T12" t="s">
        <v>2823</v>
      </c>
      <c r="U12" t="s">
        <v>2824</v>
      </c>
      <c r="V12" t="s">
        <v>2814</v>
      </c>
      <c r="W12" t="s">
        <v>2821</v>
      </c>
    </row>
    <row r="13" spans="1:23" x14ac:dyDescent="0.2">
      <c r="A13" t="s">
        <v>2817</v>
      </c>
      <c r="B13" t="s">
        <v>2804</v>
      </c>
      <c r="C13" t="s">
        <v>2821</v>
      </c>
      <c r="D13" t="s">
        <v>2822</v>
      </c>
      <c r="E13" t="s">
        <v>2818</v>
      </c>
      <c r="F13" t="s">
        <v>2808</v>
      </c>
      <c r="G13" t="s">
        <v>2809</v>
      </c>
      <c r="H13" t="s">
        <v>2651</v>
      </c>
      <c r="I13" s="2">
        <v>45667</v>
      </c>
      <c r="J13" t="s">
        <v>1354</v>
      </c>
      <c r="K13" t="s">
        <v>10</v>
      </c>
      <c r="L13" t="s">
        <v>10</v>
      </c>
      <c r="M13" s="3">
        <v>0</v>
      </c>
      <c r="N13" s="4">
        <v>1000</v>
      </c>
      <c r="O13" s="4">
        <v>0</v>
      </c>
      <c r="P13" s="4">
        <v>0</v>
      </c>
      <c r="Q13" s="4">
        <v>0</v>
      </c>
      <c r="R13" s="4">
        <v>0</v>
      </c>
      <c r="S13" s="4">
        <v>1000</v>
      </c>
      <c r="T13" t="s">
        <v>2823</v>
      </c>
      <c r="U13" t="s">
        <v>2825</v>
      </c>
      <c r="V13" t="s">
        <v>2814</v>
      </c>
      <c r="W13" t="s">
        <v>2821</v>
      </c>
    </row>
    <row r="14" spans="1:23" x14ac:dyDescent="0.2">
      <c r="A14" t="s">
        <v>2817</v>
      </c>
      <c r="B14" t="s">
        <v>2804</v>
      </c>
      <c r="C14" t="s">
        <v>2821</v>
      </c>
      <c r="D14" t="s">
        <v>2822</v>
      </c>
      <c r="E14" t="s">
        <v>2818</v>
      </c>
      <c r="F14" t="s">
        <v>2808</v>
      </c>
      <c r="G14" t="s">
        <v>2809</v>
      </c>
      <c r="H14" t="s">
        <v>2653</v>
      </c>
      <c r="I14" s="2">
        <v>45667</v>
      </c>
      <c r="J14" t="s">
        <v>1354</v>
      </c>
      <c r="K14" t="s">
        <v>10</v>
      </c>
      <c r="L14" t="s">
        <v>10</v>
      </c>
      <c r="M14" s="3">
        <v>0</v>
      </c>
      <c r="N14" s="4">
        <v>1000</v>
      </c>
      <c r="O14" s="4">
        <v>0</v>
      </c>
      <c r="P14" s="4">
        <v>0</v>
      </c>
      <c r="Q14" s="4">
        <v>0</v>
      </c>
      <c r="R14" s="4">
        <v>0</v>
      </c>
      <c r="S14" s="4">
        <v>1000</v>
      </c>
      <c r="T14" t="s">
        <v>2823</v>
      </c>
      <c r="U14" t="s">
        <v>2826</v>
      </c>
      <c r="V14" t="s">
        <v>2814</v>
      </c>
      <c r="W14" t="s">
        <v>2821</v>
      </c>
    </row>
    <row r="15" spans="1:23" x14ac:dyDescent="0.2">
      <c r="A15" t="s">
        <v>2817</v>
      </c>
      <c r="B15" t="s">
        <v>2804</v>
      </c>
      <c r="C15" t="s">
        <v>2821</v>
      </c>
      <c r="D15" t="s">
        <v>2822</v>
      </c>
      <c r="E15" t="s">
        <v>2818</v>
      </c>
      <c r="F15" t="s">
        <v>2808</v>
      </c>
      <c r="G15" t="s">
        <v>2809</v>
      </c>
      <c r="H15" t="s">
        <v>2657</v>
      </c>
      <c r="I15" s="2">
        <v>45672</v>
      </c>
      <c r="J15" t="s">
        <v>1354</v>
      </c>
      <c r="K15" t="s">
        <v>10</v>
      </c>
      <c r="L15" t="s">
        <v>10</v>
      </c>
      <c r="M15" s="3">
        <v>0</v>
      </c>
      <c r="N15" s="4">
        <v>4730</v>
      </c>
      <c r="O15" s="4">
        <v>0</v>
      </c>
      <c r="P15" s="4">
        <v>0</v>
      </c>
      <c r="Q15" s="4">
        <v>0</v>
      </c>
      <c r="R15" s="4">
        <v>0</v>
      </c>
      <c r="S15" s="4">
        <v>4730</v>
      </c>
      <c r="T15" t="s">
        <v>2827</v>
      </c>
      <c r="U15" t="s">
        <v>2828</v>
      </c>
      <c r="V15" t="s">
        <v>2814</v>
      </c>
      <c r="W15" t="s">
        <v>2821</v>
      </c>
    </row>
    <row r="16" spans="1:23" x14ac:dyDescent="0.2">
      <c r="A16" t="s">
        <v>2817</v>
      </c>
      <c r="B16" t="s">
        <v>2804</v>
      </c>
      <c r="C16" t="s">
        <v>2805</v>
      </c>
      <c r="D16" t="s">
        <v>2829</v>
      </c>
      <c r="E16" t="s">
        <v>2818</v>
      </c>
      <c r="F16" t="s">
        <v>2808</v>
      </c>
      <c r="G16" t="s">
        <v>2809</v>
      </c>
      <c r="H16" t="s">
        <v>2830</v>
      </c>
      <c r="I16" s="2">
        <v>45686</v>
      </c>
      <c r="J16" t="s">
        <v>2811</v>
      </c>
      <c r="K16" t="s">
        <v>10</v>
      </c>
      <c r="L16" t="s">
        <v>10</v>
      </c>
      <c r="M16" s="3">
        <v>92479</v>
      </c>
      <c r="N16" s="4">
        <v>18495.8</v>
      </c>
      <c r="O16" s="4">
        <v>0</v>
      </c>
      <c r="P16" s="4">
        <v>0</v>
      </c>
      <c r="Q16" s="4">
        <v>0</v>
      </c>
      <c r="R16" s="4">
        <v>0</v>
      </c>
      <c r="S16" s="4">
        <v>18495.8</v>
      </c>
      <c r="T16" t="s">
        <v>2831</v>
      </c>
      <c r="U16" t="s">
        <v>2832</v>
      </c>
      <c r="V16" t="s">
        <v>2814</v>
      </c>
      <c r="W16" t="s">
        <v>2805</v>
      </c>
    </row>
    <row r="17" spans="1:23" x14ac:dyDescent="0.2">
      <c r="A17" t="s">
        <v>2817</v>
      </c>
      <c r="B17" t="s">
        <v>2804</v>
      </c>
      <c r="C17" t="s">
        <v>2805</v>
      </c>
      <c r="D17" t="s">
        <v>2829</v>
      </c>
      <c r="E17" t="s">
        <v>2818</v>
      </c>
      <c r="F17" t="s">
        <v>2808</v>
      </c>
      <c r="G17" t="s">
        <v>2809</v>
      </c>
      <c r="H17" t="s">
        <v>2830</v>
      </c>
      <c r="I17" s="2">
        <v>45686</v>
      </c>
      <c r="J17" t="s">
        <v>2811</v>
      </c>
      <c r="K17" t="s">
        <v>10</v>
      </c>
      <c r="L17" t="s">
        <v>10</v>
      </c>
      <c r="M17" s="3">
        <v>0</v>
      </c>
      <c r="N17" s="4">
        <v>14517.44</v>
      </c>
      <c r="O17" s="4">
        <v>0</v>
      </c>
      <c r="P17" s="4">
        <v>0</v>
      </c>
      <c r="Q17" s="4">
        <v>0</v>
      </c>
      <c r="R17" s="4">
        <v>0</v>
      </c>
      <c r="S17" s="4">
        <v>14517.44</v>
      </c>
      <c r="T17" t="s">
        <v>2831</v>
      </c>
      <c r="U17" t="s">
        <v>2832</v>
      </c>
      <c r="V17" t="s">
        <v>2814</v>
      </c>
      <c r="W17" t="s">
        <v>2805</v>
      </c>
    </row>
    <row r="18" spans="1:23" x14ac:dyDescent="0.2">
      <c r="A18" t="s">
        <v>2817</v>
      </c>
      <c r="B18" t="s">
        <v>2804</v>
      </c>
      <c r="C18" t="s">
        <v>2805</v>
      </c>
      <c r="D18" t="s">
        <v>2833</v>
      </c>
      <c r="E18" t="s">
        <v>2818</v>
      </c>
      <c r="F18" t="s">
        <v>2808</v>
      </c>
      <c r="G18" t="s">
        <v>2809</v>
      </c>
      <c r="H18" t="s">
        <v>2834</v>
      </c>
      <c r="I18" s="2">
        <v>45686</v>
      </c>
      <c r="J18" t="s">
        <v>2811</v>
      </c>
      <c r="K18" t="s">
        <v>10</v>
      </c>
      <c r="L18" t="s">
        <v>10</v>
      </c>
      <c r="M18" s="3">
        <v>0</v>
      </c>
      <c r="N18" s="4">
        <v>0.23</v>
      </c>
      <c r="O18" s="4">
        <v>0</v>
      </c>
      <c r="P18" s="4">
        <v>0</v>
      </c>
      <c r="Q18" s="4">
        <v>0</v>
      </c>
      <c r="R18" s="4">
        <v>0</v>
      </c>
      <c r="S18" s="4">
        <v>0.23</v>
      </c>
      <c r="T18" t="s">
        <v>2831</v>
      </c>
      <c r="U18" t="s">
        <v>2835</v>
      </c>
      <c r="V18" t="s">
        <v>2814</v>
      </c>
      <c r="W18" t="s">
        <v>2805</v>
      </c>
    </row>
    <row r="19" spans="1:23" x14ac:dyDescent="0.2">
      <c r="A19" t="s">
        <v>2817</v>
      </c>
      <c r="B19" t="s">
        <v>2804</v>
      </c>
      <c r="C19" t="s">
        <v>2805</v>
      </c>
      <c r="D19" t="s">
        <v>2833</v>
      </c>
      <c r="E19" t="s">
        <v>2818</v>
      </c>
      <c r="F19" t="s">
        <v>2808</v>
      </c>
      <c r="G19" t="s">
        <v>2809</v>
      </c>
      <c r="H19" t="s">
        <v>2834</v>
      </c>
      <c r="I19" s="2">
        <v>45686</v>
      </c>
      <c r="J19" t="s">
        <v>2811</v>
      </c>
      <c r="K19" t="s">
        <v>10</v>
      </c>
      <c r="L19" t="s">
        <v>10</v>
      </c>
      <c r="M19" s="3">
        <v>45576</v>
      </c>
      <c r="N19" s="4">
        <v>5468.89</v>
      </c>
      <c r="O19" s="4">
        <v>0</v>
      </c>
      <c r="P19" s="4">
        <v>0</v>
      </c>
      <c r="Q19" s="4">
        <v>0</v>
      </c>
      <c r="R19" s="4">
        <v>0</v>
      </c>
      <c r="S19" s="4">
        <v>5468.89</v>
      </c>
      <c r="T19" t="s">
        <v>2831</v>
      </c>
      <c r="U19" t="s">
        <v>2835</v>
      </c>
      <c r="V19" t="s">
        <v>2814</v>
      </c>
      <c r="W19" t="s">
        <v>2805</v>
      </c>
    </row>
    <row r="20" spans="1:23" x14ac:dyDescent="0.2">
      <c r="A20" t="s">
        <v>2817</v>
      </c>
      <c r="B20" t="s">
        <v>2804</v>
      </c>
      <c r="C20" t="s">
        <v>2805</v>
      </c>
      <c r="D20" t="s">
        <v>2833</v>
      </c>
      <c r="E20" t="s">
        <v>2818</v>
      </c>
      <c r="F20" t="s">
        <v>2808</v>
      </c>
      <c r="G20" t="s">
        <v>2809</v>
      </c>
      <c r="H20" t="s">
        <v>2836</v>
      </c>
      <c r="I20" s="2">
        <v>45686</v>
      </c>
      <c r="J20" t="s">
        <v>2811</v>
      </c>
      <c r="K20" t="s">
        <v>10</v>
      </c>
      <c r="L20" t="s">
        <v>10</v>
      </c>
      <c r="M20" s="3">
        <v>109800</v>
      </c>
      <c r="N20" s="4">
        <v>10980</v>
      </c>
      <c r="O20" s="4">
        <v>0</v>
      </c>
      <c r="P20" s="4">
        <v>0</v>
      </c>
      <c r="Q20" s="4">
        <v>0</v>
      </c>
      <c r="R20" s="4">
        <v>0</v>
      </c>
      <c r="S20" s="4">
        <v>10980</v>
      </c>
      <c r="T20" t="s">
        <v>2831</v>
      </c>
      <c r="U20" t="s">
        <v>2837</v>
      </c>
      <c r="V20" t="s">
        <v>2814</v>
      </c>
      <c r="W20" t="s">
        <v>2805</v>
      </c>
    </row>
    <row r="21" spans="1:23" x14ac:dyDescent="0.2">
      <c r="A21" t="s">
        <v>2817</v>
      </c>
      <c r="B21" t="s">
        <v>2804</v>
      </c>
      <c r="C21" t="s">
        <v>2805</v>
      </c>
      <c r="D21" t="s">
        <v>2833</v>
      </c>
      <c r="E21" t="s">
        <v>2818</v>
      </c>
      <c r="F21" t="s">
        <v>2808</v>
      </c>
      <c r="G21" t="s">
        <v>2809</v>
      </c>
      <c r="H21" t="s">
        <v>2836</v>
      </c>
      <c r="I21" s="2">
        <v>45686</v>
      </c>
      <c r="J21" t="s">
        <v>2811</v>
      </c>
      <c r="K21" t="s">
        <v>10</v>
      </c>
      <c r="L21" t="s">
        <v>10</v>
      </c>
      <c r="M21" s="3">
        <v>26776</v>
      </c>
      <c r="N21" s="4">
        <v>3213.12</v>
      </c>
      <c r="O21" s="4">
        <v>0</v>
      </c>
      <c r="P21" s="4">
        <v>0</v>
      </c>
      <c r="Q21" s="4">
        <v>0</v>
      </c>
      <c r="R21" s="4">
        <v>0</v>
      </c>
      <c r="S21" s="4">
        <v>3213.12</v>
      </c>
      <c r="T21" t="s">
        <v>2831</v>
      </c>
      <c r="U21" t="s">
        <v>2837</v>
      </c>
      <c r="V21" t="s">
        <v>2814</v>
      </c>
      <c r="W21" t="s">
        <v>2805</v>
      </c>
    </row>
    <row r="22" spans="1:23" x14ac:dyDescent="0.2">
      <c r="A22" t="s">
        <v>2817</v>
      </c>
      <c r="B22" t="s">
        <v>2804</v>
      </c>
      <c r="C22" t="s">
        <v>2805</v>
      </c>
      <c r="D22" t="s">
        <v>2833</v>
      </c>
      <c r="E22" t="s">
        <v>2818</v>
      </c>
      <c r="F22" t="s">
        <v>2808</v>
      </c>
      <c r="G22" t="s">
        <v>2809</v>
      </c>
      <c r="H22" t="s">
        <v>2838</v>
      </c>
      <c r="I22" s="2">
        <v>45686</v>
      </c>
      <c r="J22" t="s">
        <v>2811</v>
      </c>
      <c r="K22" t="s">
        <v>10</v>
      </c>
      <c r="L22" t="s">
        <v>10</v>
      </c>
      <c r="M22" s="3">
        <v>47811</v>
      </c>
      <c r="N22" s="4">
        <v>4781.1000000000004</v>
      </c>
      <c r="O22" s="4">
        <v>0</v>
      </c>
      <c r="P22" s="4">
        <v>0</v>
      </c>
      <c r="Q22" s="4">
        <v>0</v>
      </c>
      <c r="R22" s="4">
        <v>0</v>
      </c>
      <c r="S22" s="4">
        <v>4781.1000000000004</v>
      </c>
      <c r="T22" t="s">
        <v>2831</v>
      </c>
      <c r="U22" t="s">
        <v>2839</v>
      </c>
      <c r="V22" t="s">
        <v>2814</v>
      </c>
      <c r="W22" t="s">
        <v>2805</v>
      </c>
    </row>
    <row r="23" spans="1:23" x14ac:dyDescent="0.2">
      <c r="A23" t="s">
        <v>2817</v>
      </c>
      <c r="B23" t="s">
        <v>2804</v>
      </c>
      <c r="C23" t="s">
        <v>2805</v>
      </c>
      <c r="D23" t="s">
        <v>2833</v>
      </c>
      <c r="E23" t="s">
        <v>2818</v>
      </c>
      <c r="F23" t="s">
        <v>2808</v>
      </c>
      <c r="G23" t="s">
        <v>2809</v>
      </c>
      <c r="H23" t="s">
        <v>2838</v>
      </c>
      <c r="I23" s="2">
        <v>45686</v>
      </c>
      <c r="J23" t="s">
        <v>2811</v>
      </c>
      <c r="K23" t="s">
        <v>10</v>
      </c>
      <c r="L23" t="s">
        <v>10</v>
      </c>
      <c r="M23" s="3">
        <v>69268</v>
      </c>
      <c r="N23" s="4">
        <v>8312.16</v>
      </c>
      <c r="O23" s="4">
        <v>0</v>
      </c>
      <c r="P23" s="4">
        <v>0</v>
      </c>
      <c r="Q23" s="4">
        <v>0</v>
      </c>
      <c r="R23" s="4">
        <v>0</v>
      </c>
      <c r="S23" s="4">
        <v>8312.16</v>
      </c>
      <c r="T23" t="s">
        <v>2831</v>
      </c>
      <c r="U23" t="s">
        <v>2839</v>
      </c>
      <c r="V23" t="s">
        <v>2814</v>
      </c>
      <c r="W23" t="s">
        <v>2805</v>
      </c>
    </row>
    <row r="24" spans="1:23" x14ac:dyDescent="0.2">
      <c r="A24" t="s">
        <v>2817</v>
      </c>
      <c r="B24" t="s">
        <v>2804</v>
      </c>
      <c r="C24" t="s">
        <v>2805</v>
      </c>
      <c r="D24" t="s">
        <v>2833</v>
      </c>
      <c r="E24" t="s">
        <v>2818</v>
      </c>
      <c r="F24" t="s">
        <v>2808</v>
      </c>
      <c r="G24" t="s">
        <v>2809</v>
      </c>
      <c r="H24" t="s">
        <v>2838</v>
      </c>
      <c r="I24" s="2">
        <v>45686</v>
      </c>
      <c r="J24" t="s">
        <v>2811</v>
      </c>
      <c r="K24" t="s">
        <v>10</v>
      </c>
      <c r="L24" t="s">
        <v>10</v>
      </c>
      <c r="M24" s="3">
        <v>43853</v>
      </c>
      <c r="N24" s="4">
        <v>26311.8</v>
      </c>
      <c r="O24" s="4">
        <v>0</v>
      </c>
      <c r="P24" s="4">
        <v>0</v>
      </c>
      <c r="Q24" s="4">
        <v>0</v>
      </c>
      <c r="R24" s="4">
        <v>0</v>
      </c>
      <c r="S24" s="4">
        <v>26311.8</v>
      </c>
      <c r="T24" t="s">
        <v>2831</v>
      </c>
      <c r="U24" t="s">
        <v>2839</v>
      </c>
      <c r="V24" t="s">
        <v>2814</v>
      </c>
      <c r="W24" t="s">
        <v>2805</v>
      </c>
    </row>
    <row r="25" spans="1:23" x14ac:dyDescent="0.2">
      <c r="A25" t="s">
        <v>2817</v>
      </c>
      <c r="B25" t="s">
        <v>2804</v>
      </c>
      <c r="C25" t="s">
        <v>2805</v>
      </c>
      <c r="D25" t="s">
        <v>2840</v>
      </c>
      <c r="E25" t="s">
        <v>2818</v>
      </c>
      <c r="F25" t="s">
        <v>2808</v>
      </c>
      <c r="G25" t="s">
        <v>2809</v>
      </c>
      <c r="H25" t="s">
        <v>2841</v>
      </c>
      <c r="I25" s="2">
        <v>45686</v>
      </c>
      <c r="J25" t="s">
        <v>2811</v>
      </c>
      <c r="K25" t="s">
        <v>10</v>
      </c>
      <c r="L25" t="s">
        <v>10</v>
      </c>
      <c r="M25" s="3">
        <v>28700</v>
      </c>
      <c r="N25" s="4">
        <v>5740</v>
      </c>
      <c r="O25" s="4">
        <v>0</v>
      </c>
      <c r="P25" s="4">
        <v>0</v>
      </c>
      <c r="Q25" s="4">
        <v>0</v>
      </c>
      <c r="R25" s="4">
        <v>0</v>
      </c>
      <c r="S25" s="4">
        <v>5740</v>
      </c>
      <c r="T25" t="s">
        <v>2831</v>
      </c>
      <c r="U25" t="s">
        <v>2842</v>
      </c>
      <c r="V25" t="s">
        <v>2814</v>
      </c>
      <c r="W25" t="s">
        <v>2805</v>
      </c>
    </row>
    <row r="26" spans="1:23" x14ac:dyDescent="0.2">
      <c r="A26" t="s">
        <v>2817</v>
      </c>
      <c r="B26" t="s">
        <v>2804</v>
      </c>
      <c r="C26" t="s">
        <v>2805</v>
      </c>
      <c r="D26" t="s">
        <v>2840</v>
      </c>
      <c r="E26" t="s">
        <v>2818</v>
      </c>
      <c r="F26" t="s">
        <v>2808</v>
      </c>
      <c r="G26" t="s">
        <v>2809</v>
      </c>
      <c r="H26" t="s">
        <v>2841</v>
      </c>
      <c r="I26" s="2">
        <v>45686</v>
      </c>
      <c r="J26" t="s">
        <v>2811</v>
      </c>
      <c r="K26" t="s">
        <v>10</v>
      </c>
      <c r="L26" t="s">
        <v>10</v>
      </c>
      <c r="M26" s="3">
        <v>110964</v>
      </c>
      <c r="N26" s="4">
        <v>27741</v>
      </c>
      <c r="O26" s="4">
        <v>0</v>
      </c>
      <c r="P26" s="4">
        <v>0</v>
      </c>
      <c r="Q26" s="4">
        <v>0</v>
      </c>
      <c r="R26" s="4">
        <v>0</v>
      </c>
      <c r="S26" s="4">
        <v>27741</v>
      </c>
      <c r="T26" t="s">
        <v>2831</v>
      </c>
      <c r="U26" t="s">
        <v>2842</v>
      </c>
      <c r="V26" t="s">
        <v>2814</v>
      </c>
      <c r="W26" t="s">
        <v>2805</v>
      </c>
    </row>
    <row r="27" spans="1:23" x14ac:dyDescent="0.2">
      <c r="A27" t="s">
        <v>2817</v>
      </c>
      <c r="B27" t="s">
        <v>2804</v>
      </c>
      <c r="C27" t="s">
        <v>2805</v>
      </c>
      <c r="D27" t="s">
        <v>2806</v>
      </c>
      <c r="E27" t="s">
        <v>2818</v>
      </c>
      <c r="F27" t="s">
        <v>2808</v>
      </c>
      <c r="G27" t="s">
        <v>2809</v>
      </c>
      <c r="H27" t="s">
        <v>2843</v>
      </c>
      <c r="I27" s="2">
        <v>45686</v>
      </c>
      <c r="J27" t="s">
        <v>2811</v>
      </c>
      <c r="K27" t="s">
        <v>10</v>
      </c>
      <c r="L27" t="s">
        <v>10</v>
      </c>
      <c r="M27" s="3">
        <v>111808</v>
      </c>
      <c r="N27" s="4">
        <v>12298.88</v>
      </c>
      <c r="O27" s="4">
        <v>0</v>
      </c>
      <c r="P27" s="4">
        <v>0</v>
      </c>
      <c r="Q27" s="4">
        <v>0</v>
      </c>
      <c r="R27" s="4">
        <v>0</v>
      </c>
      <c r="S27" s="4">
        <v>12298.88</v>
      </c>
      <c r="T27" t="s">
        <v>2831</v>
      </c>
      <c r="U27" t="s">
        <v>2844</v>
      </c>
      <c r="V27" t="s">
        <v>2814</v>
      </c>
      <c r="W27" t="s">
        <v>2805</v>
      </c>
    </row>
    <row r="28" spans="1:23" x14ac:dyDescent="0.2">
      <c r="A28" t="s">
        <v>2817</v>
      </c>
      <c r="B28" t="s">
        <v>2804</v>
      </c>
      <c r="C28" t="s">
        <v>2805</v>
      </c>
      <c r="D28" t="s">
        <v>2806</v>
      </c>
      <c r="E28" t="s">
        <v>2818</v>
      </c>
      <c r="F28" t="s">
        <v>2808</v>
      </c>
      <c r="G28" t="s">
        <v>2809</v>
      </c>
      <c r="H28" t="s">
        <v>2843</v>
      </c>
      <c r="I28" s="2">
        <v>45686</v>
      </c>
      <c r="J28" t="s">
        <v>2811</v>
      </c>
      <c r="K28" t="s">
        <v>10</v>
      </c>
      <c r="L28" t="s">
        <v>10</v>
      </c>
      <c r="M28" s="3">
        <v>20100</v>
      </c>
      <c r="N28" s="4">
        <v>4020</v>
      </c>
      <c r="O28" s="4">
        <v>0</v>
      </c>
      <c r="P28" s="4">
        <v>0</v>
      </c>
      <c r="Q28" s="4">
        <v>0</v>
      </c>
      <c r="R28" s="4">
        <v>0</v>
      </c>
      <c r="S28" s="4">
        <v>4020</v>
      </c>
      <c r="T28" t="s">
        <v>2831</v>
      </c>
      <c r="U28" t="s">
        <v>2844</v>
      </c>
      <c r="V28" t="s">
        <v>2814</v>
      </c>
      <c r="W28" t="s">
        <v>2805</v>
      </c>
    </row>
    <row r="29" spans="1:23" x14ac:dyDescent="0.2">
      <c r="A29" t="s">
        <v>2817</v>
      </c>
      <c r="B29" t="s">
        <v>2804</v>
      </c>
      <c r="C29" t="s">
        <v>2821</v>
      </c>
      <c r="D29" t="s">
        <v>2822</v>
      </c>
      <c r="E29" t="s">
        <v>2818</v>
      </c>
      <c r="F29" t="s">
        <v>2808</v>
      </c>
      <c r="G29" t="s">
        <v>2809</v>
      </c>
      <c r="H29" t="s">
        <v>2845</v>
      </c>
      <c r="I29" s="2">
        <v>45687</v>
      </c>
      <c r="J29" t="s">
        <v>2846</v>
      </c>
      <c r="K29" t="s">
        <v>10</v>
      </c>
      <c r="L29" t="s">
        <v>10</v>
      </c>
      <c r="M29" s="3">
        <v>0</v>
      </c>
      <c r="N29" s="4">
        <v>10621</v>
      </c>
      <c r="O29" s="4">
        <v>0</v>
      </c>
      <c r="P29" s="4">
        <v>0</v>
      </c>
      <c r="Q29" s="4">
        <v>0</v>
      </c>
      <c r="R29" s="4">
        <v>0</v>
      </c>
      <c r="S29" s="4">
        <v>10621</v>
      </c>
      <c r="T29" t="s">
        <v>2847</v>
      </c>
      <c r="U29" t="s">
        <v>2848</v>
      </c>
      <c r="V29" t="s">
        <v>2814</v>
      </c>
      <c r="W29" t="s">
        <v>2821</v>
      </c>
    </row>
    <row r="30" spans="1:23" x14ac:dyDescent="0.2">
      <c r="A30" t="s">
        <v>2817</v>
      </c>
      <c r="B30" t="s">
        <v>2804</v>
      </c>
      <c r="C30" t="s">
        <v>2821</v>
      </c>
      <c r="D30" t="s">
        <v>2822</v>
      </c>
      <c r="E30" t="s">
        <v>2818</v>
      </c>
      <c r="F30" t="s">
        <v>2808</v>
      </c>
      <c r="G30" t="s">
        <v>2809</v>
      </c>
      <c r="H30" t="s">
        <v>1954</v>
      </c>
      <c r="I30" s="2">
        <v>45687</v>
      </c>
      <c r="J30" t="s">
        <v>3</v>
      </c>
      <c r="K30" t="s">
        <v>10</v>
      </c>
      <c r="L30" t="s">
        <v>10</v>
      </c>
      <c r="M30" s="3">
        <v>0</v>
      </c>
      <c r="N30" s="4">
        <v>4548</v>
      </c>
      <c r="O30" s="4">
        <v>0</v>
      </c>
      <c r="P30" s="4">
        <v>0</v>
      </c>
      <c r="Q30" s="4">
        <v>0</v>
      </c>
      <c r="R30" s="4">
        <v>0</v>
      </c>
      <c r="S30" s="4">
        <v>4548</v>
      </c>
      <c r="T30" t="s">
        <v>2847</v>
      </c>
      <c r="U30" t="s">
        <v>2849</v>
      </c>
      <c r="V30" t="s">
        <v>2814</v>
      </c>
      <c r="W30" t="s">
        <v>2821</v>
      </c>
    </row>
    <row r="31" spans="1:23" x14ac:dyDescent="0.2">
      <c r="A31" t="s">
        <v>2817</v>
      </c>
      <c r="B31" t="s">
        <v>2804</v>
      </c>
      <c r="C31" t="s">
        <v>2821</v>
      </c>
      <c r="D31" t="s">
        <v>2822</v>
      </c>
      <c r="E31" t="s">
        <v>2818</v>
      </c>
      <c r="F31" t="s">
        <v>2808</v>
      </c>
      <c r="G31" t="s">
        <v>2809</v>
      </c>
      <c r="H31" t="s">
        <v>2120</v>
      </c>
      <c r="I31" s="2">
        <v>45687</v>
      </c>
      <c r="J31" t="s">
        <v>125</v>
      </c>
      <c r="K31" t="s">
        <v>10</v>
      </c>
      <c r="L31" t="s">
        <v>10</v>
      </c>
      <c r="M31" s="3">
        <v>0</v>
      </c>
      <c r="N31" s="4">
        <v>77457</v>
      </c>
      <c r="O31" s="4">
        <v>0</v>
      </c>
      <c r="P31" s="4">
        <v>0</v>
      </c>
      <c r="Q31" s="4">
        <v>0</v>
      </c>
      <c r="R31" s="4">
        <v>0</v>
      </c>
      <c r="S31" s="4">
        <v>77457</v>
      </c>
      <c r="T31" t="s">
        <v>2847</v>
      </c>
      <c r="U31" t="s">
        <v>2850</v>
      </c>
      <c r="V31" t="s">
        <v>2814</v>
      </c>
      <c r="W31" t="s">
        <v>2821</v>
      </c>
    </row>
    <row r="32" spans="1:23" x14ac:dyDescent="0.2">
      <c r="A32" t="s">
        <v>2817</v>
      </c>
      <c r="B32" t="s">
        <v>2804</v>
      </c>
      <c r="C32" t="s">
        <v>2821</v>
      </c>
      <c r="D32" t="s">
        <v>2822</v>
      </c>
      <c r="E32" t="s">
        <v>2818</v>
      </c>
      <c r="F32" t="s">
        <v>2808</v>
      </c>
      <c r="G32" t="s">
        <v>2809</v>
      </c>
      <c r="H32" t="s">
        <v>2655</v>
      </c>
      <c r="I32" s="2">
        <v>45687</v>
      </c>
      <c r="J32" t="s">
        <v>1354</v>
      </c>
      <c r="K32" t="s">
        <v>10</v>
      </c>
      <c r="L32" t="s">
        <v>10</v>
      </c>
      <c r="M32" s="3">
        <v>0</v>
      </c>
      <c r="N32" s="4">
        <v>105277</v>
      </c>
      <c r="O32" s="4">
        <v>0</v>
      </c>
      <c r="P32" s="4">
        <v>0</v>
      </c>
      <c r="Q32" s="4">
        <v>0</v>
      </c>
      <c r="R32" s="4">
        <v>0</v>
      </c>
      <c r="S32" s="4">
        <v>105277</v>
      </c>
      <c r="T32" t="s">
        <v>2847</v>
      </c>
      <c r="U32" t="s">
        <v>2851</v>
      </c>
      <c r="V32" t="s">
        <v>2814</v>
      </c>
      <c r="W32" t="s">
        <v>2821</v>
      </c>
    </row>
    <row r="33" spans="1:23" x14ac:dyDescent="0.2">
      <c r="A33" t="s">
        <v>2817</v>
      </c>
      <c r="B33" t="s">
        <v>2804</v>
      </c>
      <c r="C33" t="s">
        <v>2805</v>
      </c>
      <c r="D33" t="s">
        <v>2806</v>
      </c>
      <c r="E33" t="s">
        <v>2818</v>
      </c>
      <c r="F33" t="s">
        <v>2808</v>
      </c>
      <c r="G33" t="s">
        <v>2809</v>
      </c>
      <c r="H33" t="s">
        <v>2852</v>
      </c>
      <c r="I33" s="2">
        <v>45659</v>
      </c>
      <c r="J33" t="s">
        <v>2811</v>
      </c>
      <c r="K33" t="s">
        <v>10</v>
      </c>
      <c r="L33" t="s">
        <v>10</v>
      </c>
      <c r="M33" s="3">
        <v>248637</v>
      </c>
      <c r="N33" s="4">
        <v>27350.07</v>
      </c>
      <c r="O33" s="4">
        <v>0</v>
      </c>
      <c r="P33" s="4">
        <v>0</v>
      </c>
      <c r="Q33" s="4">
        <v>0</v>
      </c>
      <c r="R33" s="4">
        <v>0</v>
      </c>
      <c r="S33" s="4">
        <v>27350.07</v>
      </c>
      <c r="T33" t="s">
        <v>2812</v>
      </c>
      <c r="U33" t="s">
        <v>2853</v>
      </c>
      <c r="V33" t="s">
        <v>2814</v>
      </c>
      <c r="W33" t="s">
        <v>2805</v>
      </c>
    </row>
    <row r="34" spans="1:23" x14ac:dyDescent="0.2">
      <c r="A34" t="s">
        <v>2817</v>
      </c>
      <c r="B34" t="s">
        <v>2804</v>
      </c>
      <c r="C34" t="s">
        <v>2805</v>
      </c>
      <c r="D34" t="s">
        <v>2806</v>
      </c>
      <c r="E34" t="s">
        <v>2818</v>
      </c>
      <c r="F34" t="s">
        <v>2808</v>
      </c>
      <c r="G34" t="s">
        <v>2809</v>
      </c>
      <c r="H34" t="s">
        <v>2852</v>
      </c>
      <c r="I34" s="2">
        <v>45659</v>
      </c>
      <c r="J34" t="s">
        <v>2811</v>
      </c>
      <c r="K34" t="s">
        <v>10</v>
      </c>
      <c r="L34" t="s">
        <v>10</v>
      </c>
      <c r="M34" s="3">
        <v>23908</v>
      </c>
      <c r="N34" s="4">
        <v>4781.6000000000004</v>
      </c>
      <c r="O34" s="4">
        <v>0</v>
      </c>
      <c r="P34" s="4">
        <v>0</v>
      </c>
      <c r="Q34" s="4">
        <v>0</v>
      </c>
      <c r="R34" s="4">
        <v>0</v>
      </c>
      <c r="S34" s="4">
        <v>4781.6000000000004</v>
      </c>
      <c r="T34" t="s">
        <v>2812</v>
      </c>
      <c r="U34" t="s">
        <v>2853</v>
      </c>
      <c r="V34" t="s">
        <v>2814</v>
      </c>
      <c r="W34" t="s">
        <v>2805</v>
      </c>
    </row>
    <row r="35" spans="1:23" x14ac:dyDescent="0.2">
      <c r="A35" t="s">
        <v>2817</v>
      </c>
      <c r="B35" t="s">
        <v>2804</v>
      </c>
      <c r="C35" t="s">
        <v>2805</v>
      </c>
      <c r="D35" t="s">
        <v>2806</v>
      </c>
      <c r="E35" t="s">
        <v>2818</v>
      </c>
      <c r="F35" t="s">
        <v>2808</v>
      </c>
      <c r="G35" t="s">
        <v>2809</v>
      </c>
      <c r="H35" t="s">
        <v>2852</v>
      </c>
      <c r="I35" s="2">
        <v>45659</v>
      </c>
      <c r="J35" t="s">
        <v>2811</v>
      </c>
      <c r="K35" t="s">
        <v>10</v>
      </c>
      <c r="L35" t="s">
        <v>10</v>
      </c>
      <c r="M35" s="3">
        <v>112220</v>
      </c>
      <c r="N35" s="4">
        <v>31421.599999999999</v>
      </c>
      <c r="O35" s="4">
        <v>0</v>
      </c>
      <c r="P35" s="4">
        <v>0</v>
      </c>
      <c r="Q35" s="4">
        <v>0</v>
      </c>
      <c r="R35" s="4">
        <v>0</v>
      </c>
      <c r="S35" s="4">
        <v>31421.599999999999</v>
      </c>
      <c r="T35" t="s">
        <v>2812</v>
      </c>
      <c r="U35" t="s">
        <v>2853</v>
      </c>
      <c r="V35" t="s">
        <v>2814</v>
      </c>
      <c r="W35" t="s">
        <v>2805</v>
      </c>
    </row>
    <row r="36" spans="1:23" x14ac:dyDescent="0.2">
      <c r="A36" s="7" t="s">
        <v>2817</v>
      </c>
      <c r="B36" s="7" t="s">
        <v>10</v>
      </c>
      <c r="C36" s="7" t="s">
        <v>10</v>
      </c>
      <c r="D36" s="7" t="s">
        <v>10</v>
      </c>
      <c r="E36" s="7" t="s">
        <v>10</v>
      </c>
      <c r="F36" s="7" t="s">
        <v>10</v>
      </c>
      <c r="G36" s="7" t="s">
        <v>10</v>
      </c>
      <c r="H36" s="7" t="s">
        <v>10</v>
      </c>
      <c r="I36" s="8"/>
      <c r="J36" s="7" t="s">
        <v>10</v>
      </c>
      <c r="K36" s="7" t="s">
        <v>10</v>
      </c>
      <c r="L36" s="7" t="s">
        <v>10</v>
      </c>
      <c r="M36" s="9">
        <v>1476665</v>
      </c>
      <c r="N36" s="10">
        <v>474619.96</v>
      </c>
      <c r="O36" s="10">
        <v>0</v>
      </c>
      <c r="P36" s="10">
        <v>0</v>
      </c>
      <c r="Q36" s="10">
        <v>0</v>
      </c>
      <c r="R36" s="10">
        <v>0</v>
      </c>
      <c r="S36" s="10">
        <v>474619.96</v>
      </c>
      <c r="T36" s="7" t="s">
        <v>10</v>
      </c>
      <c r="U36" s="7" t="s">
        <v>10</v>
      </c>
      <c r="V36" t="s">
        <v>2814</v>
      </c>
      <c r="W36" s="7" t="s">
        <v>10</v>
      </c>
    </row>
    <row r="37" spans="1:23" x14ac:dyDescent="0.2">
      <c r="A37" t="s">
        <v>2854</v>
      </c>
      <c r="B37" t="s">
        <v>2804</v>
      </c>
      <c r="C37" t="s">
        <v>2821</v>
      </c>
      <c r="D37" t="s">
        <v>2822</v>
      </c>
      <c r="E37" t="s">
        <v>2855</v>
      </c>
      <c r="F37" t="s">
        <v>2808</v>
      </c>
      <c r="G37" t="s">
        <v>2856</v>
      </c>
      <c r="H37" t="s">
        <v>2259</v>
      </c>
      <c r="I37" s="2">
        <v>45687</v>
      </c>
      <c r="J37" t="s">
        <v>424</v>
      </c>
      <c r="K37" t="s">
        <v>10</v>
      </c>
      <c r="L37" t="s">
        <v>10</v>
      </c>
      <c r="M37" s="3">
        <v>0</v>
      </c>
      <c r="N37" s="4">
        <v>107073.66</v>
      </c>
      <c r="O37" s="4">
        <v>0</v>
      </c>
      <c r="P37" s="4">
        <v>0</v>
      </c>
      <c r="Q37" s="4">
        <v>0</v>
      </c>
      <c r="R37" s="4">
        <v>0</v>
      </c>
      <c r="S37" s="4">
        <v>107073.66</v>
      </c>
      <c r="T37" t="s">
        <v>2857</v>
      </c>
      <c r="U37" t="s">
        <v>2858</v>
      </c>
      <c r="V37" t="s">
        <v>2814</v>
      </c>
      <c r="W37" t="s">
        <v>2821</v>
      </c>
    </row>
    <row r="38" spans="1:23" x14ac:dyDescent="0.2">
      <c r="A38" t="s">
        <v>2854</v>
      </c>
      <c r="B38" t="s">
        <v>2804</v>
      </c>
      <c r="C38" t="s">
        <v>2821</v>
      </c>
      <c r="D38" t="s">
        <v>2822</v>
      </c>
      <c r="E38" t="s">
        <v>2855</v>
      </c>
      <c r="F38" t="s">
        <v>2808</v>
      </c>
      <c r="G38" t="s">
        <v>2856</v>
      </c>
      <c r="H38" t="s">
        <v>2238</v>
      </c>
      <c r="I38" s="2">
        <v>45687</v>
      </c>
      <c r="J38" t="s">
        <v>2859</v>
      </c>
      <c r="K38" t="s">
        <v>10</v>
      </c>
      <c r="L38" t="s">
        <v>10</v>
      </c>
      <c r="M38" s="3">
        <v>0</v>
      </c>
      <c r="N38" s="4">
        <v>2767</v>
      </c>
      <c r="O38" s="4">
        <v>0</v>
      </c>
      <c r="P38" s="4">
        <v>0</v>
      </c>
      <c r="Q38" s="4">
        <v>0</v>
      </c>
      <c r="R38" s="4">
        <v>0</v>
      </c>
      <c r="S38" s="4">
        <v>2767</v>
      </c>
      <c r="T38" t="s">
        <v>2857</v>
      </c>
      <c r="U38" t="s">
        <v>2860</v>
      </c>
      <c r="V38" t="s">
        <v>2814</v>
      </c>
      <c r="W38" t="s">
        <v>2821</v>
      </c>
    </row>
    <row r="39" spans="1:23" x14ac:dyDescent="0.2">
      <c r="A39" t="s">
        <v>2854</v>
      </c>
      <c r="B39" t="s">
        <v>2804</v>
      </c>
      <c r="C39" t="s">
        <v>2821</v>
      </c>
      <c r="D39" t="s">
        <v>2822</v>
      </c>
      <c r="E39" t="s">
        <v>2855</v>
      </c>
      <c r="F39" t="s">
        <v>2808</v>
      </c>
      <c r="G39" t="s">
        <v>2856</v>
      </c>
      <c r="H39" t="s">
        <v>2606</v>
      </c>
      <c r="I39" s="2">
        <v>45687</v>
      </c>
      <c r="J39" t="s">
        <v>2861</v>
      </c>
      <c r="K39" t="s">
        <v>10</v>
      </c>
      <c r="L39" t="s">
        <v>10</v>
      </c>
      <c r="M39" s="3">
        <v>0</v>
      </c>
      <c r="N39" s="4">
        <v>1939</v>
      </c>
      <c r="O39" s="4">
        <v>0</v>
      </c>
      <c r="P39" s="4">
        <v>0</v>
      </c>
      <c r="Q39" s="4">
        <v>0</v>
      </c>
      <c r="R39" s="4">
        <v>0</v>
      </c>
      <c r="S39" s="4">
        <v>1939</v>
      </c>
      <c r="T39" t="s">
        <v>2857</v>
      </c>
      <c r="U39" t="s">
        <v>2862</v>
      </c>
      <c r="V39" t="s">
        <v>2814</v>
      </c>
      <c r="W39" t="s">
        <v>2821</v>
      </c>
    </row>
    <row r="40" spans="1:23" x14ac:dyDescent="0.2">
      <c r="A40" t="s">
        <v>2854</v>
      </c>
      <c r="B40" t="s">
        <v>2804</v>
      </c>
      <c r="C40" t="s">
        <v>2821</v>
      </c>
      <c r="D40" t="s">
        <v>2822</v>
      </c>
      <c r="E40" t="s">
        <v>2855</v>
      </c>
      <c r="F40" t="s">
        <v>2808</v>
      </c>
      <c r="G40" t="s">
        <v>2856</v>
      </c>
      <c r="H40" t="s">
        <v>2742</v>
      </c>
      <c r="I40" s="2">
        <v>45687</v>
      </c>
      <c r="J40" t="s">
        <v>1782</v>
      </c>
      <c r="K40" t="s">
        <v>10</v>
      </c>
      <c r="L40" t="s">
        <v>10</v>
      </c>
      <c r="M40" s="3">
        <v>0</v>
      </c>
      <c r="N40" s="4">
        <v>3621</v>
      </c>
      <c r="O40" s="4">
        <v>0</v>
      </c>
      <c r="P40" s="4">
        <v>0</v>
      </c>
      <c r="Q40" s="4">
        <v>0</v>
      </c>
      <c r="R40" s="4">
        <v>0</v>
      </c>
      <c r="S40" s="4">
        <v>3621</v>
      </c>
      <c r="T40" t="s">
        <v>2857</v>
      </c>
      <c r="U40" t="s">
        <v>2863</v>
      </c>
      <c r="V40" t="s">
        <v>2814</v>
      </c>
      <c r="W40" t="s">
        <v>2821</v>
      </c>
    </row>
    <row r="41" spans="1:23" x14ac:dyDescent="0.2">
      <c r="A41" t="s">
        <v>2854</v>
      </c>
      <c r="B41" t="s">
        <v>2804</v>
      </c>
      <c r="C41" t="s">
        <v>2821</v>
      </c>
      <c r="D41" t="s">
        <v>2822</v>
      </c>
      <c r="E41" t="s">
        <v>2855</v>
      </c>
      <c r="F41" t="s">
        <v>2808</v>
      </c>
      <c r="G41" t="s">
        <v>2856</v>
      </c>
      <c r="H41" t="s">
        <v>2630</v>
      </c>
      <c r="I41" s="2">
        <v>45687</v>
      </c>
      <c r="J41" t="s">
        <v>2864</v>
      </c>
      <c r="K41" t="s">
        <v>10</v>
      </c>
      <c r="L41" t="s">
        <v>10</v>
      </c>
      <c r="M41" s="3">
        <v>0</v>
      </c>
      <c r="N41" s="4">
        <v>3330</v>
      </c>
      <c r="O41" s="4">
        <v>0</v>
      </c>
      <c r="P41" s="4">
        <v>0</v>
      </c>
      <c r="Q41" s="4">
        <v>0</v>
      </c>
      <c r="R41" s="4">
        <v>0</v>
      </c>
      <c r="S41" s="4">
        <v>3330</v>
      </c>
      <c r="T41" t="s">
        <v>2857</v>
      </c>
      <c r="U41" t="s">
        <v>2865</v>
      </c>
      <c r="V41" t="s">
        <v>2814</v>
      </c>
      <c r="W41" t="s">
        <v>2821</v>
      </c>
    </row>
    <row r="42" spans="1:23" x14ac:dyDescent="0.2">
      <c r="A42" t="s">
        <v>2854</v>
      </c>
      <c r="B42" t="s">
        <v>2804</v>
      </c>
      <c r="C42" t="s">
        <v>2821</v>
      </c>
      <c r="D42" t="s">
        <v>2822</v>
      </c>
      <c r="E42" t="s">
        <v>2855</v>
      </c>
      <c r="F42" t="s">
        <v>2808</v>
      </c>
      <c r="G42" t="s">
        <v>2856</v>
      </c>
      <c r="H42" t="s">
        <v>2336</v>
      </c>
      <c r="I42" s="2">
        <v>45687</v>
      </c>
      <c r="J42" t="s">
        <v>2866</v>
      </c>
      <c r="K42" t="s">
        <v>10</v>
      </c>
      <c r="L42" t="s">
        <v>10</v>
      </c>
      <c r="M42" s="3">
        <v>0</v>
      </c>
      <c r="N42" s="4">
        <v>4240</v>
      </c>
      <c r="O42" s="4">
        <v>0</v>
      </c>
      <c r="P42" s="4">
        <v>0</v>
      </c>
      <c r="Q42" s="4">
        <v>0</v>
      </c>
      <c r="R42" s="4">
        <v>0</v>
      </c>
      <c r="S42" s="4">
        <v>4240</v>
      </c>
      <c r="T42" t="s">
        <v>2857</v>
      </c>
      <c r="U42" t="s">
        <v>2867</v>
      </c>
      <c r="V42" t="s">
        <v>2814</v>
      </c>
      <c r="W42" t="s">
        <v>2821</v>
      </c>
    </row>
    <row r="43" spans="1:23" x14ac:dyDescent="0.2">
      <c r="A43" t="s">
        <v>2854</v>
      </c>
      <c r="B43" t="s">
        <v>2804</v>
      </c>
      <c r="C43" t="s">
        <v>2821</v>
      </c>
      <c r="D43" t="s">
        <v>2822</v>
      </c>
      <c r="E43" t="s">
        <v>2855</v>
      </c>
      <c r="F43" t="s">
        <v>2808</v>
      </c>
      <c r="G43" t="s">
        <v>2856</v>
      </c>
      <c r="H43" t="s">
        <v>2379</v>
      </c>
      <c r="I43" s="2">
        <v>45687</v>
      </c>
      <c r="J43" t="s">
        <v>930</v>
      </c>
      <c r="K43" t="s">
        <v>10</v>
      </c>
      <c r="L43" t="s">
        <v>10</v>
      </c>
      <c r="M43" s="3">
        <v>0</v>
      </c>
      <c r="N43" s="4">
        <v>15720</v>
      </c>
      <c r="O43" s="4">
        <v>0</v>
      </c>
      <c r="P43" s="4">
        <v>0</v>
      </c>
      <c r="Q43" s="4">
        <v>0</v>
      </c>
      <c r="R43" s="4">
        <v>0</v>
      </c>
      <c r="S43" s="4">
        <v>15720</v>
      </c>
      <c r="T43" t="s">
        <v>2857</v>
      </c>
      <c r="U43" t="s">
        <v>2868</v>
      </c>
      <c r="V43" t="s">
        <v>2814</v>
      </c>
      <c r="W43" t="s">
        <v>2821</v>
      </c>
    </row>
    <row r="44" spans="1:23" x14ac:dyDescent="0.2">
      <c r="A44" s="7" t="s">
        <v>2854</v>
      </c>
      <c r="B44" s="7" t="s">
        <v>10</v>
      </c>
      <c r="C44" s="7" t="s">
        <v>10</v>
      </c>
      <c r="D44" s="7" t="s">
        <v>10</v>
      </c>
      <c r="E44" s="7" t="s">
        <v>10</v>
      </c>
      <c r="F44" s="7" t="s">
        <v>10</v>
      </c>
      <c r="G44" s="7" t="s">
        <v>10</v>
      </c>
      <c r="H44" s="7" t="s">
        <v>10</v>
      </c>
      <c r="I44" s="8"/>
      <c r="J44" s="7" t="s">
        <v>10</v>
      </c>
      <c r="K44" s="7" t="s">
        <v>10</v>
      </c>
      <c r="L44" s="7" t="s">
        <v>10</v>
      </c>
      <c r="M44" s="9">
        <v>0</v>
      </c>
      <c r="N44" s="10">
        <v>138690.66</v>
      </c>
      <c r="O44" s="10">
        <v>0</v>
      </c>
      <c r="P44" s="10">
        <v>0</v>
      </c>
      <c r="Q44" s="10">
        <v>0</v>
      </c>
      <c r="R44" s="10">
        <v>0</v>
      </c>
      <c r="S44" s="10">
        <v>138690.66</v>
      </c>
      <c r="T44" s="7" t="s">
        <v>10</v>
      </c>
      <c r="U44" s="7" t="s">
        <v>10</v>
      </c>
      <c r="V44" t="s">
        <v>2814</v>
      </c>
      <c r="W44" s="7" t="s">
        <v>10</v>
      </c>
    </row>
    <row r="45" spans="1:23" x14ac:dyDescent="0.2">
      <c r="A45" t="s">
        <v>2869</v>
      </c>
      <c r="B45" t="s">
        <v>2870</v>
      </c>
      <c r="C45" t="s">
        <v>2871</v>
      </c>
      <c r="D45" t="s">
        <v>2872</v>
      </c>
      <c r="E45" t="s">
        <v>2873</v>
      </c>
      <c r="F45" t="s">
        <v>2874</v>
      </c>
      <c r="G45" t="s">
        <v>2809</v>
      </c>
      <c r="H45" t="s">
        <v>2875</v>
      </c>
      <c r="I45" s="2">
        <v>45686</v>
      </c>
      <c r="J45" t="s">
        <v>2811</v>
      </c>
      <c r="K45" t="s">
        <v>2876</v>
      </c>
      <c r="L45" t="s">
        <v>2877</v>
      </c>
      <c r="M45" s="3">
        <v>13375</v>
      </c>
      <c r="N45" s="4">
        <v>583.70000000000005</v>
      </c>
      <c r="O45" s="4">
        <v>0</v>
      </c>
      <c r="P45" s="4">
        <v>0</v>
      </c>
      <c r="Q45" s="4">
        <v>0</v>
      </c>
      <c r="R45" s="4">
        <v>0</v>
      </c>
      <c r="S45" s="4">
        <v>583.70000000000005</v>
      </c>
      <c r="T45" t="s">
        <v>2831</v>
      </c>
      <c r="U45" t="s">
        <v>2878</v>
      </c>
      <c r="V45" t="s">
        <v>2814</v>
      </c>
      <c r="W45" t="s">
        <v>2871</v>
      </c>
    </row>
    <row r="46" spans="1:23" x14ac:dyDescent="0.2">
      <c r="A46" t="s">
        <v>2869</v>
      </c>
      <c r="B46" t="s">
        <v>2870</v>
      </c>
      <c r="C46" t="s">
        <v>2871</v>
      </c>
      <c r="D46" t="s">
        <v>2872</v>
      </c>
      <c r="E46" t="s">
        <v>2873</v>
      </c>
      <c r="F46" t="s">
        <v>2874</v>
      </c>
      <c r="G46" t="s">
        <v>2809</v>
      </c>
      <c r="H46" t="s">
        <v>2875</v>
      </c>
      <c r="I46" s="2">
        <v>45686</v>
      </c>
      <c r="J46" t="s">
        <v>2811</v>
      </c>
      <c r="K46" t="s">
        <v>2876</v>
      </c>
      <c r="L46" t="s">
        <v>2879</v>
      </c>
      <c r="M46" s="3">
        <v>26989</v>
      </c>
      <c r="N46" s="4">
        <v>1223.2</v>
      </c>
      <c r="O46" s="4">
        <v>0</v>
      </c>
      <c r="P46" s="4">
        <v>0</v>
      </c>
      <c r="Q46" s="4">
        <v>0</v>
      </c>
      <c r="R46" s="4">
        <v>0</v>
      </c>
      <c r="S46" s="4">
        <v>1223.2</v>
      </c>
      <c r="T46" t="s">
        <v>2831</v>
      </c>
      <c r="U46" t="s">
        <v>2878</v>
      </c>
      <c r="V46" t="s">
        <v>2814</v>
      </c>
      <c r="W46" t="s">
        <v>2871</v>
      </c>
    </row>
    <row r="47" spans="1:23" x14ac:dyDescent="0.2">
      <c r="A47" t="s">
        <v>2869</v>
      </c>
      <c r="B47" t="s">
        <v>2870</v>
      </c>
      <c r="C47" t="s">
        <v>2871</v>
      </c>
      <c r="D47" t="s">
        <v>2872</v>
      </c>
      <c r="E47" t="s">
        <v>2873</v>
      </c>
      <c r="F47" t="s">
        <v>2874</v>
      </c>
      <c r="G47" t="s">
        <v>2809</v>
      </c>
      <c r="H47" t="s">
        <v>2875</v>
      </c>
      <c r="I47" s="2">
        <v>45686</v>
      </c>
      <c r="J47" t="s">
        <v>2811</v>
      </c>
      <c r="K47" t="s">
        <v>2876</v>
      </c>
      <c r="L47" t="s">
        <v>2880</v>
      </c>
      <c r="M47" s="3">
        <v>27276</v>
      </c>
      <c r="N47" s="4">
        <v>1223.2</v>
      </c>
      <c r="O47" s="4">
        <v>0</v>
      </c>
      <c r="P47" s="4">
        <v>0</v>
      </c>
      <c r="Q47" s="4">
        <v>0</v>
      </c>
      <c r="R47" s="4">
        <v>0</v>
      </c>
      <c r="S47" s="4">
        <v>1223.2</v>
      </c>
      <c r="T47" t="s">
        <v>2831</v>
      </c>
      <c r="U47" t="s">
        <v>2878</v>
      </c>
      <c r="V47" t="s">
        <v>2814</v>
      </c>
      <c r="W47" t="s">
        <v>2871</v>
      </c>
    </row>
    <row r="48" spans="1:23" x14ac:dyDescent="0.2">
      <c r="A48" t="s">
        <v>2869</v>
      </c>
      <c r="B48" t="s">
        <v>2870</v>
      </c>
      <c r="C48" t="s">
        <v>2871</v>
      </c>
      <c r="D48" t="s">
        <v>2872</v>
      </c>
      <c r="E48" t="s">
        <v>2873</v>
      </c>
      <c r="F48" t="s">
        <v>2874</v>
      </c>
      <c r="G48" t="s">
        <v>2809</v>
      </c>
      <c r="H48" t="s">
        <v>2875</v>
      </c>
      <c r="I48" s="2">
        <v>45686</v>
      </c>
      <c r="J48" t="s">
        <v>2811</v>
      </c>
      <c r="K48" t="s">
        <v>2876</v>
      </c>
      <c r="L48" t="s">
        <v>2881</v>
      </c>
      <c r="M48" s="3">
        <v>26976</v>
      </c>
      <c r="N48" s="4">
        <v>1223.2</v>
      </c>
      <c r="O48" s="4">
        <v>0</v>
      </c>
      <c r="P48" s="4">
        <v>0</v>
      </c>
      <c r="Q48" s="4">
        <v>0</v>
      </c>
      <c r="R48" s="4">
        <v>0</v>
      </c>
      <c r="S48" s="4">
        <v>1223.2</v>
      </c>
      <c r="T48" t="s">
        <v>2831</v>
      </c>
      <c r="U48" t="s">
        <v>2878</v>
      </c>
      <c r="V48" t="s">
        <v>2814</v>
      </c>
      <c r="W48" t="s">
        <v>2871</v>
      </c>
    </row>
    <row r="49" spans="1:23" x14ac:dyDescent="0.2">
      <c r="A49" t="s">
        <v>2869</v>
      </c>
      <c r="B49" t="s">
        <v>2870</v>
      </c>
      <c r="C49" t="s">
        <v>2871</v>
      </c>
      <c r="D49" t="s">
        <v>2872</v>
      </c>
      <c r="E49" t="s">
        <v>2873</v>
      </c>
      <c r="F49" t="s">
        <v>2874</v>
      </c>
      <c r="G49" t="s">
        <v>2809</v>
      </c>
      <c r="H49" t="s">
        <v>2875</v>
      </c>
      <c r="I49" s="2">
        <v>45686</v>
      </c>
      <c r="J49" t="s">
        <v>2811</v>
      </c>
      <c r="K49" t="s">
        <v>2876</v>
      </c>
      <c r="L49" t="s">
        <v>2882</v>
      </c>
      <c r="M49" s="3">
        <v>27090</v>
      </c>
      <c r="N49" s="4">
        <v>1223.2</v>
      </c>
      <c r="O49" s="4">
        <v>0</v>
      </c>
      <c r="P49" s="4">
        <v>0</v>
      </c>
      <c r="Q49" s="4">
        <v>0</v>
      </c>
      <c r="R49" s="4">
        <v>0</v>
      </c>
      <c r="S49" s="4">
        <v>1223.2</v>
      </c>
      <c r="T49" t="s">
        <v>2831</v>
      </c>
      <c r="U49" t="s">
        <v>2878</v>
      </c>
      <c r="V49" t="s">
        <v>2814</v>
      </c>
      <c r="W49" t="s">
        <v>2871</v>
      </c>
    </row>
    <row r="50" spans="1:23" x14ac:dyDescent="0.2">
      <c r="A50" t="s">
        <v>2869</v>
      </c>
      <c r="B50" t="s">
        <v>2870</v>
      </c>
      <c r="C50" t="s">
        <v>2871</v>
      </c>
      <c r="D50" t="s">
        <v>2872</v>
      </c>
      <c r="E50" t="s">
        <v>2873</v>
      </c>
      <c r="F50" t="s">
        <v>2874</v>
      </c>
      <c r="G50" t="s">
        <v>2809</v>
      </c>
      <c r="H50" t="s">
        <v>2875</v>
      </c>
      <c r="I50" s="2">
        <v>45686</v>
      </c>
      <c r="J50" t="s">
        <v>2811</v>
      </c>
      <c r="K50" t="s">
        <v>2876</v>
      </c>
      <c r="L50" t="s">
        <v>2883</v>
      </c>
      <c r="M50" s="3">
        <v>26918</v>
      </c>
      <c r="N50" s="4">
        <v>1223.2</v>
      </c>
      <c r="O50" s="4">
        <v>0</v>
      </c>
      <c r="P50" s="4">
        <v>0</v>
      </c>
      <c r="Q50" s="4">
        <v>0</v>
      </c>
      <c r="R50" s="4">
        <v>0</v>
      </c>
      <c r="S50" s="4">
        <v>1223.2</v>
      </c>
      <c r="T50" t="s">
        <v>2831</v>
      </c>
      <c r="U50" t="s">
        <v>2878</v>
      </c>
      <c r="V50" t="s">
        <v>2814</v>
      </c>
      <c r="W50" t="s">
        <v>2871</v>
      </c>
    </row>
    <row r="51" spans="1:23" x14ac:dyDescent="0.2">
      <c r="A51" t="s">
        <v>2869</v>
      </c>
      <c r="B51" t="s">
        <v>2870</v>
      </c>
      <c r="C51" t="s">
        <v>2871</v>
      </c>
      <c r="D51" t="s">
        <v>2872</v>
      </c>
      <c r="E51" t="s">
        <v>2873</v>
      </c>
      <c r="F51" t="s">
        <v>2874</v>
      </c>
      <c r="G51" t="s">
        <v>2809</v>
      </c>
      <c r="H51" t="s">
        <v>2875</v>
      </c>
      <c r="I51" s="2">
        <v>45686</v>
      </c>
      <c r="J51" t="s">
        <v>2811</v>
      </c>
      <c r="K51" t="s">
        <v>2876</v>
      </c>
      <c r="L51" t="s">
        <v>2884</v>
      </c>
      <c r="M51" s="3">
        <v>26654</v>
      </c>
      <c r="N51" s="4">
        <v>1223.2</v>
      </c>
      <c r="O51" s="4">
        <v>0</v>
      </c>
      <c r="P51" s="4">
        <v>0</v>
      </c>
      <c r="Q51" s="4">
        <v>0</v>
      </c>
      <c r="R51" s="4">
        <v>0</v>
      </c>
      <c r="S51" s="4">
        <v>1223.2</v>
      </c>
      <c r="T51" t="s">
        <v>2831</v>
      </c>
      <c r="U51" t="s">
        <v>2878</v>
      </c>
      <c r="V51" t="s">
        <v>2814</v>
      </c>
      <c r="W51" t="s">
        <v>2871</v>
      </c>
    </row>
    <row r="52" spans="1:23" x14ac:dyDescent="0.2">
      <c r="A52" t="s">
        <v>2869</v>
      </c>
      <c r="B52" t="s">
        <v>2870</v>
      </c>
      <c r="C52" t="s">
        <v>2871</v>
      </c>
      <c r="D52" t="s">
        <v>2872</v>
      </c>
      <c r="E52" t="s">
        <v>2873</v>
      </c>
      <c r="F52" t="s">
        <v>2874</v>
      </c>
      <c r="G52" t="s">
        <v>2809</v>
      </c>
      <c r="H52" t="s">
        <v>2875</v>
      </c>
      <c r="I52" s="2">
        <v>45686</v>
      </c>
      <c r="J52" t="s">
        <v>2811</v>
      </c>
      <c r="K52" t="s">
        <v>2876</v>
      </c>
      <c r="L52" t="s">
        <v>2885</v>
      </c>
      <c r="M52" s="3">
        <v>26654</v>
      </c>
      <c r="N52" s="4">
        <v>1223.2</v>
      </c>
      <c r="O52" s="4">
        <v>0</v>
      </c>
      <c r="P52" s="4">
        <v>0</v>
      </c>
      <c r="Q52" s="4">
        <v>0</v>
      </c>
      <c r="R52" s="4">
        <v>0</v>
      </c>
      <c r="S52" s="4">
        <v>1223.2</v>
      </c>
      <c r="T52" t="s">
        <v>2831</v>
      </c>
      <c r="U52" t="s">
        <v>2878</v>
      </c>
      <c r="V52" t="s">
        <v>2814</v>
      </c>
      <c r="W52" t="s">
        <v>2871</v>
      </c>
    </row>
    <row r="53" spans="1:23" x14ac:dyDescent="0.2">
      <c r="A53" t="s">
        <v>2869</v>
      </c>
      <c r="B53" t="s">
        <v>2870</v>
      </c>
      <c r="C53" t="s">
        <v>2871</v>
      </c>
      <c r="D53" t="s">
        <v>2872</v>
      </c>
      <c r="E53" t="s">
        <v>2873</v>
      </c>
      <c r="F53" t="s">
        <v>2874</v>
      </c>
      <c r="G53" t="s">
        <v>2809</v>
      </c>
      <c r="H53" t="s">
        <v>2875</v>
      </c>
      <c r="I53" s="2">
        <v>45686</v>
      </c>
      <c r="J53" t="s">
        <v>2811</v>
      </c>
      <c r="K53" t="s">
        <v>2876</v>
      </c>
      <c r="L53" t="s">
        <v>2886</v>
      </c>
      <c r="M53" s="3">
        <v>26486</v>
      </c>
      <c r="N53" s="4">
        <v>1223.2</v>
      </c>
      <c r="O53" s="4">
        <v>0</v>
      </c>
      <c r="P53" s="4">
        <v>0</v>
      </c>
      <c r="Q53" s="4">
        <v>0</v>
      </c>
      <c r="R53" s="4">
        <v>0</v>
      </c>
      <c r="S53" s="4">
        <v>1223.2</v>
      </c>
      <c r="T53" t="s">
        <v>2831</v>
      </c>
      <c r="U53" t="s">
        <v>2878</v>
      </c>
      <c r="V53" t="s">
        <v>2814</v>
      </c>
      <c r="W53" t="s">
        <v>2871</v>
      </c>
    </row>
    <row r="54" spans="1:23" x14ac:dyDescent="0.2">
      <c r="A54" t="s">
        <v>2869</v>
      </c>
      <c r="B54" t="s">
        <v>2870</v>
      </c>
      <c r="C54" t="s">
        <v>2887</v>
      </c>
      <c r="D54" t="s">
        <v>2888</v>
      </c>
      <c r="E54" t="s">
        <v>2873</v>
      </c>
      <c r="F54" t="s">
        <v>2874</v>
      </c>
      <c r="G54" t="s">
        <v>2809</v>
      </c>
      <c r="H54" t="s">
        <v>2889</v>
      </c>
      <c r="I54" s="2">
        <v>45686</v>
      </c>
      <c r="J54" t="s">
        <v>2811</v>
      </c>
      <c r="K54" t="s">
        <v>2876</v>
      </c>
      <c r="L54" t="s">
        <v>2890</v>
      </c>
      <c r="M54" s="3">
        <v>25688</v>
      </c>
      <c r="N54" s="4">
        <v>1167.4000000000001</v>
      </c>
      <c r="O54" s="4">
        <v>0</v>
      </c>
      <c r="P54" s="4">
        <v>0</v>
      </c>
      <c r="Q54" s="4">
        <v>0</v>
      </c>
      <c r="R54" s="4">
        <v>0</v>
      </c>
      <c r="S54" s="4">
        <v>1167.4000000000001</v>
      </c>
      <c r="T54" t="s">
        <v>2831</v>
      </c>
      <c r="U54" t="s">
        <v>2891</v>
      </c>
      <c r="V54" t="s">
        <v>2814</v>
      </c>
      <c r="W54" t="s">
        <v>2887</v>
      </c>
    </row>
    <row r="55" spans="1:23" x14ac:dyDescent="0.2">
      <c r="A55" t="s">
        <v>2869</v>
      </c>
      <c r="B55" t="s">
        <v>2870</v>
      </c>
      <c r="C55" t="s">
        <v>2887</v>
      </c>
      <c r="D55" t="s">
        <v>2888</v>
      </c>
      <c r="E55" t="s">
        <v>2873</v>
      </c>
      <c r="F55" t="s">
        <v>2874</v>
      </c>
      <c r="G55" t="s">
        <v>2809</v>
      </c>
      <c r="H55" t="s">
        <v>2889</v>
      </c>
      <c r="I55" s="2">
        <v>45686</v>
      </c>
      <c r="J55" t="s">
        <v>2811</v>
      </c>
      <c r="K55" t="s">
        <v>2876</v>
      </c>
      <c r="L55" t="s">
        <v>2892</v>
      </c>
      <c r="M55" s="3">
        <v>25904</v>
      </c>
      <c r="N55" s="4">
        <v>1167.4000000000001</v>
      </c>
      <c r="O55" s="4">
        <v>0</v>
      </c>
      <c r="P55" s="4">
        <v>0</v>
      </c>
      <c r="Q55" s="4">
        <v>0</v>
      </c>
      <c r="R55" s="4">
        <v>0</v>
      </c>
      <c r="S55" s="4">
        <v>1167.4000000000001</v>
      </c>
      <c r="T55" t="s">
        <v>2831</v>
      </c>
      <c r="U55" t="s">
        <v>2891</v>
      </c>
      <c r="V55" t="s">
        <v>2814</v>
      </c>
      <c r="W55" t="s">
        <v>2887</v>
      </c>
    </row>
    <row r="56" spans="1:23" x14ac:dyDescent="0.2">
      <c r="A56" t="s">
        <v>2869</v>
      </c>
      <c r="B56" t="s">
        <v>2870</v>
      </c>
      <c r="C56" t="s">
        <v>2887</v>
      </c>
      <c r="D56" t="s">
        <v>2888</v>
      </c>
      <c r="E56" t="s">
        <v>2873</v>
      </c>
      <c r="F56" t="s">
        <v>2874</v>
      </c>
      <c r="G56" t="s">
        <v>2809</v>
      </c>
      <c r="H56" t="s">
        <v>2889</v>
      </c>
      <c r="I56" s="2">
        <v>45686</v>
      </c>
      <c r="J56" t="s">
        <v>2811</v>
      </c>
      <c r="K56" t="s">
        <v>2876</v>
      </c>
      <c r="L56" t="s">
        <v>2893</v>
      </c>
      <c r="M56" s="3">
        <v>25803</v>
      </c>
      <c r="N56" s="4">
        <v>1167.4000000000001</v>
      </c>
      <c r="O56" s="4">
        <v>0</v>
      </c>
      <c r="P56" s="4">
        <v>0</v>
      </c>
      <c r="Q56" s="4">
        <v>0</v>
      </c>
      <c r="R56" s="4">
        <v>0</v>
      </c>
      <c r="S56" s="4">
        <v>1167.4000000000001</v>
      </c>
      <c r="T56" t="s">
        <v>2831</v>
      </c>
      <c r="U56" t="s">
        <v>2891</v>
      </c>
      <c r="V56" t="s">
        <v>2814</v>
      </c>
      <c r="W56" t="s">
        <v>2887</v>
      </c>
    </row>
    <row r="57" spans="1:23" x14ac:dyDescent="0.2">
      <c r="A57" t="s">
        <v>2869</v>
      </c>
      <c r="B57" t="s">
        <v>2870</v>
      </c>
      <c r="C57" t="s">
        <v>2887</v>
      </c>
      <c r="D57" t="s">
        <v>2888</v>
      </c>
      <c r="E57" t="s">
        <v>2873</v>
      </c>
      <c r="F57" t="s">
        <v>2874</v>
      </c>
      <c r="G57" t="s">
        <v>2809</v>
      </c>
      <c r="H57" t="s">
        <v>2889</v>
      </c>
      <c r="I57" s="2">
        <v>45686</v>
      </c>
      <c r="J57" t="s">
        <v>2811</v>
      </c>
      <c r="K57" t="s">
        <v>2876</v>
      </c>
      <c r="L57" t="s">
        <v>2894</v>
      </c>
      <c r="M57" s="3">
        <v>25825</v>
      </c>
      <c r="N57" s="4">
        <v>1167.4000000000001</v>
      </c>
      <c r="O57" s="4">
        <v>0</v>
      </c>
      <c r="P57" s="4">
        <v>0</v>
      </c>
      <c r="Q57" s="4">
        <v>0</v>
      </c>
      <c r="R57" s="4">
        <v>0</v>
      </c>
      <c r="S57" s="4">
        <v>1167.4000000000001</v>
      </c>
      <c r="T57" t="s">
        <v>2831</v>
      </c>
      <c r="U57" t="s">
        <v>2891</v>
      </c>
      <c r="V57" t="s">
        <v>2814</v>
      </c>
      <c r="W57" t="s">
        <v>2887</v>
      </c>
    </row>
    <row r="58" spans="1:23" x14ac:dyDescent="0.2">
      <c r="A58" t="s">
        <v>2869</v>
      </c>
      <c r="B58" t="s">
        <v>2870</v>
      </c>
      <c r="C58" t="s">
        <v>2887</v>
      </c>
      <c r="D58" t="s">
        <v>2888</v>
      </c>
      <c r="E58" t="s">
        <v>2873</v>
      </c>
      <c r="F58" t="s">
        <v>2874</v>
      </c>
      <c r="G58" t="s">
        <v>2809</v>
      </c>
      <c r="H58" t="s">
        <v>2889</v>
      </c>
      <c r="I58" s="2">
        <v>45686</v>
      </c>
      <c r="J58" t="s">
        <v>2811</v>
      </c>
      <c r="K58" t="s">
        <v>2876</v>
      </c>
      <c r="L58" t="s">
        <v>2895</v>
      </c>
      <c r="M58" s="3">
        <v>25953</v>
      </c>
      <c r="N58" s="4">
        <v>1167.4000000000001</v>
      </c>
      <c r="O58" s="4">
        <v>0</v>
      </c>
      <c r="P58" s="4">
        <v>0</v>
      </c>
      <c r="Q58" s="4">
        <v>0</v>
      </c>
      <c r="R58" s="4">
        <v>0</v>
      </c>
      <c r="S58" s="4">
        <v>1167.4000000000001</v>
      </c>
      <c r="T58" t="s">
        <v>2831</v>
      </c>
      <c r="U58" t="s">
        <v>2891</v>
      </c>
      <c r="V58" t="s">
        <v>2814</v>
      </c>
      <c r="W58" t="s">
        <v>2887</v>
      </c>
    </row>
    <row r="59" spans="1:23" x14ac:dyDescent="0.2">
      <c r="A59" t="s">
        <v>2869</v>
      </c>
      <c r="B59" t="s">
        <v>2870</v>
      </c>
      <c r="C59" t="s">
        <v>2887</v>
      </c>
      <c r="D59" t="s">
        <v>2888</v>
      </c>
      <c r="E59" t="s">
        <v>2873</v>
      </c>
      <c r="F59" t="s">
        <v>2874</v>
      </c>
      <c r="G59" t="s">
        <v>2809</v>
      </c>
      <c r="H59" t="s">
        <v>2889</v>
      </c>
      <c r="I59" s="2">
        <v>45686</v>
      </c>
      <c r="J59" t="s">
        <v>2811</v>
      </c>
      <c r="K59" t="s">
        <v>2876</v>
      </c>
      <c r="L59" t="s">
        <v>2896</v>
      </c>
      <c r="M59" s="3">
        <v>26107</v>
      </c>
      <c r="N59" s="4">
        <v>1167.4000000000001</v>
      </c>
      <c r="O59" s="4">
        <v>0</v>
      </c>
      <c r="P59" s="4">
        <v>0</v>
      </c>
      <c r="Q59" s="4">
        <v>0</v>
      </c>
      <c r="R59" s="4">
        <v>0</v>
      </c>
      <c r="S59" s="4">
        <v>1167.4000000000001</v>
      </c>
      <c r="T59" t="s">
        <v>2831</v>
      </c>
      <c r="U59" t="s">
        <v>2891</v>
      </c>
      <c r="V59" t="s">
        <v>2814</v>
      </c>
      <c r="W59" t="s">
        <v>2887</v>
      </c>
    </row>
    <row r="60" spans="1:23" x14ac:dyDescent="0.2">
      <c r="A60" t="s">
        <v>2869</v>
      </c>
      <c r="B60" t="s">
        <v>2870</v>
      </c>
      <c r="C60" t="s">
        <v>2887</v>
      </c>
      <c r="D60" t="s">
        <v>2888</v>
      </c>
      <c r="E60" t="s">
        <v>2873</v>
      </c>
      <c r="F60" t="s">
        <v>2874</v>
      </c>
      <c r="G60" t="s">
        <v>2809</v>
      </c>
      <c r="H60" t="s">
        <v>2889</v>
      </c>
      <c r="I60" s="2">
        <v>45686</v>
      </c>
      <c r="J60" t="s">
        <v>2811</v>
      </c>
      <c r="K60" t="s">
        <v>2876</v>
      </c>
      <c r="L60" t="s">
        <v>2897</v>
      </c>
      <c r="M60" s="3">
        <v>25604</v>
      </c>
      <c r="N60" s="4">
        <v>1167.4000000000001</v>
      </c>
      <c r="O60" s="4">
        <v>0</v>
      </c>
      <c r="P60" s="4">
        <v>0</v>
      </c>
      <c r="Q60" s="4">
        <v>0</v>
      </c>
      <c r="R60" s="4">
        <v>0</v>
      </c>
      <c r="S60" s="4">
        <v>1167.4000000000001</v>
      </c>
      <c r="T60" t="s">
        <v>2831</v>
      </c>
      <c r="U60" t="s">
        <v>2891</v>
      </c>
      <c r="V60" t="s">
        <v>2814</v>
      </c>
      <c r="W60" t="s">
        <v>2887</v>
      </c>
    </row>
    <row r="61" spans="1:23" x14ac:dyDescent="0.2">
      <c r="A61" t="s">
        <v>2869</v>
      </c>
      <c r="B61" t="s">
        <v>2870</v>
      </c>
      <c r="C61" t="s">
        <v>2871</v>
      </c>
      <c r="D61" t="s">
        <v>2872</v>
      </c>
      <c r="E61" t="s">
        <v>2873</v>
      </c>
      <c r="F61" t="s">
        <v>2874</v>
      </c>
      <c r="G61" t="s">
        <v>2809</v>
      </c>
      <c r="H61" t="s">
        <v>2898</v>
      </c>
      <c r="I61" s="2">
        <v>45686</v>
      </c>
      <c r="J61" t="s">
        <v>2811</v>
      </c>
      <c r="K61" t="s">
        <v>2899</v>
      </c>
      <c r="L61" t="s">
        <v>2900</v>
      </c>
      <c r="M61" s="3">
        <v>13375</v>
      </c>
      <c r="N61" s="4">
        <v>583.70000000000005</v>
      </c>
      <c r="O61" s="4">
        <v>0</v>
      </c>
      <c r="P61" s="4">
        <v>0</v>
      </c>
      <c r="Q61" s="4">
        <v>0</v>
      </c>
      <c r="R61" s="4">
        <v>0</v>
      </c>
      <c r="S61" s="4">
        <v>583.70000000000005</v>
      </c>
      <c r="T61" t="s">
        <v>2831</v>
      </c>
      <c r="U61" t="s">
        <v>2901</v>
      </c>
      <c r="V61" t="s">
        <v>2814</v>
      </c>
      <c r="W61" t="s">
        <v>2871</v>
      </c>
    </row>
    <row r="62" spans="1:23" x14ac:dyDescent="0.2">
      <c r="A62" t="s">
        <v>2869</v>
      </c>
      <c r="B62" t="s">
        <v>2870</v>
      </c>
      <c r="C62" t="s">
        <v>2871</v>
      </c>
      <c r="D62" t="s">
        <v>2872</v>
      </c>
      <c r="E62" t="s">
        <v>2873</v>
      </c>
      <c r="F62" t="s">
        <v>2874</v>
      </c>
      <c r="G62" t="s">
        <v>2809</v>
      </c>
      <c r="H62" t="s">
        <v>2898</v>
      </c>
      <c r="I62" s="2">
        <v>45686</v>
      </c>
      <c r="J62" t="s">
        <v>2811</v>
      </c>
      <c r="K62" t="s">
        <v>2899</v>
      </c>
      <c r="L62" t="s">
        <v>2902</v>
      </c>
      <c r="M62" s="3">
        <v>26698</v>
      </c>
      <c r="N62" s="4">
        <v>1167.4000000000001</v>
      </c>
      <c r="O62" s="4">
        <v>0</v>
      </c>
      <c r="P62" s="4">
        <v>0</v>
      </c>
      <c r="Q62" s="4">
        <v>0</v>
      </c>
      <c r="R62" s="4">
        <v>0</v>
      </c>
      <c r="S62" s="4">
        <v>1167.4000000000001</v>
      </c>
      <c r="T62" t="s">
        <v>2831</v>
      </c>
      <c r="U62" t="s">
        <v>2901</v>
      </c>
      <c r="V62" t="s">
        <v>2814</v>
      </c>
      <c r="W62" t="s">
        <v>2871</v>
      </c>
    </row>
    <row r="63" spans="1:23" x14ac:dyDescent="0.2">
      <c r="A63" t="s">
        <v>2869</v>
      </c>
      <c r="B63" t="s">
        <v>2870</v>
      </c>
      <c r="C63" t="s">
        <v>2871</v>
      </c>
      <c r="D63" t="s">
        <v>2872</v>
      </c>
      <c r="E63" t="s">
        <v>2873</v>
      </c>
      <c r="F63" t="s">
        <v>2874</v>
      </c>
      <c r="G63" t="s">
        <v>2809</v>
      </c>
      <c r="H63" t="s">
        <v>2898</v>
      </c>
      <c r="I63" s="2">
        <v>45686</v>
      </c>
      <c r="J63" t="s">
        <v>2811</v>
      </c>
      <c r="K63" t="s">
        <v>2899</v>
      </c>
      <c r="L63" t="s">
        <v>2903</v>
      </c>
      <c r="M63" s="3">
        <v>27439</v>
      </c>
      <c r="N63" s="4">
        <v>1167.4000000000001</v>
      </c>
      <c r="O63" s="4">
        <v>0</v>
      </c>
      <c r="P63" s="4">
        <v>0</v>
      </c>
      <c r="Q63" s="4">
        <v>0</v>
      </c>
      <c r="R63" s="4">
        <v>0</v>
      </c>
      <c r="S63" s="4">
        <v>1167.4000000000001</v>
      </c>
      <c r="T63" t="s">
        <v>2831</v>
      </c>
      <c r="U63" t="s">
        <v>2901</v>
      </c>
      <c r="V63" t="s">
        <v>2814</v>
      </c>
      <c r="W63" t="s">
        <v>2871</v>
      </c>
    </row>
    <row r="64" spans="1:23" x14ac:dyDescent="0.2">
      <c r="A64" t="s">
        <v>2869</v>
      </c>
      <c r="B64" t="s">
        <v>2870</v>
      </c>
      <c r="C64" t="s">
        <v>2871</v>
      </c>
      <c r="D64" t="s">
        <v>2872</v>
      </c>
      <c r="E64" t="s">
        <v>2873</v>
      </c>
      <c r="F64" t="s">
        <v>2874</v>
      </c>
      <c r="G64" t="s">
        <v>2809</v>
      </c>
      <c r="H64" t="s">
        <v>2898</v>
      </c>
      <c r="I64" s="2">
        <v>45686</v>
      </c>
      <c r="J64" t="s">
        <v>2811</v>
      </c>
      <c r="K64" t="s">
        <v>2899</v>
      </c>
      <c r="L64" t="s">
        <v>2904</v>
      </c>
      <c r="M64" s="3">
        <v>26698</v>
      </c>
      <c r="N64" s="4">
        <v>1167.4000000000001</v>
      </c>
      <c r="O64" s="4">
        <v>0</v>
      </c>
      <c r="P64" s="4">
        <v>0</v>
      </c>
      <c r="Q64" s="4">
        <v>0</v>
      </c>
      <c r="R64" s="4">
        <v>0</v>
      </c>
      <c r="S64" s="4">
        <v>1167.4000000000001</v>
      </c>
      <c r="T64" t="s">
        <v>2831</v>
      </c>
      <c r="U64" t="s">
        <v>2901</v>
      </c>
      <c r="V64" t="s">
        <v>2814</v>
      </c>
      <c r="W64" t="s">
        <v>2871</v>
      </c>
    </row>
    <row r="65" spans="1:23" x14ac:dyDescent="0.2">
      <c r="A65" t="s">
        <v>2869</v>
      </c>
      <c r="B65" t="s">
        <v>2870</v>
      </c>
      <c r="C65" t="s">
        <v>2887</v>
      </c>
      <c r="D65" t="s">
        <v>2888</v>
      </c>
      <c r="E65" t="s">
        <v>2873</v>
      </c>
      <c r="F65" t="s">
        <v>2874</v>
      </c>
      <c r="G65" t="s">
        <v>2809</v>
      </c>
      <c r="H65" t="s">
        <v>2905</v>
      </c>
      <c r="I65" s="2">
        <v>45686</v>
      </c>
      <c r="J65" t="s">
        <v>2811</v>
      </c>
      <c r="K65" t="s">
        <v>2899</v>
      </c>
      <c r="L65" t="s">
        <v>2906</v>
      </c>
      <c r="M65" s="3">
        <v>25578</v>
      </c>
      <c r="N65" s="4">
        <v>1167.4000000000001</v>
      </c>
      <c r="O65" s="4">
        <v>0</v>
      </c>
      <c r="P65" s="4">
        <v>0</v>
      </c>
      <c r="Q65" s="4">
        <v>0</v>
      </c>
      <c r="R65" s="4">
        <v>0</v>
      </c>
      <c r="S65" s="4">
        <v>1167.4000000000001</v>
      </c>
      <c r="T65" t="s">
        <v>2831</v>
      </c>
      <c r="U65" t="s">
        <v>2907</v>
      </c>
      <c r="V65" t="s">
        <v>2814</v>
      </c>
      <c r="W65" t="s">
        <v>2887</v>
      </c>
    </row>
    <row r="66" spans="1:23" x14ac:dyDescent="0.2">
      <c r="A66" t="s">
        <v>2869</v>
      </c>
      <c r="B66" t="s">
        <v>2870</v>
      </c>
      <c r="C66" t="s">
        <v>2887</v>
      </c>
      <c r="D66" t="s">
        <v>2888</v>
      </c>
      <c r="E66" t="s">
        <v>2873</v>
      </c>
      <c r="F66" t="s">
        <v>2874</v>
      </c>
      <c r="G66" t="s">
        <v>2809</v>
      </c>
      <c r="H66" t="s">
        <v>2905</v>
      </c>
      <c r="I66" s="2">
        <v>45686</v>
      </c>
      <c r="J66" t="s">
        <v>2811</v>
      </c>
      <c r="K66" t="s">
        <v>2899</v>
      </c>
      <c r="L66" t="s">
        <v>2908</v>
      </c>
      <c r="M66" s="3">
        <v>26213</v>
      </c>
      <c r="N66" s="4">
        <v>1167.4000000000001</v>
      </c>
      <c r="O66" s="4">
        <v>0</v>
      </c>
      <c r="P66" s="4">
        <v>0</v>
      </c>
      <c r="Q66" s="4">
        <v>0</v>
      </c>
      <c r="R66" s="4">
        <v>0</v>
      </c>
      <c r="S66" s="4">
        <v>1167.4000000000001</v>
      </c>
      <c r="T66" t="s">
        <v>2831</v>
      </c>
      <c r="U66" t="s">
        <v>2907</v>
      </c>
      <c r="V66" t="s">
        <v>2814</v>
      </c>
      <c r="W66" t="s">
        <v>2887</v>
      </c>
    </row>
    <row r="67" spans="1:23" x14ac:dyDescent="0.2">
      <c r="A67" t="s">
        <v>2869</v>
      </c>
      <c r="B67" t="s">
        <v>2870</v>
      </c>
      <c r="C67" t="s">
        <v>2887</v>
      </c>
      <c r="D67" t="s">
        <v>2888</v>
      </c>
      <c r="E67" t="s">
        <v>2873</v>
      </c>
      <c r="F67" t="s">
        <v>2874</v>
      </c>
      <c r="G67" t="s">
        <v>2809</v>
      </c>
      <c r="H67" t="s">
        <v>2905</v>
      </c>
      <c r="I67" s="2">
        <v>45686</v>
      </c>
      <c r="J67" t="s">
        <v>2811</v>
      </c>
      <c r="K67" t="s">
        <v>2899</v>
      </c>
      <c r="L67" t="s">
        <v>2909</v>
      </c>
      <c r="M67" s="3">
        <v>25953</v>
      </c>
      <c r="N67" s="4">
        <v>1167.4000000000001</v>
      </c>
      <c r="O67" s="4">
        <v>0</v>
      </c>
      <c r="P67" s="4">
        <v>0</v>
      </c>
      <c r="Q67" s="4">
        <v>0</v>
      </c>
      <c r="R67" s="4">
        <v>0</v>
      </c>
      <c r="S67" s="4">
        <v>1167.4000000000001</v>
      </c>
      <c r="T67" t="s">
        <v>2831</v>
      </c>
      <c r="U67" t="s">
        <v>2907</v>
      </c>
      <c r="V67" t="s">
        <v>2814</v>
      </c>
      <c r="W67" t="s">
        <v>2887</v>
      </c>
    </row>
    <row r="68" spans="1:23" x14ac:dyDescent="0.2">
      <c r="A68" t="s">
        <v>2869</v>
      </c>
      <c r="B68" t="s">
        <v>2870</v>
      </c>
      <c r="C68" t="s">
        <v>2887</v>
      </c>
      <c r="D68" t="s">
        <v>2888</v>
      </c>
      <c r="E68" t="s">
        <v>2873</v>
      </c>
      <c r="F68" t="s">
        <v>2874</v>
      </c>
      <c r="G68" t="s">
        <v>2809</v>
      </c>
      <c r="H68" t="s">
        <v>2905</v>
      </c>
      <c r="I68" s="2">
        <v>45686</v>
      </c>
      <c r="J68" t="s">
        <v>2811</v>
      </c>
      <c r="K68" t="s">
        <v>2899</v>
      </c>
      <c r="L68" t="s">
        <v>2910</v>
      </c>
      <c r="M68" s="3">
        <v>26239</v>
      </c>
      <c r="N68" s="4">
        <v>1167.4000000000001</v>
      </c>
      <c r="O68" s="4">
        <v>0</v>
      </c>
      <c r="P68" s="4">
        <v>0</v>
      </c>
      <c r="Q68" s="4">
        <v>0</v>
      </c>
      <c r="R68" s="4">
        <v>0</v>
      </c>
      <c r="S68" s="4">
        <v>1167.4000000000001</v>
      </c>
      <c r="T68" t="s">
        <v>2831</v>
      </c>
      <c r="U68" t="s">
        <v>2907</v>
      </c>
      <c r="V68" t="s">
        <v>2814</v>
      </c>
      <c r="W68" t="s">
        <v>2887</v>
      </c>
    </row>
    <row r="69" spans="1:23" x14ac:dyDescent="0.2">
      <c r="A69" s="7" t="s">
        <v>2869</v>
      </c>
      <c r="B69" s="7" t="s">
        <v>10</v>
      </c>
      <c r="C69" s="7" t="s">
        <v>10</v>
      </c>
      <c r="D69" s="7" t="s">
        <v>10</v>
      </c>
      <c r="E69" s="7" t="s">
        <v>10</v>
      </c>
      <c r="F69" s="7" t="s">
        <v>10</v>
      </c>
      <c r="G69" s="7" t="s">
        <v>10</v>
      </c>
      <c r="H69" s="7" t="s">
        <v>10</v>
      </c>
      <c r="I69" s="8"/>
      <c r="J69" s="7" t="s">
        <v>10</v>
      </c>
      <c r="K69" s="7" t="s">
        <v>10</v>
      </c>
      <c r="L69" s="7" t="s">
        <v>10</v>
      </c>
      <c r="M69" s="9">
        <v>607495</v>
      </c>
      <c r="N69" s="10">
        <v>27296.6</v>
      </c>
      <c r="O69" s="10">
        <v>0</v>
      </c>
      <c r="P69" s="10">
        <v>0</v>
      </c>
      <c r="Q69" s="10">
        <v>0</v>
      </c>
      <c r="R69" s="10">
        <v>0</v>
      </c>
      <c r="S69" s="10">
        <v>27296.6</v>
      </c>
      <c r="T69" s="7" t="s">
        <v>10</v>
      </c>
      <c r="U69" s="7" t="s">
        <v>10</v>
      </c>
      <c r="V69" t="s">
        <v>2814</v>
      </c>
      <c r="W69" s="7" t="s">
        <v>10</v>
      </c>
    </row>
    <row r="70" spans="1:23" x14ac:dyDescent="0.2">
      <c r="A70" t="s">
        <v>2911</v>
      </c>
      <c r="B70" t="s">
        <v>2912</v>
      </c>
      <c r="C70" t="s">
        <v>2913</v>
      </c>
      <c r="D70" t="s">
        <v>2914</v>
      </c>
      <c r="E70" t="s">
        <v>2915</v>
      </c>
      <c r="F70" t="s">
        <v>2916</v>
      </c>
      <c r="G70" t="s">
        <v>2856</v>
      </c>
      <c r="H70" t="s">
        <v>2917</v>
      </c>
      <c r="I70" s="2">
        <v>45659</v>
      </c>
      <c r="J70" t="s">
        <v>2918</v>
      </c>
      <c r="K70" t="s">
        <v>2919</v>
      </c>
      <c r="L70" t="s">
        <v>2920</v>
      </c>
      <c r="M70" s="3">
        <v>29304</v>
      </c>
      <c r="N70" s="4">
        <v>693199.89</v>
      </c>
      <c r="O70" s="4">
        <v>771.52</v>
      </c>
      <c r="P70" s="4">
        <v>3752</v>
      </c>
      <c r="Q70" s="4">
        <v>879.12</v>
      </c>
      <c r="R70" s="4">
        <v>3500</v>
      </c>
      <c r="S70" s="4">
        <v>685176.37</v>
      </c>
      <c r="T70" t="s">
        <v>2857</v>
      </c>
      <c r="U70" t="s">
        <v>2921</v>
      </c>
      <c r="V70" t="s">
        <v>2814</v>
      </c>
      <c r="W70" t="s">
        <v>2913</v>
      </c>
    </row>
    <row r="71" spans="1:23" x14ac:dyDescent="0.2">
      <c r="A71" t="s">
        <v>2911</v>
      </c>
      <c r="B71" t="s">
        <v>2912</v>
      </c>
      <c r="C71" t="s">
        <v>2922</v>
      </c>
      <c r="D71" t="s">
        <v>2923</v>
      </c>
      <c r="E71" t="s">
        <v>2915</v>
      </c>
      <c r="F71" t="s">
        <v>2916</v>
      </c>
      <c r="G71" t="s">
        <v>2856</v>
      </c>
      <c r="H71" t="s">
        <v>2924</v>
      </c>
      <c r="I71" s="2">
        <v>45659</v>
      </c>
      <c r="J71" t="s">
        <v>2925</v>
      </c>
      <c r="K71" t="s">
        <v>2926</v>
      </c>
      <c r="L71" t="s">
        <v>2927</v>
      </c>
      <c r="M71" s="3">
        <v>29169</v>
      </c>
      <c r="N71" s="4">
        <v>655495.1</v>
      </c>
      <c r="O71" s="4">
        <v>729.55</v>
      </c>
      <c r="P71" s="4">
        <v>1932</v>
      </c>
      <c r="Q71" s="4">
        <v>875.07</v>
      </c>
      <c r="R71" s="4">
        <v>3500</v>
      </c>
      <c r="S71" s="4">
        <v>649333.55000000005</v>
      </c>
      <c r="T71" t="s">
        <v>2857</v>
      </c>
      <c r="U71" t="s">
        <v>2928</v>
      </c>
      <c r="V71" t="s">
        <v>2814</v>
      </c>
      <c r="W71" t="s">
        <v>2922</v>
      </c>
    </row>
    <row r="72" spans="1:23" x14ac:dyDescent="0.2">
      <c r="A72" t="s">
        <v>2911</v>
      </c>
      <c r="B72" t="s">
        <v>2912</v>
      </c>
      <c r="C72" t="s">
        <v>2922</v>
      </c>
      <c r="D72" t="s">
        <v>2923</v>
      </c>
      <c r="E72" t="s">
        <v>2915</v>
      </c>
      <c r="F72" t="s">
        <v>2916</v>
      </c>
      <c r="G72" t="s">
        <v>2856</v>
      </c>
      <c r="H72" t="s">
        <v>2929</v>
      </c>
      <c r="I72" s="2">
        <v>45659</v>
      </c>
      <c r="J72" t="s">
        <v>2925</v>
      </c>
      <c r="K72" t="s">
        <v>2926</v>
      </c>
      <c r="L72" t="s">
        <v>2930</v>
      </c>
      <c r="M72" s="3">
        <v>28837</v>
      </c>
      <c r="N72" s="4">
        <v>648034.29</v>
      </c>
      <c r="O72" s="4">
        <v>721.25</v>
      </c>
      <c r="P72" s="4">
        <v>1932</v>
      </c>
      <c r="Q72" s="4">
        <v>865.11</v>
      </c>
      <c r="R72" s="4">
        <v>3500</v>
      </c>
      <c r="S72" s="4">
        <v>641881.04</v>
      </c>
      <c r="T72" t="s">
        <v>2857</v>
      </c>
      <c r="U72" t="s">
        <v>2931</v>
      </c>
      <c r="V72" t="s">
        <v>2814</v>
      </c>
      <c r="W72" t="s">
        <v>2922</v>
      </c>
    </row>
    <row r="73" spans="1:23" x14ac:dyDescent="0.2">
      <c r="A73" t="s">
        <v>2911</v>
      </c>
      <c r="B73" t="s">
        <v>2912</v>
      </c>
      <c r="C73" t="s">
        <v>2922</v>
      </c>
      <c r="D73" t="s">
        <v>2923</v>
      </c>
      <c r="E73" t="s">
        <v>2915</v>
      </c>
      <c r="F73" t="s">
        <v>2916</v>
      </c>
      <c r="G73" t="s">
        <v>2856</v>
      </c>
      <c r="H73" t="s">
        <v>2932</v>
      </c>
      <c r="I73" s="2">
        <v>45660</v>
      </c>
      <c r="J73" t="s">
        <v>2933</v>
      </c>
      <c r="K73" t="s">
        <v>2934</v>
      </c>
      <c r="L73" t="s">
        <v>2935</v>
      </c>
      <c r="M73" s="3">
        <v>4108</v>
      </c>
      <c r="N73" s="4">
        <v>95111.74</v>
      </c>
      <c r="O73" s="4">
        <v>105.86</v>
      </c>
      <c r="P73" s="4">
        <v>275.70999999999998</v>
      </c>
      <c r="Q73" s="4">
        <v>123.24</v>
      </c>
      <c r="R73" s="4">
        <v>928.57</v>
      </c>
      <c r="S73" s="4">
        <v>93801.600000000006</v>
      </c>
      <c r="T73" t="s">
        <v>2857</v>
      </c>
      <c r="U73" t="s">
        <v>2936</v>
      </c>
      <c r="V73" t="s">
        <v>2814</v>
      </c>
      <c r="W73" t="s">
        <v>2922</v>
      </c>
    </row>
    <row r="74" spans="1:23" x14ac:dyDescent="0.2">
      <c r="A74" t="s">
        <v>2911</v>
      </c>
      <c r="B74" t="s">
        <v>2912</v>
      </c>
      <c r="C74" t="s">
        <v>2871</v>
      </c>
      <c r="D74" t="s">
        <v>2872</v>
      </c>
      <c r="E74" t="s">
        <v>2915</v>
      </c>
      <c r="F74" t="s">
        <v>2916</v>
      </c>
      <c r="G74" t="s">
        <v>2856</v>
      </c>
      <c r="H74" t="s">
        <v>2937</v>
      </c>
      <c r="I74" s="2">
        <v>45660</v>
      </c>
      <c r="J74" t="s">
        <v>2938</v>
      </c>
      <c r="K74" t="s">
        <v>2939</v>
      </c>
      <c r="L74" t="s">
        <v>2940</v>
      </c>
      <c r="M74" s="3">
        <v>26936</v>
      </c>
      <c r="N74" s="4">
        <v>576477.54</v>
      </c>
      <c r="O74" s="4">
        <v>641.61</v>
      </c>
      <c r="P74" s="4">
        <v>1500</v>
      </c>
      <c r="Q74" s="4">
        <v>1077.44</v>
      </c>
      <c r="R74" s="4">
        <v>1600</v>
      </c>
      <c r="S74" s="4">
        <v>572735.93000000005</v>
      </c>
      <c r="T74" t="s">
        <v>2857</v>
      </c>
      <c r="U74" t="s">
        <v>2941</v>
      </c>
      <c r="V74" t="s">
        <v>2814</v>
      </c>
      <c r="W74" t="s">
        <v>2871</v>
      </c>
    </row>
    <row r="75" spans="1:23" x14ac:dyDescent="0.2">
      <c r="A75" t="s">
        <v>2911</v>
      </c>
      <c r="B75" t="s">
        <v>2912</v>
      </c>
      <c r="C75" t="s">
        <v>2913</v>
      </c>
      <c r="D75" t="s">
        <v>2914</v>
      </c>
      <c r="E75" t="s">
        <v>2915</v>
      </c>
      <c r="F75" t="s">
        <v>2916</v>
      </c>
      <c r="G75" t="s">
        <v>2856</v>
      </c>
      <c r="H75" t="s">
        <v>2942</v>
      </c>
      <c r="I75" s="2">
        <v>45660</v>
      </c>
      <c r="J75" t="s">
        <v>2918</v>
      </c>
      <c r="K75" t="s">
        <v>2943</v>
      </c>
      <c r="L75" t="s">
        <v>2944</v>
      </c>
      <c r="M75" s="3">
        <v>29304</v>
      </c>
      <c r="N75" s="4">
        <v>706274.75</v>
      </c>
      <c r="O75" s="4">
        <v>786.07</v>
      </c>
      <c r="P75" s="4">
        <v>3752</v>
      </c>
      <c r="Q75" s="4">
        <v>879.12</v>
      </c>
      <c r="R75" s="4">
        <v>3500</v>
      </c>
      <c r="S75" s="4">
        <v>698236.68</v>
      </c>
      <c r="T75" t="s">
        <v>2857</v>
      </c>
      <c r="U75" t="s">
        <v>2945</v>
      </c>
      <c r="V75" t="s">
        <v>2814</v>
      </c>
      <c r="W75" t="s">
        <v>2913</v>
      </c>
    </row>
    <row r="76" spans="1:23" x14ac:dyDescent="0.2">
      <c r="A76" t="s">
        <v>2911</v>
      </c>
      <c r="B76" t="s">
        <v>2912</v>
      </c>
      <c r="C76" t="s">
        <v>2922</v>
      </c>
      <c r="D76" t="s">
        <v>2923</v>
      </c>
      <c r="E76" t="s">
        <v>2915</v>
      </c>
      <c r="F76" t="s">
        <v>2916</v>
      </c>
      <c r="G76" t="s">
        <v>2856</v>
      </c>
      <c r="H76" t="s">
        <v>2946</v>
      </c>
      <c r="I76" s="2">
        <v>45660</v>
      </c>
      <c r="J76" t="s">
        <v>2947</v>
      </c>
      <c r="K76" t="s">
        <v>2948</v>
      </c>
      <c r="L76" t="s">
        <v>2949</v>
      </c>
      <c r="M76" s="3">
        <v>29051</v>
      </c>
      <c r="N76" s="4">
        <v>662811.35</v>
      </c>
      <c r="O76" s="4">
        <v>737.7</v>
      </c>
      <c r="P76" s="4">
        <v>1900</v>
      </c>
      <c r="Q76" s="4">
        <v>871.53</v>
      </c>
      <c r="R76" s="4">
        <v>4500</v>
      </c>
      <c r="S76" s="4">
        <v>655673.65</v>
      </c>
      <c r="T76" t="s">
        <v>2857</v>
      </c>
      <c r="U76" t="s">
        <v>2950</v>
      </c>
      <c r="V76" t="s">
        <v>2814</v>
      </c>
      <c r="W76" t="s">
        <v>2922</v>
      </c>
    </row>
    <row r="77" spans="1:23" x14ac:dyDescent="0.2">
      <c r="A77" t="s">
        <v>2911</v>
      </c>
      <c r="B77" t="s">
        <v>2912</v>
      </c>
      <c r="C77" t="s">
        <v>2913</v>
      </c>
      <c r="D77" t="s">
        <v>2914</v>
      </c>
      <c r="E77" t="s">
        <v>2915</v>
      </c>
      <c r="F77" t="s">
        <v>2916</v>
      </c>
      <c r="G77" t="s">
        <v>2856</v>
      </c>
      <c r="H77" t="s">
        <v>2951</v>
      </c>
      <c r="I77" s="2">
        <v>45663</v>
      </c>
      <c r="J77" t="s">
        <v>2952</v>
      </c>
      <c r="K77" t="s">
        <v>2953</v>
      </c>
      <c r="L77" t="s">
        <v>2954</v>
      </c>
      <c r="M77" s="3">
        <v>28172</v>
      </c>
      <c r="N77" s="4">
        <v>667267.06000000006</v>
      </c>
      <c r="O77" s="4">
        <v>742.65</v>
      </c>
      <c r="P77" s="4">
        <v>1783</v>
      </c>
      <c r="Q77" s="4">
        <v>845.16</v>
      </c>
      <c r="R77" s="4">
        <v>4500</v>
      </c>
      <c r="S77" s="4">
        <v>660241.41</v>
      </c>
      <c r="T77" t="s">
        <v>2857</v>
      </c>
      <c r="U77" t="s">
        <v>2955</v>
      </c>
      <c r="V77" t="s">
        <v>2814</v>
      </c>
      <c r="W77" t="s">
        <v>2913</v>
      </c>
    </row>
    <row r="78" spans="1:23" x14ac:dyDescent="0.2">
      <c r="A78" t="s">
        <v>2911</v>
      </c>
      <c r="B78" t="s">
        <v>2912</v>
      </c>
      <c r="C78" t="s">
        <v>2922</v>
      </c>
      <c r="D78" t="s">
        <v>2923</v>
      </c>
      <c r="E78" t="s">
        <v>2915</v>
      </c>
      <c r="F78" t="s">
        <v>2916</v>
      </c>
      <c r="G78" t="s">
        <v>2856</v>
      </c>
      <c r="H78" t="s">
        <v>2956</v>
      </c>
      <c r="I78" s="2">
        <v>45663</v>
      </c>
      <c r="J78" t="s">
        <v>2957</v>
      </c>
      <c r="K78" t="s">
        <v>2958</v>
      </c>
      <c r="L78" t="s">
        <v>2959</v>
      </c>
      <c r="M78" s="3">
        <v>29009</v>
      </c>
      <c r="N78" s="4">
        <v>662253.71</v>
      </c>
      <c r="O78" s="4">
        <v>737.08</v>
      </c>
      <c r="P78" s="4">
        <v>1932</v>
      </c>
      <c r="Q78" s="4">
        <v>870.27</v>
      </c>
      <c r="R78" s="4">
        <v>4500</v>
      </c>
      <c r="S78" s="4">
        <v>655084.63</v>
      </c>
      <c r="T78" t="s">
        <v>2857</v>
      </c>
      <c r="U78" t="s">
        <v>2960</v>
      </c>
      <c r="V78" t="s">
        <v>2814</v>
      </c>
      <c r="W78" t="s">
        <v>2922</v>
      </c>
    </row>
    <row r="79" spans="1:23" x14ac:dyDescent="0.2">
      <c r="A79" t="s">
        <v>2911</v>
      </c>
      <c r="B79" t="s">
        <v>2912</v>
      </c>
      <c r="C79" t="s">
        <v>2922</v>
      </c>
      <c r="D79" t="s">
        <v>2923</v>
      </c>
      <c r="E79" t="s">
        <v>2915</v>
      </c>
      <c r="F79" t="s">
        <v>2916</v>
      </c>
      <c r="G79" t="s">
        <v>2856</v>
      </c>
      <c r="H79" t="s">
        <v>2961</v>
      </c>
      <c r="I79" s="2">
        <v>45663</v>
      </c>
      <c r="J79" t="s">
        <v>2962</v>
      </c>
      <c r="K79" t="s">
        <v>2963</v>
      </c>
      <c r="L79" t="s">
        <v>2964</v>
      </c>
      <c r="M79" s="3">
        <v>8219</v>
      </c>
      <c r="N79" s="4">
        <v>190756.33</v>
      </c>
      <c r="O79" s="4">
        <v>212.31</v>
      </c>
      <c r="P79" s="4">
        <v>567.65</v>
      </c>
      <c r="Q79" s="4">
        <v>246.57</v>
      </c>
      <c r="R79" s="4">
        <v>1350</v>
      </c>
      <c r="S79" s="4">
        <v>188626.37</v>
      </c>
      <c r="T79" t="s">
        <v>2857</v>
      </c>
      <c r="U79" t="s">
        <v>2965</v>
      </c>
      <c r="V79" t="s">
        <v>2814</v>
      </c>
      <c r="W79" t="s">
        <v>2922</v>
      </c>
    </row>
    <row r="80" spans="1:23" x14ac:dyDescent="0.2">
      <c r="A80" t="s">
        <v>2911</v>
      </c>
      <c r="B80" t="s">
        <v>2912</v>
      </c>
      <c r="C80" t="s">
        <v>2922</v>
      </c>
      <c r="D80" t="s">
        <v>2923</v>
      </c>
      <c r="E80" t="s">
        <v>2915</v>
      </c>
      <c r="F80" t="s">
        <v>2916</v>
      </c>
      <c r="G80" t="s">
        <v>2856</v>
      </c>
      <c r="H80" t="s">
        <v>2966</v>
      </c>
      <c r="I80" s="2">
        <v>45663</v>
      </c>
      <c r="J80" t="s">
        <v>2967</v>
      </c>
      <c r="K80" t="s">
        <v>2968</v>
      </c>
      <c r="L80" t="s">
        <v>2969</v>
      </c>
      <c r="M80" s="3">
        <v>29480</v>
      </c>
      <c r="N80" s="4">
        <v>683912.12</v>
      </c>
      <c r="O80" s="4">
        <v>761.18</v>
      </c>
      <c r="P80" s="4">
        <v>558</v>
      </c>
      <c r="Q80" s="4">
        <v>1474</v>
      </c>
      <c r="R80" s="4">
        <v>0</v>
      </c>
      <c r="S80" s="4">
        <v>682592.94</v>
      </c>
      <c r="T80" t="s">
        <v>2857</v>
      </c>
      <c r="U80" t="s">
        <v>2970</v>
      </c>
      <c r="V80" t="s">
        <v>2814</v>
      </c>
      <c r="W80" t="s">
        <v>2922</v>
      </c>
    </row>
    <row r="81" spans="1:23" x14ac:dyDescent="0.2">
      <c r="A81" t="s">
        <v>2911</v>
      </c>
      <c r="B81" t="s">
        <v>2912</v>
      </c>
      <c r="C81" t="s">
        <v>2922</v>
      </c>
      <c r="D81" t="s">
        <v>2923</v>
      </c>
      <c r="E81" t="s">
        <v>2915</v>
      </c>
      <c r="F81" t="s">
        <v>2916</v>
      </c>
      <c r="G81" t="s">
        <v>2856</v>
      </c>
      <c r="H81" t="s">
        <v>2971</v>
      </c>
      <c r="I81" s="2">
        <v>45663</v>
      </c>
      <c r="J81" t="s">
        <v>2925</v>
      </c>
      <c r="K81" t="s">
        <v>2926</v>
      </c>
      <c r="L81" t="s">
        <v>2972</v>
      </c>
      <c r="M81" s="3">
        <v>29778</v>
      </c>
      <c r="N81" s="4">
        <v>669180.74</v>
      </c>
      <c r="O81" s="4">
        <v>744.78</v>
      </c>
      <c r="P81" s="4">
        <v>1942.5</v>
      </c>
      <c r="Q81" s="4">
        <v>893.34</v>
      </c>
      <c r="R81" s="4">
        <v>4500</v>
      </c>
      <c r="S81" s="4">
        <v>661993.46</v>
      </c>
      <c r="T81" t="s">
        <v>2857</v>
      </c>
      <c r="U81" t="s">
        <v>2973</v>
      </c>
      <c r="V81" t="s">
        <v>2814</v>
      </c>
      <c r="W81" t="s">
        <v>2922</v>
      </c>
    </row>
    <row r="82" spans="1:23" x14ac:dyDescent="0.2">
      <c r="A82" t="s">
        <v>2911</v>
      </c>
      <c r="B82" t="s">
        <v>2912</v>
      </c>
      <c r="C82" t="s">
        <v>2871</v>
      </c>
      <c r="D82" t="s">
        <v>2872</v>
      </c>
      <c r="E82" t="s">
        <v>2915</v>
      </c>
      <c r="F82" t="s">
        <v>2916</v>
      </c>
      <c r="G82" t="s">
        <v>2856</v>
      </c>
      <c r="H82" t="s">
        <v>2974</v>
      </c>
      <c r="I82" s="2">
        <v>45664</v>
      </c>
      <c r="J82" t="s">
        <v>2975</v>
      </c>
      <c r="K82" t="s">
        <v>2976</v>
      </c>
      <c r="L82" t="s">
        <v>2977</v>
      </c>
      <c r="M82" s="3">
        <v>13431</v>
      </c>
      <c r="N82" s="4">
        <v>287715.52</v>
      </c>
      <c r="O82" s="4">
        <v>320.22000000000003</v>
      </c>
      <c r="P82" s="4">
        <v>1181.5</v>
      </c>
      <c r="Q82" s="4">
        <v>537.24</v>
      </c>
      <c r="R82" s="4">
        <v>450</v>
      </c>
      <c r="S82" s="4">
        <v>285763.8</v>
      </c>
      <c r="T82" t="s">
        <v>2857</v>
      </c>
      <c r="U82" t="s">
        <v>2978</v>
      </c>
      <c r="V82" t="s">
        <v>2814</v>
      </c>
      <c r="W82" t="s">
        <v>2871</v>
      </c>
    </row>
    <row r="83" spans="1:23" x14ac:dyDescent="0.2">
      <c r="A83" t="s">
        <v>2911</v>
      </c>
      <c r="B83" t="s">
        <v>2912</v>
      </c>
      <c r="C83" t="s">
        <v>2871</v>
      </c>
      <c r="D83" t="s">
        <v>2872</v>
      </c>
      <c r="E83" t="s">
        <v>2915</v>
      </c>
      <c r="F83" t="s">
        <v>2916</v>
      </c>
      <c r="G83" t="s">
        <v>2856</v>
      </c>
      <c r="H83" t="s">
        <v>2979</v>
      </c>
      <c r="I83" s="2">
        <v>45664</v>
      </c>
      <c r="J83" t="s">
        <v>2980</v>
      </c>
      <c r="K83" t="s">
        <v>2981</v>
      </c>
      <c r="L83" t="s">
        <v>2982</v>
      </c>
      <c r="M83" s="3">
        <v>27315</v>
      </c>
      <c r="N83" s="4">
        <v>584588.80000000005</v>
      </c>
      <c r="O83" s="4">
        <v>650.64</v>
      </c>
      <c r="P83" s="4">
        <v>2384.15</v>
      </c>
      <c r="Q83" s="4">
        <v>1092.5999999999999</v>
      </c>
      <c r="R83" s="4">
        <v>900</v>
      </c>
      <c r="S83" s="4">
        <v>580654.01</v>
      </c>
      <c r="T83" t="s">
        <v>2857</v>
      </c>
      <c r="U83" t="s">
        <v>2983</v>
      </c>
      <c r="V83" t="s">
        <v>2814</v>
      </c>
      <c r="W83" t="s">
        <v>2871</v>
      </c>
    </row>
    <row r="84" spans="1:23" x14ac:dyDescent="0.2">
      <c r="A84" t="s">
        <v>2911</v>
      </c>
      <c r="B84" t="s">
        <v>2912</v>
      </c>
      <c r="C84" t="s">
        <v>2922</v>
      </c>
      <c r="D84" t="s">
        <v>2923</v>
      </c>
      <c r="E84" t="s">
        <v>2915</v>
      </c>
      <c r="F84" t="s">
        <v>2916</v>
      </c>
      <c r="G84" t="s">
        <v>2856</v>
      </c>
      <c r="H84" t="s">
        <v>2984</v>
      </c>
      <c r="I84" s="2">
        <v>45664</v>
      </c>
      <c r="J84" t="s">
        <v>2985</v>
      </c>
      <c r="K84" t="s">
        <v>2986</v>
      </c>
      <c r="L84" t="s">
        <v>2987</v>
      </c>
      <c r="M84" s="3">
        <v>27536</v>
      </c>
      <c r="N84" s="4">
        <v>636610.02</v>
      </c>
      <c r="O84" s="4">
        <v>708.53</v>
      </c>
      <c r="P84" s="4">
        <v>1881.26</v>
      </c>
      <c r="Q84" s="4">
        <v>826.08</v>
      </c>
      <c r="R84" s="4">
        <v>6500.01</v>
      </c>
      <c r="S84" s="4">
        <v>627520.22</v>
      </c>
      <c r="T84" t="s">
        <v>2857</v>
      </c>
      <c r="U84" t="s">
        <v>2988</v>
      </c>
      <c r="V84" t="s">
        <v>2814</v>
      </c>
      <c r="W84" t="s">
        <v>2922</v>
      </c>
    </row>
    <row r="85" spans="1:23" x14ac:dyDescent="0.2">
      <c r="A85" t="s">
        <v>2911</v>
      </c>
      <c r="B85" t="s">
        <v>2912</v>
      </c>
      <c r="C85" t="s">
        <v>2913</v>
      </c>
      <c r="D85" t="s">
        <v>2914</v>
      </c>
      <c r="E85" t="s">
        <v>2915</v>
      </c>
      <c r="F85" t="s">
        <v>2916</v>
      </c>
      <c r="G85" t="s">
        <v>2856</v>
      </c>
      <c r="H85" t="s">
        <v>2989</v>
      </c>
      <c r="I85" s="2">
        <v>45664</v>
      </c>
      <c r="J85" t="s">
        <v>2990</v>
      </c>
      <c r="K85" t="s">
        <v>2991</v>
      </c>
      <c r="L85" t="s">
        <v>2992</v>
      </c>
      <c r="M85" s="3">
        <v>29304</v>
      </c>
      <c r="N85" s="4">
        <v>697009.41</v>
      </c>
      <c r="O85" s="4">
        <v>775.76</v>
      </c>
      <c r="P85" s="4">
        <v>2100</v>
      </c>
      <c r="Q85" s="4">
        <v>879.12</v>
      </c>
      <c r="R85" s="4">
        <v>3500</v>
      </c>
      <c r="S85" s="4">
        <v>690633.65</v>
      </c>
      <c r="T85" t="s">
        <v>2857</v>
      </c>
      <c r="U85" t="s">
        <v>2993</v>
      </c>
      <c r="V85" t="s">
        <v>2814</v>
      </c>
      <c r="W85" t="s">
        <v>2913</v>
      </c>
    </row>
    <row r="86" spans="1:23" x14ac:dyDescent="0.2">
      <c r="A86" t="s">
        <v>2911</v>
      </c>
      <c r="B86" t="s">
        <v>2912</v>
      </c>
      <c r="C86" t="s">
        <v>2922</v>
      </c>
      <c r="D86" t="s">
        <v>2923</v>
      </c>
      <c r="E86" t="s">
        <v>2915</v>
      </c>
      <c r="F86" t="s">
        <v>2916</v>
      </c>
      <c r="G86" t="s">
        <v>2856</v>
      </c>
      <c r="H86" t="s">
        <v>2994</v>
      </c>
      <c r="I86" s="2">
        <v>45664</v>
      </c>
      <c r="J86" t="s">
        <v>2925</v>
      </c>
      <c r="K86" t="s">
        <v>2926</v>
      </c>
      <c r="L86" t="s">
        <v>2995</v>
      </c>
      <c r="M86" s="3">
        <v>29312</v>
      </c>
      <c r="N86" s="4">
        <v>658708.64</v>
      </c>
      <c r="O86" s="4">
        <v>733.13</v>
      </c>
      <c r="P86" s="4">
        <v>2476.48</v>
      </c>
      <c r="Q86" s="4">
        <v>879.36</v>
      </c>
      <c r="R86" s="4">
        <v>3500</v>
      </c>
      <c r="S86" s="4">
        <v>651999.03</v>
      </c>
      <c r="T86" t="s">
        <v>2857</v>
      </c>
      <c r="U86" t="s">
        <v>2996</v>
      </c>
      <c r="V86" t="s">
        <v>2814</v>
      </c>
      <c r="W86" t="s">
        <v>2922</v>
      </c>
    </row>
    <row r="87" spans="1:23" x14ac:dyDescent="0.2">
      <c r="A87" t="s">
        <v>2911</v>
      </c>
      <c r="B87" t="s">
        <v>2912</v>
      </c>
      <c r="C87" t="s">
        <v>2871</v>
      </c>
      <c r="D87" t="s">
        <v>2872</v>
      </c>
      <c r="E87" t="s">
        <v>2915</v>
      </c>
      <c r="F87" t="s">
        <v>2916</v>
      </c>
      <c r="G87" t="s">
        <v>2856</v>
      </c>
      <c r="H87" t="s">
        <v>2997</v>
      </c>
      <c r="I87" s="2">
        <v>45665</v>
      </c>
      <c r="J87" t="s">
        <v>2998</v>
      </c>
      <c r="K87" t="s">
        <v>2999</v>
      </c>
      <c r="L87" t="s">
        <v>3000</v>
      </c>
      <c r="M87" s="3">
        <v>27227</v>
      </c>
      <c r="N87" s="4">
        <v>582705.44999999995</v>
      </c>
      <c r="O87" s="4">
        <v>648.54</v>
      </c>
      <c r="P87" s="4">
        <v>2384.15</v>
      </c>
      <c r="Q87" s="4">
        <v>1089.08</v>
      </c>
      <c r="R87" s="4">
        <v>900</v>
      </c>
      <c r="S87" s="4">
        <v>578772.76</v>
      </c>
      <c r="T87" t="s">
        <v>2857</v>
      </c>
      <c r="U87" t="s">
        <v>3001</v>
      </c>
      <c r="V87" t="s">
        <v>2814</v>
      </c>
      <c r="W87" t="s">
        <v>2871</v>
      </c>
    </row>
    <row r="88" spans="1:23" x14ac:dyDescent="0.2">
      <c r="A88" t="s">
        <v>2911</v>
      </c>
      <c r="B88" t="s">
        <v>2912</v>
      </c>
      <c r="C88" t="s">
        <v>2922</v>
      </c>
      <c r="D88" t="s">
        <v>2923</v>
      </c>
      <c r="E88" t="s">
        <v>2915</v>
      </c>
      <c r="F88" t="s">
        <v>2916</v>
      </c>
      <c r="G88" t="s">
        <v>2856</v>
      </c>
      <c r="H88" t="s">
        <v>3002</v>
      </c>
      <c r="I88" s="2">
        <v>45665</v>
      </c>
      <c r="J88" t="s">
        <v>2925</v>
      </c>
      <c r="K88" t="s">
        <v>3003</v>
      </c>
      <c r="L88" t="s">
        <v>3004</v>
      </c>
      <c r="M88" s="3">
        <v>29270</v>
      </c>
      <c r="N88" s="4">
        <v>673478.99</v>
      </c>
      <c r="O88" s="4">
        <v>749.57</v>
      </c>
      <c r="P88" s="4">
        <v>2476.48</v>
      </c>
      <c r="Q88" s="4">
        <v>878.1</v>
      </c>
      <c r="R88" s="4">
        <v>3500</v>
      </c>
      <c r="S88" s="4">
        <v>666752.93999999994</v>
      </c>
      <c r="T88" t="s">
        <v>2857</v>
      </c>
      <c r="U88" t="s">
        <v>3005</v>
      </c>
      <c r="V88" t="s">
        <v>2814</v>
      </c>
      <c r="W88" t="s">
        <v>2922</v>
      </c>
    </row>
    <row r="89" spans="1:23" x14ac:dyDescent="0.2">
      <c r="A89" t="s">
        <v>2911</v>
      </c>
      <c r="B89" t="s">
        <v>2912</v>
      </c>
      <c r="C89" t="s">
        <v>2922</v>
      </c>
      <c r="D89" t="s">
        <v>2923</v>
      </c>
      <c r="E89" t="s">
        <v>2915</v>
      </c>
      <c r="F89" t="s">
        <v>2916</v>
      </c>
      <c r="G89" t="s">
        <v>2856</v>
      </c>
      <c r="H89" t="s">
        <v>3002</v>
      </c>
      <c r="I89" s="2">
        <v>45665</v>
      </c>
      <c r="J89" t="s">
        <v>2925</v>
      </c>
      <c r="K89" t="s">
        <v>3003</v>
      </c>
      <c r="L89" t="s">
        <v>3006</v>
      </c>
      <c r="M89" s="3">
        <v>29014</v>
      </c>
      <c r="N89" s="4">
        <v>667588.64</v>
      </c>
      <c r="O89" s="4">
        <v>743.01</v>
      </c>
      <c r="P89" s="4">
        <v>2476.48</v>
      </c>
      <c r="Q89" s="4">
        <v>870.42</v>
      </c>
      <c r="R89" s="4">
        <v>3500</v>
      </c>
      <c r="S89" s="4">
        <v>660869.15</v>
      </c>
      <c r="T89" t="s">
        <v>2857</v>
      </c>
      <c r="U89" t="s">
        <v>3005</v>
      </c>
      <c r="V89" t="s">
        <v>2814</v>
      </c>
      <c r="W89" t="s">
        <v>2922</v>
      </c>
    </row>
    <row r="90" spans="1:23" x14ac:dyDescent="0.2">
      <c r="A90" t="s">
        <v>2911</v>
      </c>
      <c r="B90" t="s">
        <v>2912</v>
      </c>
      <c r="C90" t="s">
        <v>2922</v>
      </c>
      <c r="D90" t="s">
        <v>2923</v>
      </c>
      <c r="E90" t="s">
        <v>2915</v>
      </c>
      <c r="F90" t="s">
        <v>2916</v>
      </c>
      <c r="G90" t="s">
        <v>2856</v>
      </c>
      <c r="H90" t="s">
        <v>3007</v>
      </c>
      <c r="I90" s="2">
        <v>45665</v>
      </c>
      <c r="J90" t="s">
        <v>3008</v>
      </c>
      <c r="K90" t="s">
        <v>3009</v>
      </c>
      <c r="L90" t="s">
        <v>3010</v>
      </c>
      <c r="M90" s="3">
        <v>29736</v>
      </c>
      <c r="N90" s="4">
        <v>683606.55</v>
      </c>
      <c r="O90" s="4">
        <v>760.84</v>
      </c>
      <c r="P90" s="4">
        <v>1930</v>
      </c>
      <c r="Q90" s="4">
        <v>892.08</v>
      </c>
      <c r="R90" s="4">
        <v>4500</v>
      </c>
      <c r="S90" s="4">
        <v>676415.71</v>
      </c>
      <c r="T90" t="s">
        <v>2857</v>
      </c>
      <c r="U90" t="s">
        <v>3011</v>
      </c>
      <c r="V90" t="s">
        <v>2814</v>
      </c>
      <c r="W90" t="s">
        <v>2922</v>
      </c>
    </row>
    <row r="91" spans="1:23" x14ac:dyDescent="0.2">
      <c r="A91" t="s">
        <v>2911</v>
      </c>
      <c r="B91" t="s">
        <v>2912</v>
      </c>
      <c r="C91" t="s">
        <v>2922</v>
      </c>
      <c r="D91" t="s">
        <v>2923</v>
      </c>
      <c r="E91" t="s">
        <v>2915</v>
      </c>
      <c r="F91" t="s">
        <v>2916</v>
      </c>
      <c r="G91" t="s">
        <v>2856</v>
      </c>
      <c r="H91" t="s">
        <v>3012</v>
      </c>
      <c r="I91" s="2">
        <v>45665</v>
      </c>
      <c r="J91" t="s">
        <v>3013</v>
      </c>
      <c r="K91" t="s">
        <v>3014</v>
      </c>
      <c r="L91" t="s">
        <v>2935</v>
      </c>
      <c r="M91" s="3">
        <v>6162</v>
      </c>
      <c r="N91" s="4">
        <v>145115.1</v>
      </c>
      <c r="O91" s="4">
        <v>161.51</v>
      </c>
      <c r="P91" s="4">
        <v>413.57</v>
      </c>
      <c r="Q91" s="4">
        <v>184.86</v>
      </c>
      <c r="R91" s="4">
        <v>1392.86</v>
      </c>
      <c r="S91" s="4">
        <v>143147.16</v>
      </c>
      <c r="T91" t="s">
        <v>2857</v>
      </c>
      <c r="U91" t="s">
        <v>3015</v>
      </c>
      <c r="V91" t="s">
        <v>2814</v>
      </c>
      <c r="W91" t="s">
        <v>2922</v>
      </c>
    </row>
    <row r="92" spans="1:23" x14ac:dyDescent="0.2">
      <c r="A92" t="s">
        <v>2911</v>
      </c>
      <c r="B92" t="s">
        <v>2912</v>
      </c>
      <c r="C92" t="s">
        <v>2913</v>
      </c>
      <c r="D92" t="s">
        <v>2914</v>
      </c>
      <c r="E92" t="s">
        <v>2915</v>
      </c>
      <c r="F92" t="s">
        <v>2916</v>
      </c>
      <c r="G92" t="s">
        <v>2856</v>
      </c>
      <c r="H92" t="s">
        <v>3016</v>
      </c>
      <c r="I92" s="2">
        <v>45665</v>
      </c>
      <c r="J92" t="s">
        <v>2990</v>
      </c>
      <c r="K92" t="s">
        <v>2991</v>
      </c>
      <c r="L92" t="s">
        <v>3017</v>
      </c>
      <c r="M92" s="3">
        <v>29304</v>
      </c>
      <c r="N92" s="4">
        <v>697009.41</v>
      </c>
      <c r="O92" s="4">
        <v>775.76</v>
      </c>
      <c r="P92" s="4">
        <v>2600</v>
      </c>
      <c r="Q92" s="4">
        <v>879.12</v>
      </c>
      <c r="R92" s="4">
        <v>3500</v>
      </c>
      <c r="S92" s="4">
        <v>690133.65</v>
      </c>
      <c r="T92" t="s">
        <v>2857</v>
      </c>
      <c r="U92" t="s">
        <v>3018</v>
      </c>
      <c r="V92" t="s">
        <v>2814</v>
      </c>
      <c r="W92" t="s">
        <v>2913</v>
      </c>
    </row>
    <row r="93" spans="1:23" x14ac:dyDescent="0.2">
      <c r="A93" t="s">
        <v>2911</v>
      </c>
      <c r="B93" t="s">
        <v>2912</v>
      </c>
      <c r="C93" t="s">
        <v>2913</v>
      </c>
      <c r="D93" t="s">
        <v>2914</v>
      </c>
      <c r="E93" t="s">
        <v>2915</v>
      </c>
      <c r="F93" t="s">
        <v>2916</v>
      </c>
      <c r="G93" t="s">
        <v>2856</v>
      </c>
      <c r="H93" t="s">
        <v>3019</v>
      </c>
      <c r="I93" s="2">
        <v>45666</v>
      </c>
      <c r="J93" t="s">
        <v>2918</v>
      </c>
      <c r="K93" t="s">
        <v>2919</v>
      </c>
      <c r="L93" t="s">
        <v>3020</v>
      </c>
      <c r="M93" s="3">
        <v>29304</v>
      </c>
      <c r="N93" s="4">
        <v>693199.89</v>
      </c>
      <c r="O93" s="4">
        <v>771.52</v>
      </c>
      <c r="P93" s="4">
        <v>1506.4</v>
      </c>
      <c r="Q93" s="4">
        <v>879.12</v>
      </c>
      <c r="R93" s="4">
        <v>4500</v>
      </c>
      <c r="S93" s="4">
        <v>686421.97</v>
      </c>
      <c r="T93" t="s">
        <v>2857</v>
      </c>
      <c r="U93" t="s">
        <v>3021</v>
      </c>
      <c r="V93" t="s">
        <v>2814</v>
      </c>
      <c r="W93" t="s">
        <v>2913</v>
      </c>
    </row>
    <row r="94" spans="1:23" x14ac:dyDescent="0.2">
      <c r="A94" t="s">
        <v>2911</v>
      </c>
      <c r="B94" t="s">
        <v>2912</v>
      </c>
      <c r="C94" t="s">
        <v>2871</v>
      </c>
      <c r="D94" t="s">
        <v>2872</v>
      </c>
      <c r="E94" t="s">
        <v>2915</v>
      </c>
      <c r="F94" t="s">
        <v>2916</v>
      </c>
      <c r="G94" t="s">
        <v>2856</v>
      </c>
      <c r="H94" t="s">
        <v>3022</v>
      </c>
      <c r="I94" s="2">
        <v>45666</v>
      </c>
      <c r="J94" t="s">
        <v>3023</v>
      </c>
      <c r="K94" t="s">
        <v>3024</v>
      </c>
      <c r="L94" t="s">
        <v>3025</v>
      </c>
      <c r="M94" s="3">
        <v>13287</v>
      </c>
      <c r="N94" s="4">
        <v>284497.91999999998</v>
      </c>
      <c r="O94" s="4">
        <v>316.64</v>
      </c>
      <c r="P94" s="4">
        <v>1181.5</v>
      </c>
      <c r="Q94" s="4">
        <v>531.48</v>
      </c>
      <c r="R94" s="4">
        <v>450</v>
      </c>
      <c r="S94" s="4">
        <v>282549.78000000003</v>
      </c>
      <c r="T94" t="s">
        <v>2857</v>
      </c>
      <c r="U94" t="s">
        <v>3026</v>
      </c>
      <c r="V94" t="s">
        <v>2814</v>
      </c>
      <c r="W94" t="s">
        <v>2871</v>
      </c>
    </row>
    <row r="95" spans="1:23" x14ac:dyDescent="0.2">
      <c r="A95" t="s">
        <v>2911</v>
      </c>
      <c r="B95" t="s">
        <v>2912</v>
      </c>
      <c r="C95" t="s">
        <v>2913</v>
      </c>
      <c r="D95" t="s">
        <v>2914</v>
      </c>
      <c r="E95" t="s">
        <v>2915</v>
      </c>
      <c r="F95" t="s">
        <v>2916</v>
      </c>
      <c r="G95" t="s">
        <v>2856</v>
      </c>
      <c r="H95" t="s">
        <v>3027</v>
      </c>
      <c r="I95" s="2">
        <v>45666</v>
      </c>
      <c r="J95" t="s">
        <v>2918</v>
      </c>
      <c r="K95" t="s">
        <v>2919</v>
      </c>
      <c r="L95" t="s">
        <v>3028</v>
      </c>
      <c r="M95" s="3">
        <v>29304</v>
      </c>
      <c r="N95" s="4">
        <v>693199.89</v>
      </c>
      <c r="O95" s="4">
        <v>771.52</v>
      </c>
      <c r="P95" s="4">
        <v>1506</v>
      </c>
      <c r="Q95" s="4">
        <v>879.12</v>
      </c>
      <c r="R95" s="4">
        <v>4500</v>
      </c>
      <c r="S95" s="4">
        <v>686422.37</v>
      </c>
      <c r="T95" t="s">
        <v>2857</v>
      </c>
      <c r="U95" t="s">
        <v>3029</v>
      </c>
      <c r="V95" t="s">
        <v>2814</v>
      </c>
      <c r="W95" t="s">
        <v>2913</v>
      </c>
    </row>
    <row r="96" spans="1:23" x14ac:dyDescent="0.2">
      <c r="A96" t="s">
        <v>2911</v>
      </c>
      <c r="B96" t="s">
        <v>2912</v>
      </c>
      <c r="C96" t="s">
        <v>3030</v>
      </c>
      <c r="D96" t="s">
        <v>3031</v>
      </c>
      <c r="E96" t="s">
        <v>2915</v>
      </c>
      <c r="F96" t="s">
        <v>2916</v>
      </c>
      <c r="G96" t="s">
        <v>2856</v>
      </c>
      <c r="H96" t="s">
        <v>2697</v>
      </c>
      <c r="I96" s="2">
        <v>45666</v>
      </c>
      <c r="J96" t="s">
        <v>3032</v>
      </c>
      <c r="K96" t="s">
        <v>3033</v>
      </c>
      <c r="L96" t="s">
        <v>3034</v>
      </c>
      <c r="M96" s="3">
        <v>35</v>
      </c>
      <c r="N96" s="4">
        <v>26464</v>
      </c>
      <c r="O96" s="4">
        <v>29.45</v>
      </c>
      <c r="P96" s="4">
        <v>388.84</v>
      </c>
      <c r="Q96" s="4">
        <v>0</v>
      </c>
      <c r="R96" s="4">
        <v>457.14</v>
      </c>
      <c r="S96" s="4">
        <v>25588.57</v>
      </c>
      <c r="T96" t="s">
        <v>2857</v>
      </c>
      <c r="U96" t="s">
        <v>3035</v>
      </c>
      <c r="V96" t="s">
        <v>2814</v>
      </c>
      <c r="W96" t="s">
        <v>3030</v>
      </c>
    </row>
    <row r="97" spans="1:23" x14ac:dyDescent="0.2">
      <c r="A97" t="s">
        <v>2911</v>
      </c>
      <c r="B97" t="s">
        <v>2912</v>
      </c>
      <c r="C97" t="s">
        <v>3030</v>
      </c>
      <c r="D97" t="s">
        <v>3031</v>
      </c>
      <c r="E97" t="s">
        <v>2915</v>
      </c>
      <c r="F97" t="s">
        <v>2916</v>
      </c>
      <c r="G97" t="s">
        <v>2856</v>
      </c>
      <c r="H97" t="s">
        <v>2697</v>
      </c>
      <c r="I97" s="2">
        <v>45666</v>
      </c>
      <c r="J97" t="s">
        <v>3032</v>
      </c>
      <c r="K97" t="s">
        <v>3033</v>
      </c>
      <c r="L97" t="s">
        <v>3036</v>
      </c>
      <c r="M97" s="3">
        <v>42</v>
      </c>
      <c r="N97" s="4">
        <v>31426</v>
      </c>
      <c r="O97" s="4">
        <v>34.979999999999997</v>
      </c>
      <c r="P97" s="4">
        <v>461.74</v>
      </c>
      <c r="Q97" s="4">
        <v>0</v>
      </c>
      <c r="R97" s="4">
        <v>542.86</v>
      </c>
      <c r="S97" s="4">
        <v>30386.42</v>
      </c>
      <c r="T97" t="s">
        <v>2857</v>
      </c>
      <c r="U97" t="s">
        <v>3035</v>
      </c>
      <c r="V97" t="s">
        <v>2814</v>
      </c>
      <c r="W97" t="s">
        <v>3030</v>
      </c>
    </row>
    <row r="98" spans="1:23" x14ac:dyDescent="0.2">
      <c r="A98" t="s">
        <v>2911</v>
      </c>
      <c r="B98" t="s">
        <v>2912</v>
      </c>
      <c r="C98" t="s">
        <v>2871</v>
      </c>
      <c r="D98" t="s">
        <v>2872</v>
      </c>
      <c r="E98" t="s">
        <v>2915</v>
      </c>
      <c r="F98" t="s">
        <v>2916</v>
      </c>
      <c r="G98" t="s">
        <v>2856</v>
      </c>
      <c r="H98" t="s">
        <v>3037</v>
      </c>
      <c r="I98" s="2">
        <v>45667</v>
      </c>
      <c r="J98" t="s">
        <v>2980</v>
      </c>
      <c r="K98" t="s">
        <v>2981</v>
      </c>
      <c r="L98" t="s">
        <v>3038</v>
      </c>
      <c r="M98" s="3">
        <v>13605</v>
      </c>
      <c r="N98" s="4">
        <v>291170.81</v>
      </c>
      <c r="O98" s="4">
        <v>324.07</v>
      </c>
      <c r="P98" s="4">
        <v>1192.07</v>
      </c>
      <c r="Q98" s="4">
        <v>544.20000000000005</v>
      </c>
      <c r="R98" s="4">
        <v>450</v>
      </c>
      <c r="S98" s="4">
        <v>289204.67</v>
      </c>
      <c r="T98" t="s">
        <v>2857</v>
      </c>
      <c r="U98" t="s">
        <v>3039</v>
      </c>
      <c r="V98" t="s">
        <v>2814</v>
      </c>
      <c r="W98" t="s">
        <v>2871</v>
      </c>
    </row>
    <row r="99" spans="1:23" x14ac:dyDescent="0.2">
      <c r="A99" t="s">
        <v>2911</v>
      </c>
      <c r="B99" t="s">
        <v>2912</v>
      </c>
      <c r="C99" t="s">
        <v>2922</v>
      </c>
      <c r="D99" t="s">
        <v>2923</v>
      </c>
      <c r="E99" t="s">
        <v>2915</v>
      </c>
      <c r="F99" t="s">
        <v>2916</v>
      </c>
      <c r="G99" t="s">
        <v>2856</v>
      </c>
      <c r="H99" t="s">
        <v>3040</v>
      </c>
      <c r="I99" s="2">
        <v>45667</v>
      </c>
      <c r="J99" t="s">
        <v>3041</v>
      </c>
      <c r="K99" t="s">
        <v>3042</v>
      </c>
      <c r="L99" t="s">
        <v>3043</v>
      </c>
      <c r="M99" s="3">
        <v>2957</v>
      </c>
      <c r="N99" s="4">
        <v>68011</v>
      </c>
      <c r="O99" s="4">
        <v>75.69</v>
      </c>
      <c r="P99" s="4">
        <v>173.22</v>
      </c>
      <c r="Q99" s="4">
        <v>88.71</v>
      </c>
      <c r="R99" s="4">
        <v>472.42</v>
      </c>
      <c r="S99" s="4">
        <v>67289.67</v>
      </c>
      <c r="T99" t="s">
        <v>2857</v>
      </c>
      <c r="U99" t="s">
        <v>3044</v>
      </c>
      <c r="V99" t="s">
        <v>2814</v>
      </c>
      <c r="W99" t="s">
        <v>2922</v>
      </c>
    </row>
    <row r="100" spans="1:23" x14ac:dyDescent="0.2">
      <c r="A100" t="s">
        <v>2911</v>
      </c>
      <c r="B100" t="s">
        <v>2912</v>
      </c>
      <c r="C100" t="s">
        <v>2922</v>
      </c>
      <c r="D100" t="s">
        <v>2923</v>
      </c>
      <c r="E100" t="s">
        <v>2915</v>
      </c>
      <c r="F100" t="s">
        <v>2916</v>
      </c>
      <c r="G100" t="s">
        <v>2856</v>
      </c>
      <c r="H100" t="s">
        <v>3045</v>
      </c>
      <c r="I100" s="2">
        <v>45670</v>
      </c>
      <c r="J100" t="s">
        <v>2925</v>
      </c>
      <c r="K100" t="s">
        <v>2926</v>
      </c>
      <c r="L100" t="s">
        <v>3046</v>
      </c>
      <c r="M100" s="3">
        <v>29140</v>
      </c>
      <c r="N100" s="4">
        <v>654843.4</v>
      </c>
      <c r="O100" s="4">
        <v>728.83</v>
      </c>
      <c r="P100" s="4">
        <v>1955.03</v>
      </c>
      <c r="Q100" s="4">
        <v>874.2</v>
      </c>
      <c r="R100" s="4">
        <v>4500</v>
      </c>
      <c r="S100" s="4">
        <v>647659.54</v>
      </c>
      <c r="T100" t="s">
        <v>2857</v>
      </c>
      <c r="U100" t="s">
        <v>3047</v>
      </c>
      <c r="V100" t="s">
        <v>2814</v>
      </c>
      <c r="W100" t="s">
        <v>2922</v>
      </c>
    </row>
    <row r="101" spans="1:23" x14ac:dyDescent="0.2">
      <c r="A101" t="s">
        <v>2911</v>
      </c>
      <c r="B101" t="s">
        <v>2912</v>
      </c>
      <c r="C101" t="s">
        <v>2913</v>
      </c>
      <c r="D101" t="s">
        <v>2914</v>
      </c>
      <c r="E101" t="s">
        <v>2915</v>
      </c>
      <c r="F101" t="s">
        <v>2916</v>
      </c>
      <c r="G101" t="s">
        <v>2856</v>
      </c>
      <c r="H101" t="s">
        <v>3048</v>
      </c>
      <c r="I101" s="2">
        <v>45671</v>
      </c>
      <c r="J101" t="s">
        <v>3049</v>
      </c>
      <c r="K101" t="s">
        <v>3050</v>
      </c>
      <c r="L101" t="s">
        <v>3051</v>
      </c>
      <c r="M101" s="3">
        <v>29304</v>
      </c>
      <c r="N101" s="4">
        <v>706274.75</v>
      </c>
      <c r="O101" s="4">
        <v>786.07</v>
      </c>
      <c r="P101" s="4">
        <v>3752</v>
      </c>
      <c r="Q101" s="4">
        <v>879.12</v>
      </c>
      <c r="R101" s="4">
        <v>4500</v>
      </c>
      <c r="S101" s="4">
        <v>697236.68</v>
      </c>
      <c r="T101" t="s">
        <v>2857</v>
      </c>
      <c r="U101" t="s">
        <v>3052</v>
      </c>
      <c r="V101" t="s">
        <v>2814</v>
      </c>
      <c r="W101" t="s">
        <v>2913</v>
      </c>
    </row>
    <row r="102" spans="1:23" x14ac:dyDescent="0.2">
      <c r="A102" t="s">
        <v>2911</v>
      </c>
      <c r="B102" t="s">
        <v>2912</v>
      </c>
      <c r="C102" t="s">
        <v>3053</v>
      </c>
      <c r="D102" t="s">
        <v>3054</v>
      </c>
      <c r="E102" t="s">
        <v>2915</v>
      </c>
      <c r="F102" t="s">
        <v>2916</v>
      </c>
      <c r="G102" t="s">
        <v>2856</v>
      </c>
      <c r="H102" t="s">
        <v>3055</v>
      </c>
      <c r="I102" s="2">
        <v>45671</v>
      </c>
      <c r="J102" t="s">
        <v>3056</v>
      </c>
      <c r="K102" t="s">
        <v>3057</v>
      </c>
      <c r="L102" t="s">
        <v>3058</v>
      </c>
      <c r="M102" s="3">
        <v>9024</v>
      </c>
      <c r="N102" s="4">
        <v>214188.88</v>
      </c>
      <c r="O102" s="4">
        <v>238.39</v>
      </c>
      <c r="P102" s="4">
        <v>945.46</v>
      </c>
      <c r="Q102" s="4">
        <v>270.72000000000003</v>
      </c>
      <c r="R102" s="4">
        <v>1636.37</v>
      </c>
      <c r="S102" s="4">
        <v>211368.66</v>
      </c>
      <c r="T102" t="s">
        <v>2857</v>
      </c>
      <c r="U102" t="s">
        <v>3059</v>
      </c>
      <c r="V102" t="s">
        <v>2814</v>
      </c>
      <c r="W102" t="s">
        <v>3053</v>
      </c>
    </row>
    <row r="103" spans="1:23" x14ac:dyDescent="0.2">
      <c r="A103" t="s">
        <v>2911</v>
      </c>
      <c r="B103" t="s">
        <v>2912</v>
      </c>
      <c r="C103" t="s">
        <v>3053</v>
      </c>
      <c r="D103" t="s">
        <v>3054</v>
      </c>
      <c r="E103" t="s">
        <v>2915</v>
      </c>
      <c r="F103" t="s">
        <v>2916</v>
      </c>
      <c r="G103" t="s">
        <v>2856</v>
      </c>
      <c r="H103" t="s">
        <v>3055</v>
      </c>
      <c r="I103" s="2">
        <v>45671</v>
      </c>
      <c r="J103" t="s">
        <v>3056</v>
      </c>
      <c r="K103" t="s">
        <v>3057</v>
      </c>
      <c r="L103" t="s">
        <v>3060</v>
      </c>
      <c r="M103" s="3">
        <v>7896</v>
      </c>
      <c r="N103" s="4">
        <v>187415.27</v>
      </c>
      <c r="O103" s="4">
        <v>208.59</v>
      </c>
      <c r="P103" s="4">
        <v>827.27</v>
      </c>
      <c r="Q103" s="4">
        <v>236.88</v>
      </c>
      <c r="R103" s="4">
        <v>1431.82</v>
      </c>
      <c r="S103" s="4">
        <v>184947.59</v>
      </c>
      <c r="T103" t="s">
        <v>2857</v>
      </c>
      <c r="U103" t="s">
        <v>3059</v>
      </c>
      <c r="V103" t="s">
        <v>2814</v>
      </c>
      <c r="W103" t="s">
        <v>3053</v>
      </c>
    </row>
    <row r="104" spans="1:23" x14ac:dyDescent="0.2">
      <c r="A104" t="s">
        <v>2911</v>
      </c>
      <c r="B104" t="s">
        <v>2912</v>
      </c>
      <c r="C104" t="s">
        <v>3053</v>
      </c>
      <c r="D104" t="s">
        <v>3054</v>
      </c>
      <c r="E104" t="s">
        <v>2915</v>
      </c>
      <c r="F104" t="s">
        <v>2916</v>
      </c>
      <c r="G104" t="s">
        <v>2856</v>
      </c>
      <c r="H104" t="s">
        <v>3055</v>
      </c>
      <c r="I104" s="2">
        <v>45671</v>
      </c>
      <c r="J104" t="s">
        <v>3056</v>
      </c>
      <c r="K104" t="s">
        <v>3057</v>
      </c>
      <c r="L104" t="s">
        <v>3061</v>
      </c>
      <c r="M104" s="3">
        <v>7896</v>
      </c>
      <c r="N104" s="4">
        <v>187415.27</v>
      </c>
      <c r="O104" s="4">
        <v>208.59</v>
      </c>
      <c r="P104" s="4">
        <v>827.27</v>
      </c>
      <c r="Q104" s="4">
        <v>236.88</v>
      </c>
      <c r="R104" s="4">
        <v>1431.82</v>
      </c>
      <c r="S104" s="4">
        <v>184947.59</v>
      </c>
      <c r="T104" t="s">
        <v>2857</v>
      </c>
      <c r="U104" t="s">
        <v>3059</v>
      </c>
      <c r="V104" t="s">
        <v>2814</v>
      </c>
      <c r="W104" t="s">
        <v>3053</v>
      </c>
    </row>
    <row r="105" spans="1:23" x14ac:dyDescent="0.2">
      <c r="A105" t="s">
        <v>2911</v>
      </c>
      <c r="B105" t="s">
        <v>2912</v>
      </c>
      <c r="C105" t="s">
        <v>3053</v>
      </c>
      <c r="D105" t="s">
        <v>3054</v>
      </c>
      <c r="E105" t="s">
        <v>2915</v>
      </c>
      <c r="F105" t="s">
        <v>2916</v>
      </c>
      <c r="G105" t="s">
        <v>2856</v>
      </c>
      <c r="H105" t="s">
        <v>3062</v>
      </c>
      <c r="I105" s="2">
        <v>45671</v>
      </c>
      <c r="J105" t="s">
        <v>3056</v>
      </c>
      <c r="K105" t="s">
        <v>3057</v>
      </c>
      <c r="L105" t="s">
        <v>3063</v>
      </c>
      <c r="M105" s="3">
        <v>9024</v>
      </c>
      <c r="N105" s="4">
        <v>214188.88</v>
      </c>
      <c r="O105" s="4">
        <v>238.39</v>
      </c>
      <c r="P105" s="4">
        <v>945.46</v>
      </c>
      <c r="Q105" s="4">
        <v>270.72000000000003</v>
      </c>
      <c r="R105" s="4">
        <v>1636.37</v>
      </c>
      <c r="S105" s="4">
        <v>211368.66</v>
      </c>
      <c r="T105" t="s">
        <v>2857</v>
      </c>
      <c r="U105" t="s">
        <v>3064</v>
      </c>
      <c r="V105" t="s">
        <v>2814</v>
      </c>
      <c r="W105" t="s">
        <v>3053</v>
      </c>
    </row>
    <row r="106" spans="1:23" x14ac:dyDescent="0.2">
      <c r="A106" t="s">
        <v>2911</v>
      </c>
      <c r="B106" t="s">
        <v>2912</v>
      </c>
      <c r="C106" t="s">
        <v>3053</v>
      </c>
      <c r="D106" t="s">
        <v>3054</v>
      </c>
      <c r="E106" t="s">
        <v>2915</v>
      </c>
      <c r="F106" t="s">
        <v>2916</v>
      </c>
      <c r="G106" t="s">
        <v>2856</v>
      </c>
      <c r="H106" t="s">
        <v>3062</v>
      </c>
      <c r="I106" s="2">
        <v>45671</v>
      </c>
      <c r="J106" t="s">
        <v>3056</v>
      </c>
      <c r="K106" t="s">
        <v>3057</v>
      </c>
      <c r="L106" t="s">
        <v>3065</v>
      </c>
      <c r="M106" s="3">
        <v>7896</v>
      </c>
      <c r="N106" s="4">
        <v>187415.27</v>
      </c>
      <c r="O106" s="4">
        <v>208.59</v>
      </c>
      <c r="P106" s="4">
        <v>827.27</v>
      </c>
      <c r="Q106" s="4">
        <v>236.88</v>
      </c>
      <c r="R106" s="4">
        <v>1431.82</v>
      </c>
      <c r="S106" s="4">
        <v>184947.59</v>
      </c>
      <c r="T106" t="s">
        <v>2857</v>
      </c>
      <c r="U106" t="s">
        <v>3064</v>
      </c>
      <c r="V106" t="s">
        <v>2814</v>
      </c>
      <c r="W106" t="s">
        <v>3053</v>
      </c>
    </row>
    <row r="107" spans="1:23" x14ac:dyDescent="0.2">
      <c r="A107" t="s">
        <v>2911</v>
      </c>
      <c r="B107" t="s">
        <v>2912</v>
      </c>
      <c r="C107" t="s">
        <v>3053</v>
      </c>
      <c r="D107" t="s">
        <v>3054</v>
      </c>
      <c r="E107" t="s">
        <v>2915</v>
      </c>
      <c r="F107" t="s">
        <v>2916</v>
      </c>
      <c r="G107" t="s">
        <v>2856</v>
      </c>
      <c r="H107" t="s">
        <v>3062</v>
      </c>
      <c r="I107" s="2">
        <v>45671</v>
      </c>
      <c r="J107" t="s">
        <v>3056</v>
      </c>
      <c r="K107" t="s">
        <v>3057</v>
      </c>
      <c r="L107" t="s">
        <v>3066</v>
      </c>
      <c r="M107" s="3">
        <v>7896</v>
      </c>
      <c r="N107" s="4">
        <v>187415.27</v>
      </c>
      <c r="O107" s="4">
        <v>208.59</v>
      </c>
      <c r="P107" s="4">
        <v>827.27</v>
      </c>
      <c r="Q107" s="4">
        <v>236.88</v>
      </c>
      <c r="R107" s="4">
        <v>1431.82</v>
      </c>
      <c r="S107" s="4">
        <v>184947.59</v>
      </c>
      <c r="T107" t="s">
        <v>2857</v>
      </c>
      <c r="U107" t="s">
        <v>3064</v>
      </c>
      <c r="V107" t="s">
        <v>2814</v>
      </c>
      <c r="W107" t="s">
        <v>3053</v>
      </c>
    </row>
    <row r="108" spans="1:23" x14ac:dyDescent="0.2">
      <c r="A108" t="s">
        <v>2911</v>
      </c>
      <c r="B108" t="s">
        <v>2912</v>
      </c>
      <c r="C108" t="s">
        <v>2871</v>
      </c>
      <c r="D108" t="s">
        <v>2872</v>
      </c>
      <c r="E108" t="s">
        <v>2915</v>
      </c>
      <c r="F108" t="s">
        <v>2916</v>
      </c>
      <c r="G108" t="s">
        <v>2856</v>
      </c>
      <c r="H108" t="s">
        <v>3067</v>
      </c>
      <c r="I108" s="2">
        <v>45671</v>
      </c>
      <c r="J108" t="s">
        <v>3068</v>
      </c>
      <c r="K108" t="s">
        <v>3069</v>
      </c>
      <c r="L108" t="s">
        <v>3070</v>
      </c>
      <c r="M108" s="3">
        <v>32096</v>
      </c>
      <c r="N108" s="4">
        <v>682738.09</v>
      </c>
      <c r="O108" s="4">
        <v>0</v>
      </c>
      <c r="P108" s="4">
        <v>0</v>
      </c>
      <c r="Q108" s="4">
        <v>962.88</v>
      </c>
      <c r="R108" s="4">
        <v>0</v>
      </c>
      <c r="S108" s="4">
        <v>682738.09</v>
      </c>
      <c r="T108" t="s">
        <v>2857</v>
      </c>
      <c r="U108" t="s">
        <v>3071</v>
      </c>
      <c r="V108" t="s">
        <v>2814</v>
      </c>
      <c r="W108" t="s">
        <v>2871</v>
      </c>
    </row>
    <row r="109" spans="1:23" x14ac:dyDescent="0.2">
      <c r="A109" t="s">
        <v>2911</v>
      </c>
      <c r="B109" t="s">
        <v>2912</v>
      </c>
      <c r="C109" t="s">
        <v>2871</v>
      </c>
      <c r="D109" t="s">
        <v>2872</v>
      </c>
      <c r="E109" t="s">
        <v>2915</v>
      </c>
      <c r="F109" t="s">
        <v>2916</v>
      </c>
      <c r="G109" t="s">
        <v>2856</v>
      </c>
      <c r="H109" t="s">
        <v>3072</v>
      </c>
      <c r="I109" s="2">
        <v>45671</v>
      </c>
      <c r="J109" t="s">
        <v>3068</v>
      </c>
      <c r="K109" t="s">
        <v>3069</v>
      </c>
      <c r="L109" t="s">
        <v>3073</v>
      </c>
      <c r="M109" s="3">
        <v>32329</v>
      </c>
      <c r="N109" s="4">
        <v>687694.41</v>
      </c>
      <c r="O109" s="4">
        <v>0</v>
      </c>
      <c r="P109" s="4">
        <v>0</v>
      </c>
      <c r="Q109" s="4">
        <v>969.87</v>
      </c>
      <c r="R109" s="4">
        <v>0</v>
      </c>
      <c r="S109" s="4">
        <v>687694.41</v>
      </c>
      <c r="T109" t="s">
        <v>2857</v>
      </c>
      <c r="U109" t="s">
        <v>3074</v>
      </c>
      <c r="V109" t="s">
        <v>2814</v>
      </c>
      <c r="W109" t="s">
        <v>2871</v>
      </c>
    </row>
    <row r="110" spans="1:23" x14ac:dyDescent="0.2">
      <c r="A110" t="s">
        <v>2911</v>
      </c>
      <c r="B110" t="s">
        <v>2912</v>
      </c>
      <c r="C110" t="s">
        <v>2871</v>
      </c>
      <c r="D110" t="s">
        <v>2872</v>
      </c>
      <c r="E110" t="s">
        <v>2915</v>
      </c>
      <c r="F110" t="s">
        <v>2916</v>
      </c>
      <c r="G110" t="s">
        <v>2856</v>
      </c>
      <c r="H110" t="s">
        <v>3075</v>
      </c>
      <c r="I110" s="2">
        <v>45671</v>
      </c>
      <c r="J110" t="s">
        <v>3068</v>
      </c>
      <c r="K110" t="s">
        <v>3069</v>
      </c>
      <c r="L110" t="s">
        <v>3076</v>
      </c>
      <c r="M110" s="3">
        <v>32165</v>
      </c>
      <c r="N110" s="4">
        <v>684205.84</v>
      </c>
      <c r="O110" s="4">
        <v>0</v>
      </c>
      <c r="P110" s="4">
        <v>0</v>
      </c>
      <c r="Q110" s="4">
        <v>964.95</v>
      </c>
      <c r="R110" s="4">
        <v>0</v>
      </c>
      <c r="S110" s="4">
        <v>684205.84</v>
      </c>
      <c r="T110" t="s">
        <v>2857</v>
      </c>
      <c r="U110" t="s">
        <v>3077</v>
      </c>
      <c r="V110" t="s">
        <v>2814</v>
      </c>
      <c r="W110" t="s">
        <v>2871</v>
      </c>
    </row>
    <row r="111" spans="1:23" x14ac:dyDescent="0.2">
      <c r="A111" t="s">
        <v>2911</v>
      </c>
      <c r="B111" t="s">
        <v>2912</v>
      </c>
      <c r="C111" t="s">
        <v>2871</v>
      </c>
      <c r="D111" t="s">
        <v>2872</v>
      </c>
      <c r="E111" t="s">
        <v>2915</v>
      </c>
      <c r="F111" t="s">
        <v>2916</v>
      </c>
      <c r="G111" t="s">
        <v>2856</v>
      </c>
      <c r="H111" t="s">
        <v>3078</v>
      </c>
      <c r="I111" s="2">
        <v>45671</v>
      </c>
      <c r="J111" t="s">
        <v>3068</v>
      </c>
      <c r="K111" t="s">
        <v>3069</v>
      </c>
      <c r="L111" t="s">
        <v>3079</v>
      </c>
      <c r="M111" s="3">
        <v>32149</v>
      </c>
      <c r="N111" s="4">
        <v>683865.49</v>
      </c>
      <c r="O111" s="4">
        <v>0</v>
      </c>
      <c r="P111" s="4">
        <v>0</v>
      </c>
      <c r="Q111" s="4">
        <v>964.47</v>
      </c>
      <c r="R111" s="4">
        <v>0</v>
      </c>
      <c r="S111" s="4">
        <v>683865.49</v>
      </c>
      <c r="T111" t="s">
        <v>2857</v>
      </c>
      <c r="U111" t="s">
        <v>3080</v>
      </c>
      <c r="V111" t="s">
        <v>2814</v>
      </c>
      <c r="W111" t="s">
        <v>2871</v>
      </c>
    </row>
    <row r="112" spans="1:23" x14ac:dyDescent="0.2">
      <c r="A112" t="s">
        <v>2911</v>
      </c>
      <c r="B112" t="s">
        <v>2912</v>
      </c>
      <c r="C112" t="s">
        <v>2871</v>
      </c>
      <c r="D112" t="s">
        <v>2872</v>
      </c>
      <c r="E112" t="s">
        <v>2915</v>
      </c>
      <c r="F112" t="s">
        <v>2916</v>
      </c>
      <c r="G112" t="s">
        <v>2856</v>
      </c>
      <c r="H112" t="s">
        <v>3081</v>
      </c>
      <c r="I112" s="2">
        <v>45671</v>
      </c>
      <c r="J112" t="s">
        <v>3068</v>
      </c>
      <c r="K112" t="s">
        <v>3069</v>
      </c>
      <c r="L112" t="s">
        <v>3082</v>
      </c>
      <c r="M112" s="3">
        <v>31419</v>
      </c>
      <c r="N112" s="4">
        <v>668337.11</v>
      </c>
      <c r="O112" s="4">
        <v>0</v>
      </c>
      <c r="P112" s="4">
        <v>0</v>
      </c>
      <c r="Q112" s="4">
        <v>942.57</v>
      </c>
      <c r="R112" s="4">
        <v>0</v>
      </c>
      <c r="S112" s="4">
        <v>668337.11</v>
      </c>
      <c r="T112" t="s">
        <v>2857</v>
      </c>
      <c r="U112" t="s">
        <v>3083</v>
      </c>
      <c r="V112" t="s">
        <v>2814</v>
      </c>
      <c r="W112" t="s">
        <v>2871</v>
      </c>
    </row>
    <row r="113" spans="1:23" x14ac:dyDescent="0.2">
      <c r="A113" t="s">
        <v>2911</v>
      </c>
      <c r="B113" t="s">
        <v>2912</v>
      </c>
      <c r="C113" t="s">
        <v>2871</v>
      </c>
      <c r="D113" t="s">
        <v>2872</v>
      </c>
      <c r="E113" t="s">
        <v>2915</v>
      </c>
      <c r="F113" t="s">
        <v>2916</v>
      </c>
      <c r="G113" t="s">
        <v>2856</v>
      </c>
      <c r="H113" t="s">
        <v>3084</v>
      </c>
      <c r="I113" s="2">
        <v>45671</v>
      </c>
      <c r="J113" t="s">
        <v>3068</v>
      </c>
      <c r="K113" t="s">
        <v>3069</v>
      </c>
      <c r="L113" t="s">
        <v>3085</v>
      </c>
      <c r="M113" s="3">
        <v>31524</v>
      </c>
      <c r="N113" s="4">
        <v>670570.65</v>
      </c>
      <c r="O113" s="4">
        <v>0</v>
      </c>
      <c r="P113" s="4">
        <v>0</v>
      </c>
      <c r="Q113" s="4">
        <v>945.72</v>
      </c>
      <c r="R113" s="4">
        <v>0</v>
      </c>
      <c r="S113" s="4">
        <v>670570.65</v>
      </c>
      <c r="T113" t="s">
        <v>2857</v>
      </c>
      <c r="U113" t="s">
        <v>3086</v>
      </c>
      <c r="V113" t="s">
        <v>2814</v>
      </c>
      <c r="W113" t="s">
        <v>2871</v>
      </c>
    </row>
    <row r="114" spans="1:23" x14ac:dyDescent="0.2">
      <c r="A114" t="s">
        <v>2911</v>
      </c>
      <c r="B114" t="s">
        <v>3087</v>
      </c>
      <c r="C114" t="s">
        <v>3088</v>
      </c>
      <c r="D114" t="s">
        <v>3089</v>
      </c>
      <c r="E114" t="s">
        <v>2915</v>
      </c>
      <c r="F114" t="s">
        <v>2916</v>
      </c>
      <c r="G114" t="s">
        <v>2856</v>
      </c>
      <c r="H114" t="s">
        <v>3090</v>
      </c>
      <c r="I114" s="2">
        <v>45672</v>
      </c>
      <c r="J114" t="s">
        <v>3091</v>
      </c>
      <c r="K114" t="s">
        <v>3092</v>
      </c>
      <c r="L114" t="s">
        <v>3093</v>
      </c>
      <c r="M114" s="3">
        <v>4405</v>
      </c>
      <c r="N114" s="4">
        <v>110500.03</v>
      </c>
      <c r="O114" s="4">
        <v>122.98</v>
      </c>
      <c r="P114" s="4">
        <v>420</v>
      </c>
      <c r="Q114" s="4">
        <v>132.15</v>
      </c>
      <c r="R114" s="4">
        <v>525</v>
      </c>
      <c r="S114" s="4">
        <v>109432.05</v>
      </c>
      <c r="T114" t="s">
        <v>2857</v>
      </c>
      <c r="U114" t="s">
        <v>3094</v>
      </c>
      <c r="V114" t="s">
        <v>2814</v>
      </c>
      <c r="W114" t="s">
        <v>3088</v>
      </c>
    </row>
    <row r="115" spans="1:23" x14ac:dyDescent="0.2">
      <c r="A115" t="s">
        <v>2911</v>
      </c>
      <c r="B115" t="s">
        <v>2912</v>
      </c>
      <c r="C115" t="s">
        <v>2871</v>
      </c>
      <c r="D115" t="s">
        <v>2872</v>
      </c>
      <c r="E115" t="s">
        <v>2915</v>
      </c>
      <c r="F115" t="s">
        <v>2916</v>
      </c>
      <c r="G115" t="s">
        <v>2856</v>
      </c>
      <c r="H115" t="s">
        <v>3095</v>
      </c>
      <c r="I115" s="2">
        <v>45672</v>
      </c>
      <c r="J115" t="s">
        <v>2980</v>
      </c>
      <c r="K115" t="s">
        <v>2981</v>
      </c>
      <c r="L115" t="s">
        <v>3038</v>
      </c>
      <c r="M115" s="3">
        <v>13605</v>
      </c>
      <c r="N115" s="4">
        <v>291170.81</v>
      </c>
      <c r="O115" s="4">
        <v>324.07</v>
      </c>
      <c r="P115" s="4">
        <v>1192.07</v>
      </c>
      <c r="Q115" s="4">
        <v>544.20000000000005</v>
      </c>
      <c r="R115" s="4">
        <v>450</v>
      </c>
      <c r="S115" s="4">
        <v>289204.67</v>
      </c>
      <c r="T115" t="s">
        <v>2857</v>
      </c>
      <c r="U115" t="s">
        <v>3096</v>
      </c>
      <c r="V115" t="s">
        <v>2814</v>
      </c>
      <c r="W115" t="s">
        <v>2871</v>
      </c>
    </row>
    <row r="116" spans="1:23" x14ac:dyDescent="0.2">
      <c r="A116" t="s">
        <v>2911</v>
      </c>
      <c r="B116" t="s">
        <v>2912</v>
      </c>
      <c r="C116" t="s">
        <v>2871</v>
      </c>
      <c r="D116" t="s">
        <v>2872</v>
      </c>
      <c r="E116" t="s">
        <v>2915</v>
      </c>
      <c r="F116" t="s">
        <v>2916</v>
      </c>
      <c r="G116" t="s">
        <v>2856</v>
      </c>
      <c r="H116" t="s">
        <v>3097</v>
      </c>
      <c r="I116" s="2">
        <v>45672</v>
      </c>
      <c r="J116" t="s">
        <v>3023</v>
      </c>
      <c r="K116" t="s">
        <v>3024</v>
      </c>
      <c r="L116" t="s">
        <v>3025</v>
      </c>
      <c r="M116" s="3">
        <v>13287</v>
      </c>
      <c r="N116" s="4">
        <v>284497.91999999998</v>
      </c>
      <c r="O116" s="4">
        <v>316.64</v>
      </c>
      <c r="P116" s="4">
        <v>1181.5</v>
      </c>
      <c r="Q116" s="4">
        <v>531.48</v>
      </c>
      <c r="R116" s="4">
        <v>450</v>
      </c>
      <c r="S116" s="4">
        <v>282549.78000000003</v>
      </c>
      <c r="T116" t="s">
        <v>2857</v>
      </c>
      <c r="U116" t="s">
        <v>3098</v>
      </c>
      <c r="V116" t="s">
        <v>2814</v>
      </c>
      <c r="W116" t="s">
        <v>2871</v>
      </c>
    </row>
    <row r="117" spans="1:23" x14ac:dyDescent="0.2">
      <c r="A117" t="s">
        <v>2911</v>
      </c>
      <c r="B117" t="s">
        <v>2912</v>
      </c>
      <c r="C117" t="s">
        <v>2913</v>
      </c>
      <c r="D117" t="s">
        <v>2914</v>
      </c>
      <c r="E117" t="s">
        <v>2915</v>
      </c>
      <c r="F117" t="s">
        <v>2916</v>
      </c>
      <c r="G117" t="s">
        <v>2856</v>
      </c>
      <c r="H117" t="s">
        <v>3099</v>
      </c>
      <c r="I117" s="2">
        <v>45672</v>
      </c>
      <c r="J117" t="s">
        <v>3100</v>
      </c>
      <c r="K117" t="s">
        <v>3101</v>
      </c>
      <c r="L117" t="s">
        <v>3102</v>
      </c>
      <c r="M117" s="3">
        <v>14683</v>
      </c>
      <c r="N117" s="4">
        <v>351576.51</v>
      </c>
      <c r="O117" s="4">
        <v>391.3</v>
      </c>
      <c r="P117" s="4">
        <v>1500</v>
      </c>
      <c r="Q117" s="4">
        <v>440.49</v>
      </c>
      <c r="R117" s="4">
        <v>1750</v>
      </c>
      <c r="S117" s="4">
        <v>347935.21</v>
      </c>
      <c r="T117" t="s">
        <v>2857</v>
      </c>
      <c r="U117" t="s">
        <v>3103</v>
      </c>
      <c r="V117" t="s">
        <v>2814</v>
      </c>
      <c r="W117" t="s">
        <v>2913</v>
      </c>
    </row>
    <row r="118" spans="1:23" x14ac:dyDescent="0.2">
      <c r="A118" t="s">
        <v>2911</v>
      </c>
      <c r="B118" t="s">
        <v>2912</v>
      </c>
      <c r="C118" t="s">
        <v>2871</v>
      </c>
      <c r="D118" t="s">
        <v>2872</v>
      </c>
      <c r="E118" t="s">
        <v>2915</v>
      </c>
      <c r="F118" t="s">
        <v>2916</v>
      </c>
      <c r="G118" t="s">
        <v>2856</v>
      </c>
      <c r="H118" t="s">
        <v>3104</v>
      </c>
      <c r="I118" s="2">
        <v>45672</v>
      </c>
      <c r="J118" t="s">
        <v>3105</v>
      </c>
      <c r="K118" t="s">
        <v>3106</v>
      </c>
      <c r="L118" t="s">
        <v>3107</v>
      </c>
      <c r="M118" s="3">
        <v>27068</v>
      </c>
      <c r="N118" s="4">
        <v>567074.6</v>
      </c>
      <c r="O118" s="4">
        <v>631.14</v>
      </c>
      <c r="P118" s="4">
        <v>600</v>
      </c>
      <c r="Q118" s="4">
        <v>812.04</v>
      </c>
      <c r="R118" s="4">
        <v>900</v>
      </c>
      <c r="S118" s="4">
        <v>564943.46</v>
      </c>
      <c r="T118" t="s">
        <v>2857</v>
      </c>
      <c r="U118" t="s">
        <v>3108</v>
      </c>
      <c r="V118" t="s">
        <v>2814</v>
      </c>
      <c r="W118" t="s">
        <v>2871</v>
      </c>
    </row>
    <row r="119" spans="1:23" x14ac:dyDescent="0.2">
      <c r="A119" t="s">
        <v>2911</v>
      </c>
      <c r="B119" t="s">
        <v>2912</v>
      </c>
      <c r="C119" t="s">
        <v>2871</v>
      </c>
      <c r="D119" t="s">
        <v>2872</v>
      </c>
      <c r="E119" t="s">
        <v>2915</v>
      </c>
      <c r="F119" t="s">
        <v>2916</v>
      </c>
      <c r="G119" t="s">
        <v>2856</v>
      </c>
      <c r="H119" t="s">
        <v>3104</v>
      </c>
      <c r="I119" s="2">
        <v>45672</v>
      </c>
      <c r="J119" t="s">
        <v>3105</v>
      </c>
      <c r="K119" t="s">
        <v>3106</v>
      </c>
      <c r="L119" t="s">
        <v>3109</v>
      </c>
      <c r="M119" s="3">
        <v>26548</v>
      </c>
      <c r="N119" s="4">
        <v>556180.6</v>
      </c>
      <c r="O119" s="4">
        <v>619.02</v>
      </c>
      <c r="P119" s="4">
        <v>600</v>
      </c>
      <c r="Q119" s="4">
        <v>796.44</v>
      </c>
      <c r="R119" s="4">
        <v>900</v>
      </c>
      <c r="S119" s="4">
        <v>554061.57999999996</v>
      </c>
      <c r="T119" t="s">
        <v>2857</v>
      </c>
      <c r="U119" t="s">
        <v>3108</v>
      </c>
      <c r="V119" t="s">
        <v>2814</v>
      </c>
      <c r="W119" t="s">
        <v>2871</v>
      </c>
    </row>
    <row r="120" spans="1:23" x14ac:dyDescent="0.2">
      <c r="A120" t="s">
        <v>2911</v>
      </c>
      <c r="B120" t="s">
        <v>2912</v>
      </c>
      <c r="C120" t="s">
        <v>2922</v>
      </c>
      <c r="D120" t="s">
        <v>2923</v>
      </c>
      <c r="E120" t="s">
        <v>2915</v>
      </c>
      <c r="F120" t="s">
        <v>2916</v>
      </c>
      <c r="G120" t="s">
        <v>2856</v>
      </c>
      <c r="H120" t="s">
        <v>3110</v>
      </c>
      <c r="I120" s="2">
        <v>45672</v>
      </c>
      <c r="J120" t="s">
        <v>2925</v>
      </c>
      <c r="K120" t="s">
        <v>2926</v>
      </c>
      <c r="L120" t="s">
        <v>3111</v>
      </c>
      <c r="M120" s="3">
        <v>28963</v>
      </c>
      <c r="N120" s="4">
        <v>649707.28</v>
      </c>
      <c r="O120" s="4">
        <v>723.11</v>
      </c>
      <c r="P120" s="4">
        <v>1932</v>
      </c>
      <c r="Q120" s="4">
        <v>868.89</v>
      </c>
      <c r="R120" s="4">
        <v>4500</v>
      </c>
      <c r="S120" s="4">
        <v>642552.17000000004</v>
      </c>
      <c r="T120" t="s">
        <v>2857</v>
      </c>
      <c r="U120" t="s">
        <v>3112</v>
      </c>
      <c r="V120" t="s">
        <v>2814</v>
      </c>
      <c r="W120" t="s">
        <v>2922</v>
      </c>
    </row>
    <row r="121" spans="1:23" x14ac:dyDescent="0.2">
      <c r="A121" t="s">
        <v>2911</v>
      </c>
      <c r="B121" t="s">
        <v>2912</v>
      </c>
      <c r="C121" t="s">
        <v>2871</v>
      </c>
      <c r="D121" t="s">
        <v>2872</v>
      </c>
      <c r="E121" t="s">
        <v>2915</v>
      </c>
      <c r="F121" t="s">
        <v>2916</v>
      </c>
      <c r="G121" t="s">
        <v>2856</v>
      </c>
      <c r="H121" t="s">
        <v>3113</v>
      </c>
      <c r="I121" s="2">
        <v>45673</v>
      </c>
      <c r="J121" t="s">
        <v>3023</v>
      </c>
      <c r="K121" t="s">
        <v>3024</v>
      </c>
      <c r="L121" t="s">
        <v>3114</v>
      </c>
      <c r="M121" s="3">
        <v>13569</v>
      </c>
      <c r="N121" s="4">
        <v>290536.03999999998</v>
      </c>
      <c r="O121" s="4">
        <v>323.36</v>
      </c>
      <c r="P121" s="4">
        <v>1181.5</v>
      </c>
      <c r="Q121" s="4">
        <v>542.76</v>
      </c>
      <c r="R121" s="4">
        <v>450</v>
      </c>
      <c r="S121" s="4">
        <v>288581.18</v>
      </c>
      <c r="T121" t="s">
        <v>2857</v>
      </c>
      <c r="U121" t="s">
        <v>3115</v>
      </c>
      <c r="V121" t="s">
        <v>2814</v>
      </c>
      <c r="W121" t="s">
        <v>2871</v>
      </c>
    </row>
    <row r="122" spans="1:23" x14ac:dyDescent="0.2">
      <c r="A122" t="s">
        <v>2911</v>
      </c>
      <c r="B122" t="s">
        <v>2912</v>
      </c>
      <c r="C122" t="s">
        <v>2922</v>
      </c>
      <c r="D122" t="s">
        <v>2923</v>
      </c>
      <c r="E122" t="s">
        <v>2915</v>
      </c>
      <c r="F122" t="s">
        <v>2916</v>
      </c>
      <c r="G122" t="s">
        <v>2856</v>
      </c>
      <c r="H122" t="s">
        <v>3116</v>
      </c>
      <c r="I122" s="2">
        <v>45673</v>
      </c>
      <c r="J122" t="s">
        <v>2962</v>
      </c>
      <c r="K122" t="s">
        <v>3117</v>
      </c>
      <c r="L122" t="s">
        <v>3118</v>
      </c>
      <c r="M122" s="3">
        <v>28204</v>
      </c>
      <c r="N122" s="4">
        <v>654591.99</v>
      </c>
      <c r="O122" s="4">
        <v>728.55</v>
      </c>
      <c r="P122" s="4">
        <v>1873.79</v>
      </c>
      <c r="Q122" s="4">
        <v>846.12</v>
      </c>
      <c r="R122" s="4">
        <v>3500</v>
      </c>
      <c r="S122" s="4">
        <v>648489.65</v>
      </c>
      <c r="T122" t="s">
        <v>2857</v>
      </c>
      <c r="U122" t="s">
        <v>3119</v>
      </c>
      <c r="V122" t="s">
        <v>2814</v>
      </c>
      <c r="W122" t="s">
        <v>2922</v>
      </c>
    </row>
    <row r="123" spans="1:23" x14ac:dyDescent="0.2">
      <c r="A123" t="s">
        <v>2911</v>
      </c>
      <c r="B123" t="s">
        <v>2912</v>
      </c>
      <c r="C123" t="s">
        <v>3120</v>
      </c>
      <c r="D123" t="s">
        <v>3121</v>
      </c>
      <c r="E123" t="s">
        <v>2915</v>
      </c>
      <c r="F123" t="s">
        <v>2916</v>
      </c>
      <c r="G123" t="s">
        <v>2856</v>
      </c>
      <c r="H123" t="s">
        <v>2357</v>
      </c>
      <c r="I123" s="2">
        <v>45673</v>
      </c>
      <c r="J123" t="s">
        <v>930</v>
      </c>
      <c r="K123" t="s">
        <v>3122</v>
      </c>
      <c r="L123" t="s">
        <v>3123</v>
      </c>
      <c r="M123" s="3">
        <v>24434</v>
      </c>
      <c r="N123" s="4">
        <v>494984.71</v>
      </c>
      <c r="O123" s="4">
        <v>550.91</v>
      </c>
      <c r="P123" s="4">
        <v>901.53</v>
      </c>
      <c r="Q123" s="4">
        <v>0</v>
      </c>
      <c r="R123" s="4">
        <v>780</v>
      </c>
      <c r="S123" s="4">
        <v>492752.27</v>
      </c>
      <c r="T123" t="s">
        <v>2857</v>
      </c>
      <c r="U123" t="s">
        <v>3124</v>
      </c>
      <c r="V123" t="s">
        <v>2814</v>
      </c>
      <c r="W123" t="s">
        <v>3120</v>
      </c>
    </row>
    <row r="124" spans="1:23" x14ac:dyDescent="0.2">
      <c r="A124" t="s">
        <v>2911</v>
      </c>
      <c r="B124" t="s">
        <v>2912</v>
      </c>
      <c r="C124" t="s">
        <v>3120</v>
      </c>
      <c r="D124" t="s">
        <v>3121</v>
      </c>
      <c r="E124" t="s">
        <v>2915</v>
      </c>
      <c r="F124" t="s">
        <v>2916</v>
      </c>
      <c r="G124" t="s">
        <v>2856</v>
      </c>
      <c r="H124" t="s">
        <v>2357</v>
      </c>
      <c r="I124" s="2">
        <v>45673</v>
      </c>
      <c r="J124" t="s">
        <v>930</v>
      </c>
      <c r="K124" t="s">
        <v>3122</v>
      </c>
      <c r="L124" t="s">
        <v>3125</v>
      </c>
      <c r="M124" s="3">
        <v>24256</v>
      </c>
      <c r="N124" s="4">
        <v>491378.78</v>
      </c>
      <c r="O124" s="4">
        <v>546.89</v>
      </c>
      <c r="P124" s="4">
        <v>899.18</v>
      </c>
      <c r="Q124" s="4">
        <v>0</v>
      </c>
      <c r="R124" s="4">
        <v>780</v>
      </c>
      <c r="S124" s="4">
        <v>489152.71</v>
      </c>
      <c r="T124" t="s">
        <v>2857</v>
      </c>
      <c r="U124" t="s">
        <v>3124</v>
      </c>
      <c r="V124" t="s">
        <v>2814</v>
      </c>
      <c r="W124" t="s">
        <v>3120</v>
      </c>
    </row>
    <row r="125" spans="1:23" x14ac:dyDescent="0.2">
      <c r="A125" t="s">
        <v>2911</v>
      </c>
      <c r="B125" t="s">
        <v>2912</v>
      </c>
      <c r="C125" t="s">
        <v>3120</v>
      </c>
      <c r="D125" t="s">
        <v>3121</v>
      </c>
      <c r="E125" t="s">
        <v>2915</v>
      </c>
      <c r="F125" t="s">
        <v>2916</v>
      </c>
      <c r="G125" t="s">
        <v>2856</v>
      </c>
      <c r="H125" t="s">
        <v>2357</v>
      </c>
      <c r="I125" s="2">
        <v>45673</v>
      </c>
      <c r="J125" t="s">
        <v>930</v>
      </c>
      <c r="K125" t="s">
        <v>3122</v>
      </c>
      <c r="L125" t="s">
        <v>3126</v>
      </c>
      <c r="M125" s="3">
        <v>24356</v>
      </c>
      <c r="N125" s="4">
        <v>493404.58</v>
      </c>
      <c r="O125" s="4">
        <v>549.15</v>
      </c>
      <c r="P125" s="4">
        <v>902.8</v>
      </c>
      <c r="Q125" s="4">
        <v>0</v>
      </c>
      <c r="R125" s="4">
        <v>780</v>
      </c>
      <c r="S125" s="4">
        <v>491172.63</v>
      </c>
      <c r="T125" t="s">
        <v>2857</v>
      </c>
      <c r="U125" t="s">
        <v>3124</v>
      </c>
      <c r="V125" t="s">
        <v>2814</v>
      </c>
      <c r="W125" t="s">
        <v>3120</v>
      </c>
    </row>
    <row r="126" spans="1:23" x14ac:dyDescent="0.2">
      <c r="A126" t="s">
        <v>2911</v>
      </c>
      <c r="B126" t="s">
        <v>2912</v>
      </c>
      <c r="C126" t="s">
        <v>3120</v>
      </c>
      <c r="D126" t="s">
        <v>3121</v>
      </c>
      <c r="E126" t="s">
        <v>2915</v>
      </c>
      <c r="F126" t="s">
        <v>2916</v>
      </c>
      <c r="G126" t="s">
        <v>2856</v>
      </c>
      <c r="H126" t="s">
        <v>2357</v>
      </c>
      <c r="I126" s="2">
        <v>45673</v>
      </c>
      <c r="J126" t="s">
        <v>930</v>
      </c>
      <c r="K126" t="s">
        <v>3122</v>
      </c>
      <c r="L126" t="s">
        <v>3127</v>
      </c>
      <c r="M126" s="3">
        <v>25030</v>
      </c>
      <c r="N126" s="4">
        <v>507058.49</v>
      </c>
      <c r="O126" s="4">
        <v>564.35</v>
      </c>
      <c r="P126" s="4">
        <v>911.21</v>
      </c>
      <c r="Q126" s="4">
        <v>0</v>
      </c>
      <c r="R126" s="4">
        <v>780</v>
      </c>
      <c r="S126" s="4">
        <v>504802.93</v>
      </c>
      <c r="T126" t="s">
        <v>2857</v>
      </c>
      <c r="U126" t="s">
        <v>3124</v>
      </c>
      <c r="V126" t="s">
        <v>2814</v>
      </c>
      <c r="W126" t="s">
        <v>3120</v>
      </c>
    </row>
    <row r="127" spans="1:23" x14ac:dyDescent="0.2">
      <c r="A127" t="s">
        <v>2911</v>
      </c>
      <c r="B127" t="s">
        <v>2912</v>
      </c>
      <c r="C127" t="s">
        <v>3120</v>
      </c>
      <c r="D127" t="s">
        <v>3121</v>
      </c>
      <c r="E127" t="s">
        <v>2915</v>
      </c>
      <c r="F127" t="s">
        <v>2916</v>
      </c>
      <c r="G127" t="s">
        <v>2856</v>
      </c>
      <c r="H127" t="s">
        <v>2357</v>
      </c>
      <c r="I127" s="2">
        <v>45673</v>
      </c>
      <c r="J127" t="s">
        <v>930</v>
      </c>
      <c r="K127" t="s">
        <v>3122</v>
      </c>
      <c r="L127" t="s">
        <v>3128</v>
      </c>
      <c r="M127" s="3">
        <v>23800</v>
      </c>
      <c r="N127" s="4">
        <v>482141.11</v>
      </c>
      <c r="O127" s="4">
        <v>536.61</v>
      </c>
      <c r="P127" s="4">
        <v>905.29</v>
      </c>
      <c r="Q127" s="4">
        <v>0</v>
      </c>
      <c r="R127" s="4">
        <v>780</v>
      </c>
      <c r="S127" s="4">
        <v>479919.21</v>
      </c>
      <c r="T127" t="s">
        <v>2857</v>
      </c>
      <c r="U127" t="s">
        <v>3124</v>
      </c>
      <c r="V127" t="s">
        <v>2814</v>
      </c>
      <c r="W127" t="s">
        <v>3120</v>
      </c>
    </row>
    <row r="128" spans="1:23" x14ac:dyDescent="0.2">
      <c r="A128" t="s">
        <v>2911</v>
      </c>
      <c r="B128" t="s">
        <v>2912</v>
      </c>
      <c r="C128" t="s">
        <v>3120</v>
      </c>
      <c r="D128" t="s">
        <v>3121</v>
      </c>
      <c r="E128" t="s">
        <v>2915</v>
      </c>
      <c r="F128" t="s">
        <v>2916</v>
      </c>
      <c r="G128" t="s">
        <v>2856</v>
      </c>
      <c r="H128" t="s">
        <v>2359</v>
      </c>
      <c r="I128" s="2">
        <v>45673</v>
      </c>
      <c r="J128" t="s">
        <v>930</v>
      </c>
      <c r="K128" t="s">
        <v>3122</v>
      </c>
      <c r="L128" t="s">
        <v>3129</v>
      </c>
      <c r="M128" s="3">
        <v>25090</v>
      </c>
      <c r="N128" s="4">
        <v>508273.97</v>
      </c>
      <c r="O128" s="4">
        <v>565.70000000000005</v>
      </c>
      <c r="P128" s="4">
        <v>903.31</v>
      </c>
      <c r="Q128" s="4">
        <v>0</v>
      </c>
      <c r="R128" s="4">
        <v>780</v>
      </c>
      <c r="S128" s="4">
        <v>506024.96000000002</v>
      </c>
      <c r="T128" t="s">
        <v>2857</v>
      </c>
      <c r="U128" t="s">
        <v>3130</v>
      </c>
      <c r="V128" t="s">
        <v>2814</v>
      </c>
      <c r="W128" t="s">
        <v>3120</v>
      </c>
    </row>
    <row r="129" spans="1:23" x14ac:dyDescent="0.2">
      <c r="A129" t="s">
        <v>2911</v>
      </c>
      <c r="B129" t="s">
        <v>2912</v>
      </c>
      <c r="C129" t="s">
        <v>3120</v>
      </c>
      <c r="D129" t="s">
        <v>3121</v>
      </c>
      <c r="E129" t="s">
        <v>2915</v>
      </c>
      <c r="F129" t="s">
        <v>2916</v>
      </c>
      <c r="G129" t="s">
        <v>2856</v>
      </c>
      <c r="H129" t="s">
        <v>2359</v>
      </c>
      <c r="I129" s="2">
        <v>45673</v>
      </c>
      <c r="J129" t="s">
        <v>930</v>
      </c>
      <c r="K129" t="s">
        <v>3122</v>
      </c>
      <c r="L129" t="s">
        <v>3131</v>
      </c>
      <c r="M129" s="3">
        <v>24429</v>
      </c>
      <c r="N129" s="4">
        <v>494883.41</v>
      </c>
      <c r="O129" s="4">
        <v>550.79999999999995</v>
      </c>
      <c r="P129" s="4">
        <v>899.27</v>
      </c>
      <c r="Q129" s="4">
        <v>0</v>
      </c>
      <c r="R129" s="4">
        <v>780</v>
      </c>
      <c r="S129" s="4">
        <v>492653.34</v>
      </c>
      <c r="T129" t="s">
        <v>2857</v>
      </c>
      <c r="U129" t="s">
        <v>3130</v>
      </c>
      <c r="V129" t="s">
        <v>2814</v>
      </c>
      <c r="W129" t="s">
        <v>3120</v>
      </c>
    </row>
    <row r="130" spans="1:23" x14ac:dyDescent="0.2">
      <c r="A130" t="s">
        <v>2911</v>
      </c>
      <c r="B130" t="s">
        <v>2912</v>
      </c>
      <c r="C130" t="s">
        <v>3120</v>
      </c>
      <c r="D130" t="s">
        <v>3121</v>
      </c>
      <c r="E130" t="s">
        <v>2915</v>
      </c>
      <c r="F130" t="s">
        <v>2916</v>
      </c>
      <c r="G130" t="s">
        <v>2856</v>
      </c>
      <c r="H130" t="s">
        <v>2359</v>
      </c>
      <c r="I130" s="2">
        <v>45673</v>
      </c>
      <c r="J130" t="s">
        <v>930</v>
      </c>
      <c r="K130" t="s">
        <v>3122</v>
      </c>
      <c r="L130" t="s">
        <v>3132</v>
      </c>
      <c r="M130" s="3">
        <v>24669</v>
      </c>
      <c r="N130" s="4">
        <v>499745.34</v>
      </c>
      <c r="O130" s="4">
        <v>556.21</v>
      </c>
      <c r="P130" s="4">
        <v>908.92</v>
      </c>
      <c r="Q130" s="4">
        <v>0</v>
      </c>
      <c r="R130" s="4">
        <v>780</v>
      </c>
      <c r="S130" s="4">
        <v>497500.21</v>
      </c>
      <c r="T130" t="s">
        <v>2857</v>
      </c>
      <c r="U130" t="s">
        <v>3130</v>
      </c>
      <c r="V130" t="s">
        <v>2814</v>
      </c>
      <c r="W130" t="s">
        <v>3120</v>
      </c>
    </row>
    <row r="131" spans="1:23" x14ac:dyDescent="0.2">
      <c r="A131" t="s">
        <v>2911</v>
      </c>
      <c r="B131" t="s">
        <v>2912</v>
      </c>
      <c r="C131" t="s">
        <v>3120</v>
      </c>
      <c r="D131" t="s">
        <v>3121</v>
      </c>
      <c r="E131" t="s">
        <v>2915</v>
      </c>
      <c r="F131" t="s">
        <v>2916</v>
      </c>
      <c r="G131" t="s">
        <v>2856</v>
      </c>
      <c r="H131" t="s">
        <v>2359</v>
      </c>
      <c r="I131" s="2">
        <v>45673</v>
      </c>
      <c r="J131" t="s">
        <v>930</v>
      </c>
      <c r="K131" t="s">
        <v>3122</v>
      </c>
      <c r="L131" t="s">
        <v>3133</v>
      </c>
      <c r="M131" s="3">
        <v>23553</v>
      </c>
      <c r="N131" s="4">
        <v>477137.38</v>
      </c>
      <c r="O131" s="4">
        <v>531.04</v>
      </c>
      <c r="P131" s="4">
        <v>903.96</v>
      </c>
      <c r="Q131" s="4">
        <v>0</v>
      </c>
      <c r="R131" s="4">
        <v>780</v>
      </c>
      <c r="S131" s="4">
        <v>474922.38</v>
      </c>
      <c r="T131" t="s">
        <v>2857</v>
      </c>
      <c r="U131" t="s">
        <v>3130</v>
      </c>
      <c r="V131" t="s">
        <v>2814</v>
      </c>
      <c r="W131" t="s">
        <v>3120</v>
      </c>
    </row>
    <row r="132" spans="1:23" x14ac:dyDescent="0.2">
      <c r="A132" t="s">
        <v>2911</v>
      </c>
      <c r="B132" t="s">
        <v>2912</v>
      </c>
      <c r="C132" t="s">
        <v>3120</v>
      </c>
      <c r="D132" t="s">
        <v>3121</v>
      </c>
      <c r="E132" t="s">
        <v>2915</v>
      </c>
      <c r="F132" t="s">
        <v>2916</v>
      </c>
      <c r="G132" t="s">
        <v>2856</v>
      </c>
      <c r="H132" t="s">
        <v>2359</v>
      </c>
      <c r="I132" s="2">
        <v>45673</v>
      </c>
      <c r="J132" t="s">
        <v>930</v>
      </c>
      <c r="K132" t="s">
        <v>3122</v>
      </c>
      <c r="L132" t="s">
        <v>3134</v>
      </c>
      <c r="M132" s="3">
        <v>24038</v>
      </c>
      <c r="N132" s="4">
        <v>486962.53</v>
      </c>
      <c r="O132" s="4">
        <v>541.98</v>
      </c>
      <c r="P132" s="4">
        <v>904.54</v>
      </c>
      <c r="Q132" s="4">
        <v>0</v>
      </c>
      <c r="R132" s="4">
        <v>780</v>
      </c>
      <c r="S132" s="4">
        <v>484736.01</v>
      </c>
      <c r="T132" t="s">
        <v>2857</v>
      </c>
      <c r="U132" t="s">
        <v>3130</v>
      </c>
      <c r="V132" t="s">
        <v>2814</v>
      </c>
      <c r="W132" t="s">
        <v>3120</v>
      </c>
    </row>
    <row r="133" spans="1:23" x14ac:dyDescent="0.2">
      <c r="A133" t="s">
        <v>2911</v>
      </c>
      <c r="B133" t="s">
        <v>2912</v>
      </c>
      <c r="C133" t="s">
        <v>2871</v>
      </c>
      <c r="D133" t="s">
        <v>2872</v>
      </c>
      <c r="E133" t="s">
        <v>2915</v>
      </c>
      <c r="F133" t="s">
        <v>2916</v>
      </c>
      <c r="G133" t="s">
        <v>2856</v>
      </c>
      <c r="H133" t="s">
        <v>3135</v>
      </c>
      <c r="I133" s="2">
        <v>45674</v>
      </c>
      <c r="J133" t="s">
        <v>2938</v>
      </c>
      <c r="K133" t="s">
        <v>2939</v>
      </c>
      <c r="L133" t="s">
        <v>2977</v>
      </c>
      <c r="M133" s="3">
        <v>13431</v>
      </c>
      <c r="N133" s="4">
        <v>287446.90000000002</v>
      </c>
      <c r="O133" s="4">
        <v>319.92</v>
      </c>
      <c r="P133" s="4">
        <v>750</v>
      </c>
      <c r="Q133" s="4">
        <v>537.24</v>
      </c>
      <c r="R133" s="4">
        <v>800</v>
      </c>
      <c r="S133" s="4">
        <v>285576.98</v>
      </c>
      <c r="T133" t="s">
        <v>2857</v>
      </c>
      <c r="U133" t="s">
        <v>3136</v>
      </c>
      <c r="V133" t="s">
        <v>2814</v>
      </c>
      <c r="W133" t="s">
        <v>2871</v>
      </c>
    </row>
    <row r="134" spans="1:23" x14ac:dyDescent="0.2">
      <c r="A134" t="s">
        <v>2911</v>
      </c>
      <c r="B134" t="s">
        <v>2912</v>
      </c>
      <c r="C134" t="s">
        <v>2871</v>
      </c>
      <c r="D134" t="s">
        <v>2872</v>
      </c>
      <c r="E134" t="s">
        <v>2915</v>
      </c>
      <c r="F134" t="s">
        <v>2916</v>
      </c>
      <c r="G134" t="s">
        <v>2856</v>
      </c>
      <c r="H134" t="s">
        <v>3137</v>
      </c>
      <c r="I134" s="2">
        <v>45674</v>
      </c>
      <c r="J134" t="s">
        <v>3138</v>
      </c>
      <c r="K134" t="s">
        <v>3139</v>
      </c>
      <c r="L134" t="s">
        <v>3140</v>
      </c>
      <c r="M134" s="3">
        <v>26910</v>
      </c>
      <c r="N134" s="4">
        <v>555691.5</v>
      </c>
      <c r="O134" s="4">
        <v>618.47</v>
      </c>
      <c r="P134" s="4">
        <v>443.48</v>
      </c>
      <c r="Q134" s="4">
        <v>807.3</v>
      </c>
      <c r="R134" s="4">
        <v>900</v>
      </c>
      <c r="S134" s="4">
        <v>553729.55000000005</v>
      </c>
      <c r="T134" t="s">
        <v>2857</v>
      </c>
      <c r="U134" t="s">
        <v>3141</v>
      </c>
      <c r="V134" t="s">
        <v>2814</v>
      </c>
      <c r="W134" t="s">
        <v>2871</v>
      </c>
    </row>
    <row r="135" spans="1:23" x14ac:dyDescent="0.2">
      <c r="A135" t="s">
        <v>2911</v>
      </c>
      <c r="B135" t="s">
        <v>2912</v>
      </c>
      <c r="C135" t="s">
        <v>2871</v>
      </c>
      <c r="D135" t="s">
        <v>2872</v>
      </c>
      <c r="E135" t="s">
        <v>2915</v>
      </c>
      <c r="F135" t="s">
        <v>2916</v>
      </c>
      <c r="G135" t="s">
        <v>2856</v>
      </c>
      <c r="H135" t="s">
        <v>3142</v>
      </c>
      <c r="I135" s="2">
        <v>45674</v>
      </c>
      <c r="J135" t="s">
        <v>3143</v>
      </c>
      <c r="K135" t="s">
        <v>3144</v>
      </c>
      <c r="L135" t="s">
        <v>3145</v>
      </c>
      <c r="M135" s="3">
        <v>26447</v>
      </c>
      <c r="N135" s="4">
        <v>550097.6</v>
      </c>
      <c r="O135" s="4">
        <v>612.25</v>
      </c>
      <c r="P135" s="4">
        <v>500</v>
      </c>
      <c r="Q135" s="4">
        <v>793.41</v>
      </c>
      <c r="R135" s="4">
        <v>900</v>
      </c>
      <c r="S135" s="4">
        <v>548085.35</v>
      </c>
      <c r="T135" t="s">
        <v>2857</v>
      </c>
      <c r="U135" t="s">
        <v>3146</v>
      </c>
      <c r="V135" t="s">
        <v>2814</v>
      </c>
      <c r="W135" t="s">
        <v>2871</v>
      </c>
    </row>
    <row r="136" spans="1:23" x14ac:dyDescent="0.2">
      <c r="A136" t="s">
        <v>2911</v>
      </c>
      <c r="B136" t="s">
        <v>2912</v>
      </c>
      <c r="C136" t="s">
        <v>2871</v>
      </c>
      <c r="D136" t="s">
        <v>2872</v>
      </c>
      <c r="E136" t="s">
        <v>2915</v>
      </c>
      <c r="F136" t="s">
        <v>2916</v>
      </c>
      <c r="G136" t="s">
        <v>2856</v>
      </c>
      <c r="H136" t="s">
        <v>3142</v>
      </c>
      <c r="I136" s="2">
        <v>45674</v>
      </c>
      <c r="J136" t="s">
        <v>3143</v>
      </c>
      <c r="K136" t="s">
        <v>3144</v>
      </c>
      <c r="L136" t="s">
        <v>3147</v>
      </c>
      <c r="M136" s="3">
        <v>26447</v>
      </c>
      <c r="N136" s="4">
        <v>550097.6</v>
      </c>
      <c r="O136" s="4">
        <v>612.25</v>
      </c>
      <c r="P136" s="4">
        <v>500</v>
      </c>
      <c r="Q136" s="4">
        <v>793.41</v>
      </c>
      <c r="R136" s="4">
        <v>900</v>
      </c>
      <c r="S136" s="4">
        <v>548085.35</v>
      </c>
      <c r="T136" t="s">
        <v>2857</v>
      </c>
      <c r="U136" t="s">
        <v>3146</v>
      </c>
      <c r="V136" t="s">
        <v>2814</v>
      </c>
      <c r="W136" t="s">
        <v>2871</v>
      </c>
    </row>
    <row r="137" spans="1:23" x14ac:dyDescent="0.2">
      <c r="A137" t="s">
        <v>2911</v>
      </c>
      <c r="B137" t="s">
        <v>3087</v>
      </c>
      <c r="C137" t="s">
        <v>3148</v>
      </c>
      <c r="D137" t="s">
        <v>3149</v>
      </c>
      <c r="E137" t="s">
        <v>2915</v>
      </c>
      <c r="F137" t="s">
        <v>2916</v>
      </c>
      <c r="G137" t="s">
        <v>2856</v>
      </c>
      <c r="H137" t="s">
        <v>3150</v>
      </c>
      <c r="I137" s="2">
        <v>45674</v>
      </c>
      <c r="J137" t="s">
        <v>3151</v>
      </c>
      <c r="K137" t="s">
        <v>3152</v>
      </c>
      <c r="L137" t="s">
        <v>3153</v>
      </c>
      <c r="M137" s="3">
        <v>139</v>
      </c>
      <c r="N137" s="4">
        <v>97300</v>
      </c>
      <c r="O137" s="4">
        <v>108.29</v>
      </c>
      <c r="P137" s="4">
        <v>0</v>
      </c>
      <c r="Q137" s="4">
        <v>0</v>
      </c>
      <c r="R137" s="4">
        <v>0</v>
      </c>
      <c r="S137" s="4">
        <v>97191.71</v>
      </c>
      <c r="T137" t="s">
        <v>2857</v>
      </c>
      <c r="U137" t="s">
        <v>3154</v>
      </c>
      <c r="V137" t="s">
        <v>2814</v>
      </c>
      <c r="W137" t="s">
        <v>3148</v>
      </c>
    </row>
    <row r="138" spans="1:23" x14ac:dyDescent="0.2">
      <c r="A138" t="s">
        <v>2911</v>
      </c>
      <c r="B138" t="s">
        <v>3087</v>
      </c>
      <c r="C138" t="s">
        <v>3148</v>
      </c>
      <c r="D138" t="s">
        <v>3149</v>
      </c>
      <c r="E138" t="s">
        <v>2915</v>
      </c>
      <c r="F138" t="s">
        <v>2916</v>
      </c>
      <c r="G138" t="s">
        <v>2856</v>
      </c>
      <c r="H138" t="s">
        <v>3150</v>
      </c>
      <c r="I138" s="2">
        <v>45674</v>
      </c>
      <c r="J138" t="s">
        <v>3151</v>
      </c>
      <c r="K138" t="s">
        <v>3152</v>
      </c>
      <c r="L138" t="s">
        <v>3155</v>
      </c>
      <c r="M138" s="3">
        <v>136</v>
      </c>
      <c r="N138" s="4">
        <v>59840</v>
      </c>
      <c r="O138" s="4">
        <v>66.599999999999994</v>
      </c>
      <c r="P138" s="4">
        <v>0</v>
      </c>
      <c r="Q138" s="4">
        <v>0</v>
      </c>
      <c r="R138" s="4">
        <v>0</v>
      </c>
      <c r="S138" s="4">
        <v>59773.4</v>
      </c>
      <c r="T138" t="s">
        <v>2857</v>
      </c>
      <c r="U138" t="s">
        <v>3154</v>
      </c>
      <c r="V138" t="s">
        <v>2814</v>
      </c>
      <c r="W138" t="s">
        <v>3148</v>
      </c>
    </row>
    <row r="139" spans="1:23" x14ac:dyDescent="0.2">
      <c r="A139" t="s">
        <v>2911</v>
      </c>
      <c r="B139" t="s">
        <v>2912</v>
      </c>
      <c r="C139" t="s">
        <v>3156</v>
      </c>
      <c r="D139" t="s">
        <v>3157</v>
      </c>
      <c r="E139" t="s">
        <v>2915</v>
      </c>
      <c r="F139" t="s">
        <v>2916</v>
      </c>
      <c r="G139" t="s">
        <v>2856</v>
      </c>
      <c r="H139" t="s">
        <v>3158</v>
      </c>
      <c r="I139" s="2">
        <v>45675</v>
      </c>
      <c r="J139" t="s">
        <v>3159</v>
      </c>
      <c r="K139" t="s">
        <v>3160</v>
      </c>
      <c r="L139" t="s">
        <v>3161</v>
      </c>
      <c r="M139" s="3">
        <v>381</v>
      </c>
      <c r="N139" s="4">
        <v>255919.07</v>
      </c>
      <c r="O139" s="4">
        <v>284.83</v>
      </c>
      <c r="P139" s="4">
        <v>1543.33</v>
      </c>
      <c r="Q139" s="4">
        <v>20473.53</v>
      </c>
      <c r="R139" s="4">
        <v>0</v>
      </c>
      <c r="S139" s="4">
        <v>254090.91</v>
      </c>
      <c r="T139" t="s">
        <v>2857</v>
      </c>
      <c r="U139" t="s">
        <v>3162</v>
      </c>
      <c r="V139" t="s">
        <v>2814</v>
      </c>
      <c r="W139" t="s">
        <v>3156</v>
      </c>
    </row>
    <row r="140" spans="1:23" x14ac:dyDescent="0.2">
      <c r="A140" t="s">
        <v>2911</v>
      </c>
      <c r="B140" t="s">
        <v>2912</v>
      </c>
      <c r="C140" t="s">
        <v>3156</v>
      </c>
      <c r="D140" t="s">
        <v>3157</v>
      </c>
      <c r="E140" t="s">
        <v>2915</v>
      </c>
      <c r="F140" t="s">
        <v>2916</v>
      </c>
      <c r="G140" t="s">
        <v>2856</v>
      </c>
      <c r="H140" t="s">
        <v>3158</v>
      </c>
      <c r="I140" s="2">
        <v>45675</v>
      </c>
      <c r="J140" t="s">
        <v>3159</v>
      </c>
      <c r="K140" t="s">
        <v>3160</v>
      </c>
      <c r="L140" t="s">
        <v>3163</v>
      </c>
      <c r="M140" s="3">
        <v>381</v>
      </c>
      <c r="N140" s="4">
        <v>255919.07</v>
      </c>
      <c r="O140" s="4">
        <v>284.83</v>
      </c>
      <c r="P140" s="4">
        <v>1543.33</v>
      </c>
      <c r="Q140" s="4">
        <v>20473.53</v>
      </c>
      <c r="R140" s="4">
        <v>0</v>
      </c>
      <c r="S140" s="4">
        <v>254090.91</v>
      </c>
      <c r="T140" t="s">
        <v>2857</v>
      </c>
      <c r="U140" t="s">
        <v>3162</v>
      </c>
      <c r="V140" t="s">
        <v>2814</v>
      </c>
      <c r="W140" t="s">
        <v>3156</v>
      </c>
    </row>
    <row r="141" spans="1:23" x14ac:dyDescent="0.2">
      <c r="A141" t="s">
        <v>2911</v>
      </c>
      <c r="B141" t="s">
        <v>2912</v>
      </c>
      <c r="C141" t="s">
        <v>3156</v>
      </c>
      <c r="D141" t="s">
        <v>3157</v>
      </c>
      <c r="E141" t="s">
        <v>2915</v>
      </c>
      <c r="F141" t="s">
        <v>2916</v>
      </c>
      <c r="G141" t="s">
        <v>2856</v>
      </c>
      <c r="H141" t="s">
        <v>3158</v>
      </c>
      <c r="I141" s="2">
        <v>45675</v>
      </c>
      <c r="J141" t="s">
        <v>3159</v>
      </c>
      <c r="K141" t="s">
        <v>3160</v>
      </c>
      <c r="L141" t="s">
        <v>3164</v>
      </c>
      <c r="M141" s="3">
        <v>381</v>
      </c>
      <c r="N141" s="4">
        <v>255919.07</v>
      </c>
      <c r="O141" s="4">
        <v>284.83</v>
      </c>
      <c r="P141" s="4">
        <v>1543.33</v>
      </c>
      <c r="Q141" s="4">
        <v>20473.53</v>
      </c>
      <c r="R141" s="4">
        <v>0</v>
      </c>
      <c r="S141" s="4">
        <v>254090.91</v>
      </c>
      <c r="T141" t="s">
        <v>2857</v>
      </c>
      <c r="U141" t="s">
        <v>3162</v>
      </c>
      <c r="V141" t="s">
        <v>2814</v>
      </c>
      <c r="W141" t="s">
        <v>3156</v>
      </c>
    </row>
    <row r="142" spans="1:23" x14ac:dyDescent="0.2">
      <c r="A142" t="s">
        <v>2911</v>
      </c>
      <c r="B142" t="s">
        <v>2912</v>
      </c>
      <c r="C142" t="s">
        <v>3156</v>
      </c>
      <c r="D142" t="s">
        <v>3157</v>
      </c>
      <c r="E142" t="s">
        <v>2915</v>
      </c>
      <c r="F142" t="s">
        <v>2916</v>
      </c>
      <c r="G142" t="s">
        <v>2856</v>
      </c>
      <c r="H142" t="s">
        <v>3158</v>
      </c>
      <c r="I142" s="2">
        <v>45675</v>
      </c>
      <c r="J142" t="s">
        <v>3159</v>
      </c>
      <c r="K142" t="s">
        <v>3160</v>
      </c>
      <c r="L142" t="s">
        <v>3165</v>
      </c>
      <c r="M142" s="3">
        <v>381</v>
      </c>
      <c r="N142" s="4">
        <v>255919.07</v>
      </c>
      <c r="O142" s="4">
        <v>284.83</v>
      </c>
      <c r="P142" s="4">
        <v>1543.01</v>
      </c>
      <c r="Q142" s="4">
        <v>20473.53</v>
      </c>
      <c r="R142" s="4">
        <v>0</v>
      </c>
      <c r="S142" s="4">
        <v>254091.23</v>
      </c>
      <c r="T142" t="s">
        <v>2857</v>
      </c>
      <c r="U142" t="s">
        <v>3162</v>
      </c>
      <c r="V142" t="s">
        <v>2814</v>
      </c>
      <c r="W142" t="s">
        <v>3156</v>
      </c>
    </row>
    <row r="143" spans="1:23" x14ac:dyDescent="0.2">
      <c r="A143" t="s">
        <v>2911</v>
      </c>
      <c r="B143" t="s">
        <v>2912</v>
      </c>
      <c r="C143" t="s">
        <v>3120</v>
      </c>
      <c r="D143" t="s">
        <v>3121</v>
      </c>
      <c r="E143" t="s">
        <v>2915</v>
      </c>
      <c r="F143" t="s">
        <v>2916</v>
      </c>
      <c r="G143" t="s">
        <v>2856</v>
      </c>
      <c r="H143" t="s">
        <v>2361</v>
      </c>
      <c r="I143" s="2">
        <v>45675</v>
      </c>
      <c r="J143" t="s">
        <v>930</v>
      </c>
      <c r="K143" t="s">
        <v>3166</v>
      </c>
      <c r="L143" t="s">
        <v>3167</v>
      </c>
      <c r="M143" s="3">
        <v>19278</v>
      </c>
      <c r="N143" s="4">
        <v>390534.3</v>
      </c>
      <c r="O143" s="4">
        <v>434.66</v>
      </c>
      <c r="P143" s="4">
        <v>1443.94</v>
      </c>
      <c r="Q143" s="4">
        <v>0</v>
      </c>
      <c r="R143" s="4">
        <v>780</v>
      </c>
      <c r="S143" s="4">
        <v>387875.7</v>
      </c>
      <c r="T143" t="s">
        <v>2857</v>
      </c>
      <c r="U143" t="s">
        <v>3168</v>
      </c>
      <c r="V143" t="s">
        <v>2814</v>
      </c>
      <c r="W143" t="s">
        <v>3120</v>
      </c>
    </row>
    <row r="144" spans="1:23" x14ac:dyDescent="0.2">
      <c r="A144" t="s">
        <v>2911</v>
      </c>
      <c r="B144" t="s">
        <v>2912</v>
      </c>
      <c r="C144" t="s">
        <v>3120</v>
      </c>
      <c r="D144" t="s">
        <v>3121</v>
      </c>
      <c r="E144" t="s">
        <v>2915</v>
      </c>
      <c r="F144" t="s">
        <v>2916</v>
      </c>
      <c r="G144" t="s">
        <v>2856</v>
      </c>
      <c r="H144" t="s">
        <v>2361</v>
      </c>
      <c r="I144" s="2">
        <v>45675</v>
      </c>
      <c r="J144" t="s">
        <v>930</v>
      </c>
      <c r="K144" t="s">
        <v>3166</v>
      </c>
      <c r="L144" t="s">
        <v>3169</v>
      </c>
      <c r="M144" s="3">
        <v>19102</v>
      </c>
      <c r="N144" s="4">
        <v>386968.89</v>
      </c>
      <c r="O144" s="4">
        <v>430.69</v>
      </c>
      <c r="P144" s="4">
        <v>1443.81</v>
      </c>
      <c r="Q144" s="4">
        <v>0</v>
      </c>
      <c r="R144" s="4">
        <v>780</v>
      </c>
      <c r="S144" s="4">
        <v>384314.39</v>
      </c>
      <c r="T144" t="s">
        <v>2857</v>
      </c>
      <c r="U144" t="s">
        <v>3168</v>
      </c>
      <c r="V144" t="s">
        <v>2814</v>
      </c>
      <c r="W144" t="s">
        <v>3120</v>
      </c>
    </row>
    <row r="145" spans="1:23" x14ac:dyDescent="0.2">
      <c r="A145" t="s">
        <v>2911</v>
      </c>
      <c r="B145" t="s">
        <v>2912</v>
      </c>
      <c r="C145" t="s">
        <v>3120</v>
      </c>
      <c r="D145" t="s">
        <v>3121</v>
      </c>
      <c r="E145" t="s">
        <v>2915</v>
      </c>
      <c r="F145" t="s">
        <v>2916</v>
      </c>
      <c r="G145" t="s">
        <v>2856</v>
      </c>
      <c r="H145" t="s">
        <v>2361</v>
      </c>
      <c r="I145" s="2">
        <v>45675</v>
      </c>
      <c r="J145" t="s">
        <v>930</v>
      </c>
      <c r="K145" t="s">
        <v>3166</v>
      </c>
      <c r="L145" t="s">
        <v>3170</v>
      </c>
      <c r="M145" s="3">
        <v>19149</v>
      </c>
      <c r="N145" s="4">
        <v>387921.02</v>
      </c>
      <c r="O145" s="4">
        <v>431.75</v>
      </c>
      <c r="P145" s="4">
        <v>1445.07</v>
      </c>
      <c r="Q145" s="4">
        <v>0</v>
      </c>
      <c r="R145" s="4">
        <v>780</v>
      </c>
      <c r="S145" s="4">
        <v>385264.2</v>
      </c>
      <c r="T145" t="s">
        <v>2857</v>
      </c>
      <c r="U145" t="s">
        <v>3168</v>
      </c>
      <c r="V145" t="s">
        <v>2814</v>
      </c>
      <c r="W145" t="s">
        <v>3120</v>
      </c>
    </row>
    <row r="146" spans="1:23" x14ac:dyDescent="0.2">
      <c r="A146" t="s">
        <v>2911</v>
      </c>
      <c r="B146" t="s">
        <v>2912</v>
      </c>
      <c r="C146" t="s">
        <v>3120</v>
      </c>
      <c r="D146" t="s">
        <v>3121</v>
      </c>
      <c r="E146" t="s">
        <v>2915</v>
      </c>
      <c r="F146" t="s">
        <v>2916</v>
      </c>
      <c r="G146" t="s">
        <v>2856</v>
      </c>
      <c r="H146" t="s">
        <v>2361</v>
      </c>
      <c r="I146" s="2">
        <v>45675</v>
      </c>
      <c r="J146" t="s">
        <v>930</v>
      </c>
      <c r="K146" t="s">
        <v>3166</v>
      </c>
      <c r="L146" t="s">
        <v>3171</v>
      </c>
      <c r="M146" s="3">
        <v>19189</v>
      </c>
      <c r="N146" s="4">
        <v>388731.34</v>
      </c>
      <c r="O146" s="4">
        <v>432.65</v>
      </c>
      <c r="P146" s="4">
        <v>1446.48</v>
      </c>
      <c r="Q146" s="4">
        <v>0</v>
      </c>
      <c r="R146" s="4">
        <v>780</v>
      </c>
      <c r="S146" s="4">
        <v>386072.21</v>
      </c>
      <c r="T146" t="s">
        <v>2857</v>
      </c>
      <c r="U146" t="s">
        <v>3168</v>
      </c>
      <c r="V146" t="s">
        <v>2814</v>
      </c>
      <c r="W146" t="s">
        <v>3120</v>
      </c>
    </row>
    <row r="147" spans="1:23" x14ac:dyDescent="0.2">
      <c r="A147" t="s">
        <v>2911</v>
      </c>
      <c r="B147" t="s">
        <v>2912</v>
      </c>
      <c r="C147" t="s">
        <v>3120</v>
      </c>
      <c r="D147" t="s">
        <v>3121</v>
      </c>
      <c r="E147" t="s">
        <v>2915</v>
      </c>
      <c r="F147" t="s">
        <v>2916</v>
      </c>
      <c r="G147" t="s">
        <v>2856</v>
      </c>
      <c r="H147" t="s">
        <v>2361</v>
      </c>
      <c r="I147" s="2">
        <v>45675</v>
      </c>
      <c r="J147" t="s">
        <v>930</v>
      </c>
      <c r="K147" t="s">
        <v>3166</v>
      </c>
      <c r="L147" t="s">
        <v>3172</v>
      </c>
      <c r="M147" s="3">
        <v>19219</v>
      </c>
      <c r="N147" s="4">
        <v>389339.08</v>
      </c>
      <c r="O147" s="4">
        <v>433.33</v>
      </c>
      <c r="P147" s="4">
        <v>1445.7</v>
      </c>
      <c r="Q147" s="4">
        <v>0</v>
      </c>
      <c r="R147" s="4">
        <v>780</v>
      </c>
      <c r="S147" s="4">
        <v>386680.05</v>
      </c>
      <c r="T147" t="s">
        <v>2857</v>
      </c>
      <c r="U147" t="s">
        <v>3168</v>
      </c>
      <c r="V147" t="s">
        <v>2814</v>
      </c>
      <c r="W147" t="s">
        <v>3120</v>
      </c>
    </row>
    <row r="148" spans="1:23" x14ac:dyDescent="0.2">
      <c r="A148" t="s">
        <v>2911</v>
      </c>
      <c r="B148" t="s">
        <v>2912</v>
      </c>
      <c r="C148" t="s">
        <v>3120</v>
      </c>
      <c r="D148" t="s">
        <v>3121</v>
      </c>
      <c r="E148" t="s">
        <v>2915</v>
      </c>
      <c r="F148" t="s">
        <v>2916</v>
      </c>
      <c r="G148" t="s">
        <v>2856</v>
      </c>
      <c r="H148" t="s">
        <v>2363</v>
      </c>
      <c r="I148" s="2">
        <v>45675</v>
      </c>
      <c r="J148" t="s">
        <v>930</v>
      </c>
      <c r="K148" t="s">
        <v>3166</v>
      </c>
      <c r="L148" t="s">
        <v>3173</v>
      </c>
      <c r="M148" s="3">
        <v>19343</v>
      </c>
      <c r="N148" s="4">
        <v>391851.07</v>
      </c>
      <c r="O148" s="4">
        <v>436.12</v>
      </c>
      <c r="P148" s="4">
        <v>1720.05</v>
      </c>
      <c r="Q148" s="4">
        <v>0</v>
      </c>
      <c r="R148" s="4">
        <v>780</v>
      </c>
      <c r="S148" s="4">
        <v>388914.9</v>
      </c>
      <c r="T148" t="s">
        <v>2857</v>
      </c>
      <c r="U148" t="s">
        <v>3174</v>
      </c>
      <c r="V148" t="s">
        <v>2814</v>
      </c>
      <c r="W148" t="s">
        <v>3120</v>
      </c>
    </row>
    <row r="149" spans="1:23" x14ac:dyDescent="0.2">
      <c r="A149" t="s">
        <v>2911</v>
      </c>
      <c r="B149" t="s">
        <v>2912</v>
      </c>
      <c r="C149" t="s">
        <v>3120</v>
      </c>
      <c r="D149" t="s">
        <v>3121</v>
      </c>
      <c r="E149" t="s">
        <v>2915</v>
      </c>
      <c r="F149" t="s">
        <v>2916</v>
      </c>
      <c r="G149" t="s">
        <v>2856</v>
      </c>
      <c r="H149" t="s">
        <v>2363</v>
      </c>
      <c r="I149" s="2">
        <v>45675</v>
      </c>
      <c r="J149" t="s">
        <v>930</v>
      </c>
      <c r="K149" t="s">
        <v>3166</v>
      </c>
      <c r="L149" t="s">
        <v>3175</v>
      </c>
      <c r="M149" s="3">
        <v>17931</v>
      </c>
      <c r="N149" s="4">
        <v>363246.74</v>
      </c>
      <c r="O149" s="4">
        <v>404.29</v>
      </c>
      <c r="P149" s="4">
        <v>1712.62</v>
      </c>
      <c r="Q149" s="4">
        <v>0</v>
      </c>
      <c r="R149" s="4">
        <v>780</v>
      </c>
      <c r="S149" s="4">
        <v>360349.83</v>
      </c>
      <c r="T149" t="s">
        <v>2857</v>
      </c>
      <c r="U149" t="s">
        <v>3174</v>
      </c>
      <c r="V149" t="s">
        <v>2814</v>
      </c>
      <c r="W149" t="s">
        <v>3120</v>
      </c>
    </row>
    <row r="150" spans="1:23" x14ac:dyDescent="0.2">
      <c r="A150" t="s">
        <v>2911</v>
      </c>
      <c r="B150" t="s">
        <v>2912</v>
      </c>
      <c r="C150" t="s">
        <v>3120</v>
      </c>
      <c r="D150" t="s">
        <v>3121</v>
      </c>
      <c r="E150" t="s">
        <v>2915</v>
      </c>
      <c r="F150" t="s">
        <v>2916</v>
      </c>
      <c r="G150" t="s">
        <v>2856</v>
      </c>
      <c r="H150" t="s">
        <v>2363</v>
      </c>
      <c r="I150" s="2">
        <v>45675</v>
      </c>
      <c r="J150" t="s">
        <v>930</v>
      </c>
      <c r="K150" t="s">
        <v>3166</v>
      </c>
      <c r="L150" t="s">
        <v>3176</v>
      </c>
      <c r="M150" s="3">
        <v>18114</v>
      </c>
      <c r="N150" s="4">
        <v>366953.96</v>
      </c>
      <c r="O150" s="4">
        <v>408.41</v>
      </c>
      <c r="P150" s="4">
        <v>1713.49</v>
      </c>
      <c r="Q150" s="4">
        <v>0</v>
      </c>
      <c r="R150" s="4">
        <v>780</v>
      </c>
      <c r="S150" s="4">
        <v>364052.06</v>
      </c>
      <c r="T150" t="s">
        <v>2857</v>
      </c>
      <c r="U150" t="s">
        <v>3174</v>
      </c>
      <c r="V150" t="s">
        <v>2814</v>
      </c>
      <c r="W150" t="s">
        <v>3120</v>
      </c>
    </row>
    <row r="151" spans="1:23" x14ac:dyDescent="0.2">
      <c r="A151" t="s">
        <v>2911</v>
      </c>
      <c r="B151" t="s">
        <v>2912</v>
      </c>
      <c r="C151" t="s">
        <v>3120</v>
      </c>
      <c r="D151" t="s">
        <v>3121</v>
      </c>
      <c r="E151" t="s">
        <v>2915</v>
      </c>
      <c r="F151" t="s">
        <v>2916</v>
      </c>
      <c r="G151" t="s">
        <v>2856</v>
      </c>
      <c r="H151" t="s">
        <v>2363</v>
      </c>
      <c r="I151" s="2">
        <v>45675</v>
      </c>
      <c r="J151" t="s">
        <v>930</v>
      </c>
      <c r="K151" t="s">
        <v>3166</v>
      </c>
      <c r="L151" t="s">
        <v>3177</v>
      </c>
      <c r="M151" s="3">
        <v>18482</v>
      </c>
      <c r="N151" s="4">
        <v>374408.91</v>
      </c>
      <c r="O151" s="4">
        <v>416.71</v>
      </c>
      <c r="P151" s="4">
        <v>1716.57</v>
      </c>
      <c r="Q151" s="4">
        <v>0</v>
      </c>
      <c r="R151" s="4">
        <v>780</v>
      </c>
      <c r="S151" s="4">
        <v>371495.63</v>
      </c>
      <c r="T151" t="s">
        <v>2857</v>
      </c>
      <c r="U151" t="s">
        <v>3174</v>
      </c>
      <c r="V151" t="s">
        <v>2814</v>
      </c>
      <c r="W151" t="s">
        <v>3120</v>
      </c>
    </row>
    <row r="152" spans="1:23" x14ac:dyDescent="0.2">
      <c r="A152" t="s">
        <v>2911</v>
      </c>
      <c r="B152" t="s">
        <v>2912</v>
      </c>
      <c r="C152" t="s">
        <v>3120</v>
      </c>
      <c r="D152" t="s">
        <v>3121</v>
      </c>
      <c r="E152" t="s">
        <v>2915</v>
      </c>
      <c r="F152" t="s">
        <v>2916</v>
      </c>
      <c r="G152" t="s">
        <v>2856</v>
      </c>
      <c r="H152" t="s">
        <v>2363</v>
      </c>
      <c r="I152" s="2">
        <v>45675</v>
      </c>
      <c r="J152" t="s">
        <v>930</v>
      </c>
      <c r="K152" t="s">
        <v>3166</v>
      </c>
      <c r="L152" t="s">
        <v>3178</v>
      </c>
      <c r="M152" s="3">
        <v>18764</v>
      </c>
      <c r="N152" s="4">
        <v>380121.67</v>
      </c>
      <c r="O152" s="4">
        <v>423.07</v>
      </c>
      <c r="P152" s="4">
        <v>1713.67</v>
      </c>
      <c r="Q152" s="4">
        <v>0</v>
      </c>
      <c r="R152" s="4">
        <v>780</v>
      </c>
      <c r="S152" s="4">
        <v>377204.93</v>
      </c>
      <c r="T152" t="s">
        <v>2857</v>
      </c>
      <c r="U152" t="s">
        <v>3174</v>
      </c>
      <c r="V152" t="s">
        <v>2814</v>
      </c>
      <c r="W152" t="s">
        <v>3120</v>
      </c>
    </row>
    <row r="153" spans="1:23" x14ac:dyDescent="0.2">
      <c r="A153" t="s">
        <v>2911</v>
      </c>
      <c r="B153" t="s">
        <v>2912</v>
      </c>
      <c r="C153" t="s">
        <v>3120</v>
      </c>
      <c r="D153" t="s">
        <v>3121</v>
      </c>
      <c r="E153" t="s">
        <v>2915</v>
      </c>
      <c r="F153" t="s">
        <v>2916</v>
      </c>
      <c r="G153" t="s">
        <v>2856</v>
      </c>
      <c r="H153" t="s">
        <v>2365</v>
      </c>
      <c r="I153" s="2">
        <v>45675</v>
      </c>
      <c r="J153" t="s">
        <v>930</v>
      </c>
      <c r="K153" t="s">
        <v>3166</v>
      </c>
      <c r="L153" t="s">
        <v>3179</v>
      </c>
      <c r="M153" s="3">
        <v>19086</v>
      </c>
      <c r="N153" s="4">
        <v>386644.76</v>
      </c>
      <c r="O153" s="4">
        <v>430.33</v>
      </c>
      <c r="P153" s="4">
        <v>1716.35</v>
      </c>
      <c r="Q153" s="4">
        <v>0</v>
      </c>
      <c r="R153" s="4">
        <v>780</v>
      </c>
      <c r="S153" s="4">
        <v>383718.08</v>
      </c>
      <c r="T153" t="s">
        <v>2857</v>
      </c>
      <c r="U153" t="s">
        <v>3180</v>
      </c>
      <c r="V153" t="s">
        <v>2814</v>
      </c>
      <c r="W153" t="s">
        <v>3120</v>
      </c>
    </row>
    <row r="154" spans="1:23" x14ac:dyDescent="0.2">
      <c r="A154" t="s">
        <v>2911</v>
      </c>
      <c r="B154" t="s">
        <v>2912</v>
      </c>
      <c r="C154" t="s">
        <v>3120</v>
      </c>
      <c r="D154" t="s">
        <v>3121</v>
      </c>
      <c r="E154" t="s">
        <v>2915</v>
      </c>
      <c r="F154" t="s">
        <v>2916</v>
      </c>
      <c r="G154" t="s">
        <v>2856</v>
      </c>
      <c r="H154" t="s">
        <v>2365</v>
      </c>
      <c r="I154" s="2">
        <v>45675</v>
      </c>
      <c r="J154" t="s">
        <v>930</v>
      </c>
      <c r="K154" t="s">
        <v>3166</v>
      </c>
      <c r="L154" t="s">
        <v>3181</v>
      </c>
      <c r="M154" s="3">
        <v>19076</v>
      </c>
      <c r="N154" s="4">
        <v>386442.18</v>
      </c>
      <c r="O154" s="4">
        <v>430.1</v>
      </c>
      <c r="P154" s="4">
        <v>1718.57</v>
      </c>
      <c r="Q154" s="4">
        <v>0</v>
      </c>
      <c r="R154" s="4">
        <v>780</v>
      </c>
      <c r="S154" s="4">
        <v>383513.51</v>
      </c>
      <c r="T154" t="s">
        <v>2857</v>
      </c>
      <c r="U154" t="s">
        <v>3180</v>
      </c>
      <c r="V154" t="s">
        <v>2814</v>
      </c>
      <c r="W154" t="s">
        <v>3120</v>
      </c>
    </row>
    <row r="155" spans="1:23" x14ac:dyDescent="0.2">
      <c r="A155" t="s">
        <v>2911</v>
      </c>
      <c r="B155" t="s">
        <v>2912</v>
      </c>
      <c r="C155" t="s">
        <v>3120</v>
      </c>
      <c r="D155" t="s">
        <v>3121</v>
      </c>
      <c r="E155" t="s">
        <v>2915</v>
      </c>
      <c r="F155" t="s">
        <v>2916</v>
      </c>
      <c r="G155" t="s">
        <v>2856</v>
      </c>
      <c r="H155" t="s">
        <v>2365</v>
      </c>
      <c r="I155" s="2">
        <v>45675</v>
      </c>
      <c r="J155" t="s">
        <v>930</v>
      </c>
      <c r="K155" t="s">
        <v>3166</v>
      </c>
      <c r="L155" t="s">
        <v>3182</v>
      </c>
      <c r="M155" s="3">
        <v>19109</v>
      </c>
      <c r="N155" s="4">
        <v>387110.7</v>
      </c>
      <c r="O155" s="4">
        <v>430.85</v>
      </c>
      <c r="P155" s="4">
        <v>1711.98</v>
      </c>
      <c r="Q155" s="4">
        <v>0</v>
      </c>
      <c r="R155" s="4">
        <v>780</v>
      </c>
      <c r="S155" s="4">
        <v>384187.87</v>
      </c>
      <c r="T155" t="s">
        <v>2857</v>
      </c>
      <c r="U155" t="s">
        <v>3180</v>
      </c>
      <c r="V155" t="s">
        <v>2814</v>
      </c>
      <c r="W155" t="s">
        <v>3120</v>
      </c>
    </row>
    <row r="156" spans="1:23" x14ac:dyDescent="0.2">
      <c r="A156" t="s">
        <v>2911</v>
      </c>
      <c r="B156" t="s">
        <v>2912</v>
      </c>
      <c r="C156" t="s">
        <v>3120</v>
      </c>
      <c r="D156" t="s">
        <v>3121</v>
      </c>
      <c r="E156" t="s">
        <v>2915</v>
      </c>
      <c r="F156" t="s">
        <v>2916</v>
      </c>
      <c r="G156" t="s">
        <v>2856</v>
      </c>
      <c r="H156" t="s">
        <v>2365</v>
      </c>
      <c r="I156" s="2">
        <v>45675</v>
      </c>
      <c r="J156" t="s">
        <v>930</v>
      </c>
      <c r="K156" t="s">
        <v>3166</v>
      </c>
      <c r="L156" t="s">
        <v>3183</v>
      </c>
      <c r="M156" s="3">
        <v>19523</v>
      </c>
      <c r="N156" s="4">
        <v>395497.52</v>
      </c>
      <c r="O156" s="4">
        <v>440.18</v>
      </c>
      <c r="P156" s="4">
        <v>1719.49</v>
      </c>
      <c r="Q156" s="4">
        <v>0</v>
      </c>
      <c r="R156" s="4">
        <v>780</v>
      </c>
      <c r="S156" s="4">
        <v>392557.85</v>
      </c>
      <c r="T156" t="s">
        <v>2857</v>
      </c>
      <c r="U156" t="s">
        <v>3180</v>
      </c>
      <c r="V156" t="s">
        <v>2814</v>
      </c>
      <c r="W156" t="s">
        <v>3120</v>
      </c>
    </row>
    <row r="157" spans="1:23" x14ac:dyDescent="0.2">
      <c r="A157" t="s">
        <v>2911</v>
      </c>
      <c r="B157" t="s">
        <v>2912</v>
      </c>
      <c r="C157" t="s">
        <v>3120</v>
      </c>
      <c r="D157" t="s">
        <v>3121</v>
      </c>
      <c r="E157" t="s">
        <v>2915</v>
      </c>
      <c r="F157" t="s">
        <v>2916</v>
      </c>
      <c r="G157" t="s">
        <v>2856</v>
      </c>
      <c r="H157" t="s">
        <v>2365</v>
      </c>
      <c r="I157" s="2">
        <v>45675</v>
      </c>
      <c r="J157" t="s">
        <v>930</v>
      </c>
      <c r="K157" t="s">
        <v>3166</v>
      </c>
      <c r="L157" t="s">
        <v>3184</v>
      </c>
      <c r="M157" s="3">
        <v>17941</v>
      </c>
      <c r="N157" s="4">
        <v>363449.32</v>
      </c>
      <c r="O157" s="4">
        <v>404.51</v>
      </c>
      <c r="P157" s="4">
        <v>1710</v>
      </c>
      <c r="Q157" s="4">
        <v>0</v>
      </c>
      <c r="R157" s="4">
        <v>780</v>
      </c>
      <c r="S157" s="4">
        <v>360554.81</v>
      </c>
      <c r="T157" t="s">
        <v>2857</v>
      </c>
      <c r="U157" t="s">
        <v>3180</v>
      </c>
      <c r="V157" t="s">
        <v>2814</v>
      </c>
      <c r="W157" t="s">
        <v>3120</v>
      </c>
    </row>
    <row r="158" spans="1:23" x14ac:dyDescent="0.2">
      <c r="A158" t="s">
        <v>2911</v>
      </c>
      <c r="B158" t="s">
        <v>2912</v>
      </c>
      <c r="C158" t="s">
        <v>3120</v>
      </c>
      <c r="D158" t="s">
        <v>3121</v>
      </c>
      <c r="E158" t="s">
        <v>2915</v>
      </c>
      <c r="F158" t="s">
        <v>2916</v>
      </c>
      <c r="G158" t="s">
        <v>2856</v>
      </c>
      <c r="H158" t="s">
        <v>2367</v>
      </c>
      <c r="I158" s="2">
        <v>45675</v>
      </c>
      <c r="J158" t="s">
        <v>930</v>
      </c>
      <c r="K158" t="s">
        <v>3166</v>
      </c>
      <c r="L158" t="s">
        <v>3185</v>
      </c>
      <c r="M158" s="3">
        <v>17745</v>
      </c>
      <c r="N158" s="4">
        <v>359478.74</v>
      </c>
      <c r="O158" s="4">
        <v>400.09</v>
      </c>
      <c r="P158" s="4">
        <v>1721.73</v>
      </c>
      <c r="Q158" s="4">
        <v>0</v>
      </c>
      <c r="R158" s="4">
        <v>780</v>
      </c>
      <c r="S158" s="4">
        <v>356576.92</v>
      </c>
      <c r="T158" t="s">
        <v>2857</v>
      </c>
      <c r="U158" t="s">
        <v>3186</v>
      </c>
      <c r="V158" t="s">
        <v>2814</v>
      </c>
      <c r="W158" t="s">
        <v>3120</v>
      </c>
    </row>
    <row r="159" spans="1:23" x14ac:dyDescent="0.2">
      <c r="A159" t="s">
        <v>2911</v>
      </c>
      <c r="B159" t="s">
        <v>2912</v>
      </c>
      <c r="C159" t="s">
        <v>3120</v>
      </c>
      <c r="D159" t="s">
        <v>3121</v>
      </c>
      <c r="E159" t="s">
        <v>2915</v>
      </c>
      <c r="F159" t="s">
        <v>2916</v>
      </c>
      <c r="G159" t="s">
        <v>2856</v>
      </c>
      <c r="H159" t="s">
        <v>2367</v>
      </c>
      <c r="I159" s="2">
        <v>45675</v>
      </c>
      <c r="J159" t="s">
        <v>930</v>
      </c>
      <c r="K159" t="s">
        <v>3166</v>
      </c>
      <c r="L159" t="s">
        <v>3187</v>
      </c>
      <c r="M159" s="3">
        <v>17736</v>
      </c>
      <c r="N159" s="4">
        <v>359296.42</v>
      </c>
      <c r="O159" s="4">
        <v>399.89</v>
      </c>
      <c r="P159" s="4">
        <v>1717.45</v>
      </c>
      <c r="Q159" s="4">
        <v>0</v>
      </c>
      <c r="R159" s="4">
        <v>780</v>
      </c>
      <c r="S159" s="4">
        <v>356399.08</v>
      </c>
      <c r="T159" t="s">
        <v>2857</v>
      </c>
      <c r="U159" t="s">
        <v>3186</v>
      </c>
      <c r="V159" t="s">
        <v>2814</v>
      </c>
      <c r="W159" t="s">
        <v>3120</v>
      </c>
    </row>
    <row r="160" spans="1:23" x14ac:dyDescent="0.2">
      <c r="A160" t="s">
        <v>2911</v>
      </c>
      <c r="B160" t="s">
        <v>2912</v>
      </c>
      <c r="C160" t="s">
        <v>3120</v>
      </c>
      <c r="D160" t="s">
        <v>3121</v>
      </c>
      <c r="E160" t="s">
        <v>2915</v>
      </c>
      <c r="F160" t="s">
        <v>2916</v>
      </c>
      <c r="G160" t="s">
        <v>2856</v>
      </c>
      <c r="H160" t="s">
        <v>2367</v>
      </c>
      <c r="I160" s="2">
        <v>45675</v>
      </c>
      <c r="J160" t="s">
        <v>930</v>
      </c>
      <c r="K160" t="s">
        <v>3166</v>
      </c>
      <c r="L160" t="s">
        <v>3188</v>
      </c>
      <c r="M160" s="3">
        <v>17872</v>
      </c>
      <c r="N160" s="4">
        <v>362051.51</v>
      </c>
      <c r="O160" s="4">
        <v>402.96</v>
      </c>
      <c r="P160" s="4">
        <v>1709.25</v>
      </c>
      <c r="Q160" s="4">
        <v>0</v>
      </c>
      <c r="R160" s="4">
        <v>780</v>
      </c>
      <c r="S160" s="4">
        <v>359159.3</v>
      </c>
      <c r="T160" t="s">
        <v>2857</v>
      </c>
      <c r="U160" t="s">
        <v>3186</v>
      </c>
      <c r="V160" t="s">
        <v>2814</v>
      </c>
      <c r="W160" t="s">
        <v>3120</v>
      </c>
    </row>
    <row r="161" spans="1:23" x14ac:dyDescent="0.2">
      <c r="A161" t="s">
        <v>2911</v>
      </c>
      <c r="B161" t="s">
        <v>2912</v>
      </c>
      <c r="C161" t="s">
        <v>3120</v>
      </c>
      <c r="D161" t="s">
        <v>3121</v>
      </c>
      <c r="E161" t="s">
        <v>2915</v>
      </c>
      <c r="F161" t="s">
        <v>2916</v>
      </c>
      <c r="G161" t="s">
        <v>2856</v>
      </c>
      <c r="H161" t="s">
        <v>2367</v>
      </c>
      <c r="I161" s="2">
        <v>45675</v>
      </c>
      <c r="J161" t="s">
        <v>930</v>
      </c>
      <c r="K161" t="s">
        <v>3166</v>
      </c>
      <c r="L161" t="s">
        <v>3189</v>
      </c>
      <c r="M161" s="3">
        <v>17960</v>
      </c>
      <c r="N161" s="4">
        <v>363834.22</v>
      </c>
      <c r="O161" s="4">
        <v>404.94</v>
      </c>
      <c r="P161" s="4">
        <v>1718.02</v>
      </c>
      <c r="Q161" s="4">
        <v>0</v>
      </c>
      <c r="R161" s="4">
        <v>780</v>
      </c>
      <c r="S161" s="4">
        <v>360931.26</v>
      </c>
      <c r="T161" t="s">
        <v>2857</v>
      </c>
      <c r="U161" t="s">
        <v>3186</v>
      </c>
      <c r="V161" t="s">
        <v>2814</v>
      </c>
      <c r="W161" t="s">
        <v>3120</v>
      </c>
    </row>
    <row r="162" spans="1:23" x14ac:dyDescent="0.2">
      <c r="A162" t="s">
        <v>2911</v>
      </c>
      <c r="B162" t="s">
        <v>2912</v>
      </c>
      <c r="C162" t="s">
        <v>3120</v>
      </c>
      <c r="D162" t="s">
        <v>3121</v>
      </c>
      <c r="E162" t="s">
        <v>2915</v>
      </c>
      <c r="F162" t="s">
        <v>2916</v>
      </c>
      <c r="G162" t="s">
        <v>2856</v>
      </c>
      <c r="H162" t="s">
        <v>2367</v>
      </c>
      <c r="I162" s="2">
        <v>45675</v>
      </c>
      <c r="J162" t="s">
        <v>930</v>
      </c>
      <c r="K162" t="s">
        <v>3166</v>
      </c>
      <c r="L162" t="s">
        <v>3190</v>
      </c>
      <c r="M162" s="3">
        <v>17809</v>
      </c>
      <c r="N162" s="4">
        <v>360775.26</v>
      </c>
      <c r="O162" s="4">
        <v>401.54</v>
      </c>
      <c r="P162" s="4">
        <v>1709.95</v>
      </c>
      <c r="Q162" s="4">
        <v>0</v>
      </c>
      <c r="R162" s="4">
        <v>780</v>
      </c>
      <c r="S162" s="4">
        <v>357883.77</v>
      </c>
      <c r="T162" t="s">
        <v>2857</v>
      </c>
      <c r="U162" t="s">
        <v>3186</v>
      </c>
      <c r="V162" t="s">
        <v>2814</v>
      </c>
      <c r="W162" t="s">
        <v>3120</v>
      </c>
    </row>
    <row r="163" spans="1:23" x14ac:dyDescent="0.2">
      <c r="A163" t="s">
        <v>2911</v>
      </c>
      <c r="B163" t="s">
        <v>2912</v>
      </c>
      <c r="C163" t="s">
        <v>3120</v>
      </c>
      <c r="D163" t="s">
        <v>3121</v>
      </c>
      <c r="E163" t="s">
        <v>2915</v>
      </c>
      <c r="F163" t="s">
        <v>2916</v>
      </c>
      <c r="G163" t="s">
        <v>2856</v>
      </c>
      <c r="H163" t="s">
        <v>2369</v>
      </c>
      <c r="I163" s="2">
        <v>45675</v>
      </c>
      <c r="J163" t="s">
        <v>930</v>
      </c>
      <c r="K163" t="s">
        <v>3166</v>
      </c>
      <c r="L163" t="s">
        <v>3191</v>
      </c>
      <c r="M163" s="3">
        <v>18998</v>
      </c>
      <c r="N163" s="4">
        <v>384862.05</v>
      </c>
      <c r="O163" s="4">
        <v>428.34</v>
      </c>
      <c r="P163" s="4">
        <v>1448.13</v>
      </c>
      <c r="Q163" s="4">
        <v>0</v>
      </c>
      <c r="R163" s="4">
        <v>780</v>
      </c>
      <c r="S163" s="4">
        <v>382205.58</v>
      </c>
      <c r="T163" t="s">
        <v>2857</v>
      </c>
      <c r="U163" t="s">
        <v>3192</v>
      </c>
      <c r="V163" t="s">
        <v>2814</v>
      </c>
      <c r="W163" t="s">
        <v>3120</v>
      </c>
    </row>
    <row r="164" spans="1:23" x14ac:dyDescent="0.2">
      <c r="A164" t="s">
        <v>2911</v>
      </c>
      <c r="B164" t="s">
        <v>2912</v>
      </c>
      <c r="C164" t="s">
        <v>3120</v>
      </c>
      <c r="D164" t="s">
        <v>3121</v>
      </c>
      <c r="E164" t="s">
        <v>2915</v>
      </c>
      <c r="F164" t="s">
        <v>2916</v>
      </c>
      <c r="G164" t="s">
        <v>2856</v>
      </c>
      <c r="H164" t="s">
        <v>2369</v>
      </c>
      <c r="I164" s="2">
        <v>45675</v>
      </c>
      <c r="J164" t="s">
        <v>930</v>
      </c>
      <c r="K164" t="s">
        <v>3166</v>
      </c>
      <c r="L164" t="s">
        <v>3193</v>
      </c>
      <c r="M164" s="3">
        <v>18999</v>
      </c>
      <c r="N164" s="4">
        <v>384882.31</v>
      </c>
      <c r="O164" s="4">
        <v>428.37</v>
      </c>
      <c r="P164" s="4">
        <v>1439.77</v>
      </c>
      <c r="Q164" s="4">
        <v>0</v>
      </c>
      <c r="R164" s="4">
        <v>780</v>
      </c>
      <c r="S164" s="4">
        <v>382234.17</v>
      </c>
      <c r="T164" t="s">
        <v>2857</v>
      </c>
      <c r="U164" t="s">
        <v>3192</v>
      </c>
      <c r="V164" t="s">
        <v>2814</v>
      </c>
      <c r="W164" t="s">
        <v>3120</v>
      </c>
    </row>
    <row r="165" spans="1:23" x14ac:dyDescent="0.2">
      <c r="A165" t="s">
        <v>2911</v>
      </c>
      <c r="B165" t="s">
        <v>2912</v>
      </c>
      <c r="C165" t="s">
        <v>3120</v>
      </c>
      <c r="D165" t="s">
        <v>3121</v>
      </c>
      <c r="E165" t="s">
        <v>2915</v>
      </c>
      <c r="F165" t="s">
        <v>2916</v>
      </c>
      <c r="G165" t="s">
        <v>2856</v>
      </c>
      <c r="H165" t="s">
        <v>2369</v>
      </c>
      <c r="I165" s="2">
        <v>45675</v>
      </c>
      <c r="J165" t="s">
        <v>930</v>
      </c>
      <c r="K165" t="s">
        <v>3166</v>
      </c>
      <c r="L165" t="s">
        <v>3194</v>
      </c>
      <c r="M165" s="3">
        <v>19160</v>
      </c>
      <c r="N165" s="4">
        <v>388143.85</v>
      </c>
      <c r="O165" s="4">
        <v>432</v>
      </c>
      <c r="P165" s="4">
        <v>1442.55</v>
      </c>
      <c r="Q165" s="4">
        <v>0</v>
      </c>
      <c r="R165" s="4">
        <v>780</v>
      </c>
      <c r="S165" s="4">
        <v>385489.3</v>
      </c>
      <c r="T165" t="s">
        <v>2857</v>
      </c>
      <c r="U165" t="s">
        <v>3192</v>
      </c>
      <c r="V165" t="s">
        <v>2814</v>
      </c>
      <c r="W165" t="s">
        <v>3120</v>
      </c>
    </row>
    <row r="166" spans="1:23" x14ac:dyDescent="0.2">
      <c r="A166" t="s">
        <v>2911</v>
      </c>
      <c r="B166" t="s">
        <v>2912</v>
      </c>
      <c r="C166" t="s">
        <v>3120</v>
      </c>
      <c r="D166" t="s">
        <v>3121</v>
      </c>
      <c r="E166" t="s">
        <v>2915</v>
      </c>
      <c r="F166" t="s">
        <v>2916</v>
      </c>
      <c r="G166" t="s">
        <v>2856</v>
      </c>
      <c r="H166" t="s">
        <v>2369</v>
      </c>
      <c r="I166" s="2">
        <v>45675</v>
      </c>
      <c r="J166" t="s">
        <v>930</v>
      </c>
      <c r="K166" t="s">
        <v>3166</v>
      </c>
      <c r="L166" t="s">
        <v>3195</v>
      </c>
      <c r="M166" s="3">
        <v>19158</v>
      </c>
      <c r="N166" s="4">
        <v>388103.34</v>
      </c>
      <c r="O166" s="4">
        <v>431.95</v>
      </c>
      <c r="P166" s="4">
        <v>1449.3</v>
      </c>
      <c r="Q166" s="4">
        <v>0</v>
      </c>
      <c r="R166" s="4">
        <v>780</v>
      </c>
      <c r="S166" s="4">
        <v>385442.09</v>
      </c>
      <c r="T166" t="s">
        <v>2857</v>
      </c>
      <c r="U166" t="s">
        <v>3192</v>
      </c>
      <c r="V166" t="s">
        <v>2814</v>
      </c>
      <c r="W166" t="s">
        <v>3120</v>
      </c>
    </row>
    <row r="167" spans="1:23" x14ac:dyDescent="0.2">
      <c r="A167" t="s">
        <v>2911</v>
      </c>
      <c r="B167" t="s">
        <v>2912</v>
      </c>
      <c r="C167" t="s">
        <v>3120</v>
      </c>
      <c r="D167" t="s">
        <v>3121</v>
      </c>
      <c r="E167" t="s">
        <v>2915</v>
      </c>
      <c r="F167" t="s">
        <v>2916</v>
      </c>
      <c r="G167" t="s">
        <v>2856</v>
      </c>
      <c r="H167" t="s">
        <v>2369</v>
      </c>
      <c r="I167" s="2">
        <v>45675</v>
      </c>
      <c r="J167" t="s">
        <v>930</v>
      </c>
      <c r="K167" t="s">
        <v>3166</v>
      </c>
      <c r="L167" t="s">
        <v>3196</v>
      </c>
      <c r="M167" s="3">
        <v>19171</v>
      </c>
      <c r="N167" s="4">
        <v>388366.69</v>
      </c>
      <c r="O167" s="4">
        <v>432.24</v>
      </c>
      <c r="P167" s="4">
        <v>1445.25</v>
      </c>
      <c r="Q167" s="4">
        <v>0</v>
      </c>
      <c r="R167" s="4">
        <v>780</v>
      </c>
      <c r="S167" s="4">
        <v>385709.2</v>
      </c>
      <c r="T167" t="s">
        <v>2857</v>
      </c>
      <c r="U167" t="s">
        <v>3192</v>
      </c>
      <c r="V167" t="s">
        <v>2814</v>
      </c>
      <c r="W167" t="s">
        <v>3120</v>
      </c>
    </row>
    <row r="168" spans="1:23" x14ac:dyDescent="0.2">
      <c r="A168" t="s">
        <v>2911</v>
      </c>
      <c r="B168" t="s">
        <v>2912</v>
      </c>
      <c r="C168" t="s">
        <v>3120</v>
      </c>
      <c r="D168" t="s">
        <v>3121</v>
      </c>
      <c r="E168" t="s">
        <v>2915</v>
      </c>
      <c r="F168" t="s">
        <v>2916</v>
      </c>
      <c r="G168" t="s">
        <v>2856</v>
      </c>
      <c r="H168" t="s">
        <v>2371</v>
      </c>
      <c r="I168" s="2">
        <v>45675</v>
      </c>
      <c r="J168" t="s">
        <v>930</v>
      </c>
      <c r="K168" t="s">
        <v>3166</v>
      </c>
      <c r="L168" t="s">
        <v>3197</v>
      </c>
      <c r="M168" s="3">
        <v>19235</v>
      </c>
      <c r="N168" s="4">
        <v>389663.21</v>
      </c>
      <c r="O168" s="4">
        <v>433.69</v>
      </c>
      <c r="P168" s="4">
        <v>1705.59</v>
      </c>
      <c r="Q168" s="4">
        <v>0</v>
      </c>
      <c r="R168" s="4">
        <v>780</v>
      </c>
      <c r="S168" s="4">
        <v>386743.93</v>
      </c>
      <c r="T168" t="s">
        <v>2857</v>
      </c>
      <c r="U168" t="s">
        <v>3198</v>
      </c>
      <c r="V168" t="s">
        <v>2814</v>
      </c>
      <c r="W168" t="s">
        <v>3120</v>
      </c>
    </row>
    <row r="169" spans="1:23" x14ac:dyDescent="0.2">
      <c r="A169" t="s">
        <v>2911</v>
      </c>
      <c r="B169" t="s">
        <v>2912</v>
      </c>
      <c r="C169" t="s">
        <v>3120</v>
      </c>
      <c r="D169" t="s">
        <v>3121</v>
      </c>
      <c r="E169" t="s">
        <v>2915</v>
      </c>
      <c r="F169" t="s">
        <v>2916</v>
      </c>
      <c r="G169" t="s">
        <v>2856</v>
      </c>
      <c r="H169" t="s">
        <v>2371</v>
      </c>
      <c r="I169" s="2">
        <v>45675</v>
      </c>
      <c r="J169" t="s">
        <v>930</v>
      </c>
      <c r="K169" t="s">
        <v>3166</v>
      </c>
      <c r="L169" t="s">
        <v>3199</v>
      </c>
      <c r="M169" s="3">
        <v>19090</v>
      </c>
      <c r="N169" s="4">
        <v>386725.79</v>
      </c>
      <c r="O169" s="4">
        <v>430.42</v>
      </c>
      <c r="P169" s="4">
        <v>1706.6</v>
      </c>
      <c r="Q169" s="4">
        <v>0</v>
      </c>
      <c r="R169" s="4">
        <v>780</v>
      </c>
      <c r="S169" s="4">
        <v>383808.77</v>
      </c>
      <c r="T169" t="s">
        <v>2857</v>
      </c>
      <c r="U169" t="s">
        <v>3198</v>
      </c>
      <c r="V169" t="s">
        <v>2814</v>
      </c>
      <c r="W169" t="s">
        <v>3120</v>
      </c>
    </row>
    <row r="170" spans="1:23" x14ac:dyDescent="0.2">
      <c r="A170" t="s">
        <v>2911</v>
      </c>
      <c r="B170" t="s">
        <v>2912</v>
      </c>
      <c r="C170" t="s">
        <v>3120</v>
      </c>
      <c r="D170" t="s">
        <v>3121</v>
      </c>
      <c r="E170" t="s">
        <v>2915</v>
      </c>
      <c r="F170" t="s">
        <v>2916</v>
      </c>
      <c r="G170" t="s">
        <v>2856</v>
      </c>
      <c r="H170" t="s">
        <v>2371</v>
      </c>
      <c r="I170" s="2">
        <v>45675</v>
      </c>
      <c r="J170" t="s">
        <v>930</v>
      </c>
      <c r="K170" t="s">
        <v>3166</v>
      </c>
      <c r="L170" t="s">
        <v>3200</v>
      </c>
      <c r="M170" s="3">
        <v>19016</v>
      </c>
      <c r="N170" s="4">
        <v>385226.7</v>
      </c>
      <c r="O170" s="4">
        <v>428.75</v>
      </c>
      <c r="P170" s="4">
        <v>1700.92</v>
      </c>
      <c r="Q170" s="4">
        <v>0</v>
      </c>
      <c r="R170" s="4">
        <v>780</v>
      </c>
      <c r="S170" s="4">
        <v>382317.03</v>
      </c>
      <c r="T170" t="s">
        <v>2857</v>
      </c>
      <c r="U170" t="s">
        <v>3198</v>
      </c>
      <c r="V170" t="s">
        <v>2814</v>
      </c>
      <c r="W170" t="s">
        <v>3120</v>
      </c>
    </row>
    <row r="171" spans="1:23" x14ac:dyDescent="0.2">
      <c r="A171" t="s">
        <v>2911</v>
      </c>
      <c r="B171" t="s">
        <v>2912</v>
      </c>
      <c r="C171" t="s">
        <v>3120</v>
      </c>
      <c r="D171" t="s">
        <v>3121</v>
      </c>
      <c r="E171" t="s">
        <v>2915</v>
      </c>
      <c r="F171" t="s">
        <v>2916</v>
      </c>
      <c r="G171" t="s">
        <v>2856</v>
      </c>
      <c r="H171" t="s">
        <v>2371</v>
      </c>
      <c r="I171" s="2">
        <v>45675</v>
      </c>
      <c r="J171" t="s">
        <v>930</v>
      </c>
      <c r="K171" t="s">
        <v>3166</v>
      </c>
      <c r="L171" t="s">
        <v>3201</v>
      </c>
      <c r="M171" s="3">
        <v>19197</v>
      </c>
      <c r="N171" s="4">
        <v>388893.4</v>
      </c>
      <c r="O171" s="4">
        <v>432.83</v>
      </c>
      <c r="P171" s="4">
        <v>1705.3</v>
      </c>
      <c r="Q171" s="4">
        <v>0</v>
      </c>
      <c r="R171" s="4">
        <v>780</v>
      </c>
      <c r="S171" s="4">
        <v>385975.27</v>
      </c>
      <c r="T171" t="s">
        <v>2857</v>
      </c>
      <c r="U171" t="s">
        <v>3198</v>
      </c>
      <c r="V171" t="s">
        <v>2814</v>
      </c>
      <c r="W171" t="s">
        <v>3120</v>
      </c>
    </row>
    <row r="172" spans="1:23" x14ac:dyDescent="0.2">
      <c r="A172" t="s">
        <v>2911</v>
      </c>
      <c r="B172" t="s">
        <v>2912</v>
      </c>
      <c r="C172" t="s">
        <v>3120</v>
      </c>
      <c r="D172" t="s">
        <v>3121</v>
      </c>
      <c r="E172" t="s">
        <v>2915</v>
      </c>
      <c r="F172" t="s">
        <v>2916</v>
      </c>
      <c r="G172" t="s">
        <v>2856</v>
      </c>
      <c r="H172" t="s">
        <v>2371</v>
      </c>
      <c r="I172" s="2">
        <v>45675</v>
      </c>
      <c r="J172" t="s">
        <v>930</v>
      </c>
      <c r="K172" t="s">
        <v>3166</v>
      </c>
      <c r="L172" t="s">
        <v>3202</v>
      </c>
      <c r="M172" s="3">
        <v>19119</v>
      </c>
      <c r="N172" s="4">
        <v>387313.28</v>
      </c>
      <c r="O172" s="4">
        <v>431.07</v>
      </c>
      <c r="P172" s="4">
        <v>1694.59</v>
      </c>
      <c r="Q172" s="4">
        <v>0</v>
      </c>
      <c r="R172" s="4">
        <v>780</v>
      </c>
      <c r="S172" s="4">
        <v>384407.62</v>
      </c>
      <c r="T172" t="s">
        <v>2857</v>
      </c>
      <c r="U172" t="s">
        <v>3198</v>
      </c>
      <c r="V172" t="s">
        <v>2814</v>
      </c>
      <c r="W172" t="s">
        <v>3120</v>
      </c>
    </row>
    <row r="173" spans="1:23" x14ac:dyDescent="0.2">
      <c r="A173" t="s">
        <v>2911</v>
      </c>
      <c r="B173" t="s">
        <v>2912</v>
      </c>
      <c r="C173" t="s">
        <v>2922</v>
      </c>
      <c r="D173" t="s">
        <v>2923</v>
      </c>
      <c r="E173" t="s">
        <v>2915</v>
      </c>
      <c r="F173" t="s">
        <v>2916</v>
      </c>
      <c r="G173" t="s">
        <v>2856</v>
      </c>
      <c r="H173" t="s">
        <v>3203</v>
      </c>
      <c r="I173" s="2">
        <v>45676</v>
      </c>
      <c r="J173" t="s">
        <v>3204</v>
      </c>
      <c r="K173" t="s">
        <v>3205</v>
      </c>
      <c r="L173" t="s">
        <v>3206</v>
      </c>
      <c r="M173" s="3">
        <v>36477</v>
      </c>
      <c r="N173" s="4">
        <v>845507.31</v>
      </c>
      <c r="O173" s="4">
        <v>0</v>
      </c>
      <c r="P173" s="4">
        <v>290</v>
      </c>
      <c r="Q173" s="4">
        <v>1094.31</v>
      </c>
      <c r="R173" s="4">
        <v>0</v>
      </c>
      <c r="S173" s="4">
        <v>845217.31</v>
      </c>
      <c r="T173" t="s">
        <v>2857</v>
      </c>
      <c r="U173" t="s">
        <v>3207</v>
      </c>
      <c r="V173" t="s">
        <v>2814</v>
      </c>
      <c r="W173" t="s">
        <v>2922</v>
      </c>
    </row>
    <row r="174" spans="1:23" x14ac:dyDescent="0.2">
      <c r="A174" t="s">
        <v>2911</v>
      </c>
      <c r="B174" t="s">
        <v>2912</v>
      </c>
      <c r="C174" t="s">
        <v>2871</v>
      </c>
      <c r="D174" t="s">
        <v>2872</v>
      </c>
      <c r="E174" t="s">
        <v>2915</v>
      </c>
      <c r="F174" t="s">
        <v>2916</v>
      </c>
      <c r="G174" t="s">
        <v>2856</v>
      </c>
      <c r="H174" t="s">
        <v>3208</v>
      </c>
      <c r="I174" s="2">
        <v>45677</v>
      </c>
      <c r="J174" t="s">
        <v>2980</v>
      </c>
      <c r="K174" t="s">
        <v>2981</v>
      </c>
      <c r="L174" t="s">
        <v>3209</v>
      </c>
      <c r="M174" s="3">
        <v>27209</v>
      </c>
      <c r="N174" s="4">
        <v>582320.22</v>
      </c>
      <c r="O174" s="4">
        <v>648.11</v>
      </c>
      <c r="P174" s="4">
        <v>2363</v>
      </c>
      <c r="Q174" s="4">
        <v>1088.3599999999999</v>
      </c>
      <c r="R174" s="4">
        <v>900</v>
      </c>
      <c r="S174" s="4">
        <v>578409.11</v>
      </c>
      <c r="T174" t="s">
        <v>2857</v>
      </c>
      <c r="U174" t="s">
        <v>3210</v>
      </c>
      <c r="V174" t="s">
        <v>2814</v>
      </c>
      <c r="W174" t="s">
        <v>2871</v>
      </c>
    </row>
    <row r="175" spans="1:23" x14ac:dyDescent="0.2">
      <c r="A175" t="s">
        <v>2911</v>
      </c>
      <c r="B175" t="s">
        <v>2912</v>
      </c>
      <c r="C175" t="s">
        <v>2922</v>
      </c>
      <c r="D175" t="s">
        <v>2923</v>
      </c>
      <c r="E175" t="s">
        <v>2915</v>
      </c>
      <c r="F175" t="s">
        <v>2916</v>
      </c>
      <c r="G175" t="s">
        <v>2856</v>
      </c>
      <c r="H175" t="s">
        <v>3211</v>
      </c>
      <c r="I175" s="2">
        <v>45677</v>
      </c>
      <c r="J175" t="s">
        <v>3212</v>
      </c>
      <c r="K175" t="s">
        <v>3213</v>
      </c>
      <c r="L175" t="s">
        <v>3214</v>
      </c>
      <c r="M175" s="3">
        <v>30261</v>
      </c>
      <c r="N175" s="4">
        <v>695667.58</v>
      </c>
      <c r="O175" s="4">
        <v>774.26</v>
      </c>
      <c r="P175" s="4">
        <v>1924</v>
      </c>
      <c r="Q175" s="4">
        <v>0</v>
      </c>
      <c r="R175" s="4">
        <v>4500</v>
      </c>
      <c r="S175" s="4">
        <v>688469.32</v>
      </c>
      <c r="T175" t="s">
        <v>2857</v>
      </c>
      <c r="U175" t="s">
        <v>3215</v>
      </c>
      <c r="V175" t="s">
        <v>2814</v>
      </c>
      <c r="W175" t="s">
        <v>2922</v>
      </c>
    </row>
    <row r="176" spans="1:23" x14ac:dyDescent="0.2">
      <c r="A176" t="s">
        <v>2911</v>
      </c>
      <c r="B176" t="s">
        <v>2912</v>
      </c>
      <c r="C176" t="s">
        <v>2922</v>
      </c>
      <c r="D176" t="s">
        <v>2923</v>
      </c>
      <c r="E176" t="s">
        <v>2915</v>
      </c>
      <c r="F176" t="s">
        <v>2916</v>
      </c>
      <c r="G176" t="s">
        <v>2856</v>
      </c>
      <c r="H176" t="s">
        <v>3211</v>
      </c>
      <c r="I176" s="2">
        <v>45677</v>
      </c>
      <c r="J176" t="s">
        <v>3212</v>
      </c>
      <c r="K176" t="s">
        <v>3213</v>
      </c>
      <c r="L176" t="s">
        <v>3216</v>
      </c>
      <c r="M176" s="3">
        <v>30344</v>
      </c>
      <c r="N176" s="4">
        <v>697593.52</v>
      </c>
      <c r="O176" s="4">
        <v>776.41</v>
      </c>
      <c r="P176" s="4">
        <v>1924</v>
      </c>
      <c r="Q176" s="4">
        <v>0</v>
      </c>
      <c r="R176" s="4">
        <v>4500</v>
      </c>
      <c r="S176" s="4">
        <v>690393.11</v>
      </c>
      <c r="T176" t="s">
        <v>2857</v>
      </c>
      <c r="U176" t="s">
        <v>3215</v>
      </c>
      <c r="V176" t="s">
        <v>2814</v>
      </c>
      <c r="W176" t="s">
        <v>2922</v>
      </c>
    </row>
    <row r="177" spans="1:23" x14ac:dyDescent="0.2">
      <c r="A177" t="s">
        <v>2911</v>
      </c>
      <c r="B177" t="s">
        <v>2912</v>
      </c>
      <c r="C177" t="s">
        <v>2922</v>
      </c>
      <c r="D177" t="s">
        <v>2923</v>
      </c>
      <c r="E177" t="s">
        <v>2915</v>
      </c>
      <c r="F177" t="s">
        <v>2916</v>
      </c>
      <c r="G177" t="s">
        <v>2856</v>
      </c>
      <c r="H177" t="s">
        <v>3211</v>
      </c>
      <c r="I177" s="2">
        <v>45677</v>
      </c>
      <c r="J177" t="s">
        <v>3212</v>
      </c>
      <c r="K177" t="s">
        <v>3213</v>
      </c>
      <c r="L177" t="s">
        <v>3217</v>
      </c>
      <c r="M177" s="3">
        <v>29859</v>
      </c>
      <c r="N177" s="4">
        <v>686443.37</v>
      </c>
      <c r="O177" s="4">
        <v>764</v>
      </c>
      <c r="P177" s="4">
        <v>1924</v>
      </c>
      <c r="Q177" s="4">
        <v>0</v>
      </c>
      <c r="R177" s="4">
        <v>4500</v>
      </c>
      <c r="S177" s="4">
        <v>679255.37</v>
      </c>
      <c r="T177" t="s">
        <v>2857</v>
      </c>
      <c r="U177" t="s">
        <v>3215</v>
      </c>
      <c r="V177" t="s">
        <v>2814</v>
      </c>
      <c r="W177" t="s">
        <v>2922</v>
      </c>
    </row>
    <row r="178" spans="1:23" x14ac:dyDescent="0.2">
      <c r="A178" t="s">
        <v>2911</v>
      </c>
      <c r="B178" t="s">
        <v>2912</v>
      </c>
      <c r="C178" t="s">
        <v>2922</v>
      </c>
      <c r="D178" t="s">
        <v>2923</v>
      </c>
      <c r="E178" t="s">
        <v>2915</v>
      </c>
      <c r="F178" t="s">
        <v>2916</v>
      </c>
      <c r="G178" t="s">
        <v>2856</v>
      </c>
      <c r="H178" t="s">
        <v>3211</v>
      </c>
      <c r="I178" s="2">
        <v>45677</v>
      </c>
      <c r="J178" t="s">
        <v>3212</v>
      </c>
      <c r="K178" t="s">
        <v>3213</v>
      </c>
      <c r="L178" t="s">
        <v>3218</v>
      </c>
      <c r="M178" s="3">
        <v>30067</v>
      </c>
      <c r="N178" s="4">
        <v>691207.53</v>
      </c>
      <c r="O178" s="4">
        <v>769.3</v>
      </c>
      <c r="P178" s="4">
        <v>1924</v>
      </c>
      <c r="Q178" s="4">
        <v>0</v>
      </c>
      <c r="R178" s="4">
        <v>4500</v>
      </c>
      <c r="S178" s="4">
        <v>684014.23</v>
      </c>
      <c r="T178" t="s">
        <v>2857</v>
      </c>
      <c r="U178" t="s">
        <v>3215</v>
      </c>
      <c r="V178" t="s">
        <v>2814</v>
      </c>
      <c r="W178" t="s">
        <v>2922</v>
      </c>
    </row>
    <row r="179" spans="1:23" x14ac:dyDescent="0.2">
      <c r="A179" t="s">
        <v>2911</v>
      </c>
      <c r="B179" t="s">
        <v>2912</v>
      </c>
      <c r="C179" t="s">
        <v>3120</v>
      </c>
      <c r="D179" t="s">
        <v>3121</v>
      </c>
      <c r="E179" t="s">
        <v>2915</v>
      </c>
      <c r="F179" t="s">
        <v>2916</v>
      </c>
      <c r="G179" t="s">
        <v>2856</v>
      </c>
      <c r="H179" t="s">
        <v>2373</v>
      </c>
      <c r="I179" s="2">
        <v>45677</v>
      </c>
      <c r="J179" t="s">
        <v>930</v>
      </c>
      <c r="K179" t="s">
        <v>3122</v>
      </c>
      <c r="L179" t="s">
        <v>3219</v>
      </c>
      <c r="M179" s="3">
        <v>27856</v>
      </c>
      <c r="N179" s="4">
        <v>564307.68000000005</v>
      </c>
      <c r="O179" s="4">
        <v>628.05999999999995</v>
      </c>
      <c r="P179" s="4">
        <v>2460.8000000000002</v>
      </c>
      <c r="Q179" s="4">
        <v>0</v>
      </c>
      <c r="R179" s="4">
        <v>780</v>
      </c>
      <c r="S179" s="4">
        <v>560438.81999999995</v>
      </c>
      <c r="T179" t="s">
        <v>2857</v>
      </c>
      <c r="U179" t="s">
        <v>3220</v>
      </c>
      <c r="V179" t="s">
        <v>2814</v>
      </c>
      <c r="W179" t="s">
        <v>3120</v>
      </c>
    </row>
    <row r="180" spans="1:23" x14ac:dyDescent="0.2">
      <c r="A180" t="s">
        <v>2911</v>
      </c>
      <c r="B180" t="s">
        <v>2912</v>
      </c>
      <c r="C180" t="s">
        <v>3120</v>
      </c>
      <c r="D180" t="s">
        <v>3121</v>
      </c>
      <c r="E180" t="s">
        <v>2915</v>
      </c>
      <c r="F180" t="s">
        <v>2916</v>
      </c>
      <c r="G180" t="s">
        <v>2856</v>
      </c>
      <c r="H180" t="s">
        <v>2373</v>
      </c>
      <c r="I180" s="2">
        <v>45677</v>
      </c>
      <c r="J180" t="s">
        <v>930</v>
      </c>
      <c r="K180" t="s">
        <v>3122</v>
      </c>
      <c r="L180" t="s">
        <v>3221</v>
      </c>
      <c r="M180" s="3">
        <v>24601</v>
      </c>
      <c r="N180" s="4">
        <v>498367.8</v>
      </c>
      <c r="O180" s="4">
        <v>554.66999999999996</v>
      </c>
      <c r="P180" s="4">
        <v>2255.3200000000002</v>
      </c>
      <c r="Q180" s="4">
        <v>0</v>
      </c>
      <c r="R180" s="4">
        <v>780</v>
      </c>
      <c r="S180" s="4">
        <v>494777.81</v>
      </c>
      <c r="T180" t="s">
        <v>2857</v>
      </c>
      <c r="U180" t="s">
        <v>3220</v>
      </c>
      <c r="V180" t="s">
        <v>2814</v>
      </c>
      <c r="W180" t="s">
        <v>3120</v>
      </c>
    </row>
    <row r="181" spans="1:23" x14ac:dyDescent="0.2">
      <c r="A181" t="s">
        <v>2911</v>
      </c>
      <c r="B181" t="s">
        <v>2912</v>
      </c>
      <c r="C181" t="s">
        <v>3120</v>
      </c>
      <c r="D181" t="s">
        <v>3121</v>
      </c>
      <c r="E181" t="s">
        <v>2915</v>
      </c>
      <c r="F181" t="s">
        <v>2916</v>
      </c>
      <c r="G181" t="s">
        <v>2856</v>
      </c>
      <c r="H181" t="s">
        <v>2373</v>
      </c>
      <c r="I181" s="2">
        <v>45677</v>
      </c>
      <c r="J181" t="s">
        <v>930</v>
      </c>
      <c r="K181" t="s">
        <v>3122</v>
      </c>
      <c r="L181" t="s">
        <v>3222</v>
      </c>
      <c r="M181" s="3">
        <v>24190</v>
      </c>
      <c r="N181" s="4">
        <v>490041.75</v>
      </c>
      <c r="O181" s="4">
        <v>545.41</v>
      </c>
      <c r="P181" s="4">
        <v>2273.96</v>
      </c>
      <c r="Q181" s="4">
        <v>0</v>
      </c>
      <c r="R181" s="4">
        <v>780</v>
      </c>
      <c r="S181" s="4">
        <v>486442.38</v>
      </c>
      <c r="T181" t="s">
        <v>2857</v>
      </c>
      <c r="U181" t="s">
        <v>3220</v>
      </c>
      <c r="V181" t="s">
        <v>2814</v>
      </c>
      <c r="W181" t="s">
        <v>3120</v>
      </c>
    </row>
    <row r="182" spans="1:23" x14ac:dyDescent="0.2">
      <c r="A182" t="s">
        <v>2911</v>
      </c>
      <c r="B182" t="s">
        <v>2912</v>
      </c>
      <c r="C182" t="s">
        <v>3120</v>
      </c>
      <c r="D182" t="s">
        <v>3121</v>
      </c>
      <c r="E182" t="s">
        <v>2915</v>
      </c>
      <c r="F182" t="s">
        <v>2916</v>
      </c>
      <c r="G182" t="s">
        <v>2856</v>
      </c>
      <c r="H182" t="s">
        <v>2373</v>
      </c>
      <c r="I182" s="2">
        <v>45677</v>
      </c>
      <c r="J182" t="s">
        <v>930</v>
      </c>
      <c r="K182" t="s">
        <v>3122</v>
      </c>
      <c r="L182" t="s">
        <v>3223</v>
      </c>
      <c r="M182" s="3">
        <v>24228</v>
      </c>
      <c r="N182" s="4">
        <v>490811.55</v>
      </c>
      <c r="O182" s="4">
        <v>546.26</v>
      </c>
      <c r="P182" s="4">
        <v>2274.25</v>
      </c>
      <c r="Q182" s="4">
        <v>0</v>
      </c>
      <c r="R182" s="4">
        <v>780</v>
      </c>
      <c r="S182" s="4">
        <v>487211.04</v>
      </c>
      <c r="T182" t="s">
        <v>2857</v>
      </c>
      <c r="U182" t="s">
        <v>3220</v>
      </c>
      <c r="V182" t="s">
        <v>2814</v>
      </c>
      <c r="W182" t="s">
        <v>3120</v>
      </c>
    </row>
    <row r="183" spans="1:23" x14ac:dyDescent="0.2">
      <c r="A183" t="s">
        <v>2911</v>
      </c>
      <c r="B183" t="s">
        <v>2912</v>
      </c>
      <c r="C183" t="s">
        <v>3120</v>
      </c>
      <c r="D183" t="s">
        <v>3121</v>
      </c>
      <c r="E183" t="s">
        <v>2915</v>
      </c>
      <c r="F183" t="s">
        <v>2916</v>
      </c>
      <c r="G183" t="s">
        <v>2856</v>
      </c>
      <c r="H183" t="s">
        <v>2373</v>
      </c>
      <c r="I183" s="2">
        <v>45677</v>
      </c>
      <c r="J183" t="s">
        <v>930</v>
      </c>
      <c r="K183" t="s">
        <v>3122</v>
      </c>
      <c r="L183" t="s">
        <v>3224</v>
      </c>
      <c r="M183" s="3">
        <v>25109</v>
      </c>
      <c r="N183" s="4">
        <v>508658.88</v>
      </c>
      <c r="O183" s="4">
        <v>566.13</v>
      </c>
      <c r="P183" s="4">
        <v>2285.87</v>
      </c>
      <c r="Q183" s="4">
        <v>0</v>
      </c>
      <c r="R183" s="4">
        <v>780</v>
      </c>
      <c r="S183" s="4">
        <v>505026.88</v>
      </c>
      <c r="T183" t="s">
        <v>2857</v>
      </c>
      <c r="U183" t="s">
        <v>3220</v>
      </c>
      <c r="V183" t="s">
        <v>2814</v>
      </c>
      <c r="W183" t="s">
        <v>3120</v>
      </c>
    </row>
    <row r="184" spans="1:23" x14ac:dyDescent="0.2">
      <c r="A184" t="s">
        <v>2911</v>
      </c>
      <c r="B184" t="s">
        <v>2912</v>
      </c>
      <c r="C184" t="s">
        <v>3120</v>
      </c>
      <c r="D184" t="s">
        <v>3121</v>
      </c>
      <c r="E184" t="s">
        <v>2915</v>
      </c>
      <c r="F184" t="s">
        <v>2916</v>
      </c>
      <c r="G184" t="s">
        <v>2856</v>
      </c>
      <c r="H184" t="s">
        <v>2375</v>
      </c>
      <c r="I184" s="2">
        <v>45677</v>
      </c>
      <c r="J184" t="s">
        <v>930</v>
      </c>
      <c r="K184" t="s">
        <v>3122</v>
      </c>
      <c r="L184" t="s">
        <v>3225</v>
      </c>
      <c r="M184" s="3">
        <v>24405</v>
      </c>
      <c r="N184" s="4">
        <v>494397.22</v>
      </c>
      <c r="O184" s="4">
        <v>550.25</v>
      </c>
      <c r="P184" s="4">
        <v>2312.9699999999998</v>
      </c>
      <c r="Q184" s="4">
        <v>0</v>
      </c>
      <c r="R184" s="4">
        <v>780</v>
      </c>
      <c r="S184" s="4">
        <v>490754</v>
      </c>
      <c r="T184" t="s">
        <v>2857</v>
      </c>
      <c r="U184" t="s">
        <v>3226</v>
      </c>
      <c r="V184" t="s">
        <v>2814</v>
      </c>
      <c r="W184" t="s">
        <v>3120</v>
      </c>
    </row>
    <row r="185" spans="1:23" x14ac:dyDescent="0.2">
      <c r="A185" t="s">
        <v>2911</v>
      </c>
      <c r="B185" t="s">
        <v>2912</v>
      </c>
      <c r="C185" t="s">
        <v>3120</v>
      </c>
      <c r="D185" t="s">
        <v>3121</v>
      </c>
      <c r="E185" t="s">
        <v>2915</v>
      </c>
      <c r="F185" t="s">
        <v>2916</v>
      </c>
      <c r="G185" t="s">
        <v>2856</v>
      </c>
      <c r="H185" t="s">
        <v>2375</v>
      </c>
      <c r="I185" s="2">
        <v>45677</v>
      </c>
      <c r="J185" t="s">
        <v>930</v>
      </c>
      <c r="K185" t="s">
        <v>3122</v>
      </c>
      <c r="L185" t="s">
        <v>3227</v>
      </c>
      <c r="M185" s="3">
        <v>24430</v>
      </c>
      <c r="N185" s="4">
        <v>494903.67</v>
      </c>
      <c r="O185" s="4">
        <v>550.82000000000005</v>
      </c>
      <c r="P185" s="4">
        <v>2305.17</v>
      </c>
      <c r="Q185" s="4">
        <v>0</v>
      </c>
      <c r="R185" s="4">
        <v>780</v>
      </c>
      <c r="S185" s="4">
        <v>491267.68</v>
      </c>
      <c r="T185" t="s">
        <v>2857</v>
      </c>
      <c r="U185" t="s">
        <v>3226</v>
      </c>
      <c r="V185" t="s">
        <v>2814</v>
      </c>
      <c r="W185" t="s">
        <v>3120</v>
      </c>
    </row>
    <row r="186" spans="1:23" x14ac:dyDescent="0.2">
      <c r="A186" t="s">
        <v>2911</v>
      </c>
      <c r="B186" t="s">
        <v>2912</v>
      </c>
      <c r="C186" t="s">
        <v>3120</v>
      </c>
      <c r="D186" t="s">
        <v>3121</v>
      </c>
      <c r="E186" t="s">
        <v>2915</v>
      </c>
      <c r="F186" t="s">
        <v>2916</v>
      </c>
      <c r="G186" t="s">
        <v>2856</v>
      </c>
      <c r="H186" t="s">
        <v>2375</v>
      </c>
      <c r="I186" s="2">
        <v>45677</v>
      </c>
      <c r="J186" t="s">
        <v>930</v>
      </c>
      <c r="K186" t="s">
        <v>3122</v>
      </c>
      <c r="L186" t="s">
        <v>3228</v>
      </c>
      <c r="M186" s="3">
        <v>24117</v>
      </c>
      <c r="N186" s="4">
        <v>488562.91</v>
      </c>
      <c r="O186" s="4">
        <v>543.76</v>
      </c>
      <c r="P186" s="4">
        <v>2305</v>
      </c>
      <c r="Q186" s="4">
        <v>0</v>
      </c>
      <c r="R186" s="4">
        <v>780</v>
      </c>
      <c r="S186" s="4">
        <v>484934.15</v>
      </c>
      <c r="T186" t="s">
        <v>2857</v>
      </c>
      <c r="U186" t="s">
        <v>3226</v>
      </c>
      <c r="V186" t="s">
        <v>2814</v>
      </c>
      <c r="W186" t="s">
        <v>3120</v>
      </c>
    </row>
    <row r="187" spans="1:23" x14ac:dyDescent="0.2">
      <c r="A187" t="s">
        <v>2911</v>
      </c>
      <c r="B187" t="s">
        <v>2912</v>
      </c>
      <c r="C187" t="s">
        <v>3120</v>
      </c>
      <c r="D187" t="s">
        <v>3121</v>
      </c>
      <c r="E187" t="s">
        <v>2915</v>
      </c>
      <c r="F187" t="s">
        <v>2916</v>
      </c>
      <c r="G187" t="s">
        <v>2856</v>
      </c>
      <c r="H187" t="s">
        <v>2375</v>
      </c>
      <c r="I187" s="2">
        <v>45677</v>
      </c>
      <c r="J187" t="s">
        <v>930</v>
      </c>
      <c r="K187" t="s">
        <v>3122</v>
      </c>
      <c r="L187" t="s">
        <v>3229</v>
      </c>
      <c r="M187" s="3">
        <v>24634</v>
      </c>
      <c r="N187" s="4">
        <v>499036.31</v>
      </c>
      <c r="O187" s="4">
        <v>555.41999999999996</v>
      </c>
      <c r="P187" s="4">
        <v>2325.14</v>
      </c>
      <c r="Q187" s="4">
        <v>0</v>
      </c>
      <c r="R187" s="4">
        <v>780</v>
      </c>
      <c r="S187" s="4">
        <v>495375.75</v>
      </c>
      <c r="T187" t="s">
        <v>2857</v>
      </c>
      <c r="U187" t="s">
        <v>3226</v>
      </c>
      <c r="V187" t="s">
        <v>2814</v>
      </c>
      <c r="W187" t="s">
        <v>3120</v>
      </c>
    </row>
    <row r="188" spans="1:23" x14ac:dyDescent="0.2">
      <c r="A188" t="s">
        <v>2911</v>
      </c>
      <c r="B188" t="s">
        <v>2912</v>
      </c>
      <c r="C188" t="s">
        <v>3120</v>
      </c>
      <c r="D188" t="s">
        <v>3121</v>
      </c>
      <c r="E188" t="s">
        <v>2915</v>
      </c>
      <c r="F188" t="s">
        <v>2916</v>
      </c>
      <c r="G188" t="s">
        <v>2856</v>
      </c>
      <c r="H188" t="s">
        <v>2375</v>
      </c>
      <c r="I188" s="2">
        <v>45677</v>
      </c>
      <c r="J188" t="s">
        <v>930</v>
      </c>
      <c r="K188" t="s">
        <v>3122</v>
      </c>
      <c r="L188" t="s">
        <v>3230</v>
      </c>
      <c r="M188" s="3">
        <v>24067</v>
      </c>
      <c r="N188" s="4">
        <v>487550.01</v>
      </c>
      <c r="O188" s="4">
        <v>542.63</v>
      </c>
      <c r="P188" s="4">
        <v>2313.2199999999998</v>
      </c>
      <c r="Q188" s="4">
        <v>0</v>
      </c>
      <c r="R188" s="4">
        <v>780</v>
      </c>
      <c r="S188" s="4">
        <v>483914.16</v>
      </c>
      <c r="T188" t="s">
        <v>2857</v>
      </c>
      <c r="U188" t="s">
        <v>3226</v>
      </c>
      <c r="V188" t="s">
        <v>2814</v>
      </c>
      <c r="W188" t="s">
        <v>3120</v>
      </c>
    </row>
    <row r="189" spans="1:23" x14ac:dyDescent="0.2">
      <c r="A189" t="s">
        <v>2911</v>
      </c>
      <c r="B189" t="s">
        <v>2912</v>
      </c>
      <c r="C189" t="s">
        <v>3120</v>
      </c>
      <c r="D189" t="s">
        <v>3121</v>
      </c>
      <c r="E189" t="s">
        <v>2915</v>
      </c>
      <c r="F189" t="s">
        <v>2916</v>
      </c>
      <c r="G189" t="s">
        <v>2856</v>
      </c>
      <c r="H189" t="s">
        <v>2377</v>
      </c>
      <c r="I189" s="2">
        <v>45677</v>
      </c>
      <c r="J189" t="s">
        <v>930</v>
      </c>
      <c r="K189" t="s">
        <v>3122</v>
      </c>
      <c r="L189" t="s">
        <v>3231</v>
      </c>
      <c r="M189" s="3">
        <v>23949</v>
      </c>
      <c r="N189" s="4">
        <v>485159.56</v>
      </c>
      <c r="O189" s="4">
        <v>539.97</v>
      </c>
      <c r="P189" s="4">
        <v>2279.8000000000002</v>
      </c>
      <c r="Q189" s="4">
        <v>0</v>
      </c>
      <c r="R189" s="4">
        <v>780</v>
      </c>
      <c r="S189" s="4">
        <v>481559.79</v>
      </c>
      <c r="T189" t="s">
        <v>2857</v>
      </c>
      <c r="U189" t="s">
        <v>3232</v>
      </c>
      <c r="V189" t="s">
        <v>2814</v>
      </c>
      <c r="W189" t="s">
        <v>3120</v>
      </c>
    </row>
    <row r="190" spans="1:23" x14ac:dyDescent="0.2">
      <c r="A190" t="s">
        <v>2911</v>
      </c>
      <c r="B190" t="s">
        <v>2912</v>
      </c>
      <c r="C190" t="s">
        <v>3120</v>
      </c>
      <c r="D190" t="s">
        <v>3121</v>
      </c>
      <c r="E190" t="s">
        <v>2915</v>
      </c>
      <c r="F190" t="s">
        <v>2916</v>
      </c>
      <c r="G190" t="s">
        <v>2856</v>
      </c>
      <c r="H190" t="s">
        <v>2377</v>
      </c>
      <c r="I190" s="2">
        <v>45677</v>
      </c>
      <c r="J190" t="s">
        <v>930</v>
      </c>
      <c r="K190" t="s">
        <v>3122</v>
      </c>
      <c r="L190" t="s">
        <v>3233</v>
      </c>
      <c r="M190" s="3">
        <v>24517</v>
      </c>
      <c r="N190" s="4">
        <v>496666.12</v>
      </c>
      <c r="O190" s="4">
        <v>552.78</v>
      </c>
      <c r="P190" s="4">
        <v>2293.16</v>
      </c>
      <c r="Q190" s="4">
        <v>0</v>
      </c>
      <c r="R190" s="4">
        <v>780</v>
      </c>
      <c r="S190" s="4">
        <v>493040.18</v>
      </c>
      <c r="T190" t="s">
        <v>2857</v>
      </c>
      <c r="U190" t="s">
        <v>3232</v>
      </c>
      <c r="V190" t="s">
        <v>2814</v>
      </c>
      <c r="W190" t="s">
        <v>3120</v>
      </c>
    </row>
    <row r="191" spans="1:23" x14ac:dyDescent="0.2">
      <c r="A191" t="s">
        <v>2911</v>
      </c>
      <c r="B191" t="s">
        <v>2912</v>
      </c>
      <c r="C191" t="s">
        <v>3120</v>
      </c>
      <c r="D191" t="s">
        <v>3121</v>
      </c>
      <c r="E191" t="s">
        <v>2915</v>
      </c>
      <c r="F191" t="s">
        <v>2916</v>
      </c>
      <c r="G191" t="s">
        <v>2856</v>
      </c>
      <c r="H191" t="s">
        <v>2377</v>
      </c>
      <c r="I191" s="2">
        <v>45677</v>
      </c>
      <c r="J191" t="s">
        <v>930</v>
      </c>
      <c r="K191" t="s">
        <v>3122</v>
      </c>
      <c r="L191" t="s">
        <v>3234</v>
      </c>
      <c r="M191" s="3">
        <v>24842</v>
      </c>
      <c r="N191" s="4">
        <v>503249.98</v>
      </c>
      <c r="O191" s="4">
        <v>560.11</v>
      </c>
      <c r="P191" s="4">
        <v>2299.88</v>
      </c>
      <c r="Q191" s="4">
        <v>0</v>
      </c>
      <c r="R191" s="4">
        <v>780</v>
      </c>
      <c r="S191" s="4">
        <v>499609.99</v>
      </c>
      <c r="T191" t="s">
        <v>2857</v>
      </c>
      <c r="U191" t="s">
        <v>3232</v>
      </c>
      <c r="V191" t="s">
        <v>2814</v>
      </c>
      <c r="W191" t="s">
        <v>3120</v>
      </c>
    </row>
    <row r="192" spans="1:23" x14ac:dyDescent="0.2">
      <c r="A192" t="s">
        <v>2911</v>
      </c>
      <c r="B192" t="s">
        <v>2912</v>
      </c>
      <c r="C192" t="s">
        <v>3120</v>
      </c>
      <c r="D192" t="s">
        <v>3121</v>
      </c>
      <c r="E192" t="s">
        <v>2915</v>
      </c>
      <c r="F192" t="s">
        <v>2916</v>
      </c>
      <c r="G192" t="s">
        <v>2856</v>
      </c>
      <c r="H192" t="s">
        <v>2377</v>
      </c>
      <c r="I192" s="2">
        <v>45677</v>
      </c>
      <c r="J192" t="s">
        <v>930</v>
      </c>
      <c r="K192" t="s">
        <v>3122</v>
      </c>
      <c r="L192" t="s">
        <v>3235</v>
      </c>
      <c r="M192" s="3">
        <v>25716</v>
      </c>
      <c r="N192" s="4">
        <v>520955.5</v>
      </c>
      <c r="O192" s="4">
        <v>579.80999999999995</v>
      </c>
      <c r="P192" s="4">
        <v>2364.42</v>
      </c>
      <c r="Q192" s="4">
        <v>0</v>
      </c>
      <c r="R192" s="4">
        <v>780</v>
      </c>
      <c r="S192" s="4">
        <v>517231.27</v>
      </c>
      <c r="T192" t="s">
        <v>2857</v>
      </c>
      <c r="U192" t="s">
        <v>3232</v>
      </c>
      <c r="V192" t="s">
        <v>2814</v>
      </c>
      <c r="W192" t="s">
        <v>3120</v>
      </c>
    </row>
    <row r="193" spans="1:23" x14ac:dyDescent="0.2">
      <c r="A193" t="s">
        <v>2911</v>
      </c>
      <c r="B193" t="s">
        <v>2912</v>
      </c>
      <c r="C193" t="s">
        <v>3120</v>
      </c>
      <c r="D193" t="s">
        <v>3121</v>
      </c>
      <c r="E193" t="s">
        <v>2915</v>
      </c>
      <c r="F193" t="s">
        <v>2916</v>
      </c>
      <c r="G193" t="s">
        <v>2856</v>
      </c>
      <c r="H193" t="s">
        <v>2377</v>
      </c>
      <c r="I193" s="2">
        <v>45677</v>
      </c>
      <c r="J193" t="s">
        <v>930</v>
      </c>
      <c r="K193" t="s">
        <v>3122</v>
      </c>
      <c r="L193" t="s">
        <v>3236</v>
      </c>
      <c r="M193" s="3">
        <v>24831</v>
      </c>
      <c r="N193" s="4">
        <v>503027.14</v>
      </c>
      <c r="O193" s="4">
        <v>559.86</v>
      </c>
      <c r="P193" s="4">
        <v>2334.39</v>
      </c>
      <c r="Q193" s="4">
        <v>0</v>
      </c>
      <c r="R193" s="4">
        <v>780</v>
      </c>
      <c r="S193" s="4">
        <v>499352.89</v>
      </c>
      <c r="T193" t="s">
        <v>2857</v>
      </c>
      <c r="U193" t="s">
        <v>3232</v>
      </c>
      <c r="V193" t="s">
        <v>2814</v>
      </c>
      <c r="W193" t="s">
        <v>3120</v>
      </c>
    </row>
    <row r="194" spans="1:23" x14ac:dyDescent="0.2">
      <c r="A194" t="s">
        <v>2911</v>
      </c>
      <c r="B194" t="s">
        <v>2912</v>
      </c>
      <c r="C194" t="s">
        <v>3120</v>
      </c>
      <c r="D194" t="s">
        <v>3121</v>
      </c>
      <c r="E194" t="s">
        <v>2915</v>
      </c>
      <c r="F194" t="s">
        <v>2916</v>
      </c>
      <c r="G194" t="s">
        <v>2856</v>
      </c>
      <c r="H194" t="s">
        <v>2377</v>
      </c>
      <c r="I194" s="2">
        <v>45677</v>
      </c>
      <c r="J194" t="s">
        <v>930</v>
      </c>
      <c r="K194" t="s">
        <v>3122</v>
      </c>
      <c r="L194" t="s">
        <v>3237</v>
      </c>
      <c r="M194" s="3">
        <v>25825</v>
      </c>
      <c r="N194" s="4">
        <v>523163.62</v>
      </c>
      <c r="O194" s="4">
        <v>582.27</v>
      </c>
      <c r="P194" s="4">
        <v>2302.15</v>
      </c>
      <c r="Q194" s="4">
        <v>0</v>
      </c>
      <c r="R194" s="4">
        <v>780</v>
      </c>
      <c r="S194" s="4">
        <v>519499.2</v>
      </c>
      <c r="T194" t="s">
        <v>2857</v>
      </c>
      <c r="U194" t="s">
        <v>3232</v>
      </c>
      <c r="V194" t="s">
        <v>2814</v>
      </c>
      <c r="W194" t="s">
        <v>3120</v>
      </c>
    </row>
    <row r="195" spans="1:23" x14ac:dyDescent="0.2">
      <c r="A195" t="s">
        <v>2911</v>
      </c>
      <c r="B195" t="s">
        <v>2912</v>
      </c>
      <c r="C195" t="s">
        <v>2871</v>
      </c>
      <c r="D195" t="s">
        <v>2872</v>
      </c>
      <c r="E195" t="s">
        <v>2915</v>
      </c>
      <c r="F195" t="s">
        <v>2916</v>
      </c>
      <c r="G195" t="s">
        <v>2856</v>
      </c>
      <c r="H195" t="s">
        <v>3238</v>
      </c>
      <c r="I195" s="2">
        <v>45678</v>
      </c>
      <c r="J195" t="s">
        <v>3239</v>
      </c>
      <c r="K195" t="s">
        <v>3240</v>
      </c>
      <c r="L195" t="s">
        <v>3241</v>
      </c>
      <c r="M195" s="3">
        <v>13719</v>
      </c>
      <c r="N195" s="4">
        <v>293610.61</v>
      </c>
      <c r="O195" s="4">
        <v>326.77999999999997</v>
      </c>
      <c r="P195" s="4">
        <v>1181.5</v>
      </c>
      <c r="Q195" s="4">
        <v>548.76</v>
      </c>
      <c r="R195" s="4">
        <v>450</v>
      </c>
      <c r="S195" s="4">
        <v>291652.33</v>
      </c>
      <c r="T195" t="s">
        <v>2857</v>
      </c>
      <c r="U195" t="s">
        <v>3242</v>
      </c>
      <c r="V195" t="s">
        <v>2814</v>
      </c>
      <c r="W195" t="s">
        <v>2871</v>
      </c>
    </row>
    <row r="196" spans="1:23" x14ac:dyDescent="0.2">
      <c r="A196" t="s">
        <v>2911</v>
      </c>
      <c r="B196" t="s">
        <v>2912</v>
      </c>
      <c r="C196" t="s">
        <v>2871</v>
      </c>
      <c r="D196" t="s">
        <v>2872</v>
      </c>
      <c r="E196" t="s">
        <v>2915</v>
      </c>
      <c r="F196" t="s">
        <v>2916</v>
      </c>
      <c r="G196" t="s">
        <v>2856</v>
      </c>
      <c r="H196" t="s">
        <v>3243</v>
      </c>
      <c r="I196" s="2">
        <v>45678</v>
      </c>
      <c r="J196" t="s">
        <v>2998</v>
      </c>
      <c r="K196" t="s">
        <v>2999</v>
      </c>
      <c r="L196" t="s">
        <v>3244</v>
      </c>
      <c r="M196" s="3">
        <v>27227</v>
      </c>
      <c r="N196" s="4">
        <v>582705.44999999995</v>
      </c>
      <c r="O196" s="4">
        <v>648.54</v>
      </c>
      <c r="P196" s="4">
        <v>2384.15</v>
      </c>
      <c r="Q196" s="4">
        <v>1089.08</v>
      </c>
      <c r="R196" s="4">
        <v>900</v>
      </c>
      <c r="S196" s="4">
        <v>578772.76</v>
      </c>
      <c r="T196" t="s">
        <v>2857</v>
      </c>
      <c r="U196" t="s">
        <v>3245</v>
      </c>
      <c r="V196" t="s">
        <v>2814</v>
      </c>
      <c r="W196" t="s">
        <v>2871</v>
      </c>
    </row>
    <row r="197" spans="1:23" x14ac:dyDescent="0.2">
      <c r="A197" t="s">
        <v>2911</v>
      </c>
      <c r="B197" t="s">
        <v>2912</v>
      </c>
      <c r="C197" t="s">
        <v>2871</v>
      </c>
      <c r="D197" t="s">
        <v>2872</v>
      </c>
      <c r="E197" t="s">
        <v>2915</v>
      </c>
      <c r="F197" t="s">
        <v>2916</v>
      </c>
      <c r="G197" t="s">
        <v>2856</v>
      </c>
      <c r="H197" t="s">
        <v>3246</v>
      </c>
      <c r="I197" s="2">
        <v>45678</v>
      </c>
      <c r="J197" t="s">
        <v>3023</v>
      </c>
      <c r="K197" t="s">
        <v>3024</v>
      </c>
      <c r="L197" t="s">
        <v>3114</v>
      </c>
      <c r="M197" s="3">
        <v>13569</v>
      </c>
      <c r="N197" s="4">
        <v>290536.03999999998</v>
      </c>
      <c r="O197" s="4">
        <v>323.36</v>
      </c>
      <c r="P197" s="4">
        <v>1181.5</v>
      </c>
      <c r="Q197" s="4">
        <v>542.76</v>
      </c>
      <c r="R197" s="4">
        <v>450</v>
      </c>
      <c r="S197" s="4">
        <v>288581.18</v>
      </c>
      <c r="T197" t="s">
        <v>2857</v>
      </c>
      <c r="U197" t="s">
        <v>3247</v>
      </c>
      <c r="V197" t="s">
        <v>2814</v>
      </c>
      <c r="W197" t="s">
        <v>2871</v>
      </c>
    </row>
    <row r="198" spans="1:23" x14ac:dyDescent="0.2">
      <c r="A198" t="s">
        <v>2911</v>
      </c>
      <c r="B198" t="s">
        <v>2912</v>
      </c>
      <c r="C198" t="s">
        <v>2887</v>
      </c>
      <c r="D198" t="s">
        <v>2888</v>
      </c>
      <c r="E198" t="s">
        <v>2915</v>
      </c>
      <c r="F198" t="s">
        <v>2916</v>
      </c>
      <c r="G198" t="s">
        <v>2856</v>
      </c>
      <c r="H198" t="s">
        <v>3248</v>
      </c>
      <c r="I198" s="2">
        <v>45678</v>
      </c>
      <c r="J198" t="s">
        <v>3249</v>
      </c>
      <c r="K198" t="s">
        <v>3250</v>
      </c>
      <c r="L198" t="s">
        <v>3251</v>
      </c>
      <c r="M198" s="3">
        <v>15405</v>
      </c>
      <c r="N198" s="4">
        <v>334931.65999999997</v>
      </c>
      <c r="O198" s="4">
        <v>372.77</v>
      </c>
      <c r="P198" s="4">
        <v>965</v>
      </c>
      <c r="Q198" s="4">
        <v>924.3</v>
      </c>
      <c r="R198" s="4">
        <v>900</v>
      </c>
      <c r="S198" s="4">
        <v>332693.89</v>
      </c>
      <c r="T198" t="s">
        <v>2857</v>
      </c>
      <c r="U198" t="s">
        <v>3252</v>
      </c>
      <c r="V198" t="s">
        <v>2814</v>
      </c>
      <c r="W198" t="s">
        <v>2887</v>
      </c>
    </row>
    <row r="199" spans="1:23" x14ac:dyDescent="0.2">
      <c r="A199" t="s">
        <v>2911</v>
      </c>
      <c r="B199" t="s">
        <v>2912</v>
      </c>
      <c r="C199" t="s">
        <v>2922</v>
      </c>
      <c r="D199" t="s">
        <v>2923</v>
      </c>
      <c r="E199" t="s">
        <v>2915</v>
      </c>
      <c r="F199" t="s">
        <v>2916</v>
      </c>
      <c r="G199" t="s">
        <v>2856</v>
      </c>
      <c r="H199" t="s">
        <v>3253</v>
      </c>
      <c r="I199" s="2">
        <v>45678</v>
      </c>
      <c r="J199" t="s">
        <v>2925</v>
      </c>
      <c r="K199" t="s">
        <v>2926</v>
      </c>
      <c r="L199" t="s">
        <v>3254</v>
      </c>
      <c r="M199" s="3">
        <v>28585</v>
      </c>
      <c r="N199" s="4">
        <v>642371.27</v>
      </c>
      <c r="O199" s="4">
        <v>714.95</v>
      </c>
      <c r="P199" s="4">
        <v>1932</v>
      </c>
      <c r="Q199" s="4">
        <v>857.55</v>
      </c>
      <c r="R199" s="4">
        <v>4500</v>
      </c>
      <c r="S199" s="4">
        <v>635224.31999999995</v>
      </c>
      <c r="T199" t="s">
        <v>2857</v>
      </c>
      <c r="U199" t="s">
        <v>3255</v>
      </c>
      <c r="V199" t="s">
        <v>2814</v>
      </c>
      <c r="W199" t="s">
        <v>2922</v>
      </c>
    </row>
    <row r="200" spans="1:23" x14ac:dyDescent="0.2">
      <c r="A200" t="s">
        <v>2911</v>
      </c>
      <c r="B200" t="s">
        <v>2912</v>
      </c>
      <c r="C200" t="s">
        <v>2871</v>
      </c>
      <c r="D200" t="s">
        <v>2872</v>
      </c>
      <c r="E200" t="s">
        <v>2915</v>
      </c>
      <c r="F200" t="s">
        <v>2916</v>
      </c>
      <c r="G200" t="s">
        <v>2856</v>
      </c>
      <c r="H200" t="s">
        <v>3256</v>
      </c>
      <c r="I200" s="2">
        <v>45678</v>
      </c>
      <c r="J200" t="s">
        <v>3257</v>
      </c>
      <c r="K200" t="s">
        <v>3258</v>
      </c>
      <c r="L200" t="s">
        <v>3259</v>
      </c>
      <c r="M200" s="3">
        <v>27029</v>
      </c>
      <c r="N200" s="4">
        <v>565454.52</v>
      </c>
      <c r="O200" s="4">
        <v>0</v>
      </c>
      <c r="P200" s="4">
        <v>677</v>
      </c>
      <c r="Q200" s="4">
        <v>810.87</v>
      </c>
      <c r="R200" s="4">
        <v>0</v>
      </c>
      <c r="S200" s="4">
        <v>564777.52</v>
      </c>
      <c r="T200" t="s">
        <v>2857</v>
      </c>
      <c r="U200" t="s">
        <v>3260</v>
      </c>
      <c r="V200" t="s">
        <v>2814</v>
      </c>
      <c r="W200" t="s">
        <v>2871</v>
      </c>
    </row>
    <row r="201" spans="1:23" x14ac:dyDescent="0.2">
      <c r="A201" t="s">
        <v>2911</v>
      </c>
      <c r="B201" t="s">
        <v>2912</v>
      </c>
      <c r="C201" t="s">
        <v>2871</v>
      </c>
      <c r="D201" t="s">
        <v>2872</v>
      </c>
      <c r="E201" t="s">
        <v>2915</v>
      </c>
      <c r="F201" t="s">
        <v>2916</v>
      </c>
      <c r="G201" t="s">
        <v>2856</v>
      </c>
      <c r="H201" t="s">
        <v>3256</v>
      </c>
      <c r="I201" s="2">
        <v>45678</v>
      </c>
      <c r="J201" t="s">
        <v>3257</v>
      </c>
      <c r="K201" t="s">
        <v>3258</v>
      </c>
      <c r="L201" t="s">
        <v>3261</v>
      </c>
      <c r="M201" s="3">
        <v>27165</v>
      </c>
      <c r="N201" s="4">
        <v>568299.68000000005</v>
      </c>
      <c r="O201" s="4">
        <v>0</v>
      </c>
      <c r="P201" s="4">
        <v>677</v>
      </c>
      <c r="Q201" s="4">
        <v>814.95</v>
      </c>
      <c r="R201" s="4">
        <v>0</v>
      </c>
      <c r="S201" s="4">
        <v>567622.68000000005</v>
      </c>
      <c r="T201" t="s">
        <v>2857</v>
      </c>
      <c r="U201" t="s">
        <v>3260</v>
      </c>
      <c r="V201" t="s">
        <v>2814</v>
      </c>
      <c r="W201" t="s">
        <v>2871</v>
      </c>
    </row>
    <row r="202" spans="1:23" x14ac:dyDescent="0.2">
      <c r="A202" t="s">
        <v>2911</v>
      </c>
      <c r="B202" t="s">
        <v>2912</v>
      </c>
      <c r="C202" t="s">
        <v>2871</v>
      </c>
      <c r="D202" t="s">
        <v>2872</v>
      </c>
      <c r="E202" t="s">
        <v>2915</v>
      </c>
      <c r="F202" t="s">
        <v>2916</v>
      </c>
      <c r="G202" t="s">
        <v>2856</v>
      </c>
      <c r="H202" t="s">
        <v>3262</v>
      </c>
      <c r="I202" s="2">
        <v>45678</v>
      </c>
      <c r="J202" t="s">
        <v>3263</v>
      </c>
      <c r="K202" t="s">
        <v>3264</v>
      </c>
      <c r="L202" t="s">
        <v>3265</v>
      </c>
      <c r="M202" s="3">
        <v>26535</v>
      </c>
      <c r="N202" s="4">
        <v>555119.9</v>
      </c>
      <c r="O202" s="4">
        <v>0</v>
      </c>
      <c r="P202" s="4">
        <v>677</v>
      </c>
      <c r="Q202" s="4">
        <v>796.05</v>
      </c>
      <c r="R202" s="4">
        <v>0</v>
      </c>
      <c r="S202" s="4">
        <v>554442.9</v>
      </c>
      <c r="T202" t="s">
        <v>2857</v>
      </c>
      <c r="U202" t="s">
        <v>3266</v>
      </c>
      <c r="V202" t="s">
        <v>2814</v>
      </c>
      <c r="W202" t="s">
        <v>2871</v>
      </c>
    </row>
    <row r="203" spans="1:23" x14ac:dyDescent="0.2">
      <c r="A203" t="s">
        <v>2911</v>
      </c>
      <c r="B203" t="s">
        <v>2912</v>
      </c>
      <c r="C203" t="s">
        <v>2871</v>
      </c>
      <c r="D203" t="s">
        <v>2872</v>
      </c>
      <c r="E203" t="s">
        <v>2915</v>
      </c>
      <c r="F203" t="s">
        <v>2916</v>
      </c>
      <c r="G203" t="s">
        <v>2856</v>
      </c>
      <c r="H203" t="s">
        <v>3262</v>
      </c>
      <c r="I203" s="2">
        <v>45678</v>
      </c>
      <c r="J203" t="s">
        <v>3263</v>
      </c>
      <c r="K203" t="s">
        <v>3264</v>
      </c>
      <c r="L203" t="s">
        <v>3267</v>
      </c>
      <c r="M203" s="3">
        <v>26535</v>
      </c>
      <c r="N203" s="4">
        <v>555119.9</v>
      </c>
      <c r="O203" s="4">
        <v>0</v>
      </c>
      <c r="P203" s="4">
        <v>677</v>
      </c>
      <c r="Q203" s="4">
        <v>796.05</v>
      </c>
      <c r="R203" s="4">
        <v>0</v>
      </c>
      <c r="S203" s="4">
        <v>554442.9</v>
      </c>
      <c r="T203" t="s">
        <v>2857</v>
      </c>
      <c r="U203" t="s">
        <v>3266</v>
      </c>
      <c r="V203" t="s">
        <v>2814</v>
      </c>
      <c r="W203" t="s">
        <v>2871</v>
      </c>
    </row>
    <row r="204" spans="1:23" x14ac:dyDescent="0.2">
      <c r="A204" t="s">
        <v>2911</v>
      </c>
      <c r="B204" t="s">
        <v>2912</v>
      </c>
      <c r="C204" t="s">
        <v>2871</v>
      </c>
      <c r="D204" t="s">
        <v>2872</v>
      </c>
      <c r="E204" t="s">
        <v>2915</v>
      </c>
      <c r="F204" t="s">
        <v>2916</v>
      </c>
      <c r="G204" t="s">
        <v>2856</v>
      </c>
      <c r="H204" t="s">
        <v>3268</v>
      </c>
      <c r="I204" s="2">
        <v>45678</v>
      </c>
      <c r="J204" t="s">
        <v>3269</v>
      </c>
      <c r="K204" t="s">
        <v>3270</v>
      </c>
      <c r="L204" t="s">
        <v>3271</v>
      </c>
      <c r="M204" s="3">
        <v>26746</v>
      </c>
      <c r="N204" s="4">
        <v>573481.05000000005</v>
      </c>
      <c r="O204" s="4">
        <v>0</v>
      </c>
      <c r="P204" s="4">
        <v>808</v>
      </c>
      <c r="Q204" s="4">
        <v>802.38</v>
      </c>
      <c r="R204" s="4">
        <v>0</v>
      </c>
      <c r="S204" s="4">
        <v>572673.05000000005</v>
      </c>
      <c r="T204" t="s">
        <v>2857</v>
      </c>
      <c r="U204" t="s">
        <v>3272</v>
      </c>
      <c r="V204" t="s">
        <v>2814</v>
      </c>
      <c r="W204" t="s">
        <v>2871</v>
      </c>
    </row>
    <row r="205" spans="1:23" x14ac:dyDescent="0.2">
      <c r="A205" t="s">
        <v>2911</v>
      </c>
      <c r="B205" t="s">
        <v>2912</v>
      </c>
      <c r="C205" t="s">
        <v>2871</v>
      </c>
      <c r="D205" t="s">
        <v>2872</v>
      </c>
      <c r="E205" t="s">
        <v>2915</v>
      </c>
      <c r="F205" t="s">
        <v>2916</v>
      </c>
      <c r="G205" t="s">
        <v>2856</v>
      </c>
      <c r="H205" t="s">
        <v>3273</v>
      </c>
      <c r="I205" s="2">
        <v>45679</v>
      </c>
      <c r="J205" t="s">
        <v>2980</v>
      </c>
      <c r="K205" t="s">
        <v>2981</v>
      </c>
      <c r="L205" t="s">
        <v>3274</v>
      </c>
      <c r="M205" s="3">
        <v>13569</v>
      </c>
      <c r="N205" s="4">
        <v>290400.34999999998</v>
      </c>
      <c r="O205" s="4">
        <v>323.20999999999998</v>
      </c>
      <c r="P205" s="4">
        <v>1181.5</v>
      </c>
      <c r="Q205" s="4">
        <v>542.76</v>
      </c>
      <c r="R205" s="4">
        <v>450</v>
      </c>
      <c r="S205" s="4">
        <v>288445.64</v>
      </c>
      <c r="T205" t="s">
        <v>2857</v>
      </c>
      <c r="U205" t="s">
        <v>3275</v>
      </c>
      <c r="V205" t="s">
        <v>2814</v>
      </c>
      <c r="W205" t="s">
        <v>2871</v>
      </c>
    </row>
    <row r="206" spans="1:23" x14ac:dyDescent="0.2">
      <c r="A206" t="s">
        <v>2911</v>
      </c>
      <c r="B206" t="s">
        <v>2912</v>
      </c>
      <c r="C206" t="s">
        <v>2871</v>
      </c>
      <c r="D206" t="s">
        <v>2872</v>
      </c>
      <c r="E206" t="s">
        <v>2915</v>
      </c>
      <c r="F206" t="s">
        <v>2916</v>
      </c>
      <c r="G206" t="s">
        <v>2856</v>
      </c>
      <c r="H206" t="s">
        <v>3276</v>
      </c>
      <c r="I206" s="2">
        <v>45679</v>
      </c>
      <c r="J206" t="s">
        <v>2980</v>
      </c>
      <c r="K206" t="s">
        <v>2981</v>
      </c>
      <c r="L206" t="s">
        <v>3274</v>
      </c>
      <c r="M206" s="3">
        <v>13569</v>
      </c>
      <c r="N206" s="4">
        <v>290400.34999999998</v>
      </c>
      <c r="O206" s="4">
        <v>323.20999999999998</v>
      </c>
      <c r="P206" s="4">
        <v>1181.5</v>
      </c>
      <c r="Q206" s="4">
        <v>542.76</v>
      </c>
      <c r="R206" s="4">
        <v>450</v>
      </c>
      <c r="S206" s="4">
        <v>288445.64</v>
      </c>
      <c r="T206" t="s">
        <v>2857</v>
      </c>
      <c r="U206" t="s">
        <v>3277</v>
      </c>
      <c r="V206" t="s">
        <v>2814</v>
      </c>
      <c r="W206" t="s">
        <v>2871</v>
      </c>
    </row>
    <row r="207" spans="1:23" x14ac:dyDescent="0.2">
      <c r="A207" t="s">
        <v>2911</v>
      </c>
      <c r="B207" t="s">
        <v>2912</v>
      </c>
      <c r="C207" t="s">
        <v>2922</v>
      </c>
      <c r="D207" t="s">
        <v>2923</v>
      </c>
      <c r="E207" t="s">
        <v>2915</v>
      </c>
      <c r="F207" t="s">
        <v>2916</v>
      </c>
      <c r="G207" t="s">
        <v>2856</v>
      </c>
      <c r="H207" t="s">
        <v>3278</v>
      </c>
      <c r="I207" s="2">
        <v>45679</v>
      </c>
      <c r="J207" t="s">
        <v>3279</v>
      </c>
      <c r="K207" t="s">
        <v>3280</v>
      </c>
      <c r="L207" t="s">
        <v>3281</v>
      </c>
      <c r="M207" s="3">
        <v>27516</v>
      </c>
      <c r="N207" s="4">
        <v>629715.77</v>
      </c>
      <c r="O207" s="4">
        <v>700.86</v>
      </c>
      <c r="P207" s="4">
        <v>1900</v>
      </c>
      <c r="Q207" s="4">
        <v>825.48</v>
      </c>
      <c r="R207" s="4">
        <v>3500</v>
      </c>
      <c r="S207" s="4">
        <v>623614.91</v>
      </c>
      <c r="T207" t="s">
        <v>2857</v>
      </c>
      <c r="U207" t="s">
        <v>3282</v>
      </c>
      <c r="V207" t="s">
        <v>2814</v>
      </c>
      <c r="W207" t="s">
        <v>2922</v>
      </c>
    </row>
    <row r="208" spans="1:23" x14ac:dyDescent="0.2">
      <c r="A208" t="s">
        <v>2911</v>
      </c>
      <c r="B208" t="s">
        <v>2912</v>
      </c>
      <c r="C208" t="s">
        <v>2871</v>
      </c>
      <c r="D208" t="s">
        <v>2872</v>
      </c>
      <c r="E208" t="s">
        <v>2915</v>
      </c>
      <c r="F208" t="s">
        <v>2916</v>
      </c>
      <c r="G208" t="s">
        <v>2856</v>
      </c>
      <c r="H208" t="s">
        <v>3283</v>
      </c>
      <c r="I208" s="2">
        <v>45680</v>
      </c>
      <c r="J208" t="s">
        <v>3239</v>
      </c>
      <c r="K208" t="s">
        <v>3240</v>
      </c>
      <c r="L208" t="s">
        <v>3241</v>
      </c>
      <c r="M208" s="3">
        <v>13719</v>
      </c>
      <c r="N208" s="4">
        <v>293610.61</v>
      </c>
      <c r="O208" s="4">
        <v>326.77999999999997</v>
      </c>
      <c r="P208" s="4">
        <v>1181.5</v>
      </c>
      <c r="Q208" s="4">
        <v>548.76</v>
      </c>
      <c r="R208" s="4">
        <v>450</v>
      </c>
      <c r="S208" s="4">
        <v>291652.33</v>
      </c>
      <c r="T208" t="s">
        <v>2857</v>
      </c>
      <c r="U208" t="s">
        <v>3284</v>
      </c>
      <c r="V208" t="s">
        <v>2814</v>
      </c>
      <c r="W208" t="s">
        <v>2871</v>
      </c>
    </row>
    <row r="209" spans="1:23" x14ac:dyDescent="0.2">
      <c r="A209" t="s">
        <v>2911</v>
      </c>
      <c r="B209" t="s">
        <v>2912</v>
      </c>
      <c r="C209" t="s">
        <v>2922</v>
      </c>
      <c r="D209" t="s">
        <v>2923</v>
      </c>
      <c r="E209" t="s">
        <v>2915</v>
      </c>
      <c r="F209" t="s">
        <v>2916</v>
      </c>
      <c r="G209" t="s">
        <v>2856</v>
      </c>
      <c r="H209" t="s">
        <v>3285</v>
      </c>
      <c r="I209" s="2">
        <v>45680</v>
      </c>
      <c r="J209" t="s">
        <v>2925</v>
      </c>
      <c r="K209" t="s">
        <v>2926</v>
      </c>
      <c r="L209" t="s">
        <v>3286</v>
      </c>
      <c r="M209" s="3">
        <v>29161</v>
      </c>
      <c r="N209" s="4">
        <v>655315.31999999995</v>
      </c>
      <c r="O209" s="4">
        <v>729.35</v>
      </c>
      <c r="P209" s="4">
        <v>1942.5</v>
      </c>
      <c r="Q209" s="4">
        <v>874.83</v>
      </c>
      <c r="R209" s="4">
        <v>4500</v>
      </c>
      <c r="S209" s="4">
        <v>648143.47</v>
      </c>
      <c r="T209" t="s">
        <v>2857</v>
      </c>
      <c r="U209" t="s">
        <v>3287</v>
      </c>
      <c r="V209" t="s">
        <v>2814</v>
      </c>
      <c r="W209" t="s">
        <v>2922</v>
      </c>
    </row>
    <row r="210" spans="1:23" x14ac:dyDescent="0.2">
      <c r="A210" t="s">
        <v>2911</v>
      </c>
      <c r="B210" t="s">
        <v>2912</v>
      </c>
      <c r="C210" t="s">
        <v>2887</v>
      </c>
      <c r="D210" t="s">
        <v>2888</v>
      </c>
      <c r="E210" t="s">
        <v>2915</v>
      </c>
      <c r="F210" t="s">
        <v>2916</v>
      </c>
      <c r="G210" t="s">
        <v>2856</v>
      </c>
      <c r="H210" t="s">
        <v>3288</v>
      </c>
      <c r="I210" s="2">
        <v>45681</v>
      </c>
      <c r="J210" t="s">
        <v>3289</v>
      </c>
      <c r="K210" t="s">
        <v>3290</v>
      </c>
      <c r="L210" t="s">
        <v>3291</v>
      </c>
      <c r="M210" s="3">
        <v>31493</v>
      </c>
      <c r="N210" s="4">
        <v>677784.47</v>
      </c>
      <c r="O210" s="4">
        <v>754.36</v>
      </c>
      <c r="P210" s="4">
        <v>1932</v>
      </c>
      <c r="Q210" s="4">
        <v>944.79</v>
      </c>
      <c r="R210" s="4">
        <v>3500</v>
      </c>
      <c r="S210" s="4">
        <v>671598.11</v>
      </c>
      <c r="T210" t="s">
        <v>2857</v>
      </c>
      <c r="U210" t="s">
        <v>3292</v>
      </c>
      <c r="V210" t="s">
        <v>2814</v>
      </c>
      <c r="W210" t="s">
        <v>2887</v>
      </c>
    </row>
    <row r="211" spans="1:23" x14ac:dyDescent="0.2">
      <c r="A211" t="s">
        <v>2911</v>
      </c>
      <c r="B211" t="s">
        <v>2912</v>
      </c>
      <c r="C211" t="s">
        <v>2913</v>
      </c>
      <c r="D211" t="s">
        <v>2914</v>
      </c>
      <c r="E211" t="s">
        <v>2915</v>
      </c>
      <c r="F211" t="s">
        <v>2916</v>
      </c>
      <c r="G211" t="s">
        <v>2856</v>
      </c>
      <c r="H211" t="s">
        <v>3293</v>
      </c>
      <c r="I211" s="2">
        <v>45681</v>
      </c>
      <c r="J211" t="s">
        <v>3294</v>
      </c>
      <c r="K211" t="s">
        <v>3295</v>
      </c>
      <c r="L211" t="s">
        <v>3296</v>
      </c>
      <c r="M211" s="3">
        <v>29366</v>
      </c>
      <c r="N211" s="4">
        <v>695547.51</v>
      </c>
      <c r="O211" s="4">
        <v>774.13</v>
      </c>
      <c r="P211" s="4">
        <v>1808.42</v>
      </c>
      <c r="Q211" s="4">
        <v>880.98</v>
      </c>
      <c r="R211" s="4">
        <v>3500</v>
      </c>
      <c r="S211" s="4">
        <v>689464.96</v>
      </c>
      <c r="T211" t="s">
        <v>2857</v>
      </c>
      <c r="U211" t="s">
        <v>3297</v>
      </c>
      <c r="V211" t="s">
        <v>2814</v>
      </c>
      <c r="W211" t="s">
        <v>2913</v>
      </c>
    </row>
    <row r="212" spans="1:23" x14ac:dyDescent="0.2">
      <c r="A212" t="s">
        <v>2911</v>
      </c>
      <c r="B212" t="s">
        <v>2912</v>
      </c>
      <c r="C212" t="s">
        <v>2871</v>
      </c>
      <c r="D212" t="s">
        <v>2872</v>
      </c>
      <c r="E212" t="s">
        <v>2915</v>
      </c>
      <c r="F212" t="s">
        <v>2916</v>
      </c>
      <c r="G212" t="s">
        <v>2856</v>
      </c>
      <c r="H212" t="s">
        <v>3298</v>
      </c>
      <c r="I212" s="2">
        <v>45681</v>
      </c>
      <c r="J212" t="s">
        <v>3299</v>
      </c>
      <c r="K212" t="s">
        <v>3300</v>
      </c>
      <c r="L212" t="s">
        <v>3301</v>
      </c>
      <c r="M212" s="3">
        <v>26319</v>
      </c>
      <c r="N212" s="4">
        <v>547435.19999999995</v>
      </c>
      <c r="O212" s="4">
        <v>609.28</v>
      </c>
      <c r="P212" s="4">
        <v>443.48</v>
      </c>
      <c r="Q212" s="4">
        <v>789.57</v>
      </c>
      <c r="R212" s="4">
        <v>900</v>
      </c>
      <c r="S212" s="4">
        <v>545482.43999999994</v>
      </c>
      <c r="T212" t="s">
        <v>2857</v>
      </c>
      <c r="U212" t="s">
        <v>3302</v>
      </c>
      <c r="V212" t="s">
        <v>2814</v>
      </c>
      <c r="W212" t="s">
        <v>2871</v>
      </c>
    </row>
    <row r="213" spans="1:23" x14ac:dyDescent="0.2">
      <c r="A213" t="s">
        <v>2911</v>
      </c>
      <c r="B213" t="s">
        <v>2912</v>
      </c>
      <c r="C213" t="s">
        <v>2871</v>
      </c>
      <c r="D213" t="s">
        <v>2872</v>
      </c>
      <c r="E213" t="s">
        <v>2915</v>
      </c>
      <c r="F213" t="s">
        <v>2916</v>
      </c>
      <c r="G213" t="s">
        <v>2856</v>
      </c>
      <c r="H213" t="s">
        <v>3303</v>
      </c>
      <c r="I213" s="2">
        <v>45681</v>
      </c>
      <c r="J213" t="s">
        <v>3299</v>
      </c>
      <c r="K213" t="s">
        <v>3300</v>
      </c>
      <c r="L213" t="s">
        <v>3304</v>
      </c>
      <c r="M213" s="3">
        <v>25984</v>
      </c>
      <c r="N213" s="4">
        <v>537868.80000000005</v>
      </c>
      <c r="O213" s="4">
        <v>598.64</v>
      </c>
      <c r="P213" s="4">
        <v>412.92</v>
      </c>
      <c r="Q213" s="4">
        <v>779.52</v>
      </c>
      <c r="R213" s="4">
        <v>900</v>
      </c>
      <c r="S213" s="4">
        <v>535957.24</v>
      </c>
      <c r="T213" t="s">
        <v>2857</v>
      </c>
      <c r="U213" t="s">
        <v>3305</v>
      </c>
      <c r="V213" t="s">
        <v>2814</v>
      </c>
      <c r="W213" t="s">
        <v>2871</v>
      </c>
    </row>
    <row r="214" spans="1:23" x14ac:dyDescent="0.2">
      <c r="A214" t="s">
        <v>2911</v>
      </c>
      <c r="B214" t="s">
        <v>2912</v>
      </c>
      <c r="C214" t="s">
        <v>2922</v>
      </c>
      <c r="D214" t="s">
        <v>2923</v>
      </c>
      <c r="E214" t="s">
        <v>2915</v>
      </c>
      <c r="F214" t="s">
        <v>2916</v>
      </c>
      <c r="G214" t="s">
        <v>2856</v>
      </c>
      <c r="H214" t="s">
        <v>3306</v>
      </c>
      <c r="I214" s="2">
        <v>45681</v>
      </c>
      <c r="J214" t="s">
        <v>2947</v>
      </c>
      <c r="K214" t="s">
        <v>2948</v>
      </c>
      <c r="L214" t="s">
        <v>3307</v>
      </c>
      <c r="M214" s="3">
        <v>29182</v>
      </c>
      <c r="N214" s="4">
        <v>661040.59</v>
      </c>
      <c r="O214" s="4">
        <v>735.72</v>
      </c>
      <c r="P214" s="4">
        <v>1932</v>
      </c>
      <c r="Q214" s="4">
        <v>875.46</v>
      </c>
      <c r="R214" s="4">
        <v>3500</v>
      </c>
      <c r="S214" s="4">
        <v>654872.87</v>
      </c>
      <c r="T214" t="s">
        <v>2857</v>
      </c>
      <c r="U214" t="s">
        <v>3308</v>
      </c>
      <c r="V214" t="s">
        <v>2814</v>
      </c>
      <c r="W214" t="s">
        <v>2922</v>
      </c>
    </row>
    <row r="215" spans="1:23" x14ac:dyDescent="0.2">
      <c r="A215" t="s">
        <v>2911</v>
      </c>
      <c r="B215" t="s">
        <v>2912</v>
      </c>
      <c r="C215" t="s">
        <v>3120</v>
      </c>
      <c r="D215" t="s">
        <v>3121</v>
      </c>
      <c r="E215" t="s">
        <v>2915</v>
      </c>
      <c r="F215" t="s">
        <v>2916</v>
      </c>
      <c r="G215" t="s">
        <v>2856</v>
      </c>
      <c r="H215" t="s">
        <v>2385</v>
      </c>
      <c r="I215" s="2">
        <v>45682</v>
      </c>
      <c r="J215" t="s">
        <v>930</v>
      </c>
      <c r="K215" t="s">
        <v>3122</v>
      </c>
      <c r="L215" t="s">
        <v>3309</v>
      </c>
      <c r="M215" s="3">
        <v>24096</v>
      </c>
      <c r="N215" s="4">
        <v>474178.44</v>
      </c>
      <c r="O215" s="4">
        <v>527.75</v>
      </c>
      <c r="P215" s="4">
        <v>1432.89</v>
      </c>
      <c r="Q215" s="4">
        <v>0</v>
      </c>
      <c r="R215" s="4">
        <v>780</v>
      </c>
      <c r="S215" s="4">
        <v>471437.8</v>
      </c>
      <c r="T215" t="s">
        <v>2857</v>
      </c>
      <c r="U215" t="s">
        <v>3310</v>
      </c>
      <c r="V215" t="s">
        <v>2814</v>
      </c>
      <c r="W215" t="s">
        <v>3120</v>
      </c>
    </row>
    <row r="216" spans="1:23" x14ac:dyDescent="0.2">
      <c r="A216" t="s">
        <v>2911</v>
      </c>
      <c r="B216" t="s">
        <v>2912</v>
      </c>
      <c r="C216" t="s">
        <v>3120</v>
      </c>
      <c r="D216" t="s">
        <v>3121</v>
      </c>
      <c r="E216" t="s">
        <v>2915</v>
      </c>
      <c r="F216" t="s">
        <v>2916</v>
      </c>
      <c r="G216" t="s">
        <v>2856</v>
      </c>
      <c r="H216" t="s">
        <v>2385</v>
      </c>
      <c r="I216" s="2">
        <v>45682</v>
      </c>
      <c r="J216" t="s">
        <v>930</v>
      </c>
      <c r="K216" t="s">
        <v>3122</v>
      </c>
      <c r="L216" t="s">
        <v>3311</v>
      </c>
      <c r="M216" s="3">
        <v>24873</v>
      </c>
      <c r="N216" s="4">
        <v>489468.8</v>
      </c>
      <c r="O216" s="4">
        <v>544.77</v>
      </c>
      <c r="P216" s="4">
        <v>1461.65</v>
      </c>
      <c r="Q216" s="4">
        <v>0</v>
      </c>
      <c r="R216" s="4">
        <v>780</v>
      </c>
      <c r="S216" s="4">
        <v>486682.38</v>
      </c>
      <c r="T216" t="s">
        <v>2857</v>
      </c>
      <c r="U216" t="s">
        <v>3310</v>
      </c>
      <c r="V216" t="s">
        <v>2814</v>
      </c>
      <c r="W216" t="s">
        <v>3120</v>
      </c>
    </row>
    <row r="217" spans="1:23" x14ac:dyDescent="0.2">
      <c r="A217" t="s">
        <v>2911</v>
      </c>
      <c r="B217" t="s">
        <v>2912</v>
      </c>
      <c r="C217" t="s">
        <v>3120</v>
      </c>
      <c r="D217" t="s">
        <v>3121</v>
      </c>
      <c r="E217" t="s">
        <v>2915</v>
      </c>
      <c r="F217" t="s">
        <v>2916</v>
      </c>
      <c r="G217" t="s">
        <v>2856</v>
      </c>
      <c r="H217" t="s">
        <v>2385</v>
      </c>
      <c r="I217" s="2">
        <v>45682</v>
      </c>
      <c r="J217" t="s">
        <v>930</v>
      </c>
      <c r="K217" t="s">
        <v>3122</v>
      </c>
      <c r="L217" t="s">
        <v>3312</v>
      </c>
      <c r="M217" s="3">
        <v>25233</v>
      </c>
      <c r="N217" s="4">
        <v>496553.14</v>
      </c>
      <c r="O217" s="4">
        <v>552.65</v>
      </c>
      <c r="P217" s="4">
        <v>1514.34</v>
      </c>
      <c r="Q217" s="4">
        <v>0</v>
      </c>
      <c r="R217" s="4">
        <v>780</v>
      </c>
      <c r="S217" s="4">
        <v>493706.15</v>
      </c>
      <c r="T217" t="s">
        <v>2857</v>
      </c>
      <c r="U217" t="s">
        <v>3310</v>
      </c>
      <c r="V217" t="s">
        <v>2814</v>
      </c>
      <c r="W217" t="s">
        <v>3120</v>
      </c>
    </row>
    <row r="218" spans="1:23" x14ac:dyDescent="0.2">
      <c r="A218" t="s">
        <v>2911</v>
      </c>
      <c r="B218" t="s">
        <v>2912</v>
      </c>
      <c r="C218" t="s">
        <v>3120</v>
      </c>
      <c r="D218" t="s">
        <v>3121</v>
      </c>
      <c r="E218" t="s">
        <v>2915</v>
      </c>
      <c r="F218" t="s">
        <v>2916</v>
      </c>
      <c r="G218" t="s">
        <v>2856</v>
      </c>
      <c r="H218" t="s">
        <v>2385</v>
      </c>
      <c r="I218" s="2">
        <v>45682</v>
      </c>
      <c r="J218" t="s">
        <v>930</v>
      </c>
      <c r="K218" t="s">
        <v>3122</v>
      </c>
      <c r="L218" t="s">
        <v>3313</v>
      </c>
      <c r="M218" s="3">
        <v>24407</v>
      </c>
      <c r="N218" s="4">
        <v>480298.52</v>
      </c>
      <c r="O218" s="4">
        <v>534.55999999999995</v>
      </c>
      <c r="P218" s="4">
        <v>1472.31</v>
      </c>
      <c r="Q218" s="4">
        <v>0</v>
      </c>
      <c r="R218" s="4">
        <v>780</v>
      </c>
      <c r="S218" s="4">
        <v>477511.65</v>
      </c>
      <c r="T218" t="s">
        <v>2857</v>
      </c>
      <c r="U218" t="s">
        <v>3310</v>
      </c>
      <c r="V218" t="s">
        <v>2814</v>
      </c>
      <c r="W218" t="s">
        <v>3120</v>
      </c>
    </row>
    <row r="219" spans="1:23" x14ac:dyDescent="0.2">
      <c r="A219" t="s">
        <v>2911</v>
      </c>
      <c r="B219" t="s">
        <v>2912</v>
      </c>
      <c r="C219" t="s">
        <v>3120</v>
      </c>
      <c r="D219" t="s">
        <v>3121</v>
      </c>
      <c r="E219" t="s">
        <v>2915</v>
      </c>
      <c r="F219" t="s">
        <v>2916</v>
      </c>
      <c r="G219" t="s">
        <v>2856</v>
      </c>
      <c r="H219" t="s">
        <v>2385</v>
      </c>
      <c r="I219" s="2">
        <v>45682</v>
      </c>
      <c r="J219" t="s">
        <v>930</v>
      </c>
      <c r="K219" t="s">
        <v>3122</v>
      </c>
      <c r="L219" t="s">
        <v>3314</v>
      </c>
      <c r="M219" s="3">
        <v>24238</v>
      </c>
      <c r="N219" s="4">
        <v>476972.82</v>
      </c>
      <c r="O219" s="4">
        <v>530.86</v>
      </c>
      <c r="P219" s="4">
        <v>1448.81</v>
      </c>
      <c r="Q219" s="4">
        <v>0</v>
      </c>
      <c r="R219" s="4">
        <v>780</v>
      </c>
      <c r="S219" s="4">
        <v>474213.15</v>
      </c>
      <c r="T219" t="s">
        <v>2857</v>
      </c>
      <c r="U219" t="s">
        <v>3310</v>
      </c>
      <c r="V219" t="s">
        <v>2814</v>
      </c>
      <c r="W219" t="s">
        <v>3120</v>
      </c>
    </row>
    <row r="220" spans="1:23" x14ac:dyDescent="0.2">
      <c r="A220" t="s">
        <v>2911</v>
      </c>
      <c r="B220" t="s">
        <v>2912</v>
      </c>
      <c r="C220" t="s">
        <v>3120</v>
      </c>
      <c r="D220" t="s">
        <v>3121</v>
      </c>
      <c r="E220" t="s">
        <v>2915</v>
      </c>
      <c r="F220" t="s">
        <v>2916</v>
      </c>
      <c r="G220" t="s">
        <v>2856</v>
      </c>
      <c r="H220" t="s">
        <v>2387</v>
      </c>
      <c r="I220" s="2">
        <v>45682</v>
      </c>
      <c r="J220" t="s">
        <v>930</v>
      </c>
      <c r="K220" t="s">
        <v>3122</v>
      </c>
      <c r="L220" t="s">
        <v>3315</v>
      </c>
      <c r="M220" s="3">
        <v>24649</v>
      </c>
      <c r="N220" s="4">
        <v>485060.77</v>
      </c>
      <c r="O220" s="4">
        <v>539.86</v>
      </c>
      <c r="P220" s="4">
        <v>1499.69</v>
      </c>
      <c r="Q220" s="4">
        <v>0</v>
      </c>
      <c r="R220" s="4">
        <v>780</v>
      </c>
      <c r="S220" s="4">
        <v>482241.22</v>
      </c>
      <c r="T220" t="s">
        <v>2857</v>
      </c>
      <c r="U220" t="s">
        <v>3316</v>
      </c>
      <c r="V220" t="s">
        <v>2814</v>
      </c>
      <c r="W220" t="s">
        <v>3120</v>
      </c>
    </row>
    <row r="221" spans="1:23" x14ac:dyDescent="0.2">
      <c r="A221" t="s">
        <v>2911</v>
      </c>
      <c r="B221" t="s">
        <v>2912</v>
      </c>
      <c r="C221" t="s">
        <v>3120</v>
      </c>
      <c r="D221" t="s">
        <v>3121</v>
      </c>
      <c r="E221" t="s">
        <v>2915</v>
      </c>
      <c r="F221" t="s">
        <v>2916</v>
      </c>
      <c r="G221" t="s">
        <v>2856</v>
      </c>
      <c r="H221" t="s">
        <v>2387</v>
      </c>
      <c r="I221" s="2">
        <v>45682</v>
      </c>
      <c r="J221" t="s">
        <v>930</v>
      </c>
      <c r="K221" t="s">
        <v>3122</v>
      </c>
      <c r="L221" t="s">
        <v>3317</v>
      </c>
      <c r="M221" s="3">
        <v>24594</v>
      </c>
      <c r="N221" s="4">
        <v>483978.44</v>
      </c>
      <c r="O221" s="4">
        <v>538.66</v>
      </c>
      <c r="P221" s="4">
        <v>1484.34</v>
      </c>
      <c r="Q221" s="4">
        <v>0</v>
      </c>
      <c r="R221" s="4">
        <v>780</v>
      </c>
      <c r="S221" s="4">
        <v>481175.44</v>
      </c>
      <c r="T221" t="s">
        <v>2857</v>
      </c>
      <c r="U221" t="s">
        <v>3316</v>
      </c>
      <c r="V221" t="s">
        <v>2814</v>
      </c>
      <c r="W221" t="s">
        <v>3120</v>
      </c>
    </row>
    <row r="222" spans="1:23" x14ac:dyDescent="0.2">
      <c r="A222" t="s">
        <v>2911</v>
      </c>
      <c r="B222" t="s">
        <v>2912</v>
      </c>
      <c r="C222" t="s">
        <v>3120</v>
      </c>
      <c r="D222" t="s">
        <v>3121</v>
      </c>
      <c r="E222" t="s">
        <v>2915</v>
      </c>
      <c r="F222" t="s">
        <v>2916</v>
      </c>
      <c r="G222" t="s">
        <v>2856</v>
      </c>
      <c r="H222" t="s">
        <v>2387</v>
      </c>
      <c r="I222" s="2">
        <v>45682</v>
      </c>
      <c r="J222" t="s">
        <v>930</v>
      </c>
      <c r="K222" t="s">
        <v>3122</v>
      </c>
      <c r="L222" t="s">
        <v>3318</v>
      </c>
      <c r="M222" s="3">
        <v>24366</v>
      </c>
      <c r="N222" s="4">
        <v>479491.69</v>
      </c>
      <c r="O222" s="4">
        <v>533.66</v>
      </c>
      <c r="P222" s="4">
        <v>1481.99</v>
      </c>
      <c r="Q222" s="4">
        <v>0</v>
      </c>
      <c r="R222" s="4">
        <v>780</v>
      </c>
      <c r="S222" s="4">
        <v>476696.04</v>
      </c>
      <c r="T222" t="s">
        <v>2857</v>
      </c>
      <c r="U222" t="s">
        <v>3316</v>
      </c>
      <c r="V222" t="s">
        <v>2814</v>
      </c>
      <c r="W222" t="s">
        <v>3120</v>
      </c>
    </row>
    <row r="223" spans="1:23" x14ac:dyDescent="0.2">
      <c r="A223" t="s">
        <v>2911</v>
      </c>
      <c r="B223" t="s">
        <v>2912</v>
      </c>
      <c r="C223" t="s">
        <v>3120</v>
      </c>
      <c r="D223" t="s">
        <v>3121</v>
      </c>
      <c r="E223" t="s">
        <v>2915</v>
      </c>
      <c r="F223" t="s">
        <v>2916</v>
      </c>
      <c r="G223" t="s">
        <v>2856</v>
      </c>
      <c r="H223" t="s">
        <v>2387</v>
      </c>
      <c r="I223" s="2">
        <v>45682</v>
      </c>
      <c r="J223" t="s">
        <v>930</v>
      </c>
      <c r="K223" t="s">
        <v>3122</v>
      </c>
      <c r="L223" t="s">
        <v>3319</v>
      </c>
      <c r="M223" s="3">
        <v>23590</v>
      </c>
      <c r="N223" s="4">
        <v>464221</v>
      </c>
      <c r="O223" s="4">
        <v>516.66999999999996</v>
      </c>
      <c r="P223" s="4">
        <v>1448.35</v>
      </c>
      <c r="Q223" s="4">
        <v>0</v>
      </c>
      <c r="R223" s="4">
        <v>780</v>
      </c>
      <c r="S223" s="4">
        <v>461475.98</v>
      </c>
      <c r="T223" t="s">
        <v>2857</v>
      </c>
      <c r="U223" t="s">
        <v>3316</v>
      </c>
      <c r="V223" t="s">
        <v>2814</v>
      </c>
      <c r="W223" t="s">
        <v>3120</v>
      </c>
    </row>
    <row r="224" spans="1:23" x14ac:dyDescent="0.2">
      <c r="A224" t="s">
        <v>2911</v>
      </c>
      <c r="B224" t="s">
        <v>2912</v>
      </c>
      <c r="C224" t="s">
        <v>3120</v>
      </c>
      <c r="D224" t="s">
        <v>3121</v>
      </c>
      <c r="E224" t="s">
        <v>2915</v>
      </c>
      <c r="F224" t="s">
        <v>2916</v>
      </c>
      <c r="G224" t="s">
        <v>2856</v>
      </c>
      <c r="H224" t="s">
        <v>2387</v>
      </c>
      <c r="I224" s="2">
        <v>45682</v>
      </c>
      <c r="J224" t="s">
        <v>930</v>
      </c>
      <c r="K224" t="s">
        <v>3122</v>
      </c>
      <c r="L224" t="s">
        <v>3320</v>
      </c>
      <c r="M224" s="3">
        <v>23441</v>
      </c>
      <c r="N224" s="4">
        <v>461288.88</v>
      </c>
      <c r="O224" s="4">
        <v>513.41</v>
      </c>
      <c r="P224" s="4">
        <v>1415.63</v>
      </c>
      <c r="Q224" s="4">
        <v>0</v>
      </c>
      <c r="R224" s="4">
        <v>780</v>
      </c>
      <c r="S224" s="4">
        <v>458579.84</v>
      </c>
      <c r="T224" t="s">
        <v>2857</v>
      </c>
      <c r="U224" t="s">
        <v>3316</v>
      </c>
      <c r="V224" t="s">
        <v>2814</v>
      </c>
      <c r="W224" t="s">
        <v>3120</v>
      </c>
    </row>
    <row r="225" spans="1:23" x14ac:dyDescent="0.2">
      <c r="A225" t="s">
        <v>2911</v>
      </c>
      <c r="B225" t="s">
        <v>2912</v>
      </c>
      <c r="C225" t="s">
        <v>3120</v>
      </c>
      <c r="D225" t="s">
        <v>3121</v>
      </c>
      <c r="E225" t="s">
        <v>2915</v>
      </c>
      <c r="F225" t="s">
        <v>2916</v>
      </c>
      <c r="G225" t="s">
        <v>2856</v>
      </c>
      <c r="H225" t="s">
        <v>2389</v>
      </c>
      <c r="I225" s="2">
        <v>45682</v>
      </c>
      <c r="J225" t="s">
        <v>930</v>
      </c>
      <c r="K225" t="s">
        <v>3122</v>
      </c>
      <c r="L225" t="s">
        <v>3321</v>
      </c>
      <c r="M225" s="3">
        <v>23683</v>
      </c>
      <c r="N225" s="4">
        <v>466051.13</v>
      </c>
      <c r="O225" s="4">
        <v>518.71</v>
      </c>
      <c r="P225" s="4">
        <v>1436.13</v>
      </c>
      <c r="Q225" s="4">
        <v>0</v>
      </c>
      <c r="R225" s="4">
        <v>780</v>
      </c>
      <c r="S225" s="4">
        <v>463316.29</v>
      </c>
      <c r="T225" t="s">
        <v>2857</v>
      </c>
      <c r="U225" t="s">
        <v>3322</v>
      </c>
      <c r="V225" t="s">
        <v>2814</v>
      </c>
      <c r="W225" t="s">
        <v>3120</v>
      </c>
    </row>
    <row r="226" spans="1:23" x14ac:dyDescent="0.2">
      <c r="A226" t="s">
        <v>2911</v>
      </c>
      <c r="B226" t="s">
        <v>2912</v>
      </c>
      <c r="C226" t="s">
        <v>3120</v>
      </c>
      <c r="D226" t="s">
        <v>3121</v>
      </c>
      <c r="E226" t="s">
        <v>2915</v>
      </c>
      <c r="F226" t="s">
        <v>2916</v>
      </c>
      <c r="G226" t="s">
        <v>2856</v>
      </c>
      <c r="H226" t="s">
        <v>2389</v>
      </c>
      <c r="I226" s="2">
        <v>45682</v>
      </c>
      <c r="J226" t="s">
        <v>930</v>
      </c>
      <c r="K226" t="s">
        <v>3122</v>
      </c>
      <c r="L226" t="s">
        <v>3323</v>
      </c>
      <c r="M226" s="3">
        <v>24987</v>
      </c>
      <c r="N226" s="4">
        <v>491712.18</v>
      </c>
      <c r="O226" s="4">
        <v>547.27</v>
      </c>
      <c r="P226" s="4">
        <v>1490.18</v>
      </c>
      <c r="Q226" s="4">
        <v>0</v>
      </c>
      <c r="R226" s="4">
        <v>780</v>
      </c>
      <c r="S226" s="4">
        <v>488894.73</v>
      </c>
      <c r="T226" t="s">
        <v>2857</v>
      </c>
      <c r="U226" t="s">
        <v>3322</v>
      </c>
      <c r="V226" t="s">
        <v>2814</v>
      </c>
      <c r="W226" t="s">
        <v>3120</v>
      </c>
    </row>
    <row r="227" spans="1:23" x14ac:dyDescent="0.2">
      <c r="A227" t="s">
        <v>2911</v>
      </c>
      <c r="B227" t="s">
        <v>2912</v>
      </c>
      <c r="C227" t="s">
        <v>3120</v>
      </c>
      <c r="D227" t="s">
        <v>3121</v>
      </c>
      <c r="E227" t="s">
        <v>2915</v>
      </c>
      <c r="F227" t="s">
        <v>2916</v>
      </c>
      <c r="G227" t="s">
        <v>2856</v>
      </c>
      <c r="H227" t="s">
        <v>2389</v>
      </c>
      <c r="I227" s="2">
        <v>45682</v>
      </c>
      <c r="J227" t="s">
        <v>930</v>
      </c>
      <c r="K227" t="s">
        <v>3122</v>
      </c>
      <c r="L227" t="s">
        <v>3324</v>
      </c>
      <c r="M227" s="3">
        <v>24257</v>
      </c>
      <c r="N227" s="4">
        <v>477346.71</v>
      </c>
      <c r="O227" s="4">
        <v>531.28</v>
      </c>
      <c r="P227" s="4">
        <v>1471.69</v>
      </c>
      <c r="Q227" s="4">
        <v>0</v>
      </c>
      <c r="R227" s="4">
        <v>780</v>
      </c>
      <c r="S227" s="4">
        <v>474563.74</v>
      </c>
      <c r="T227" t="s">
        <v>2857</v>
      </c>
      <c r="U227" t="s">
        <v>3322</v>
      </c>
      <c r="V227" t="s">
        <v>2814</v>
      </c>
      <c r="W227" t="s">
        <v>3120</v>
      </c>
    </row>
    <row r="228" spans="1:23" x14ac:dyDescent="0.2">
      <c r="A228" t="s">
        <v>2911</v>
      </c>
      <c r="B228" t="s">
        <v>2912</v>
      </c>
      <c r="C228" t="s">
        <v>2913</v>
      </c>
      <c r="D228" t="s">
        <v>2914</v>
      </c>
      <c r="E228" t="s">
        <v>2915</v>
      </c>
      <c r="F228" t="s">
        <v>2916</v>
      </c>
      <c r="G228" t="s">
        <v>2856</v>
      </c>
      <c r="H228" t="s">
        <v>3325</v>
      </c>
      <c r="I228" s="2">
        <v>45683</v>
      </c>
      <c r="J228" t="s">
        <v>3326</v>
      </c>
      <c r="K228" t="s">
        <v>3327</v>
      </c>
      <c r="L228" t="s">
        <v>3328</v>
      </c>
      <c r="M228" s="3">
        <v>29366</v>
      </c>
      <c r="N228" s="4">
        <v>687232.53</v>
      </c>
      <c r="O228" s="4">
        <v>764.88</v>
      </c>
      <c r="P228" s="4">
        <v>496</v>
      </c>
      <c r="Q228" s="4">
        <v>5579.48</v>
      </c>
      <c r="R228" s="4">
        <v>0</v>
      </c>
      <c r="S228" s="4">
        <v>685971.65</v>
      </c>
      <c r="T228" t="s">
        <v>2857</v>
      </c>
      <c r="U228" t="s">
        <v>3329</v>
      </c>
      <c r="V228" t="s">
        <v>2814</v>
      </c>
      <c r="W228" t="s">
        <v>2913</v>
      </c>
    </row>
    <row r="229" spans="1:23" x14ac:dyDescent="0.2">
      <c r="A229" t="s">
        <v>2911</v>
      </c>
      <c r="B229" t="s">
        <v>2912</v>
      </c>
      <c r="C229" t="s">
        <v>2913</v>
      </c>
      <c r="D229" t="s">
        <v>2914</v>
      </c>
      <c r="E229" t="s">
        <v>2915</v>
      </c>
      <c r="F229" t="s">
        <v>2916</v>
      </c>
      <c r="G229" t="s">
        <v>2856</v>
      </c>
      <c r="H229" t="s">
        <v>3325</v>
      </c>
      <c r="I229" s="2">
        <v>45683</v>
      </c>
      <c r="J229" t="s">
        <v>3326</v>
      </c>
      <c r="K229" t="s">
        <v>3327</v>
      </c>
      <c r="L229" t="s">
        <v>3330</v>
      </c>
      <c r="M229" s="3">
        <v>29366</v>
      </c>
      <c r="N229" s="4">
        <v>687232.53</v>
      </c>
      <c r="O229" s="4">
        <v>764.88</v>
      </c>
      <c r="P229" s="4">
        <v>496</v>
      </c>
      <c r="Q229" s="4">
        <v>5579.48</v>
      </c>
      <c r="R229" s="4">
        <v>0</v>
      </c>
      <c r="S229" s="4">
        <v>685971.65</v>
      </c>
      <c r="T229" t="s">
        <v>2857</v>
      </c>
      <c r="U229" t="s">
        <v>3329</v>
      </c>
      <c r="V229" t="s">
        <v>2814</v>
      </c>
      <c r="W229" t="s">
        <v>2913</v>
      </c>
    </row>
    <row r="230" spans="1:23" x14ac:dyDescent="0.2">
      <c r="A230" t="s">
        <v>2911</v>
      </c>
      <c r="B230" t="s">
        <v>2912</v>
      </c>
      <c r="C230" t="s">
        <v>3331</v>
      </c>
      <c r="D230" t="s">
        <v>3332</v>
      </c>
      <c r="E230" t="s">
        <v>2915</v>
      </c>
      <c r="F230" t="s">
        <v>2916</v>
      </c>
      <c r="G230" t="s">
        <v>2856</v>
      </c>
      <c r="H230" t="s">
        <v>3333</v>
      </c>
      <c r="I230" s="2">
        <v>45683</v>
      </c>
      <c r="J230" t="s">
        <v>3334</v>
      </c>
      <c r="K230" t="s">
        <v>3335</v>
      </c>
      <c r="L230" t="s">
        <v>3336</v>
      </c>
      <c r="M230" s="3">
        <v>28448</v>
      </c>
      <c r="N230" s="4">
        <v>637077.6</v>
      </c>
      <c r="O230" s="4">
        <v>709.05</v>
      </c>
      <c r="P230" s="4">
        <v>709</v>
      </c>
      <c r="Q230" s="4">
        <v>853.44</v>
      </c>
      <c r="R230" s="4">
        <v>0</v>
      </c>
      <c r="S230" s="4">
        <v>635659.55000000005</v>
      </c>
      <c r="T230" t="s">
        <v>2857</v>
      </c>
      <c r="U230" t="s">
        <v>3337</v>
      </c>
      <c r="V230" t="s">
        <v>2814</v>
      </c>
      <c r="W230" t="s">
        <v>3331</v>
      </c>
    </row>
    <row r="231" spans="1:23" x14ac:dyDescent="0.2">
      <c r="A231" t="s">
        <v>2911</v>
      </c>
      <c r="B231" t="s">
        <v>2912</v>
      </c>
      <c r="C231" t="s">
        <v>3338</v>
      </c>
      <c r="D231" t="s">
        <v>3339</v>
      </c>
      <c r="E231" t="s">
        <v>2915</v>
      </c>
      <c r="F231" t="s">
        <v>2916</v>
      </c>
      <c r="G231" t="s">
        <v>2856</v>
      </c>
      <c r="H231" t="s">
        <v>3340</v>
      </c>
      <c r="I231" s="2">
        <v>45683</v>
      </c>
      <c r="J231" t="s">
        <v>3341</v>
      </c>
      <c r="K231" t="s">
        <v>3342</v>
      </c>
      <c r="L231" t="s">
        <v>3343</v>
      </c>
      <c r="M231" s="3">
        <v>8978</v>
      </c>
      <c r="N231" s="4">
        <v>215043.93</v>
      </c>
      <c r="O231" s="4">
        <v>239.34</v>
      </c>
      <c r="P231" s="4">
        <v>314</v>
      </c>
      <c r="Q231" s="4">
        <v>225</v>
      </c>
      <c r="R231" s="4">
        <v>0</v>
      </c>
      <c r="S231" s="4">
        <v>214490.59</v>
      </c>
      <c r="T231" t="s">
        <v>2857</v>
      </c>
      <c r="U231" t="s">
        <v>3344</v>
      </c>
      <c r="V231" t="s">
        <v>2814</v>
      </c>
      <c r="W231" t="s">
        <v>3338</v>
      </c>
    </row>
    <row r="232" spans="1:23" x14ac:dyDescent="0.2">
      <c r="A232" t="s">
        <v>2911</v>
      </c>
      <c r="B232" t="s">
        <v>2912</v>
      </c>
      <c r="C232" t="s">
        <v>2922</v>
      </c>
      <c r="D232" t="s">
        <v>2923</v>
      </c>
      <c r="E232" t="s">
        <v>2915</v>
      </c>
      <c r="F232" t="s">
        <v>2916</v>
      </c>
      <c r="G232" t="s">
        <v>2856</v>
      </c>
      <c r="H232" t="s">
        <v>3345</v>
      </c>
      <c r="I232" s="2">
        <v>45683</v>
      </c>
      <c r="J232" t="s">
        <v>2967</v>
      </c>
      <c r="K232" t="s">
        <v>3346</v>
      </c>
      <c r="L232" t="s">
        <v>3347</v>
      </c>
      <c r="M232" s="3">
        <v>29859</v>
      </c>
      <c r="N232" s="4">
        <v>692704.61</v>
      </c>
      <c r="O232" s="4">
        <v>770.97</v>
      </c>
      <c r="P232" s="4">
        <v>684</v>
      </c>
      <c r="Q232" s="4">
        <v>1492.95</v>
      </c>
      <c r="R232" s="4">
        <v>0</v>
      </c>
      <c r="S232" s="4">
        <v>691249.64</v>
      </c>
      <c r="T232" t="s">
        <v>2857</v>
      </c>
      <c r="U232" t="s">
        <v>3348</v>
      </c>
      <c r="V232" t="s">
        <v>2814</v>
      </c>
      <c r="W232" t="s">
        <v>2922</v>
      </c>
    </row>
    <row r="233" spans="1:23" x14ac:dyDescent="0.2">
      <c r="A233" t="s">
        <v>2911</v>
      </c>
      <c r="B233" t="s">
        <v>2912</v>
      </c>
      <c r="C233" t="s">
        <v>2871</v>
      </c>
      <c r="D233" t="s">
        <v>2872</v>
      </c>
      <c r="E233" t="s">
        <v>2915</v>
      </c>
      <c r="F233" t="s">
        <v>2916</v>
      </c>
      <c r="G233" t="s">
        <v>2856</v>
      </c>
      <c r="H233" t="s">
        <v>3349</v>
      </c>
      <c r="I233" s="2">
        <v>45684</v>
      </c>
      <c r="J233" t="s">
        <v>2998</v>
      </c>
      <c r="K233" t="s">
        <v>2999</v>
      </c>
      <c r="L233" t="s">
        <v>3350</v>
      </c>
      <c r="M233" s="3">
        <v>26936</v>
      </c>
      <c r="N233" s="4">
        <v>576477.54</v>
      </c>
      <c r="O233" s="4">
        <v>641.61</v>
      </c>
      <c r="P233" s="4">
        <v>2384.15</v>
      </c>
      <c r="Q233" s="4">
        <v>1077.44</v>
      </c>
      <c r="R233" s="4">
        <v>900</v>
      </c>
      <c r="S233" s="4">
        <v>572551.78</v>
      </c>
      <c r="T233" t="s">
        <v>2857</v>
      </c>
      <c r="U233" t="s">
        <v>3351</v>
      </c>
      <c r="V233" t="s">
        <v>2814</v>
      </c>
      <c r="W233" t="s">
        <v>2871</v>
      </c>
    </row>
    <row r="234" spans="1:23" x14ac:dyDescent="0.2">
      <c r="A234" t="s">
        <v>2911</v>
      </c>
      <c r="B234" t="s">
        <v>2912</v>
      </c>
      <c r="C234" t="s">
        <v>2871</v>
      </c>
      <c r="D234" t="s">
        <v>2872</v>
      </c>
      <c r="E234" t="s">
        <v>2915</v>
      </c>
      <c r="F234" t="s">
        <v>2916</v>
      </c>
      <c r="G234" t="s">
        <v>2856</v>
      </c>
      <c r="H234" t="s">
        <v>3352</v>
      </c>
      <c r="I234" s="2">
        <v>45684</v>
      </c>
      <c r="J234" t="s">
        <v>3353</v>
      </c>
      <c r="K234" t="s">
        <v>3354</v>
      </c>
      <c r="L234" t="s">
        <v>3355</v>
      </c>
      <c r="M234" s="3">
        <v>27223</v>
      </c>
      <c r="N234" s="4">
        <v>549904.6</v>
      </c>
      <c r="O234" s="4">
        <v>612.03</v>
      </c>
      <c r="P234" s="4">
        <v>1278.08</v>
      </c>
      <c r="Q234" s="4">
        <v>816.69</v>
      </c>
      <c r="R234" s="4">
        <v>900</v>
      </c>
      <c r="S234" s="4">
        <v>547114.49</v>
      </c>
      <c r="T234" t="s">
        <v>2857</v>
      </c>
      <c r="U234" t="s">
        <v>3356</v>
      </c>
      <c r="V234" t="s">
        <v>2814</v>
      </c>
      <c r="W234" t="s">
        <v>2871</v>
      </c>
    </row>
    <row r="235" spans="1:23" x14ac:dyDescent="0.2">
      <c r="A235" t="s">
        <v>2911</v>
      </c>
      <c r="B235" t="s">
        <v>2912</v>
      </c>
      <c r="C235" t="s">
        <v>2871</v>
      </c>
      <c r="D235" t="s">
        <v>2872</v>
      </c>
      <c r="E235" t="s">
        <v>2915</v>
      </c>
      <c r="F235" t="s">
        <v>2916</v>
      </c>
      <c r="G235" t="s">
        <v>2856</v>
      </c>
      <c r="H235" t="s">
        <v>3352</v>
      </c>
      <c r="I235" s="2">
        <v>45684</v>
      </c>
      <c r="J235" t="s">
        <v>3353</v>
      </c>
      <c r="K235" t="s">
        <v>3354</v>
      </c>
      <c r="L235" t="s">
        <v>3357</v>
      </c>
      <c r="M235" s="3">
        <v>27223</v>
      </c>
      <c r="N235" s="4">
        <v>549904.6</v>
      </c>
      <c r="O235" s="4">
        <v>612.03</v>
      </c>
      <c r="P235" s="4">
        <v>1278.08</v>
      </c>
      <c r="Q235" s="4">
        <v>816.69</v>
      </c>
      <c r="R235" s="4">
        <v>900</v>
      </c>
      <c r="S235" s="4">
        <v>547114.49</v>
      </c>
      <c r="T235" t="s">
        <v>2857</v>
      </c>
      <c r="U235" t="s">
        <v>3356</v>
      </c>
      <c r="V235" t="s">
        <v>2814</v>
      </c>
      <c r="W235" t="s">
        <v>2871</v>
      </c>
    </row>
    <row r="236" spans="1:23" x14ac:dyDescent="0.2">
      <c r="A236" t="s">
        <v>2911</v>
      </c>
      <c r="B236" t="s">
        <v>2912</v>
      </c>
      <c r="C236" t="s">
        <v>2871</v>
      </c>
      <c r="D236" t="s">
        <v>2872</v>
      </c>
      <c r="E236" t="s">
        <v>2915</v>
      </c>
      <c r="F236" t="s">
        <v>2916</v>
      </c>
      <c r="G236" t="s">
        <v>2856</v>
      </c>
      <c r="H236" t="s">
        <v>3352</v>
      </c>
      <c r="I236" s="2">
        <v>45684</v>
      </c>
      <c r="J236" t="s">
        <v>3353</v>
      </c>
      <c r="K236" t="s">
        <v>3354</v>
      </c>
      <c r="L236" t="s">
        <v>3358</v>
      </c>
      <c r="M236" s="3">
        <v>27068</v>
      </c>
      <c r="N236" s="4">
        <v>546773.6</v>
      </c>
      <c r="O236" s="4">
        <v>608.54999999999995</v>
      </c>
      <c r="P236" s="4">
        <v>1278.08</v>
      </c>
      <c r="Q236" s="4">
        <v>812.04</v>
      </c>
      <c r="R236" s="4">
        <v>900</v>
      </c>
      <c r="S236" s="4">
        <v>543986.97</v>
      </c>
      <c r="T236" t="s">
        <v>2857</v>
      </c>
      <c r="U236" t="s">
        <v>3356</v>
      </c>
      <c r="V236" t="s">
        <v>2814</v>
      </c>
      <c r="W236" t="s">
        <v>2871</v>
      </c>
    </row>
    <row r="237" spans="1:23" x14ac:dyDescent="0.2">
      <c r="A237" t="s">
        <v>2911</v>
      </c>
      <c r="B237" t="s">
        <v>2912</v>
      </c>
      <c r="C237" t="s">
        <v>2871</v>
      </c>
      <c r="D237" t="s">
        <v>2872</v>
      </c>
      <c r="E237" t="s">
        <v>2915</v>
      </c>
      <c r="F237" t="s">
        <v>2916</v>
      </c>
      <c r="G237" t="s">
        <v>2856</v>
      </c>
      <c r="H237" t="s">
        <v>3352</v>
      </c>
      <c r="I237" s="2">
        <v>45684</v>
      </c>
      <c r="J237" t="s">
        <v>3353</v>
      </c>
      <c r="K237" t="s">
        <v>3354</v>
      </c>
      <c r="L237" t="s">
        <v>3359</v>
      </c>
      <c r="M237" s="3">
        <v>27068</v>
      </c>
      <c r="N237" s="4">
        <v>546773.6</v>
      </c>
      <c r="O237" s="4">
        <v>608.54999999999995</v>
      </c>
      <c r="P237" s="4">
        <v>1278.08</v>
      </c>
      <c r="Q237" s="4">
        <v>812.04</v>
      </c>
      <c r="R237" s="4">
        <v>900</v>
      </c>
      <c r="S237" s="4">
        <v>543986.97</v>
      </c>
      <c r="T237" t="s">
        <v>2857</v>
      </c>
      <c r="U237" t="s">
        <v>3356</v>
      </c>
      <c r="V237" t="s">
        <v>2814</v>
      </c>
      <c r="W237" t="s">
        <v>2871</v>
      </c>
    </row>
    <row r="238" spans="1:23" x14ac:dyDescent="0.2">
      <c r="A238" t="s">
        <v>2911</v>
      </c>
      <c r="B238" t="s">
        <v>2912</v>
      </c>
      <c r="C238" t="s">
        <v>2922</v>
      </c>
      <c r="D238" t="s">
        <v>2923</v>
      </c>
      <c r="E238" t="s">
        <v>2915</v>
      </c>
      <c r="F238" t="s">
        <v>2916</v>
      </c>
      <c r="G238" t="s">
        <v>2856</v>
      </c>
      <c r="H238" t="s">
        <v>3360</v>
      </c>
      <c r="I238" s="2">
        <v>45684</v>
      </c>
      <c r="J238" t="s">
        <v>2925</v>
      </c>
      <c r="K238" t="s">
        <v>2926</v>
      </c>
      <c r="L238" t="s">
        <v>3361</v>
      </c>
      <c r="M238" s="3">
        <v>29177</v>
      </c>
      <c r="N238" s="4">
        <v>654799.56999999995</v>
      </c>
      <c r="O238" s="4">
        <v>728.78</v>
      </c>
      <c r="P238" s="4">
        <v>1942.5</v>
      </c>
      <c r="Q238" s="4">
        <v>875.31</v>
      </c>
      <c r="R238" s="4">
        <v>4500</v>
      </c>
      <c r="S238" s="4">
        <v>647628.29</v>
      </c>
      <c r="T238" t="s">
        <v>2857</v>
      </c>
      <c r="U238" t="s">
        <v>3362</v>
      </c>
      <c r="V238" t="s">
        <v>2814</v>
      </c>
      <c r="W238" t="s">
        <v>2922</v>
      </c>
    </row>
    <row r="239" spans="1:23" x14ac:dyDescent="0.2">
      <c r="A239" t="s">
        <v>2911</v>
      </c>
      <c r="B239" t="s">
        <v>2912</v>
      </c>
      <c r="C239" t="s">
        <v>2871</v>
      </c>
      <c r="D239" t="s">
        <v>2872</v>
      </c>
      <c r="E239" t="s">
        <v>2915</v>
      </c>
      <c r="F239" t="s">
        <v>2916</v>
      </c>
      <c r="G239" t="s">
        <v>2856</v>
      </c>
      <c r="H239" t="s">
        <v>3363</v>
      </c>
      <c r="I239" s="2">
        <v>45685</v>
      </c>
      <c r="J239" t="s">
        <v>3364</v>
      </c>
      <c r="K239" t="s">
        <v>3365</v>
      </c>
      <c r="L239" t="s">
        <v>3366</v>
      </c>
      <c r="M239" s="3">
        <v>26358</v>
      </c>
      <c r="N239" s="4">
        <v>564107.32999999996</v>
      </c>
      <c r="O239" s="4">
        <v>627.84</v>
      </c>
      <c r="P239" s="4">
        <v>1500</v>
      </c>
      <c r="Q239" s="4">
        <v>1054.32</v>
      </c>
      <c r="R239" s="4">
        <v>1600</v>
      </c>
      <c r="S239" s="4">
        <v>560379.49</v>
      </c>
      <c r="T239" t="s">
        <v>2857</v>
      </c>
      <c r="U239" t="s">
        <v>3367</v>
      </c>
      <c r="V239" t="s">
        <v>2814</v>
      </c>
      <c r="W239" t="s">
        <v>2871</v>
      </c>
    </row>
    <row r="240" spans="1:23" x14ac:dyDescent="0.2">
      <c r="A240" t="s">
        <v>2911</v>
      </c>
      <c r="B240" t="s">
        <v>2912</v>
      </c>
      <c r="C240" t="s">
        <v>2913</v>
      </c>
      <c r="D240" t="s">
        <v>2914</v>
      </c>
      <c r="E240" t="s">
        <v>2915</v>
      </c>
      <c r="F240" t="s">
        <v>2916</v>
      </c>
      <c r="G240" t="s">
        <v>2856</v>
      </c>
      <c r="H240" t="s">
        <v>3368</v>
      </c>
      <c r="I240" s="2">
        <v>45685</v>
      </c>
      <c r="J240" t="s">
        <v>2952</v>
      </c>
      <c r="K240" t="s">
        <v>3369</v>
      </c>
      <c r="L240" t="s">
        <v>3370</v>
      </c>
      <c r="M240" s="3">
        <v>29304</v>
      </c>
      <c r="N240" s="4">
        <v>706274.75</v>
      </c>
      <c r="O240" s="4">
        <v>786.07</v>
      </c>
      <c r="P240" s="4">
        <v>3752</v>
      </c>
      <c r="Q240" s="4">
        <v>879.12</v>
      </c>
      <c r="R240" s="4">
        <v>3500.01</v>
      </c>
      <c r="S240" s="4">
        <v>698236.67</v>
      </c>
      <c r="T240" t="s">
        <v>2857</v>
      </c>
      <c r="U240" t="s">
        <v>3371</v>
      </c>
      <c r="V240" t="s">
        <v>2814</v>
      </c>
      <c r="W240" t="s">
        <v>2913</v>
      </c>
    </row>
    <row r="241" spans="1:23" x14ac:dyDescent="0.2">
      <c r="A241" t="s">
        <v>2911</v>
      </c>
      <c r="B241" t="s">
        <v>2912</v>
      </c>
      <c r="C241" t="s">
        <v>2913</v>
      </c>
      <c r="D241" t="s">
        <v>2914</v>
      </c>
      <c r="E241" t="s">
        <v>2915</v>
      </c>
      <c r="F241" t="s">
        <v>2916</v>
      </c>
      <c r="G241" t="s">
        <v>2856</v>
      </c>
      <c r="H241" t="s">
        <v>3372</v>
      </c>
      <c r="I241" s="2">
        <v>45685</v>
      </c>
      <c r="J241" t="s">
        <v>2952</v>
      </c>
      <c r="K241" t="s">
        <v>3373</v>
      </c>
      <c r="L241" t="s">
        <v>3374</v>
      </c>
      <c r="M241" s="3">
        <v>29304</v>
      </c>
      <c r="N241" s="4">
        <v>694079.01</v>
      </c>
      <c r="O241" s="4">
        <v>772.5</v>
      </c>
      <c r="P241" s="4">
        <v>1506.4</v>
      </c>
      <c r="Q241" s="4">
        <v>879.12</v>
      </c>
      <c r="R241" s="4">
        <v>4500</v>
      </c>
      <c r="S241" s="4">
        <v>687300.11</v>
      </c>
      <c r="T241" t="s">
        <v>2857</v>
      </c>
      <c r="U241" t="s">
        <v>3375</v>
      </c>
      <c r="V241" t="s">
        <v>2814</v>
      </c>
      <c r="W241" t="s">
        <v>2913</v>
      </c>
    </row>
    <row r="242" spans="1:23" x14ac:dyDescent="0.2">
      <c r="A242" t="s">
        <v>2911</v>
      </c>
      <c r="B242" t="s">
        <v>2912</v>
      </c>
      <c r="C242" t="s">
        <v>2913</v>
      </c>
      <c r="D242" t="s">
        <v>2914</v>
      </c>
      <c r="E242" t="s">
        <v>2915</v>
      </c>
      <c r="F242" t="s">
        <v>2916</v>
      </c>
      <c r="G242" t="s">
        <v>2856</v>
      </c>
      <c r="H242" t="s">
        <v>3376</v>
      </c>
      <c r="I242" s="2">
        <v>45685</v>
      </c>
      <c r="J242" t="s">
        <v>2918</v>
      </c>
      <c r="K242" t="s">
        <v>2943</v>
      </c>
      <c r="L242" t="s">
        <v>3377</v>
      </c>
      <c r="M242" s="3">
        <v>29304</v>
      </c>
      <c r="N242" s="4">
        <v>706274.75</v>
      </c>
      <c r="O242" s="4">
        <v>786.07</v>
      </c>
      <c r="P242" s="4">
        <v>3752</v>
      </c>
      <c r="Q242" s="4">
        <v>879.12</v>
      </c>
      <c r="R242" s="4">
        <v>3499.99</v>
      </c>
      <c r="S242" s="4">
        <v>698236.69</v>
      </c>
      <c r="T242" t="s">
        <v>2857</v>
      </c>
      <c r="U242" t="s">
        <v>3378</v>
      </c>
      <c r="V242" t="s">
        <v>2814</v>
      </c>
      <c r="W242" t="s">
        <v>2913</v>
      </c>
    </row>
    <row r="243" spans="1:23" x14ac:dyDescent="0.2">
      <c r="A243" t="s">
        <v>2911</v>
      </c>
      <c r="B243" t="s">
        <v>2912</v>
      </c>
      <c r="C243" t="s">
        <v>2871</v>
      </c>
      <c r="D243" t="s">
        <v>2872</v>
      </c>
      <c r="E243" t="s">
        <v>2915</v>
      </c>
      <c r="F243" t="s">
        <v>2916</v>
      </c>
      <c r="G243" t="s">
        <v>2856</v>
      </c>
      <c r="H243" t="s">
        <v>3379</v>
      </c>
      <c r="I243" s="2">
        <v>45686</v>
      </c>
      <c r="J243" t="s">
        <v>3239</v>
      </c>
      <c r="K243" t="s">
        <v>3240</v>
      </c>
      <c r="L243" t="s">
        <v>3380</v>
      </c>
      <c r="M243" s="3">
        <v>13287</v>
      </c>
      <c r="N243" s="4">
        <v>284365.05</v>
      </c>
      <c r="O243" s="4">
        <v>316.49</v>
      </c>
      <c r="P243" s="4">
        <v>1181.5</v>
      </c>
      <c r="Q243" s="4">
        <v>531.48</v>
      </c>
      <c r="R243" s="4">
        <v>450</v>
      </c>
      <c r="S243" s="4">
        <v>282417.06</v>
      </c>
      <c r="T243" t="s">
        <v>2857</v>
      </c>
      <c r="U243" t="s">
        <v>3381</v>
      </c>
      <c r="V243" t="s">
        <v>2814</v>
      </c>
      <c r="W243" t="s">
        <v>2871</v>
      </c>
    </row>
    <row r="244" spans="1:23" x14ac:dyDescent="0.2">
      <c r="A244" t="s">
        <v>2911</v>
      </c>
      <c r="B244" t="s">
        <v>2912</v>
      </c>
      <c r="C244" t="s">
        <v>2871</v>
      </c>
      <c r="D244" t="s">
        <v>2872</v>
      </c>
      <c r="E244" t="s">
        <v>2915</v>
      </c>
      <c r="F244" t="s">
        <v>2916</v>
      </c>
      <c r="G244" t="s">
        <v>2856</v>
      </c>
      <c r="H244" t="s">
        <v>3382</v>
      </c>
      <c r="I244" s="2">
        <v>45686</v>
      </c>
      <c r="J244" t="s">
        <v>3239</v>
      </c>
      <c r="K244" t="s">
        <v>3240</v>
      </c>
      <c r="L244" t="s">
        <v>3380</v>
      </c>
      <c r="M244" s="3">
        <v>13287</v>
      </c>
      <c r="N244" s="4">
        <v>284365.05</v>
      </c>
      <c r="O244" s="4">
        <v>316.49</v>
      </c>
      <c r="P244" s="4">
        <v>1181.5</v>
      </c>
      <c r="Q244" s="4">
        <v>531.48</v>
      </c>
      <c r="R244" s="4">
        <v>450</v>
      </c>
      <c r="S244" s="4">
        <v>282417.06</v>
      </c>
      <c r="T244" t="s">
        <v>2857</v>
      </c>
      <c r="U244" t="s">
        <v>3383</v>
      </c>
      <c r="V244" t="s">
        <v>2814</v>
      </c>
      <c r="W244" t="s">
        <v>2871</v>
      </c>
    </row>
    <row r="245" spans="1:23" x14ac:dyDescent="0.2">
      <c r="A245" t="s">
        <v>2911</v>
      </c>
      <c r="B245" t="s">
        <v>3087</v>
      </c>
      <c r="C245" t="s">
        <v>3156</v>
      </c>
      <c r="D245" t="s">
        <v>3157</v>
      </c>
      <c r="E245" t="s">
        <v>2915</v>
      </c>
      <c r="F245" t="s">
        <v>2916</v>
      </c>
      <c r="G245" t="s">
        <v>2856</v>
      </c>
      <c r="H245" t="s">
        <v>2700</v>
      </c>
      <c r="I245" s="2">
        <v>45686</v>
      </c>
      <c r="J245" t="s">
        <v>3032</v>
      </c>
      <c r="K245" t="s">
        <v>3384</v>
      </c>
      <c r="L245" t="s">
        <v>3385</v>
      </c>
      <c r="M245" s="3">
        <v>381</v>
      </c>
      <c r="N245" s="4">
        <v>147074.91</v>
      </c>
      <c r="O245" s="4">
        <v>163.69</v>
      </c>
      <c r="P245" s="4">
        <v>0</v>
      </c>
      <c r="Q245" s="4">
        <v>0</v>
      </c>
      <c r="R245" s="4">
        <v>0</v>
      </c>
      <c r="S245" s="4">
        <v>146911.22</v>
      </c>
      <c r="T245" t="s">
        <v>2857</v>
      </c>
      <c r="U245" t="s">
        <v>3386</v>
      </c>
      <c r="V245" t="s">
        <v>2814</v>
      </c>
      <c r="W245" t="s">
        <v>3156</v>
      </c>
    </row>
    <row r="246" spans="1:23" x14ac:dyDescent="0.2">
      <c r="A246" t="s">
        <v>2911</v>
      </c>
      <c r="B246" t="s">
        <v>3087</v>
      </c>
      <c r="C246" t="s">
        <v>3156</v>
      </c>
      <c r="D246" t="s">
        <v>3157</v>
      </c>
      <c r="E246" t="s">
        <v>2915</v>
      </c>
      <c r="F246" t="s">
        <v>2916</v>
      </c>
      <c r="G246" t="s">
        <v>2856</v>
      </c>
      <c r="H246" t="s">
        <v>2700</v>
      </c>
      <c r="I246" s="2">
        <v>45686</v>
      </c>
      <c r="J246" t="s">
        <v>3032</v>
      </c>
      <c r="K246" t="s">
        <v>3384</v>
      </c>
      <c r="L246" t="s">
        <v>3387</v>
      </c>
      <c r="M246" s="3">
        <v>381</v>
      </c>
      <c r="N246" s="4">
        <v>147074.91</v>
      </c>
      <c r="O246" s="4">
        <v>163.69</v>
      </c>
      <c r="P246" s="4">
        <v>0</v>
      </c>
      <c r="Q246" s="4">
        <v>0</v>
      </c>
      <c r="R246" s="4">
        <v>0</v>
      </c>
      <c r="S246" s="4">
        <v>146911.22</v>
      </c>
      <c r="T246" t="s">
        <v>2857</v>
      </c>
      <c r="U246" t="s">
        <v>3386</v>
      </c>
      <c r="V246" t="s">
        <v>2814</v>
      </c>
      <c r="W246" t="s">
        <v>3156</v>
      </c>
    </row>
    <row r="247" spans="1:23" x14ac:dyDescent="0.2">
      <c r="A247" t="s">
        <v>2911</v>
      </c>
      <c r="B247" t="s">
        <v>2912</v>
      </c>
      <c r="C247" t="s">
        <v>2913</v>
      </c>
      <c r="D247" t="s">
        <v>2914</v>
      </c>
      <c r="E247" t="s">
        <v>2915</v>
      </c>
      <c r="F247" t="s">
        <v>2916</v>
      </c>
      <c r="G247" t="s">
        <v>2856</v>
      </c>
      <c r="H247" t="s">
        <v>3388</v>
      </c>
      <c r="I247" s="2">
        <v>45687</v>
      </c>
      <c r="J247" t="s">
        <v>3389</v>
      </c>
      <c r="K247" t="s">
        <v>3390</v>
      </c>
      <c r="L247" t="s">
        <v>3391</v>
      </c>
      <c r="M247" s="3">
        <v>29366</v>
      </c>
      <c r="N247" s="4">
        <v>694960.19</v>
      </c>
      <c r="O247" s="4">
        <v>773.48</v>
      </c>
      <c r="P247" s="4">
        <v>2092</v>
      </c>
      <c r="Q247" s="4">
        <v>880.98</v>
      </c>
      <c r="R247" s="4">
        <v>3500</v>
      </c>
      <c r="S247" s="4">
        <v>688594.71</v>
      </c>
      <c r="T247" t="s">
        <v>2857</v>
      </c>
      <c r="U247" t="s">
        <v>3392</v>
      </c>
      <c r="V247" t="s">
        <v>2814</v>
      </c>
      <c r="W247" t="s">
        <v>2913</v>
      </c>
    </row>
    <row r="248" spans="1:23" x14ac:dyDescent="0.2">
      <c r="A248" t="s">
        <v>2911</v>
      </c>
      <c r="B248" t="s">
        <v>2912</v>
      </c>
      <c r="C248" t="s">
        <v>2913</v>
      </c>
      <c r="D248" t="s">
        <v>2914</v>
      </c>
      <c r="E248" t="s">
        <v>2915</v>
      </c>
      <c r="F248" t="s">
        <v>2916</v>
      </c>
      <c r="G248" t="s">
        <v>2856</v>
      </c>
      <c r="H248" t="s">
        <v>3393</v>
      </c>
      <c r="I248" s="2">
        <v>45687</v>
      </c>
      <c r="J248" t="s">
        <v>3394</v>
      </c>
      <c r="K248" t="s">
        <v>3395</v>
      </c>
      <c r="L248" t="s">
        <v>3396</v>
      </c>
      <c r="M248" s="3">
        <v>29366</v>
      </c>
      <c r="N248" s="4">
        <v>694666.53</v>
      </c>
      <c r="O248" s="4">
        <v>773.15</v>
      </c>
      <c r="P248" s="4">
        <v>2102.2399999999998</v>
      </c>
      <c r="Q248" s="4">
        <v>880.98</v>
      </c>
      <c r="R248" s="4">
        <v>3500</v>
      </c>
      <c r="S248" s="4">
        <v>688291.14</v>
      </c>
      <c r="T248" t="s">
        <v>2857</v>
      </c>
      <c r="U248" t="s">
        <v>3397</v>
      </c>
      <c r="V248" t="s">
        <v>2814</v>
      </c>
      <c r="W248" t="s">
        <v>2913</v>
      </c>
    </row>
    <row r="249" spans="1:23" x14ac:dyDescent="0.2">
      <c r="A249" t="s">
        <v>2911</v>
      </c>
      <c r="B249" t="s">
        <v>2912</v>
      </c>
      <c r="C249" t="s">
        <v>2913</v>
      </c>
      <c r="D249" t="s">
        <v>2914</v>
      </c>
      <c r="E249" t="s">
        <v>2915</v>
      </c>
      <c r="F249" t="s">
        <v>2916</v>
      </c>
      <c r="G249" t="s">
        <v>2856</v>
      </c>
      <c r="H249" t="s">
        <v>3398</v>
      </c>
      <c r="I249" s="2">
        <v>45687</v>
      </c>
      <c r="J249" t="s">
        <v>3394</v>
      </c>
      <c r="K249" t="s">
        <v>3395</v>
      </c>
      <c r="L249" t="s">
        <v>3399</v>
      </c>
      <c r="M249" s="3">
        <v>29366</v>
      </c>
      <c r="N249" s="4">
        <v>694666.53</v>
      </c>
      <c r="O249" s="4">
        <v>773.15</v>
      </c>
      <c r="P249" s="4">
        <v>2102.2399999999998</v>
      </c>
      <c r="Q249" s="4">
        <v>880.98</v>
      </c>
      <c r="R249" s="4">
        <v>3500</v>
      </c>
      <c r="S249" s="4">
        <v>688291.14</v>
      </c>
      <c r="T249" t="s">
        <v>2857</v>
      </c>
      <c r="U249" t="s">
        <v>3400</v>
      </c>
      <c r="V249" t="s">
        <v>2814</v>
      </c>
      <c r="W249" t="s">
        <v>2913</v>
      </c>
    </row>
    <row r="250" spans="1:23" x14ac:dyDescent="0.2">
      <c r="A250" t="s">
        <v>2911</v>
      </c>
      <c r="B250" t="s">
        <v>2912</v>
      </c>
      <c r="C250" t="s">
        <v>2887</v>
      </c>
      <c r="D250" t="s">
        <v>2888</v>
      </c>
      <c r="E250" t="s">
        <v>2915</v>
      </c>
      <c r="F250" t="s">
        <v>2916</v>
      </c>
      <c r="G250" t="s">
        <v>2856</v>
      </c>
      <c r="H250" t="s">
        <v>3401</v>
      </c>
      <c r="I250" s="2">
        <v>45687</v>
      </c>
      <c r="J250" t="s">
        <v>3402</v>
      </c>
      <c r="K250" t="s">
        <v>3403</v>
      </c>
      <c r="L250" t="s">
        <v>3404</v>
      </c>
      <c r="M250" s="3">
        <v>31514</v>
      </c>
      <c r="N250" s="4">
        <v>677921.29</v>
      </c>
      <c r="O250" s="4">
        <v>754.51</v>
      </c>
      <c r="P250" s="4">
        <v>1847</v>
      </c>
      <c r="Q250" s="4">
        <v>945.42</v>
      </c>
      <c r="R250" s="4">
        <v>3500</v>
      </c>
      <c r="S250" s="4">
        <v>671819.78</v>
      </c>
      <c r="T250" t="s">
        <v>2857</v>
      </c>
      <c r="U250" t="s">
        <v>3405</v>
      </c>
      <c r="V250" t="s">
        <v>2814</v>
      </c>
      <c r="W250" t="s">
        <v>2887</v>
      </c>
    </row>
    <row r="251" spans="1:23" x14ac:dyDescent="0.2">
      <c r="A251" t="s">
        <v>2911</v>
      </c>
      <c r="B251" t="s">
        <v>2912</v>
      </c>
      <c r="C251" t="s">
        <v>2871</v>
      </c>
      <c r="D251" t="s">
        <v>2872</v>
      </c>
      <c r="E251" t="s">
        <v>2915</v>
      </c>
      <c r="F251" t="s">
        <v>2916</v>
      </c>
      <c r="G251" t="s">
        <v>2856</v>
      </c>
      <c r="H251" t="s">
        <v>2381</v>
      </c>
      <c r="I251" s="2">
        <v>45687</v>
      </c>
      <c r="J251" t="s">
        <v>930</v>
      </c>
      <c r="K251" t="s">
        <v>3406</v>
      </c>
      <c r="L251" t="s">
        <v>3407</v>
      </c>
      <c r="M251" s="3">
        <v>31937</v>
      </c>
      <c r="N251" s="4">
        <v>660667.62</v>
      </c>
      <c r="O251" s="4">
        <v>735.31</v>
      </c>
      <c r="P251" s="4">
        <v>2662.8</v>
      </c>
      <c r="Q251" s="4">
        <v>0</v>
      </c>
      <c r="R251" s="4">
        <v>3500</v>
      </c>
      <c r="S251" s="4">
        <v>653769.51</v>
      </c>
      <c r="T251" t="s">
        <v>2857</v>
      </c>
      <c r="U251" t="s">
        <v>3408</v>
      </c>
      <c r="V251" t="s">
        <v>2814</v>
      </c>
      <c r="W251" t="s">
        <v>2871</v>
      </c>
    </row>
    <row r="252" spans="1:23" x14ac:dyDescent="0.2">
      <c r="A252" t="s">
        <v>2911</v>
      </c>
      <c r="B252" t="s">
        <v>2912</v>
      </c>
      <c r="C252" t="s">
        <v>2871</v>
      </c>
      <c r="D252" t="s">
        <v>2872</v>
      </c>
      <c r="E252" t="s">
        <v>2915</v>
      </c>
      <c r="F252" t="s">
        <v>2916</v>
      </c>
      <c r="G252" t="s">
        <v>2856</v>
      </c>
      <c r="H252" t="s">
        <v>2381</v>
      </c>
      <c r="I252" s="2">
        <v>45687</v>
      </c>
      <c r="J252" t="s">
        <v>930</v>
      </c>
      <c r="K252" t="s">
        <v>3406</v>
      </c>
      <c r="L252" t="s">
        <v>3409</v>
      </c>
      <c r="M252" s="3">
        <v>31794</v>
      </c>
      <c r="N252" s="4">
        <v>657709.43999999994</v>
      </c>
      <c r="O252" s="4">
        <v>732.02</v>
      </c>
      <c r="P252" s="4">
        <v>2662.8</v>
      </c>
      <c r="Q252" s="4">
        <v>0</v>
      </c>
      <c r="R252" s="4">
        <v>3500</v>
      </c>
      <c r="S252" s="4">
        <v>650814.62</v>
      </c>
      <c r="T252" t="s">
        <v>2857</v>
      </c>
      <c r="U252" t="s">
        <v>3408</v>
      </c>
      <c r="V252" t="s">
        <v>2814</v>
      </c>
      <c r="W252" t="s">
        <v>2871</v>
      </c>
    </row>
    <row r="253" spans="1:23" x14ac:dyDescent="0.2">
      <c r="A253" t="s">
        <v>2911</v>
      </c>
      <c r="B253" t="s">
        <v>2912</v>
      </c>
      <c r="C253" t="s">
        <v>2871</v>
      </c>
      <c r="D253" t="s">
        <v>2872</v>
      </c>
      <c r="E253" t="s">
        <v>2915</v>
      </c>
      <c r="F253" t="s">
        <v>2916</v>
      </c>
      <c r="G253" t="s">
        <v>2856</v>
      </c>
      <c r="H253" t="s">
        <v>2381</v>
      </c>
      <c r="I253" s="2">
        <v>45687</v>
      </c>
      <c r="J253" t="s">
        <v>930</v>
      </c>
      <c r="K253" t="s">
        <v>3406</v>
      </c>
      <c r="L253" t="s">
        <v>3410</v>
      </c>
      <c r="M253" s="3">
        <v>32043</v>
      </c>
      <c r="N253" s="4">
        <v>662860.4</v>
      </c>
      <c r="O253" s="4">
        <v>737.75</v>
      </c>
      <c r="P253" s="4">
        <v>2662.8</v>
      </c>
      <c r="Q253" s="4">
        <v>0</v>
      </c>
      <c r="R253" s="4">
        <v>3500</v>
      </c>
      <c r="S253" s="4">
        <v>655959.85</v>
      </c>
      <c r="T253" t="s">
        <v>2857</v>
      </c>
      <c r="U253" t="s">
        <v>3408</v>
      </c>
      <c r="V253" t="s">
        <v>2814</v>
      </c>
      <c r="W253" t="s">
        <v>2871</v>
      </c>
    </row>
    <row r="254" spans="1:23" x14ac:dyDescent="0.2">
      <c r="A254" t="s">
        <v>2911</v>
      </c>
      <c r="B254" t="s">
        <v>2912</v>
      </c>
      <c r="C254" t="s">
        <v>2871</v>
      </c>
      <c r="D254" t="s">
        <v>2872</v>
      </c>
      <c r="E254" t="s">
        <v>2915</v>
      </c>
      <c r="F254" t="s">
        <v>2916</v>
      </c>
      <c r="G254" t="s">
        <v>2856</v>
      </c>
      <c r="H254" t="s">
        <v>2381</v>
      </c>
      <c r="I254" s="2">
        <v>45687</v>
      </c>
      <c r="J254" t="s">
        <v>930</v>
      </c>
      <c r="K254" t="s">
        <v>3406</v>
      </c>
      <c r="L254" t="s">
        <v>3411</v>
      </c>
      <c r="M254" s="3">
        <v>32064</v>
      </c>
      <c r="N254" s="4">
        <v>663294.81999999995</v>
      </c>
      <c r="O254" s="4">
        <v>738.23</v>
      </c>
      <c r="P254" s="4">
        <v>2662.8</v>
      </c>
      <c r="Q254" s="4">
        <v>0</v>
      </c>
      <c r="R254" s="4">
        <v>3500</v>
      </c>
      <c r="S254" s="4">
        <v>656393.79</v>
      </c>
      <c r="T254" t="s">
        <v>2857</v>
      </c>
      <c r="U254" t="s">
        <v>3408</v>
      </c>
      <c r="V254" t="s">
        <v>2814</v>
      </c>
      <c r="W254" t="s">
        <v>2871</v>
      </c>
    </row>
    <row r="255" spans="1:23" x14ac:dyDescent="0.2">
      <c r="A255" t="s">
        <v>2911</v>
      </c>
      <c r="B255" t="s">
        <v>2912</v>
      </c>
      <c r="C255" t="s">
        <v>2871</v>
      </c>
      <c r="D255" t="s">
        <v>2872</v>
      </c>
      <c r="E255" t="s">
        <v>2915</v>
      </c>
      <c r="F255" t="s">
        <v>2916</v>
      </c>
      <c r="G255" t="s">
        <v>2856</v>
      </c>
      <c r="H255" t="s">
        <v>2381</v>
      </c>
      <c r="I255" s="2">
        <v>45687</v>
      </c>
      <c r="J255" t="s">
        <v>930</v>
      </c>
      <c r="K255" t="s">
        <v>3406</v>
      </c>
      <c r="L255" t="s">
        <v>3412</v>
      </c>
      <c r="M255" s="3">
        <v>32143</v>
      </c>
      <c r="N255" s="4">
        <v>664929.06000000006</v>
      </c>
      <c r="O255" s="4">
        <v>740.05</v>
      </c>
      <c r="P255" s="4">
        <v>2662.8</v>
      </c>
      <c r="Q255" s="4">
        <v>0</v>
      </c>
      <c r="R255" s="4">
        <v>3500</v>
      </c>
      <c r="S255" s="4">
        <v>658026.21</v>
      </c>
      <c r="T255" t="s">
        <v>2857</v>
      </c>
      <c r="U255" t="s">
        <v>3408</v>
      </c>
      <c r="V255" t="s">
        <v>2814</v>
      </c>
      <c r="W255" t="s">
        <v>2871</v>
      </c>
    </row>
    <row r="256" spans="1:23" x14ac:dyDescent="0.2">
      <c r="A256" t="s">
        <v>2911</v>
      </c>
      <c r="B256" t="s">
        <v>2912</v>
      </c>
      <c r="C256" t="s">
        <v>2871</v>
      </c>
      <c r="D256" t="s">
        <v>2872</v>
      </c>
      <c r="E256" t="s">
        <v>2915</v>
      </c>
      <c r="F256" t="s">
        <v>2916</v>
      </c>
      <c r="G256" t="s">
        <v>2856</v>
      </c>
      <c r="H256" t="s">
        <v>2381</v>
      </c>
      <c r="I256" s="2">
        <v>45687</v>
      </c>
      <c r="J256" t="s">
        <v>930</v>
      </c>
      <c r="K256" t="s">
        <v>3406</v>
      </c>
      <c r="L256" t="s">
        <v>3413</v>
      </c>
      <c r="M256" s="3">
        <v>32059</v>
      </c>
      <c r="N256" s="4">
        <v>663191.39</v>
      </c>
      <c r="O256" s="4">
        <v>738.12</v>
      </c>
      <c r="P256" s="4">
        <v>2662.8</v>
      </c>
      <c r="Q256" s="4">
        <v>0</v>
      </c>
      <c r="R256" s="4">
        <v>3500</v>
      </c>
      <c r="S256" s="4">
        <v>656290.47</v>
      </c>
      <c r="T256" t="s">
        <v>2857</v>
      </c>
      <c r="U256" t="s">
        <v>3408</v>
      </c>
      <c r="V256" t="s">
        <v>2814</v>
      </c>
      <c r="W256" t="s">
        <v>2871</v>
      </c>
    </row>
    <row r="257" spans="1:23" x14ac:dyDescent="0.2">
      <c r="A257" t="s">
        <v>2911</v>
      </c>
      <c r="B257" t="s">
        <v>2912</v>
      </c>
      <c r="C257" t="s">
        <v>2871</v>
      </c>
      <c r="D257" t="s">
        <v>2872</v>
      </c>
      <c r="E257" t="s">
        <v>2915</v>
      </c>
      <c r="F257" t="s">
        <v>2916</v>
      </c>
      <c r="G257" t="s">
        <v>2856</v>
      </c>
      <c r="H257" t="s">
        <v>2381</v>
      </c>
      <c r="I257" s="2">
        <v>45687</v>
      </c>
      <c r="J257" t="s">
        <v>930</v>
      </c>
      <c r="K257" t="s">
        <v>3406</v>
      </c>
      <c r="L257" t="s">
        <v>3414</v>
      </c>
      <c r="M257" s="3">
        <v>31715</v>
      </c>
      <c r="N257" s="4">
        <v>656075.19999999995</v>
      </c>
      <c r="O257" s="4">
        <v>730.2</v>
      </c>
      <c r="P257" s="4">
        <v>2662.8</v>
      </c>
      <c r="Q257" s="4">
        <v>0</v>
      </c>
      <c r="R257" s="4">
        <v>3500</v>
      </c>
      <c r="S257" s="4">
        <v>649182.19999999995</v>
      </c>
      <c r="T257" t="s">
        <v>2857</v>
      </c>
      <c r="U257" t="s">
        <v>3408</v>
      </c>
      <c r="V257" t="s">
        <v>2814</v>
      </c>
      <c r="W257" t="s">
        <v>2871</v>
      </c>
    </row>
    <row r="258" spans="1:23" x14ac:dyDescent="0.2">
      <c r="A258" t="s">
        <v>2911</v>
      </c>
      <c r="B258" t="s">
        <v>2912</v>
      </c>
      <c r="C258" t="s">
        <v>2871</v>
      </c>
      <c r="D258" t="s">
        <v>2872</v>
      </c>
      <c r="E258" t="s">
        <v>2915</v>
      </c>
      <c r="F258" t="s">
        <v>2916</v>
      </c>
      <c r="G258" t="s">
        <v>2856</v>
      </c>
      <c r="H258" t="s">
        <v>2381</v>
      </c>
      <c r="I258" s="2">
        <v>45687</v>
      </c>
      <c r="J258" t="s">
        <v>930</v>
      </c>
      <c r="K258" t="s">
        <v>3406</v>
      </c>
      <c r="L258" t="s">
        <v>3415</v>
      </c>
      <c r="M258" s="3">
        <v>31884</v>
      </c>
      <c r="N258" s="4">
        <v>659571.24</v>
      </c>
      <c r="O258" s="4">
        <v>734.09</v>
      </c>
      <c r="P258" s="4">
        <v>2662.8</v>
      </c>
      <c r="Q258" s="4">
        <v>0</v>
      </c>
      <c r="R258" s="4">
        <v>3500</v>
      </c>
      <c r="S258" s="4">
        <v>652674.35</v>
      </c>
      <c r="T258" t="s">
        <v>2857</v>
      </c>
      <c r="U258" t="s">
        <v>3408</v>
      </c>
      <c r="V258" t="s">
        <v>2814</v>
      </c>
      <c r="W258" t="s">
        <v>2871</v>
      </c>
    </row>
    <row r="259" spans="1:23" x14ac:dyDescent="0.2">
      <c r="A259" t="s">
        <v>2911</v>
      </c>
      <c r="B259" t="s">
        <v>2912</v>
      </c>
      <c r="C259" t="s">
        <v>2871</v>
      </c>
      <c r="D259" t="s">
        <v>2872</v>
      </c>
      <c r="E259" t="s">
        <v>2915</v>
      </c>
      <c r="F259" t="s">
        <v>2916</v>
      </c>
      <c r="G259" t="s">
        <v>2856</v>
      </c>
      <c r="H259" t="s">
        <v>2381</v>
      </c>
      <c r="I259" s="2">
        <v>45687</v>
      </c>
      <c r="J259" t="s">
        <v>930</v>
      </c>
      <c r="K259" t="s">
        <v>3406</v>
      </c>
      <c r="L259" t="s">
        <v>3416</v>
      </c>
      <c r="M259" s="3">
        <v>31635</v>
      </c>
      <c r="N259" s="4">
        <v>654420.27</v>
      </c>
      <c r="O259" s="4">
        <v>728.36</v>
      </c>
      <c r="P259" s="4">
        <v>2662.8</v>
      </c>
      <c r="Q259" s="4">
        <v>0</v>
      </c>
      <c r="R259" s="4">
        <v>3500</v>
      </c>
      <c r="S259" s="4">
        <v>647529.11</v>
      </c>
      <c r="T259" t="s">
        <v>2857</v>
      </c>
      <c r="U259" t="s">
        <v>3408</v>
      </c>
      <c r="V259" t="s">
        <v>2814</v>
      </c>
      <c r="W259" t="s">
        <v>2871</v>
      </c>
    </row>
    <row r="260" spans="1:23" x14ac:dyDescent="0.2">
      <c r="A260" t="s">
        <v>2911</v>
      </c>
      <c r="B260" t="s">
        <v>2912</v>
      </c>
      <c r="C260" t="s">
        <v>2871</v>
      </c>
      <c r="D260" t="s">
        <v>2872</v>
      </c>
      <c r="E260" t="s">
        <v>2915</v>
      </c>
      <c r="F260" t="s">
        <v>2916</v>
      </c>
      <c r="G260" t="s">
        <v>2856</v>
      </c>
      <c r="H260" t="s">
        <v>2381</v>
      </c>
      <c r="I260" s="2">
        <v>45687</v>
      </c>
      <c r="J260" t="s">
        <v>930</v>
      </c>
      <c r="K260" t="s">
        <v>3406</v>
      </c>
      <c r="L260" t="s">
        <v>3417</v>
      </c>
      <c r="M260" s="3">
        <v>32339</v>
      </c>
      <c r="N260" s="4">
        <v>668983.63</v>
      </c>
      <c r="O260" s="4">
        <v>744.57</v>
      </c>
      <c r="P260" s="4">
        <v>2662.8</v>
      </c>
      <c r="Q260" s="4">
        <v>0</v>
      </c>
      <c r="R260" s="4">
        <v>3500</v>
      </c>
      <c r="S260" s="4">
        <v>662076.26</v>
      </c>
      <c r="T260" t="s">
        <v>2857</v>
      </c>
      <c r="U260" t="s">
        <v>3408</v>
      </c>
      <c r="V260" t="s">
        <v>2814</v>
      </c>
      <c r="W260" t="s">
        <v>2871</v>
      </c>
    </row>
    <row r="261" spans="1:23" x14ac:dyDescent="0.2">
      <c r="A261" t="s">
        <v>2911</v>
      </c>
      <c r="B261" t="s">
        <v>2912</v>
      </c>
      <c r="C261" t="s">
        <v>2871</v>
      </c>
      <c r="D261" t="s">
        <v>2872</v>
      </c>
      <c r="E261" t="s">
        <v>2915</v>
      </c>
      <c r="F261" t="s">
        <v>2916</v>
      </c>
      <c r="G261" t="s">
        <v>2856</v>
      </c>
      <c r="H261" t="s">
        <v>3418</v>
      </c>
      <c r="I261" s="2">
        <v>45687</v>
      </c>
      <c r="J261" t="s">
        <v>3419</v>
      </c>
      <c r="K261" t="s">
        <v>3420</v>
      </c>
      <c r="L261" t="s">
        <v>3421</v>
      </c>
      <c r="M261" s="3">
        <v>26244</v>
      </c>
      <c r="N261" s="4">
        <v>530128.80000000005</v>
      </c>
      <c r="O261" s="4">
        <v>590.02</v>
      </c>
      <c r="P261" s="4">
        <v>600</v>
      </c>
      <c r="Q261" s="4">
        <v>787.32</v>
      </c>
      <c r="R261" s="4">
        <v>900</v>
      </c>
      <c r="S261" s="4">
        <v>528038.78</v>
      </c>
      <c r="T261" t="s">
        <v>2857</v>
      </c>
      <c r="U261" t="s">
        <v>3422</v>
      </c>
      <c r="V261" t="s">
        <v>2814</v>
      </c>
      <c r="W261" t="s">
        <v>2871</v>
      </c>
    </row>
    <row r="262" spans="1:23" x14ac:dyDescent="0.2">
      <c r="A262" t="s">
        <v>2911</v>
      </c>
      <c r="B262" t="s">
        <v>2912</v>
      </c>
      <c r="C262" t="s">
        <v>3120</v>
      </c>
      <c r="D262" t="s">
        <v>3121</v>
      </c>
      <c r="E262" t="s">
        <v>2915</v>
      </c>
      <c r="F262" t="s">
        <v>2916</v>
      </c>
      <c r="G262" t="s">
        <v>2856</v>
      </c>
      <c r="H262" t="s">
        <v>2383</v>
      </c>
      <c r="I262" s="2">
        <v>45687</v>
      </c>
      <c r="J262" t="s">
        <v>930</v>
      </c>
      <c r="K262" t="s">
        <v>3122</v>
      </c>
      <c r="L262" t="s">
        <v>3423</v>
      </c>
      <c r="M262" s="3">
        <v>25821</v>
      </c>
      <c r="N262" s="4">
        <v>508124.23</v>
      </c>
      <c r="O262" s="4">
        <v>565.53</v>
      </c>
      <c r="P262" s="4">
        <v>2352.7399999999998</v>
      </c>
      <c r="Q262" s="4">
        <v>0</v>
      </c>
      <c r="R262" s="4">
        <v>780</v>
      </c>
      <c r="S262" s="4">
        <v>504425.96</v>
      </c>
      <c r="T262" t="s">
        <v>2857</v>
      </c>
      <c r="U262" t="s">
        <v>3424</v>
      </c>
      <c r="V262" t="s">
        <v>2814</v>
      </c>
      <c r="W262" t="s">
        <v>3120</v>
      </c>
    </row>
    <row r="263" spans="1:23" x14ac:dyDescent="0.2">
      <c r="A263" t="s">
        <v>2911</v>
      </c>
      <c r="B263" t="s">
        <v>2912</v>
      </c>
      <c r="C263" t="s">
        <v>3120</v>
      </c>
      <c r="D263" t="s">
        <v>3121</v>
      </c>
      <c r="E263" t="s">
        <v>2915</v>
      </c>
      <c r="F263" t="s">
        <v>2916</v>
      </c>
      <c r="G263" t="s">
        <v>2856</v>
      </c>
      <c r="H263" t="s">
        <v>2383</v>
      </c>
      <c r="I263" s="2">
        <v>45687</v>
      </c>
      <c r="J263" t="s">
        <v>930</v>
      </c>
      <c r="K263" t="s">
        <v>3122</v>
      </c>
      <c r="L263" t="s">
        <v>3425</v>
      </c>
      <c r="M263" s="3">
        <v>24975</v>
      </c>
      <c r="N263" s="4">
        <v>491476.03</v>
      </c>
      <c r="O263" s="4">
        <v>547</v>
      </c>
      <c r="P263" s="4">
        <v>2277.02</v>
      </c>
      <c r="Q263" s="4">
        <v>0</v>
      </c>
      <c r="R263" s="4">
        <v>780</v>
      </c>
      <c r="S263" s="4">
        <v>487872.01</v>
      </c>
      <c r="T263" t="s">
        <v>2857</v>
      </c>
      <c r="U263" t="s">
        <v>3424</v>
      </c>
      <c r="V263" t="s">
        <v>2814</v>
      </c>
      <c r="W263" t="s">
        <v>3120</v>
      </c>
    </row>
    <row r="264" spans="1:23" x14ac:dyDescent="0.2">
      <c r="A264" t="s">
        <v>2911</v>
      </c>
      <c r="B264" t="s">
        <v>2912</v>
      </c>
      <c r="C264" t="s">
        <v>3120</v>
      </c>
      <c r="D264" t="s">
        <v>3121</v>
      </c>
      <c r="E264" t="s">
        <v>2915</v>
      </c>
      <c r="F264" t="s">
        <v>2916</v>
      </c>
      <c r="G264" t="s">
        <v>2856</v>
      </c>
      <c r="H264" t="s">
        <v>2383</v>
      </c>
      <c r="I264" s="2">
        <v>45687</v>
      </c>
      <c r="J264" t="s">
        <v>930</v>
      </c>
      <c r="K264" t="s">
        <v>3122</v>
      </c>
      <c r="L264" t="s">
        <v>3426</v>
      </c>
      <c r="M264" s="3">
        <v>24673</v>
      </c>
      <c r="N264" s="4">
        <v>485533.06</v>
      </c>
      <c r="O264" s="4">
        <v>540.39</v>
      </c>
      <c r="P264" s="4">
        <v>2255.08</v>
      </c>
      <c r="Q264" s="4">
        <v>0</v>
      </c>
      <c r="R264" s="4">
        <v>780</v>
      </c>
      <c r="S264" s="4">
        <v>481957.59</v>
      </c>
      <c r="T264" t="s">
        <v>2857</v>
      </c>
      <c r="U264" t="s">
        <v>3424</v>
      </c>
      <c r="V264" t="s">
        <v>2814</v>
      </c>
      <c r="W264" t="s">
        <v>3120</v>
      </c>
    </row>
    <row r="265" spans="1:23" x14ac:dyDescent="0.2">
      <c r="A265" t="s">
        <v>2911</v>
      </c>
      <c r="B265" t="s">
        <v>2912</v>
      </c>
      <c r="C265" t="s">
        <v>3120</v>
      </c>
      <c r="D265" t="s">
        <v>3121</v>
      </c>
      <c r="E265" t="s">
        <v>2915</v>
      </c>
      <c r="F265" t="s">
        <v>2916</v>
      </c>
      <c r="G265" t="s">
        <v>2856</v>
      </c>
      <c r="H265" t="s">
        <v>2383</v>
      </c>
      <c r="I265" s="2">
        <v>45687</v>
      </c>
      <c r="J265" t="s">
        <v>930</v>
      </c>
      <c r="K265" t="s">
        <v>3122</v>
      </c>
      <c r="L265" t="s">
        <v>3427</v>
      </c>
      <c r="M265" s="3">
        <v>25602</v>
      </c>
      <c r="N265" s="4">
        <v>503814.59</v>
      </c>
      <c r="O265" s="4">
        <v>560.74</v>
      </c>
      <c r="P265" s="4">
        <v>2342.11</v>
      </c>
      <c r="Q265" s="4">
        <v>0</v>
      </c>
      <c r="R265" s="4">
        <v>780</v>
      </c>
      <c r="S265" s="4">
        <v>500131.74</v>
      </c>
      <c r="T265" t="s">
        <v>2857</v>
      </c>
      <c r="U265" t="s">
        <v>3424</v>
      </c>
      <c r="V265" t="s">
        <v>2814</v>
      </c>
      <c r="W265" t="s">
        <v>3120</v>
      </c>
    </row>
    <row r="266" spans="1:23" x14ac:dyDescent="0.2">
      <c r="A266" t="s">
        <v>2911</v>
      </c>
      <c r="B266" t="s">
        <v>2912</v>
      </c>
      <c r="C266" t="s">
        <v>3120</v>
      </c>
      <c r="D266" t="s">
        <v>3121</v>
      </c>
      <c r="E266" t="s">
        <v>2915</v>
      </c>
      <c r="F266" t="s">
        <v>2916</v>
      </c>
      <c r="G266" t="s">
        <v>2856</v>
      </c>
      <c r="H266" t="s">
        <v>2383</v>
      </c>
      <c r="I266" s="2">
        <v>45687</v>
      </c>
      <c r="J266" t="s">
        <v>930</v>
      </c>
      <c r="K266" t="s">
        <v>3122</v>
      </c>
      <c r="L266" t="s">
        <v>3428</v>
      </c>
      <c r="M266" s="3">
        <v>25743</v>
      </c>
      <c r="N266" s="4">
        <v>506589.29</v>
      </c>
      <c r="O266" s="4">
        <v>563.82000000000005</v>
      </c>
      <c r="P266" s="4">
        <v>2334.5500000000002</v>
      </c>
      <c r="Q266" s="4">
        <v>0</v>
      </c>
      <c r="R266" s="4">
        <v>780</v>
      </c>
      <c r="S266" s="4">
        <v>502910.92</v>
      </c>
      <c r="T266" t="s">
        <v>2857</v>
      </c>
      <c r="U266" t="s">
        <v>3424</v>
      </c>
      <c r="V266" t="s">
        <v>2814</v>
      </c>
      <c r="W266" t="s">
        <v>3120</v>
      </c>
    </row>
    <row r="267" spans="1:23" x14ac:dyDescent="0.2">
      <c r="A267" t="s">
        <v>2911</v>
      </c>
      <c r="B267" t="s">
        <v>2912</v>
      </c>
      <c r="C267" t="s">
        <v>3120</v>
      </c>
      <c r="D267" t="s">
        <v>3121</v>
      </c>
      <c r="E267" t="s">
        <v>2915</v>
      </c>
      <c r="F267" t="s">
        <v>2916</v>
      </c>
      <c r="G267" t="s">
        <v>2856</v>
      </c>
      <c r="H267" t="s">
        <v>2391</v>
      </c>
      <c r="I267" s="2">
        <v>45687</v>
      </c>
      <c r="J267" t="s">
        <v>930</v>
      </c>
      <c r="K267" t="s">
        <v>3122</v>
      </c>
      <c r="L267" t="s">
        <v>3429</v>
      </c>
      <c r="M267" s="3">
        <v>24115</v>
      </c>
      <c r="N267" s="4">
        <v>474552.33</v>
      </c>
      <c r="O267" s="4">
        <v>528.16999999999996</v>
      </c>
      <c r="P267" s="4">
        <v>589.6</v>
      </c>
      <c r="Q267" s="4">
        <v>0</v>
      </c>
      <c r="R267" s="4">
        <v>780</v>
      </c>
      <c r="S267" s="4">
        <v>472654.56</v>
      </c>
      <c r="T267" t="s">
        <v>2857</v>
      </c>
      <c r="U267" t="s">
        <v>3430</v>
      </c>
      <c r="V267" t="s">
        <v>2814</v>
      </c>
      <c r="W267" t="s">
        <v>3120</v>
      </c>
    </row>
    <row r="268" spans="1:23" x14ac:dyDescent="0.2">
      <c r="A268" t="s">
        <v>2911</v>
      </c>
      <c r="B268" t="s">
        <v>2912</v>
      </c>
      <c r="C268" t="s">
        <v>3120</v>
      </c>
      <c r="D268" t="s">
        <v>3121</v>
      </c>
      <c r="E268" t="s">
        <v>2915</v>
      </c>
      <c r="F268" t="s">
        <v>2916</v>
      </c>
      <c r="G268" t="s">
        <v>2856</v>
      </c>
      <c r="H268" t="s">
        <v>2391</v>
      </c>
      <c r="I268" s="2">
        <v>45687</v>
      </c>
      <c r="J268" t="s">
        <v>930</v>
      </c>
      <c r="K268" t="s">
        <v>3122</v>
      </c>
      <c r="L268" t="s">
        <v>3431</v>
      </c>
      <c r="M268" s="3">
        <v>24311</v>
      </c>
      <c r="N268" s="4">
        <v>478409.36</v>
      </c>
      <c r="O268" s="4">
        <v>532.46</v>
      </c>
      <c r="P268" s="4">
        <v>596.24</v>
      </c>
      <c r="Q268" s="4">
        <v>0</v>
      </c>
      <c r="R268" s="4">
        <v>780</v>
      </c>
      <c r="S268" s="4">
        <v>476500.66</v>
      </c>
      <c r="T268" t="s">
        <v>2857</v>
      </c>
      <c r="U268" t="s">
        <v>3430</v>
      </c>
      <c r="V268" t="s">
        <v>2814</v>
      </c>
      <c r="W268" t="s">
        <v>3120</v>
      </c>
    </row>
    <row r="269" spans="1:23" x14ac:dyDescent="0.2">
      <c r="A269" t="s">
        <v>2911</v>
      </c>
      <c r="B269" t="s">
        <v>2912</v>
      </c>
      <c r="C269" t="s">
        <v>3120</v>
      </c>
      <c r="D269" t="s">
        <v>3121</v>
      </c>
      <c r="E269" t="s">
        <v>2915</v>
      </c>
      <c r="F269" t="s">
        <v>2916</v>
      </c>
      <c r="G269" t="s">
        <v>2856</v>
      </c>
      <c r="H269" t="s">
        <v>2391</v>
      </c>
      <c r="I269" s="2">
        <v>45687</v>
      </c>
      <c r="J269" t="s">
        <v>930</v>
      </c>
      <c r="K269" t="s">
        <v>3122</v>
      </c>
      <c r="L269" t="s">
        <v>3432</v>
      </c>
      <c r="M269" s="3">
        <v>24235</v>
      </c>
      <c r="N269" s="4">
        <v>476913.78</v>
      </c>
      <c r="O269" s="4">
        <v>530.79999999999995</v>
      </c>
      <c r="P269" s="4">
        <v>588.99</v>
      </c>
      <c r="Q269" s="4">
        <v>0</v>
      </c>
      <c r="R269" s="4">
        <v>780</v>
      </c>
      <c r="S269" s="4">
        <v>475013.99</v>
      </c>
      <c r="T269" t="s">
        <v>2857</v>
      </c>
      <c r="U269" t="s">
        <v>3430</v>
      </c>
      <c r="V269" t="s">
        <v>2814</v>
      </c>
      <c r="W269" t="s">
        <v>3120</v>
      </c>
    </row>
    <row r="270" spans="1:23" x14ac:dyDescent="0.2">
      <c r="A270" t="s">
        <v>2911</v>
      </c>
      <c r="B270" t="s">
        <v>2912</v>
      </c>
      <c r="C270" t="s">
        <v>3120</v>
      </c>
      <c r="D270" t="s">
        <v>3121</v>
      </c>
      <c r="E270" t="s">
        <v>2915</v>
      </c>
      <c r="F270" t="s">
        <v>2916</v>
      </c>
      <c r="G270" t="s">
        <v>2856</v>
      </c>
      <c r="H270" t="s">
        <v>2391</v>
      </c>
      <c r="I270" s="2">
        <v>45687</v>
      </c>
      <c r="J270" t="s">
        <v>930</v>
      </c>
      <c r="K270" t="s">
        <v>3122</v>
      </c>
      <c r="L270" t="s">
        <v>3433</v>
      </c>
      <c r="M270" s="3">
        <v>24206</v>
      </c>
      <c r="N270" s="4">
        <v>476343.1</v>
      </c>
      <c r="O270" s="4">
        <v>530.16</v>
      </c>
      <c r="P270" s="4">
        <v>587.99</v>
      </c>
      <c r="Q270" s="4">
        <v>0</v>
      </c>
      <c r="R270" s="4">
        <v>780</v>
      </c>
      <c r="S270" s="4">
        <v>474444.95</v>
      </c>
      <c r="T270" t="s">
        <v>2857</v>
      </c>
      <c r="U270" t="s">
        <v>3430</v>
      </c>
      <c r="V270" t="s">
        <v>2814</v>
      </c>
      <c r="W270" t="s">
        <v>3120</v>
      </c>
    </row>
    <row r="271" spans="1:23" x14ac:dyDescent="0.2">
      <c r="A271" t="s">
        <v>2911</v>
      </c>
      <c r="B271" t="s">
        <v>2912</v>
      </c>
      <c r="C271" t="s">
        <v>3120</v>
      </c>
      <c r="D271" t="s">
        <v>3121</v>
      </c>
      <c r="E271" t="s">
        <v>2915</v>
      </c>
      <c r="F271" t="s">
        <v>2916</v>
      </c>
      <c r="G271" t="s">
        <v>2856</v>
      </c>
      <c r="H271" t="s">
        <v>2391</v>
      </c>
      <c r="I271" s="2">
        <v>45687</v>
      </c>
      <c r="J271" t="s">
        <v>930</v>
      </c>
      <c r="K271" t="s">
        <v>3122</v>
      </c>
      <c r="L271" t="s">
        <v>3434</v>
      </c>
      <c r="M271" s="3">
        <v>24376</v>
      </c>
      <c r="N271" s="4">
        <v>479688.48</v>
      </c>
      <c r="O271" s="4">
        <v>533.88</v>
      </c>
      <c r="P271" s="4">
        <v>587.17999999999995</v>
      </c>
      <c r="Q271" s="4">
        <v>0</v>
      </c>
      <c r="R271" s="4">
        <v>780</v>
      </c>
      <c r="S271" s="4">
        <v>477787.42</v>
      </c>
      <c r="T271" t="s">
        <v>2857</v>
      </c>
      <c r="U271" t="s">
        <v>3430</v>
      </c>
      <c r="V271" t="s">
        <v>2814</v>
      </c>
      <c r="W271" t="s">
        <v>3120</v>
      </c>
    </row>
    <row r="272" spans="1:23" x14ac:dyDescent="0.2">
      <c r="A272" t="s">
        <v>2911</v>
      </c>
      <c r="B272" t="s">
        <v>2912</v>
      </c>
      <c r="C272" t="s">
        <v>3120</v>
      </c>
      <c r="D272" t="s">
        <v>3121</v>
      </c>
      <c r="E272" t="s">
        <v>2915</v>
      </c>
      <c r="F272" t="s">
        <v>2916</v>
      </c>
      <c r="G272" t="s">
        <v>2856</v>
      </c>
      <c r="H272" t="s">
        <v>2393</v>
      </c>
      <c r="I272" s="2">
        <v>45687</v>
      </c>
      <c r="J272" t="s">
        <v>930</v>
      </c>
      <c r="K272" t="s">
        <v>3122</v>
      </c>
      <c r="L272" t="s">
        <v>3435</v>
      </c>
      <c r="M272" s="3">
        <v>24496</v>
      </c>
      <c r="N272" s="4">
        <v>482049.93</v>
      </c>
      <c r="O272" s="4">
        <v>536.51</v>
      </c>
      <c r="P272" s="4">
        <v>874.46</v>
      </c>
      <c r="Q272" s="4">
        <v>0</v>
      </c>
      <c r="R272" s="4">
        <v>780</v>
      </c>
      <c r="S272" s="4">
        <v>479858.96</v>
      </c>
      <c r="T272" t="s">
        <v>2857</v>
      </c>
      <c r="U272" t="s">
        <v>3436</v>
      </c>
      <c r="V272" t="s">
        <v>2814</v>
      </c>
      <c r="W272" t="s">
        <v>3120</v>
      </c>
    </row>
    <row r="273" spans="1:23" x14ac:dyDescent="0.2">
      <c r="A273" t="s">
        <v>2911</v>
      </c>
      <c r="B273" t="s">
        <v>2912</v>
      </c>
      <c r="C273" t="s">
        <v>3120</v>
      </c>
      <c r="D273" t="s">
        <v>3121</v>
      </c>
      <c r="E273" t="s">
        <v>2915</v>
      </c>
      <c r="F273" t="s">
        <v>2916</v>
      </c>
      <c r="G273" t="s">
        <v>2856</v>
      </c>
      <c r="H273" t="s">
        <v>2393</v>
      </c>
      <c r="I273" s="2">
        <v>45687</v>
      </c>
      <c r="J273" t="s">
        <v>930</v>
      </c>
      <c r="K273" t="s">
        <v>3122</v>
      </c>
      <c r="L273" t="s">
        <v>3437</v>
      </c>
      <c r="M273" s="3">
        <v>24976</v>
      </c>
      <c r="N273" s="4">
        <v>491495.71</v>
      </c>
      <c r="O273" s="4">
        <v>547.02</v>
      </c>
      <c r="P273" s="4">
        <v>891.12</v>
      </c>
      <c r="Q273" s="4">
        <v>0</v>
      </c>
      <c r="R273" s="4">
        <v>780</v>
      </c>
      <c r="S273" s="4">
        <v>489277.57</v>
      </c>
      <c r="T273" t="s">
        <v>2857</v>
      </c>
      <c r="U273" t="s">
        <v>3436</v>
      </c>
      <c r="V273" t="s">
        <v>2814</v>
      </c>
      <c r="W273" t="s">
        <v>3120</v>
      </c>
    </row>
    <row r="274" spans="1:23" x14ac:dyDescent="0.2">
      <c r="A274" t="s">
        <v>2911</v>
      </c>
      <c r="B274" t="s">
        <v>2912</v>
      </c>
      <c r="C274" t="s">
        <v>3120</v>
      </c>
      <c r="D274" t="s">
        <v>3121</v>
      </c>
      <c r="E274" t="s">
        <v>2915</v>
      </c>
      <c r="F274" t="s">
        <v>2916</v>
      </c>
      <c r="G274" t="s">
        <v>2856</v>
      </c>
      <c r="H274" t="s">
        <v>2393</v>
      </c>
      <c r="I274" s="2">
        <v>45687</v>
      </c>
      <c r="J274" t="s">
        <v>930</v>
      </c>
      <c r="K274" t="s">
        <v>3122</v>
      </c>
      <c r="L274" t="s">
        <v>3438</v>
      </c>
      <c r="M274" s="3">
        <v>25346</v>
      </c>
      <c r="N274" s="4">
        <v>498776.84</v>
      </c>
      <c r="O274" s="4">
        <v>555.13</v>
      </c>
      <c r="P274" s="4">
        <v>898.52</v>
      </c>
      <c r="Q274" s="4">
        <v>0</v>
      </c>
      <c r="R274" s="4">
        <v>780</v>
      </c>
      <c r="S274" s="4">
        <v>496543.19</v>
      </c>
      <c r="T274" t="s">
        <v>2857</v>
      </c>
      <c r="U274" t="s">
        <v>3436</v>
      </c>
      <c r="V274" t="s">
        <v>2814</v>
      </c>
      <c r="W274" t="s">
        <v>3120</v>
      </c>
    </row>
    <row r="275" spans="1:23" x14ac:dyDescent="0.2">
      <c r="A275" t="s">
        <v>2911</v>
      </c>
      <c r="B275" t="s">
        <v>2912</v>
      </c>
      <c r="C275" t="s">
        <v>3120</v>
      </c>
      <c r="D275" t="s">
        <v>3121</v>
      </c>
      <c r="E275" t="s">
        <v>2915</v>
      </c>
      <c r="F275" t="s">
        <v>2916</v>
      </c>
      <c r="G275" t="s">
        <v>2856</v>
      </c>
      <c r="H275" t="s">
        <v>2393</v>
      </c>
      <c r="I275" s="2">
        <v>45687</v>
      </c>
      <c r="J275" t="s">
        <v>930</v>
      </c>
      <c r="K275" t="s">
        <v>3122</v>
      </c>
      <c r="L275" t="s">
        <v>3439</v>
      </c>
      <c r="M275" s="3">
        <v>25146</v>
      </c>
      <c r="N275" s="4">
        <v>494841.09</v>
      </c>
      <c r="O275" s="4">
        <v>550.75</v>
      </c>
      <c r="P275" s="4">
        <v>893.63</v>
      </c>
      <c r="Q275" s="4">
        <v>0</v>
      </c>
      <c r="R275" s="4">
        <v>780</v>
      </c>
      <c r="S275" s="4">
        <v>492616.71</v>
      </c>
      <c r="T275" t="s">
        <v>2857</v>
      </c>
      <c r="U275" t="s">
        <v>3436</v>
      </c>
      <c r="V275" t="s">
        <v>2814</v>
      </c>
      <c r="W275" t="s">
        <v>3120</v>
      </c>
    </row>
    <row r="276" spans="1:23" x14ac:dyDescent="0.2">
      <c r="A276" t="s">
        <v>2911</v>
      </c>
      <c r="B276" t="s">
        <v>2912</v>
      </c>
      <c r="C276" t="s">
        <v>3120</v>
      </c>
      <c r="D276" t="s">
        <v>3121</v>
      </c>
      <c r="E276" t="s">
        <v>2915</v>
      </c>
      <c r="F276" t="s">
        <v>2916</v>
      </c>
      <c r="G276" t="s">
        <v>2856</v>
      </c>
      <c r="H276" t="s">
        <v>2393</v>
      </c>
      <c r="I276" s="2">
        <v>45687</v>
      </c>
      <c r="J276" t="s">
        <v>930</v>
      </c>
      <c r="K276" t="s">
        <v>3122</v>
      </c>
      <c r="L276" t="s">
        <v>3440</v>
      </c>
      <c r="M276" s="3">
        <v>25385</v>
      </c>
      <c r="N276" s="4">
        <v>499544.31</v>
      </c>
      <c r="O276" s="4">
        <v>555.98</v>
      </c>
      <c r="P276" s="4">
        <v>892.27</v>
      </c>
      <c r="Q276" s="4">
        <v>0</v>
      </c>
      <c r="R276" s="4">
        <v>780</v>
      </c>
      <c r="S276" s="4">
        <v>497316.06</v>
      </c>
      <c r="T276" t="s">
        <v>2857</v>
      </c>
      <c r="U276" t="s">
        <v>3436</v>
      </c>
      <c r="V276" t="s">
        <v>2814</v>
      </c>
      <c r="W276" t="s">
        <v>3120</v>
      </c>
    </row>
    <row r="277" spans="1:23" x14ac:dyDescent="0.2">
      <c r="A277" t="s">
        <v>2911</v>
      </c>
      <c r="B277" t="s">
        <v>2912</v>
      </c>
      <c r="C277" t="s">
        <v>3120</v>
      </c>
      <c r="D277" t="s">
        <v>3121</v>
      </c>
      <c r="E277" t="s">
        <v>2915</v>
      </c>
      <c r="F277" t="s">
        <v>2916</v>
      </c>
      <c r="G277" t="s">
        <v>2856</v>
      </c>
      <c r="H277" t="s">
        <v>2395</v>
      </c>
      <c r="I277" s="2">
        <v>45687</v>
      </c>
      <c r="J277" t="s">
        <v>930</v>
      </c>
      <c r="K277" t="s">
        <v>3122</v>
      </c>
      <c r="L277" t="s">
        <v>3441</v>
      </c>
      <c r="M277" s="3">
        <v>23736</v>
      </c>
      <c r="N277" s="4">
        <v>467094.1</v>
      </c>
      <c r="O277" s="4">
        <v>519.87</v>
      </c>
      <c r="P277" s="4">
        <v>652.92999999999995</v>
      </c>
      <c r="Q277" s="4">
        <v>0</v>
      </c>
      <c r="R277" s="4">
        <v>780</v>
      </c>
      <c r="S277" s="4">
        <v>465141.3</v>
      </c>
      <c r="T277" t="s">
        <v>2857</v>
      </c>
      <c r="U277" t="s">
        <v>3442</v>
      </c>
      <c r="V277" t="s">
        <v>2814</v>
      </c>
      <c r="W277" t="s">
        <v>3120</v>
      </c>
    </row>
    <row r="278" spans="1:23" x14ac:dyDescent="0.2">
      <c r="A278" t="s">
        <v>2911</v>
      </c>
      <c r="B278" t="s">
        <v>2912</v>
      </c>
      <c r="C278" t="s">
        <v>3120</v>
      </c>
      <c r="D278" t="s">
        <v>3121</v>
      </c>
      <c r="E278" t="s">
        <v>2915</v>
      </c>
      <c r="F278" t="s">
        <v>2916</v>
      </c>
      <c r="G278" t="s">
        <v>2856</v>
      </c>
      <c r="H278" t="s">
        <v>2395</v>
      </c>
      <c r="I278" s="2">
        <v>45687</v>
      </c>
      <c r="J278" t="s">
        <v>930</v>
      </c>
      <c r="K278" t="s">
        <v>3122</v>
      </c>
      <c r="L278" t="s">
        <v>3443</v>
      </c>
      <c r="M278" s="3">
        <v>25137</v>
      </c>
      <c r="N278" s="4">
        <v>494663.98</v>
      </c>
      <c r="O278" s="4">
        <v>550.54999999999995</v>
      </c>
      <c r="P278" s="4">
        <v>655.55</v>
      </c>
      <c r="Q278" s="4">
        <v>0</v>
      </c>
      <c r="R278" s="4">
        <v>780</v>
      </c>
      <c r="S278" s="4">
        <v>492677.88</v>
      </c>
      <c r="T278" t="s">
        <v>2857</v>
      </c>
      <c r="U278" t="s">
        <v>3442</v>
      </c>
      <c r="V278" t="s">
        <v>2814</v>
      </c>
      <c r="W278" t="s">
        <v>3120</v>
      </c>
    </row>
    <row r="279" spans="1:23" x14ac:dyDescent="0.2">
      <c r="A279" t="s">
        <v>2911</v>
      </c>
      <c r="B279" t="s">
        <v>2912</v>
      </c>
      <c r="C279" t="s">
        <v>3120</v>
      </c>
      <c r="D279" t="s">
        <v>3121</v>
      </c>
      <c r="E279" t="s">
        <v>2915</v>
      </c>
      <c r="F279" t="s">
        <v>2916</v>
      </c>
      <c r="G279" t="s">
        <v>2856</v>
      </c>
      <c r="H279" t="s">
        <v>2395</v>
      </c>
      <c r="I279" s="2">
        <v>45687</v>
      </c>
      <c r="J279" t="s">
        <v>930</v>
      </c>
      <c r="K279" t="s">
        <v>3122</v>
      </c>
      <c r="L279" t="s">
        <v>3444</v>
      </c>
      <c r="M279" s="3">
        <v>24813</v>
      </c>
      <c r="N279" s="4">
        <v>488288.08</v>
      </c>
      <c r="O279" s="4">
        <v>543.45000000000005</v>
      </c>
      <c r="P279" s="4">
        <v>644.6</v>
      </c>
      <c r="Q279" s="4">
        <v>0</v>
      </c>
      <c r="R279" s="4">
        <v>780</v>
      </c>
      <c r="S279" s="4">
        <v>486320.03</v>
      </c>
      <c r="T279" t="s">
        <v>2857</v>
      </c>
      <c r="U279" t="s">
        <v>3442</v>
      </c>
      <c r="V279" t="s">
        <v>2814</v>
      </c>
      <c r="W279" t="s">
        <v>3120</v>
      </c>
    </row>
    <row r="280" spans="1:23" x14ac:dyDescent="0.2">
      <c r="A280" t="s">
        <v>2911</v>
      </c>
      <c r="B280" t="s">
        <v>2912</v>
      </c>
      <c r="C280" t="s">
        <v>3120</v>
      </c>
      <c r="D280" t="s">
        <v>3121</v>
      </c>
      <c r="E280" t="s">
        <v>2915</v>
      </c>
      <c r="F280" t="s">
        <v>2916</v>
      </c>
      <c r="G280" t="s">
        <v>2856</v>
      </c>
      <c r="H280" t="s">
        <v>2395</v>
      </c>
      <c r="I280" s="2">
        <v>45687</v>
      </c>
      <c r="J280" t="s">
        <v>930</v>
      </c>
      <c r="K280" t="s">
        <v>3122</v>
      </c>
      <c r="L280" t="s">
        <v>3445</v>
      </c>
      <c r="M280" s="3">
        <v>24874</v>
      </c>
      <c r="N280" s="4">
        <v>489488.48</v>
      </c>
      <c r="O280" s="4">
        <v>544.79</v>
      </c>
      <c r="P280" s="4">
        <v>646.09</v>
      </c>
      <c r="Q280" s="4">
        <v>0</v>
      </c>
      <c r="R280" s="4">
        <v>780</v>
      </c>
      <c r="S280" s="4">
        <v>487517.6</v>
      </c>
      <c r="T280" t="s">
        <v>2857</v>
      </c>
      <c r="U280" t="s">
        <v>3442</v>
      </c>
      <c r="V280" t="s">
        <v>2814</v>
      </c>
      <c r="W280" t="s">
        <v>3120</v>
      </c>
    </row>
    <row r="281" spans="1:23" x14ac:dyDescent="0.2">
      <c r="A281" t="s">
        <v>2911</v>
      </c>
      <c r="B281" t="s">
        <v>2912</v>
      </c>
      <c r="C281" t="s">
        <v>3120</v>
      </c>
      <c r="D281" t="s">
        <v>3121</v>
      </c>
      <c r="E281" t="s">
        <v>2915</v>
      </c>
      <c r="F281" t="s">
        <v>2916</v>
      </c>
      <c r="G281" t="s">
        <v>2856</v>
      </c>
      <c r="H281" t="s">
        <v>2395</v>
      </c>
      <c r="I281" s="2">
        <v>45687</v>
      </c>
      <c r="J281" t="s">
        <v>930</v>
      </c>
      <c r="K281" t="s">
        <v>3122</v>
      </c>
      <c r="L281" t="s">
        <v>3446</v>
      </c>
      <c r="M281" s="3">
        <v>24169</v>
      </c>
      <c r="N281" s="4">
        <v>475614.98</v>
      </c>
      <c r="O281" s="4">
        <v>529.35</v>
      </c>
      <c r="P281" s="4">
        <v>650.83000000000004</v>
      </c>
      <c r="Q281" s="4">
        <v>0</v>
      </c>
      <c r="R281" s="4">
        <v>780</v>
      </c>
      <c r="S281" s="4">
        <v>473654.8</v>
      </c>
      <c r="T281" t="s">
        <v>2857</v>
      </c>
      <c r="U281" t="s">
        <v>3442</v>
      </c>
      <c r="V281" t="s">
        <v>2814</v>
      </c>
      <c r="W281" t="s">
        <v>3120</v>
      </c>
    </row>
    <row r="282" spans="1:23" x14ac:dyDescent="0.2">
      <c r="A282" t="s">
        <v>2911</v>
      </c>
      <c r="B282" t="s">
        <v>2912</v>
      </c>
      <c r="C282" t="s">
        <v>3120</v>
      </c>
      <c r="D282" t="s">
        <v>3121</v>
      </c>
      <c r="E282" t="s">
        <v>2915</v>
      </c>
      <c r="F282" t="s">
        <v>2916</v>
      </c>
      <c r="G282" t="s">
        <v>2856</v>
      </c>
      <c r="H282" t="s">
        <v>2397</v>
      </c>
      <c r="I282" s="2">
        <v>45687</v>
      </c>
      <c r="J282" t="s">
        <v>930</v>
      </c>
      <c r="K282" t="s">
        <v>3122</v>
      </c>
      <c r="L282" t="s">
        <v>3447</v>
      </c>
      <c r="M282" s="3">
        <v>24565</v>
      </c>
      <c r="N282" s="4">
        <v>483407.76</v>
      </c>
      <c r="O282" s="4">
        <v>538.02</v>
      </c>
      <c r="P282" s="4">
        <v>589.66</v>
      </c>
      <c r="Q282" s="4">
        <v>0</v>
      </c>
      <c r="R282" s="4">
        <v>780</v>
      </c>
      <c r="S282" s="4">
        <v>481500.08</v>
      </c>
      <c r="T282" t="s">
        <v>2857</v>
      </c>
      <c r="U282" t="s">
        <v>3448</v>
      </c>
      <c r="V282" t="s">
        <v>2814</v>
      </c>
      <c r="W282" t="s">
        <v>3120</v>
      </c>
    </row>
    <row r="283" spans="1:23" x14ac:dyDescent="0.2">
      <c r="A283" t="s">
        <v>2911</v>
      </c>
      <c r="B283" t="s">
        <v>2912</v>
      </c>
      <c r="C283" t="s">
        <v>3120</v>
      </c>
      <c r="D283" t="s">
        <v>3121</v>
      </c>
      <c r="E283" t="s">
        <v>2915</v>
      </c>
      <c r="F283" t="s">
        <v>2916</v>
      </c>
      <c r="G283" t="s">
        <v>2856</v>
      </c>
      <c r="H283" t="s">
        <v>2397</v>
      </c>
      <c r="I283" s="2">
        <v>45687</v>
      </c>
      <c r="J283" t="s">
        <v>930</v>
      </c>
      <c r="K283" t="s">
        <v>3122</v>
      </c>
      <c r="L283" t="s">
        <v>3449</v>
      </c>
      <c r="M283" s="3">
        <v>25291</v>
      </c>
      <c r="N283" s="4">
        <v>497694.51</v>
      </c>
      <c r="O283" s="4">
        <v>553.91999999999996</v>
      </c>
      <c r="P283" s="4">
        <v>594.92999999999995</v>
      </c>
      <c r="Q283" s="4">
        <v>0</v>
      </c>
      <c r="R283" s="4">
        <v>780</v>
      </c>
      <c r="S283" s="4">
        <v>495765.66</v>
      </c>
      <c r="T283" t="s">
        <v>2857</v>
      </c>
      <c r="U283" t="s">
        <v>3448</v>
      </c>
      <c r="V283" t="s">
        <v>2814</v>
      </c>
      <c r="W283" t="s">
        <v>3120</v>
      </c>
    </row>
    <row r="284" spans="1:23" x14ac:dyDescent="0.2">
      <c r="A284" t="s">
        <v>2911</v>
      </c>
      <c r="B284" t="s">
        <v>2912</v>
      </c>
      <c r="C284" t="s">
        <v>3120</v>
      </c>
      <c r="D284" t="s">
        <v>3121</v>
      </c>
      <c r="E284" t="s">
        <v>2915</v>
      </c>
      <c r="F284" t="s">
        <v>2916</v>
      </c>
      <c r="G284" t="s">
        <v>2856</v>
      </c>
      <c r="H284" t="s">
        <v>2397</v>
      </c>
      <c r="I284" s="2">
        <v>45687</v>
      </c>
      <c r="J284" t="s">
        <v>930</v>
      </c>
      <c r="K284" t="s">
        <v>3122</v>
      </c>
      <c r="L284" t="s">
        <v>3450</v>
      </c>
      <c r="M284" s="3">
        <v>24673</v>
      </c>
      <c r="N284" s="4">
        <v>485533.06</v>
      </c>
      <c r="O284" s="4">
        <v>540.39</v>
      </c>
      <c r="P284" s="4">
        <v>587.17999999999995</v>
      </c>
      <c r="Q284" s="4">
        <v>0</v>
      </c>
      <c r="R284" s="4">
        <v>780</v>
      </c>
      <c r="S284" s="4">
        <v>483625.49</v>
      </c>
      <c r="T284" t="s">
        <v>2857</v>
      </c>
      <c r="U284" t="s">
        <v>3448</v>
      </c>
      <c r="V284" t="s">
        <v>2814</v>
      </c>
      <c r="W284" t="s">
        <v>3120</v>
      </c>
    </row>
    <row r="285" spans="1:23" x14ac:dyDescent="0.2">
      <c r="A285" t="s">
        <v>2911</v>
      </c>
      <c r="B285" t="s">
        <v>2912</v>
      </c>
      <c r="C285" t="s">
        <v>3120</v>
      </c>
      <c r="D285" t="s">
        <v>3121</v>
      </c>
      <c r="E285" t="s">
        <v>2915</v>
      </c>
      <c r="F285" t="s">
        <v>2916</v>
      </c>
      <c r="G285" t="s">
        <v>2856</v>
      </c>
      <c r="H285" t="s">
        <v>2397</v>
      </c>
      <c r="I285" s="2">
        <v>45687</v>
      </c>
      <c r="J285" t="s">
        <v>930</v>
      </c>
      <c r="K285" t="s">
        <v>3122</v>
      </c>
      <c r="L285" t="s">
        <v>3451</v>
      </c>
      <c r="M285" s="3">
        <v>24456</v>
      </c>
      <c r="N285" s="4">
        <v>481262.78</v>
      </c>
      <c r="O285" s="4">
        <v>535.64</v>
      </c>
      <c r="P285" s="4">
        <v>589.19000000000005</v>
      </c>
      <c r="Q285" s="4">
        <v>0</v>
      </c>
      <c r="R285" s="4">
        <v>780</v>
      </c>
      <c r="S285" s="4">
        <v>479357.95</v>
      </c>
      <c r="T285" t="s">
        <v>2857</v>
      </c>
      <c r="U285" t="s">
        <v>3448</v>
      </c>
      <c r="V285" t="s">
        <v>2814</v>
      </c>
      <c r="W285" t="s">
        <v>3120</v>
      </c>
    </row>
    <row r="286" spans="1:23" x14ac:dyDescent="0.2">
      <c r="A286" t="s">
        <v>2911</v>
      </c>
      <c r="B286" t="s">
        <v>2912</v>
      </c>
      <c r="C286" t="s">
        <v>3120</v>
      </c>
      <c r="D286" t="s">
        <v>3121</v>
      </c>
      <c r="E286" t="s">
        <v>2915</v>
      </c>
      <c r="F286" t="s">
        <v>2916</v>
      </c>
      <c r="G286" t="s">
        <v>2856</v>
      </c>
      <c r="H286" t="s">
        <v>2397</v>
      </c>
      <c r="I286" s="2">
        <v>45687</v>
      </c>
      <c r="J286" t="s">
        <v>930</v>
      </c>
      <c r="K286" t="s">
        <v>3122</v>
      </c>
      <c r="L286" t="s">
        <v>3452</v>
      </c>
      <c r="M286" s="3">
        <v>23956</v>
      </c>
      <c r="N286" s="4">
        <v>471423.42</v>
      </c>
      <c r="O286" s="4">
        <v>524.67999999999995</v>
      </c>
      <c r="P286" s="4">
        <v>589.04</v>
      </c>
      <c r="Q286" s="4">
        <v>0</v>
      </c>
      <c r="R286" s="4">
        <v>780</v>
      </c>
      <c r="S286" s="4">
        <v>469529.7</v>
      </c>
      <c r="T286" t="s">
        <v>2857</v>
      </c>
      <c r="U286" t="s">
        <v>3448</v>
      </c>
      <c r="V286" t="s">
        <v>2814</v>
      </c>
      <c r="W286" t="s">
        <v>3120</v>
      </c>
    </row>
    <row r="287" spans="1:23" x14ac:dyDescent="0.2">
      <c r="A287" t="s">
        <v>2911</v>
      </c>
      <c r="B287" t="s">
        <v>2912</v>
      </c>
      <c r="C287" t="s">
        <v>3120</v>
      </c>
      <c r="D287" t="s">
        <v>3121</v>
      </c>
      <c r="E287" t="s">
        <v>2915</v>
      </c>
      <c r="F287" t="s">
        <v>2916</v>
      </c>
      <c r="G287" t="s">
        <v>2856</v>
      </c>
      <c r="H287" t="s">
        <v>2399</v>
      </c>
      <c r="I287" s="2">
        <v>45687</v>
      </c>
      <c r="J287" t="s">
        <v>930</v>
      </c>
      <c r="K287" t="s">
        <v>3122</v>
      </c>
      <c r="L287" t="s">
        <v>3453</v>
      </c>
      <c r="M287" s="3">
        <v>24235</v>
      </c>
      <c r="N287" s="4">
        <v>476913.78</v>
      </c>
      <c r="O287" s="4">
        <v>530.79999999999995</v>
      </c>
      <c r="P287" s="4">
        <v>591.14</v>
      </c>
      <c r="Q287" s="4">
        <v>0</v>
      </c>
      <c r="R287" s="4">
        <v>780</v>
      </c>
      <c r="S287" s="4">
        <v>475011.84000000003</v>
      </c>
      <c r="T287" t="s">
        <v>2857</v>
      </c>
      <c r="U287" t="s">
        <v>3454</v>
      </c>
      <c r="V287" t="s">
        <v>2814</v>
      </c>
      <c r="W287" t="s">
        <v>3120</v>
      </c>
    </row>
    <row r="288" spans="1:23" x14ac:dyDescent="0.2">
      <c r="A288" t="s">
        <v>2911</v>
      </c>
      <c r="B288" t="s">
        <v>2912</v>
      </c>
      <c r="C288" t="s">
        <v>3120</v>
      </c>
      <c r="D288" t="s">
        <v>3121</v>
      </c>
      <c r="E288" t="s">
        <v>2915</v>
      </c>
      <c r="F288" t="s">
        <v>2916</v>
      </c>
      <c r="G288" t="s">
        <v>2856</v>
      </c>
      <c r="H288" t="s">
        <v>2399</v>
      </c>
      <c r="I288" s="2">
        <v>45687</v>
      </c>
      <c r="J288" t="s">
        <v>930</v>
      </c>
      <c r="K288" t="s">
        <v>3122</v>
      </c>
      <c r="L288" t="s">
        <v>3455</v>
      </c>
      <c r="M288" s="3">
        <v>23567</v>
      </c>
      <c r="N288" s="4">
        <v>463768.39</v>
      </c>
      <c r="O288" s="4">
        <v>516.16</v>
      </c>
      <c r="P288" s="4">
        <v>593.38</v>
      </c>
      <c r="Q288" s="4">
        <v>0</v>
      </c>
      <c r="R288" s="4">
        <v>780</v>
      </c>
      <c r="S288" s="4">
        <v>461878.85</v>
      </c>
      <c r="T288" t="s">
        <v>2857</v>
      </c>
      <c r="U288" t="s">
        <v>3454</v>
      </c>
      <c r="V288" t="s">
        <v>2814</v>
      </c>
      <c r="W288" t="s">
        <v>3120</v>
      </c>
    </row>
    <row r="289" spans="1:23" x14ac:dyDescent="0.2">
      <c r="A289" t="s">
        <v>2911</v>
      </c>
      <c r="B289" t="s">
        <v>2912</v>
      </c>
      <c r="C289" t="s">
        <v>3120</v>
      </c>
      <c r="D289" t="s">
        <v>3121</v>
      </c>
      <c r="E289" t="s">
        <v>2915</v>
      </c>
      <c r="F289" t="s">
        <v>2916</v>
      </c>
      <c r="G289" t="s">
        <v>2856</v>
      </c>
      <c r="H289" t="s">
        <v>2399</v>
      </c>
      <c r="I289" s="2">
        <v>45687</v>
      </c>
      <c r="J289" t="s">
        <v>930</v>
      </c>
      <c r="K289" t="s">
        <v>3122</v>
      </c>
      <c r="L289" t="s">
        <v>3456</v>
      </c>
      <c r="M289" s="3">
        <v>24001</v>
      </c>
      <c r="N289" s="4">
        <v>472308.96</v>
      </c>
      <c r="O289" s="4">
        <v>525.66999999999996</v>
      </c>
      <c r="P289" s="4">
        <v>592.27</v>
      </c>
      <c r="Q289" s="4">
        <v>0</v>
      </c>
      <c r="R289" s="4">
        <v>780</v>
      </c>
      <c r="S289" s="4">
        <v>470411.02</v>
      </c>
      <c r="T289" t="s">
        <v>2857</v>
      </c>
      <c r="U289" t="s">
        <v>3454</v>
      </c>
      <c r="V289" t="s">
        <v>2814</v>
      </c>
      <c r="W289" t="s">
        <v>3120</v>
      </c>
    </row>
    <row r="290" spans="1:23" x14ac:dyDescent="0.2">
      <c r="A290" t="s">
        <v>2911</v>
      </c>
      <c r="B290" t="s">
        <v>2912</v>
      </c>
      <c r="C290" t="s">
        <v>3120</v>
      </c>
      <c r="D290" t="s">
        <v>3121</v>
      </c>
      <c r="E290" t="s">
        <v>2915</v>
      </c>
      <c r="F290" t="s">
        <v>2916</v>
      </c>
      <c r="G290" t="s">
        <v>2856</v>
      </c>
      <c r="H290" t="s">
        <v>2399</v>
      </c>
      <c r="I290" s="2">
        <v>45687</v>
      </c>
      <c r="J290" t="s">
        <v>930</v>
      </c>
      <c r="K290" t="s">
        <v>3122</v>
      </c>
      <c r="L290" t="s">
        <v>3457</v>
      </c>
      <c r="M290" s="3">
        <v>24494</v>
      </c>
      <c r="N290" s="4">
        <v>482010.57</v>
      </c>
      <c r="O290" s="4">
        <v>536.47</v>
      </c>
      <c r="P290" s="4">
        <v>588.25</v>
      </c>
      <c r="Q290" s="4">
        <v>0</v>
      </c>
      <c r="R290" s="4">
        <v>780</v>
      </c>
      <c r="S290" s="4">
        <v>480105.85</v>
      </c>
      <c r="T290" t="s">
        <v>2857</v>
      </c>
      <c r="U290" t="s">
        <v>3454</v>
      </c>
      <c r="V290" t="s">
        <v>2814</v>
      </c>
      <c r="W290" t="s">
        <v>3120</v>
      </c>
    </row>
    <row r="291" spans="1:23" x14ac:dyDescent="0.2">
      <c r="A291" t="s">
        <v>2911</v>
      </c>
      <c r="B291" t="s">
        <v>2912</v>
      </c>
      <c r="C291" t="s">
        <v>3120</v>
      </c>
      <c r="D291" t="s">
        <v>3121</v>
      </c>
      <c r="E291" t="s">
        <v>2915</v>
      </c>
      <c r="F291" t="s">
        <v>2916</v>
      </c>
      <c r="G291" t="s">
        <v>2856</v>
      </c>
      <c r="H291" t="s">
        <v>2399</v>
      </c>
      <c r="I291" s="2">
        <v>45687</v>
      </c>
      <c r="J291" t="s">
        <v>930</v>
      </c>
      <c r="K291" t="s">
        <v>3122</v>
      </c>
      <c r="L291" t="s">
        <v>3458</v>
      </c>
      <c r="M291" s="3">
        <v>24477</v>
      </c>
      <c r="N291" s="4">
        <v>481676.03</v>
      </c>
      <c r="O291" s="4">
        <v>536.1</v>
      </c>
      <c r="P291" s="4">
        <v>584.96</v>
      </c>
      <c r="Q291" s="4">
        <v>0</v>
      </c>
      <c r="R291" s="4">
        <v>780</v>
      </c>
      <c r="S291" s="4">
        <v>479774.97</v>
      </c>
      <c r="T291" t="s">
        <v>2857</v>
      </c>
      <c r="U291" t="s">
        <v>3454</v>
      </c>
      <c r="V291" t="s">
        <v>2814</v>
      </c>
      <c r="W291" t="s">
        <v>3120</v>
      </c>
    </row>
    <row r="292" spans="1:23" x14ac:dyDescent="0.2">
      <c r="A292" t="s">
        <v>2911</v>
      </c>
      <c r="B292" t="s">
        <v>2912</v>
      </c>
      <c r="C292" t="s">
        <v>3120</v>
      </c>
      <c r="D292" t="s">
        <v>3121</v>
      </c>
      <c r="E292" t="s">
        <v>2915</v>
      </c>
      <c r="F292" t="s">
        <v>2916</v>
      </c>
      <c r="G292" t="s">
        <v>2856</v>
      </c>
      <c r="H292" t="s">
        <v>2401</v>
      </c>
      <c r="I292" s="2">
        <v>45687</v>
      </c>
      <c r="J292" t="s">
        <v>930</v>
      </c>
      <c r="K292" t="s">
        <v>3122</v>
      </c>
      <c r="L292" t="s">
        <v>3459</v>
      </c>
      <c r="M292" s="3">
        <v>24952</v>
      </c>
      <c r="N292" s="4">
        <v>491023.42</v>
      </c>
      <c r="O292" s="4">
        <v>546.5</v>
      </c>
      <c r="P292" s="4">
        <v>593.03</v>
      </c>
      <c r="Q292" s="4">
        <v>0</v>
      </c>
      <c r="R292" s="4">
        <v>780</v>
      </c>
      <c r="S292" s="4">
        <v>489103.89</v>
      </c>
      <c r="T292" t="s">
        <v>2857</v>
      </c>
      <c r="U292" t="s">
        <v>3460</v>
      </c>
      <c r="V292" t="s">
        <v>2814</v>
      </c>
      <c r="W292" t="s">
        <v>3120</v>
      </c>
    </row>
    <row r="293" spans="1:23" x14ac:dyDescent="0.2">
      <c r="A293" t="s">
        <v>2911</v>
      </c>
      <c r="B293" t="s">
        <v>2912</v>
      </c>
      <c r="C293" t="s">
        <v>3120</v>
      </c>
      <c r="D293" t="s">
        <v>3121</v>
      </c>
      <c r="E293" t="s">
        <v>2915</v>
      </c>
      <c r="F293" t="s">
        <v>2916</v>
      </c>
      <c r="G293" t="s">
        <v>2856</v>
      </c>
      <c r="H293" t="s">
        <v>2401</v>
      </c>
      <c r="I293" s="2">
        <v>45687</v>
      </c>
      <c r="J293" t="s">
        <v>930</v>
      </c>
      <c r="K293" t="s">
        <v>3122</v>
      </c>
      <c r="L293" t="s">
        <v>3461</v>
      </c>
      <c r="M293" s="3">
        <v>25537</v>
      </c>
      <c r="N293" s="4">
        <v>502535.47</v>
      </c>
      <c r="O293" s="4">
        <v>559.30999999999995</v>
      </c>
      <c r="P293" s="4">
        <v>589.36</v>
      </c>
      <c r="Q293" s="4">
        <v>0</v>
      </c>
      <c r="R293" s="4">
        <v>780</v>
      </c>
      <c r="S293" s="4">
        <v>500606.8</v>
      </c>
      <c r="T293" t="s">
        <v>2857</v>
      </c>
      <c r="U293" t="s">
        <v>3460</v>
      </c>
      <c r="V293" t="s">
        <v>2814</v>
      </c>
      <c r="W293" t="s">
        <v>3120</v>
      </c>
    </row>
    <row r="294" spans="1:23" x14ac:dyDescent="0.2">
      <c r="A294" t="s">
        <v>2911</v>
      </c>
      <c r="B294" t="s">
        <v>2912</v>
      </c>
      <c r="C294" t="s">
        <v>3120</v>
      </c>
      <c r="D294" t="s">
        <v>3121</v>
      </c>
      <c r="E294" t="s">
        <v>2915</v>
      </c>
      <c r="F294" t="s">
        <v>2916</v>
      </c>
      <c r="G294" t="s">
        <v>2856</v>
      </c>
      <c r="H294" t="s">
        <v>2401</v>
      </c>
      <c r="I294" s="2">
        <v>45687</v>
      </c>
      <c r="J294" t="s">
        <v>930</v>
      </c>
      <c r="K294" t="s">
        <v>3122</v>
      </c>
      <c r="L294" t="s">
        <v>3462</v>
      </c>
      <c r="M294" s="3">
        <v>25757</v>
      </c>
      <c r="N294" s="4">
        <v>506864.79</v>
      </c>
      <c r="O294" s="4">
        <v>564.13</v>
      </c>
      <c r="P294" s="4">
        <v>588.25</v>
      </c>
      <c r="Q294" s="4">
        <v>0</v>
      </c>
      <c r="R294" s="4">
        <v>780</v>
      </c>
      <c r="S294" s="4">
        <v>504932.41</v>
      </c>
      <c r="T294" t="s">
        <v>2857</v>
      </c>
      <c r="U294" t="s">
        <v>3460</v>
      </c>
      <c r="V294" t="s">
        <v>2814</v>
      </c>
      <c r="W294" t="s">
        <v>3120</v>
      </c>
    </row>
    <row r="295" spans="1:23" x14ac:dyDescent="0.2">
      <c r="A295" t="s">
        <v>2911</v>
      </c>
      <c r="B295" t="s">
        <v>2912</v>
      </c>
      <c r="C295" t="s">
        <v>3120</v>
      </c>
      <c r="D295" t="s">
        <v>3121</v>
      </c>
      <c r="E295" t="s">
        <v>2915</v>
      </c>
      <c r="F295" t="s">
        <v>2916</v>
      </c>
      <c r="G295" t="s">
        <v>2856</v>
      </c>
      <c r="H295" t="s">
        <v>2401</v>
      </c>
      <c r="I295" s="2">
        <v>45687</v>
      </c>
      <c r="J295" t="s">
        <v>930</v>
      </c>
      <c r="K295" t="s">
        <v>3122</v>
      </c>
      <c r="L295" t="s">
        <v>3463</v>
      </c>
      <c r="M295" s="3">
        <v>25252</v>
      </c>
      <c r="N295" s="4">
        <v>496927.04</v>
      </c>
      <c r="O295" s="4">
        <v>553.07000000000005</v>
      </c>
      <c r="P295" s="4">
        <v>588.16999999999996</v>
      </c>
      <c r="Q295" s="4">
        <v>0</v>
      </c>
      <c r="R295" s="4">
        <v>780</v>
      </c>
      <c r="S295" s="4">
        <v>495005.8</v>
      </c>
      <c r="T295" t="s">
        <v>2857</v>
      </c>
      <c r="U295" t="s">
        <v>3460</v>
      </c>
      <c r="V295" t="s">
        <v>2814</v>
      </c>
      <c r="W295" t="s">
        <v>3120</v>
      </c>
    </row>
    <row r="296" spans="1:23" x14ac:dyDescent="0.2">
      <c r="A296" t="s">
        <v>2911</v>
      </c>
      <c r="B296" t="s">
        <v>2912</v>
      </c>
      <c r="C296" t="s">
        <v>3120</v>
      </c>
      <c r="D296" t="s">
        <v>3121</v>
      </c>
      <c r="E296" t="s">
        <v>2915</v>
      </c>
      <c r="F296" t="s">
        <v>2916</v>
      </c>
      <c r="G296" t="s">
        <v>2856</v>
      </c>
      <c r="H296" t="s">
        <v>2401</v>
      </c>
      <c r="I296" s="2">
        <v>45687</v>
      </c>
      <c r="J296" t="s">
        <v>930</v>
      </c>
      <c r="K296" t="s">
        <v>3122</v>
      </c>
      <c r="L296" t="s">
        <v>3464</v>
      </c>
      <c r="M296" s="3">
        <v>24900</v>
      </c>
      <c r="N296" s="4">
        <v>490000.13</v>
      </c>
      <c r="O296" s="4">
        <v>545.36</v>
      </c>
      <c r="P296" s="4">
        <v>591.19000000000005</v>
      </c>
      <c r="Q296" s="4">
        <v>0</v>
      </c>
      <c r="R296" s="4">
        <v>780</v>
      </c>
      <c r="S296" s="4">
        <v>488083.58</v>
      </c>
      <c r="T296" t="s">
        <v>2857</v>
      </c>
      <c r="U296" t="s">
        <v>3460</v>
      </c>
      <c r="V296" t="s">
        <v>2814</v>
      </c>
      <c r="W296" t="s">
        <v>3120</v>
      </c>
    </row>
    <row r="297" spans="1:23" x14ac:dyDescent="0.2">
      <c r="A297" t="s">
        <v>2911</v>
      </c>
      <c r="B297" t="s">
        <v>2912</v>
      </c>
      <c r="C297" t="s">
        <v>2913</v>
      </c>
      <c r="D297" t="s">
        <v>2914</v>
      </c>
      <c r="E297" t="s">
        <v>2915</v>
      </c>
      <c r="F297" t="s">
        <v>2916</v>
      </c>
      <c r="G297" t="s">
        <v>2856</v>
      </c>
      <c r="H297" t="s">
        <v>2200</v>
      </c>
      <c r="I297" s="2">
        <v>45688</v>
      </c>
      <c r="J297" t="s">
        <v>3465</v>
      </c>
      <c r="K297" t="s">
        <v>3466</v>
      </c>
      <c r="L297" t="s">
        <v>3467</v>
      </c>
      <c r="M297" s="3">
        <v>31245</v>
      </c>
      <c r="N297" s="4">
        <v>719999.47</v>
      </c>
      <c r="O297" s="4">
        <v>801.35</v>
      </c>
      <c r="P297" s="4">
        <v>1283.56</v>
      </c>
      <c r="Q297" s="4">
        <v>937.35</v>
      </c>
      <c r="R297" s="4">
        <v>3500</v>
      </c>
      <c r="S297" s="4">
        <v>714414.56</v>
      </c>
      <c r="T297" t="s">
        <v>2857</v>
      </c>
      <c r="U297" t="s">
        <v>3468</v>
      </c>
      <c r="V297" t="s">
        <v>2814</v>
      </c>
      <c r="W297" t="s">
        <v>2913</v>
      </c>
    </row>
    <row r="298" spans="1:23" x14ac:dyDescent="0.2">
      <c r="A298" t="s">
        <v>2911</v>
      </c>
      <c r="B298" t="s">
        <v>2912</v>
      </c>
      <c r="C298" t="s">
        <v>2913</v>
      </c>
      <c r="D298" t="s">
        <v>2914</v>
      </c>
      <c r="E298" t="s">
        <v>2915</v>
      </c>
      <c r="F298" t="s">
        <v>2916</v>
      </c>
      <c r="G298" t="s">
        <v>2856</v>
      </c>
      <c r="H298" t="s">
        <v>2200</v>
      </c>
      <c r="I298" s="2">
        <v>45688</v>
      </c>
      <c r="J298" t="s">
        <v>3465</v>
      </c>
      <c r="K298" t="s">
        <v>3466</v>
      </c>
      <c r="L298" t="s">
        <v>3469</v>
      </c>
      <c r="M298" s="3">
        <v>31245</v>
      </c>
      <c r="N298" s="4">
        <v>725623.57</v>
      </c>
      <c r="O298" s="4">
        <v>807.6</v>
      </c>
      <c r="P298" s="4">
        <v>1273.78</v>
      </c>
      <c r="Q298" s="4">
        <v>937.35</v>
      </c>
      <c r="R298" s="4">
        <v>3500</v>
      </c>
      <c r="S298" s="4">
        <v>720042.19</v>
      </c>
      <c r="T298" t="s">
        <v>2857</v>
      </c>
      <c r="U298" t="s">
        <v>3468</v>
      </c>
      <c r="V298" t="s">
        <v>2814</v>
      </c>
      <c r="W298" t="s">
        <v>2913</v>
      </c>
    </row>
    <row r="299" spans="1:23" x14ac:dyDescent="0.2">
      <c r="A299" t="s">
        <v>2911</v>
      </c>
      <c r="B299" t="s">
        <v>2912</v>
      </c>
      <c r="C299" t="s">
        <v>2871</v>
      </c>
      <c r="D299" t="s">
        <v>2872</v>
      </c>
      <c r="E299" t="s">
        <v>2915</v>
      </c>
      <c r="F299" t="s">
        <v>2916</v>
      </c>
      <c r="G299" t="s">
        <v>2856</v>
      </c>
      <c r="H299" t="s">
        <v>3470</v>
      </c>
      <c r="I299" s="2">
        <v>45688</v>
      </c>
      <c r="J299" t="s">
        <v>3471</v>
      </c>
      <c r="K299" t="s">
        <v>3472</v>
      </c>
      <c r="L299" t="s">
        <v>3473</v>
      </c>
      <c r="M299" s="3">
        <v>25463</v>
      </c>
      <c r="N299" s="4">
        <v>514352.6</v>
      </c>
      <c r="O299" s="4">
        <v>572.46</v>
      </c>
      <c r="P299" s="4">
        <v>412.92</v>
      </c>
      <c r="Q299" s="4">
        <v>763.89</v>
      </c>
      <c r="R299" s="4">
        <v>900</v>
      </c>
      <c r="S299" s="4">
        <v>512467.22</v>
      </c>
      <c r="T299" t="s">
        <v>2857</v>
      </c>
      <c r="U299" t="s">
        <v>3474</v>
      </c>
      <c r="V299" t="s">
        <v>2814</v>
      </c>
      <c r="W299" t="s">
        <v>2871</v>
      </c>
    </row>
    <row r="300" spans="1:23" x14ac:dyDescent="0.2">
      <c r="A300" t="s">
        <v>2911</v>
      </c>
      <c r="B300" t="s">
        <v>3087</v>
      </c>
      <c r="C300" t="s">
        <v>2913</v>
      </c>
      <c r="D300" t="s">
        <v>2914</v>
      </c>
      <c r="E300" t="s">
        <v>2915</v>
      </c>
      <c r="F300" t="s">
        <v>2916</v>
      </c>
      <c r="G300" t="s">
        <v>2856</v>
      </c>
      <c r="H300" t="s">
        <v>2702</v>
      </c>
      <c r="I300" s="2">
        <v>45688</v>
      </c>
      <c r="J300" t="s">
        <v>3032</v>
      </c>
      <c r="K300" t="s">
        <v>3475</v>
      </c>
      <c r="L300" t="s">
        <v>3476</v>
      </c>
      <c r="M300" s="3">
        <v>31245</v>
      </c>
      <c r="N300" s="4">
        <v>737176.1</v>
      </c>
      <c r="O300" s="4">
        <v>820.46</v>
      </c>
      <c r="P300" s="4">
        <v>1347</v>
      </c>
      <c r="Q300" s="4">
        <v>937.35</v>
      </c>
      <c r="R300" s="4">
        <v>3500</v>
      </c>
      <c r="S300" s="4">
        <v>731508.64</v>
      </c>
      <c r="T300" t="s">
        <v>2857</v>
      </c>
      <c r="U300" t="s">
        <v>3477</v>
      </c>
      <c r="V300" t="s">
        <v>2814</v>
      </c>
      <c r="W300" t="s">
        <v>2913</v>
      </c>
    </row>
    <row r="301" spans="1:23" x14ac:dyDescent="0.2">
      <c r="A301" t="s">
        <v>2911</v>
      </c>
      <c r="B301" t="s">
        <v>3087</v>
      </c>
      <c r="C301" t="s">
        <v>2913</v>
      </c>
      <c r="D301" t="s">
        <v>2914</v>
      </c>
      <c r="E301" t="s">
        <v>2915</v>
      </c>
      <c r="F301" t="s">
        <v>2916</v>
      </c>
      <c r="G301" t="s">
        <v>2856</v>
      </c>
      <c r="H301" t="s">
        <v>2702</v>
      </c>
      <c r="I301" s="2">
        <v>45688</v>
      </c>
      <c r="J301" t="s">
        <v>3032</v>
      </c>
      <c r="K301" t="s">
        <v>3475</v>
      </c>
      <c r="L301" t="s">
        <v>3478</v>
      </c>
      <c r="M301" s="3">
        <v>31245</v>
      </c>
      <c r="N301" s="4">
        <v>737176.1</v>
      </c>
      <c r="O301" s="4">
        <v>820.46</v>
      </c>
      <c r="P301" s="4">
        <v>1347</v>
      </c>
      <c r="Q301" s="4">
        <v>937.35</v>
      </c>
      <c r="R301" s="4">
        <v>3500</v>
      </c>
      <c r="S301" s="4">
        <v>731508.64</v>
      </c>
      <c r="T301" t="s">
        <v>2857</v>
      </c>
      <c r="U301" t="s">
        <v>3477</v>
      </c>
      <c r="V301" t="s">
        <v>2814</v>
      </c>
      <c r="W301" t="s">
        <v>2913</v>
      </c>
    </row>
    <row r="302" spans="1:23" x14ac:dyDescent="0.2">
      <c r="A302" t="s">
        <v>2911</v>
      </c>
      <c r="B302" t="s">
        <v>3087</v>
      </c>
      <c r="C302" t="s">
        <v>2913</v>
      </c>
      <c r="D302" t="s">
        <v>2914</v>
      </c>
      <c r="E302" t="s">
        <v>2915</v>
      </c>
      <c r="F302" t="s">
        <v>2916</v>
      </c>
      <c r="G302" t="s">
        <v>2856</v>
      </c>
      <c r="H302" t="s">
        <v>2702</v>
      </c>
      <c r="I302" s="2">
        <v>45688</v>
      </c>
      <c r="J302" t="s">
        <v>3032</v>
      </c>
      <c r="K302" t="s">
        <v>3475</v>
      </c>
      <c r="L302" t="s">
        <v>3479</v>
      </c>
      <c r="M302" s="3">
        <v>31245</v>
      </c>
      <c r="N302" s="4">
        <v>737176.1</v>
      </c>
      <c r="O302" s="4">
        <v>820.46</v>
      </c>
      <c r="P302" s="4">
        <v>1347</v>
      </c>
      <c r="Q302" s="4">
        <v>937.35</v>
      </c>
      <c r="R302" s="4">
        <v>3500</v>
      </c>
      <c r="S302" s="4">
        <v>731508.64</v>
      </c>
      <c r="T302" t="s">
        <v>2857</v>
      </c>
      <c r="U302" t="s">
        <v>3477</v>
      </c>
      <c r="V302" t="s">
        <v>2814</v>
      </c>
      <c r="W302" t="s">
        <v>2913</v>
      </c>
    </row>
    <row r="303" spans="1:23" x14ac:dyDescent="0.2">
      <c r="A303" t="s">
        <v>2911</v>
      </c>
      <c r="B303" t="s">
        <v>3087</v>
      </c>
      <c r="C303" t="s">
        <v>2913</v>
      </c>
      <c r="D303" t="s">
        <v>2914</v>
      </c>
      <c r="E303" t="s">
        <v>2915</v>
      </c>
      <c r="F303" t="s">
        <v>2916</v>
      </c>
      <c r="G303" t="s">
        <v>2856</v>
      </c>
      <c r="H303" t="s">
        <v>2702</v>
      </c>
      <c r="I303" s="2">
        <v>45688</v>
      </c>
      <c r="J303" t="s">
        <v>3032</v>
      </c>
      <c r="K303" t="s">
        <v>3475</v>
      </c>
      <c r="L303" t="s">
        <v>3480</v>
      </c>
      <c r="M303" s="3">
        <v>31245</v>
      </c>
      <c r="N303" s="4">
        <v>737176.1</v>
      </c>
      <c r="O303" s="4">
        <v>820.46</v>
      </c>
      <c r="P303" s="4">
        <v>1347</v>
      </c>
      <c r="Q303" s="4">
        <v>937.35</v>
      </c>
      <c r="R303" s="4">
        <v>3500</v>
      </c>
      <c r="S303" s="4">
        <v>731508.64</v>
      </c>
      <c r="T303" t="s">
        <v>2857</v>
      </c>
      <c r="U303" t="s">
        <v>3477</v>
      </c>
      <c r="V303" t="s">
        <v>2814</v>
      </c>
      <c r="W303" t="s">
        <v>2913</v>
      </c>
    </row>
    <row r="304" spans="1:23" x14ac:dyDescent="0.2">
      <c r="A304" t="s">
        <v>2911</v>
      </c>
      <c r="B304" t="s">
        <v>3087</v>
      </c>
      <c r="C304" t="s">
        <v>2913</v>
      </c>
      <c r="D304" t="s">
        <v>2914</v>
      </c>
      <c r="E304" t="s">
        <v>2915</v>
      </c>
      <c r="F304" t="s">
        <v>2916</v>
      </c>
      <c r="G304" t="s">
        <v>2856</v>
      </c>
      <c r="H304" t="s">
        <v>2702</v>
      </c>
      <c r="I304" s="2">
        <v>45688</v>
      </c>
      <c r="J304" t="s">
        <v>3032</v>
      </c>
      <c r="K304" t="s">
        <v>3475</v>
      </c>
      <c r="L304" t="s">
        <v>3481</v>
      </c>
      <c r="M304" s="3">
        <v>31245</v>
      </c>
      <c r="N304" s="4">
        <v>737176.1</v>
      </c>
      <c r="O304" s="4">
        <v>820.46</v>
      </c>
      <c r="P304" s="4">
        <v>1347</v>
      </c>
      <c r="Q304" s="4">
        <v>937.35</v>
      </c>
      <c r="R304" s="4">
        <v>3500</v>
      </c>
      <c r="S304" s="4">
        <v>731508.64</v>
      </c>
      <c r="T304" t="s">
        <v>2857</v>
      </c>
      <c r="U304" t="s">
        <v>3477</v>
      </c>
      <c r="V304" t="s">
        <v>2814</v>
      </c>
      <c r="W304" t="s">
        <v>2913</v>
      </c>
    </row>
    <row r="305" spans="1:23" x14ac:dyDescent="0.2">
      <c r="A305" t="s">
        <v>2911</v>
      </c>
      <c r="B305" t="s">
        <v>3087</v>
      </c>
      <c r="C305" t="s">
        <v>2913</v>
      </c>
      <c r="D305" t="s">
        <v>2914</v>
      </c>
      <c r="E305" t="s">
        <v>2915</v>
      </c>
      <c r="F305" t="s">
        <v>2916</v>
      </c>
      <c r="G305" t="s">
        <v>2856</v>
      </c>
      <c r="H305" t="s">
        <v>2702</v>
      </c>
      <c r="I305" s="2">
        <v>45688</v>
      </c>
      <c r="J305" t="s">
        <v>3032</v>
      </c>
      <c r="K305" t="s">
        <v>3475</v>
      </c>
      <c r="L305" t="s">
        <v>3482</v>
      </c>
      <c r="M305" s="3">
        <v>31245</v>
      </c>
      <c r="N305" s="4">
        <v>737176.1</v>
      </c>
      <c r="O305" s="4">
        <v>820.46</v>
      </c>
      <c r="P305" s="4">
        <v>1347</v>
      </c>
      <c r="Q305" s="4">
        <v>937.35</v>
      </c>
      <c r="R305" s="4">
        <v>3500</v>
      </c>
      <c r="S305" s="4">
        <v>731508.64</v>
      </c>
      <c r="T305" t="s">
        <v>2857</v>
      </c>
      <c r="U305" t="s">
        <v>3477</v>
      </c>
      <c r="V305" t="s">
        <v>2814</v>
      </c>
      <c r="W305" t="s">
        <v>2913</v>
      </c>
    </row>
    <row r="306" spans="1:23" x14ac:dyDescent="0.2">
      <c r="A306" t="s">
        <v>2911</v>
      </c>
      <c r="B306" t="s">
        <v>3087</v>
      </c>
      <c r="C306" t="s">
        <v>2913</v>
      </c>
      <c r="D306" t="s">
        <v>2914</v>
      </c>
      <c r="E306" t="s">
        <v>2915</v>
      </c>
      <c r="F306" t="s">
        <v>2916</v>
      </c>
      <c r="G306" t="s">
        <v>2856</v>
      </c>
      <c r="H306" t="s">
        <v>2702</v>
      </c>
      <c r="I306" s="2">
        <v>45688</v>
      </c>
      <c r="J306" t="s">
        <v>3032</v>
      </c>
      <c r="K306" t="s">
        <v>3475</v>
      </c>
      <c r="L306" t="s">
        <v>3483</v>
      </c>
      <c r="M306" s="3">
        <v>31245</v>
      </c>
      <c r="N306" s="4">
        <v>737176.1</v>
      </c>
      <c r="O306" s="4">
        <v>820.46</v>
      </c>
      <c r="P306" s="4">
        <v>1347</v>
      </c>
      <c r="Q306" s="4">
        <v>937.35</v>
      </c>
      <c r="R306" s="4">
        <v>3500</v>
      </c>
      <c r="S306" s="4">
        <v>731508.64</v>
      </c>
      <c r="T306" t="s">
        <v>2857</v>
      </c>
      <c r="U306" t="s">
        <v>3477</v>
      </c>
      <c r="V306" t="s">
        <v>2814</v>
      </c>
      <c r="W306" t="s">
        <v>2913</v>
      </c>
    </row>
    <row r="307" spans="1:23" x14ac:dyDescent="0.2">
      <c r="A307" t="s">
        <v>2911</v>
      </c>
      <c r="B307" t="s">
        <v>3087</v>
      </c>
      <c r="C307" t="s">
        <v>2913</v>
      </c>
      <c r="D307" t="s">
        <v>2914</v>
      </c>
      <c r="E307" t="s">
        <v>2915</v>
      </c>
      <c r="F307" t="s">
        <v>2916</v>
      </c>
      <c r="G307" t="s">
        <v>2856</v>
      </c>
      <c r="H307" t="s">
        <v>2702</v>
      </c>
      <c r="I307" s="2">
        <v>45688</v>
      </c>
      <c r="J307" t="s">
        <v>3032</v>
      </c>
      <c r="K307" t="s">
        <v>3475</v>
      </c>
      <c r="L307" t="s">
        <v>3484</v>
      </c>
      <c r="M307" s="3">
        <v>31245</v>
      </c>
      <c r="N307" s="4">
        <v>737176.1</v>
      </c>
      <c r="O307" s="4">
        <v>820.46</v>
      </c>
      <c r="P307" s="4">
        <v>1347</v>
      </c>
      <c r="Q307" s="4">
        <v>937.35</v>
      </c>
      <c r="R307" s="4">
        <v>3500</v>
      </c>
      <c r="S307" s="4">
        <v>731508.64</v>
      </c>
      <c r="T307" t="s">
        <v>2857</v>
      </c>
      <c r="U307" t="s">
        <v>3477</v>
      </c>
      <c r="V307" t="s">
        <v>2814</v>
      </c>
      <c r="W307" t="s">
        <v>2913</v>
      </c>
    </row>
    <row r="308" spans="1:23" x14ac:dyDescent="0.2">
      <c r="A308" t="s">
        <v>2911</v>
      </c>
      <c r="B308" t="s">
        <v>3087</v>
      </c>
      <c r="C308" t="s">
        <v>2913</v>
      </c>
      <c r="D308" t="s">
        <v>2914</v>
      </c>
      <c r="E308" t="s">
        <v>2915</v>
      </c>
      <c r="F308" t="s">
        <v>2916</v>
      </c>
      <c r="G308" t="s">
        <v>2856</v>
      </c>
      <c r="H308" t="s">
        <v>2702</v>
      </c>
      <c r="I308" s="2">
        <v>45688</v>
      </c>
      <c r="J308" t="s">
        <v>3032</v>
      </c>
      <c r="K308" t="s">
        <v>3475</v>
      </c>
      <c r="L308" t="s">
        <v>3485</v>
      </c>
      <c r="M308" s="3">
        <v>31245</v>
      </c>
      <c r="N308" s="4">
        <v>737176.1</v>
      </c>
      <c r="O308" s="4">
        <v>820.46</v>
      </c>
      <c r="P308" s="4">
        <v>1347</v>
      </c>
      <c r="Q308" s="4">
        <v>937.35</v>
      </c>
      <c r="R308" s="4">
        <v>3500</v>
      </c>
      <c r="S308" s="4">
        <v>731508.64</v>
      </c>
      <c r="T308" t="s">
        <v>2857</v>
      </c>
      <c r="U308" t="s">
        <v>3477</v>
      </c>
      <c r="V308" t="s">
        <v>2814</v>
      </c>
      <c r="W308" t="s">
        <v>2913</v>
      </c>
    </row>
    <row r="309" spans="1:23" x14ac:dyDescent="0.2">
      <c r="A309" t="s">
        <v>2911</v>
      </c>
      <c r="B309" t="s">
        <v>3087</v>
      </c>
      <c r="C309" t="s">
        <v>2913</v>
      </c>
      <c r="D309" t="s">
        <v>2914</v>
      </c>
      <c r="E309" t="s">
        <v>2915</v>
      </c>
      <c r="F309" t="s">
        <v>2916</v>
      </c>
      <c r="G309" t="s">
        <v>2856</v>
      </c>
      <c r="H309" t="s">
        <v>2702</v>
      </c>
      <c r="I309" s="2">
        <v>45688</v>
      </c>
      <c r="J309" t="s">
        <v>3032</v>
      </c>
      <c r="K309" t="s">
        <v>3475</v>
      </c>
      <c r="L309" t="s">
        <v>3486</v>
      </c>
      <c r="M309" s="3">
        <v>31245</v>
      </c>
      <c r="N309" s="4">
        <v>737176.1</v>
      </c>
      <c r="O309" s="4">
        <v>820.46</v>
      </c>
      <c r="P309" s="4">
        <v>1347</v>
      </c>
      <c r="Q309" s="4">
        <v>937.35</v>
      </c>
      <c r="R309" s="4">
        <v>3500</v>
      </c>
      <c r="S309" s="4">
        <v>731508.64</v>
      </c>
      <c r="T309" t="s">
        <v>2857</v>
      </c>
      <c r="U309" t="s">
        <v>3477</v>
      </c>
      <c r="V309" t="s">
        <v>2814</v>
      </c>
      <c r="W309" t="s">
        <v>2913</v>
      </c>
    </row>
    <row r="310" spans="1:23" x14ac:dyDescent="0.2">
      <c r="A310" t="s">
        <v>2911</v>
      </c>
      <c r="B310" t="s">
        <v>3087</v>
      </c>
      <c r="C310" t="s">
        <v>3148</v>
      </c>
      <c r="D310" t="s">
        <v>3149</v>
      </c>
      <c r="E310" t="s">
        <v>2915</v>
      </c>
      <c r="F310" t="s">
        <v>2916</v>
      </c>
      <c r="G310" t="s">
        <v>2856</v>
      </c>
      <c r="H310" t="s">
        <v>3487</v>
      </c>
      <c r="I310" s="2">
        <v>45688</v>
      </c>
      <c r="J310" t="s">
        <v>3151</v>
      </c>
      <c r="K310" t="s">
        <v>3152</v>
      </c>
      <c r="L310" t="s">
        <v>3153</v>
      </c>
      <c r="M310" s="3">
        <v>213</v>
      </c>
      <c r="N310" s="4">
        <v>149100</v>
      </c>
      <c r="O310" s="4">
        <v>165.95</v>
      </c>
      <c r="P310" s="4">
        <v>0</v>
      </c>
      <c r="Q310" s="4">
        <v>0</v>
      </c>
      <c r="R310" s="4">
        <v>0</v>
      </c>
      <c r="S310" s="4">
        <v>148934.04999999999</v>
      </c>
      <c r="T310" t="s">
        <v>2857</v>
      </c>
      <c r="U310" t="s">
        <v>3488</v>
      </c>
      <c r="V310" t="s">
        <v>2814</v>
      </c>
      <c r="W310" t="s">
        <v>3148</v>
      </c>
    </row>
    <row r="311" spans="1:23" x14ac:dyDescent="0.2">
      <c r="A311" t="s">
        <v>2911</v>
      </c>
      <c r="B311" t="s">
        <v>3087</v>
      </c>
      <c r="C311" t="s">
        <v>3148</v>
      </c>
      <c r="D311" t="s">
        <v>3149</v>
      </c>
      <c r="E311" t="s">
        <v>2915</v>
      </c>
      <c r="F311" t="s">
        <v>2916</v>
      </c>
      <c r="G311" t="s">
        <v>2856</v>
      </c>
      <c r="H311" t="s">
        <v>3487</v>
      </c>
      <c r="I311" s="2">
        <v>45688</v>
      </c>
      <c r="J311" t="s">
        <v>3151</v>
      </c>
      <c r="K311" t="s">
        <v>3152</v>
      </c>
      <c r="L311" t="s">
        <v>3489</v>
      </c>
      <c r="M311" s="3">
        <v>76</v>
      </c>
      <c r="N311" s="4">
        <v>53200</v>
      </c>
      <c r="O311" s="4">
        <v>59.21</v>
      </c>
      <c r="P311" s="4">
        <v>0</v>
      </c>
      <c r="Q311" s="4">
        <v>0</v>
      </c>
      <c r="R311" s="4">
        <v>0</v>
      </c>
      <c r="S311" s="4">
        <v>53140.79</v>
      </c>
      <c r="T311" t="s">
        <v>2857</v>
      </c>
      <c r="U311" t="s">
        <v>3488</v>
      </c>
      <c r="V311" t="s">
        <v>2814</v>
      </c>
      <c r="W311" t="s">
        <v>3148</v>
      </c>
    </row>
    <row r="312" spans="1:23" x14ac:dyDescent="0.2">
      <c r="A312" t="s">
        <v>2911</v>
      </c>
      <c r="B312" t="s">
        <v>3087</v>
      </c>
      <c r="C312" t="s">
        <v>3148</v>
      </c>
      <c r="D312" t="s">
        <v>3149</v>
      </c>
      <c r="E312" t="s">
        <v>2915</v>
      </c>
      <c r="F312" t="s">
        <v>2916</v>
      </c>
      <c r="G312" t="s">
        <v>2856</v>
      </c>
      <c r="H312" t="s">
        <v>3487</v>
      </c>
      <c r="I312" s="2">
        <v>45688</v>
      </c>
      <c r="J312" t="s">
        <v>3151</v>
      </c>
      <c r="K312" t="s">
        <v>3152</v>
      </c>
      <c r="L312" t="s">
        <v>3155</v>
      </c>
      <c r="M312" s="3">
        <v>216</v>
      </c>
      <c r="N312" s="4">
        <v>95040</v>
      </c>
      <c r="O312" s="4">
        <v>105.78</v>
      </c>
      <c r="P312" s="4">
        <v>0</v>
      </c>
      <c r="Q312" s="4">
        <v>0</v>
      </c>
      <c r="R312" s="4">
        <v>0</v>
      </c>
      <c r="S312" s="4">
        <v>94934.22</v>
      </c>
      <c r="T312" t="s">
        <v>2857</v>
      </c>
      <c r="U312" t="s">
        <v>3488</v>
      </c>
      <c r="V312" t="s">
        <v>2814</v>
      </c>
      <c r="W312" t="s">
        <v>3148</v>
      </c>
    </row>
    <row r="313" spans="1:23" x14ac:dyDescent="0.2">
      <c r="A313" t="s">
        <v>2911</v>
      </c>
      <c r="B313" t="s">
        <v>3087</v>
      </c>
      <c r="C313" t="s">
        <v>3148</v>
      </c>
      <c r="D313" t="s">
        <v>3149</v>
      </c>
      <c r="E313" t="s">
        <v>2915</v>
      </c>
      <c r="F313" t="s">
        <v>2916</v>
      </c>
      <c r="G313" t="s">
        <v>2856</v>
      </c>
      <c r="H313" t="s">
        <v>3487</v>
      </c>
      <c r="I313" s="2">
        <v>45688</v>
      </c>
      <c r="J313" t="s">
        <v>3151</v>
      </c>
      <c r="K313" t="s">
        <v>3152</v>
      </c>
      <c r="L313" t="s">
        <v>3490</v>
      </c>
      <c r="M313" s="3">
        <v>71</v>
      </c>
      <c r="N313" s="4">
        <v>31240</v>
      </c>
      <c r="O313" s="4">
        <v>34.770000000000003</v>
      </c>
      <c r="P313" s="4">
        <v>0</v>
      </c>
      <c r="Q313" s="4">
        <v>0</v>
      </c>
      <c r="R313" s="4">
        <v>0</v>
      </c>
      <c r="S313" s="4">
        <v>31205.23</v>
      </c>
      <c r="T313" t="s">
        <v>2857</v>
      </c>
      <c r="U313" t="s">
        <v>3488</v>
      </c>
      <c r="V313" t="s">
        <v>2814</v>
      </c>
      <c r="W313" t="s">
        <v>3148</v>
      </c>
    </row>
    <row r="314" spans="1:23" x14ac:dyDescent="0.2">
      <c r="A314" t="s">
        <v>2911</v>
      </c>
      <c r="B314" t="s">
        <v>3087</v>
      </c>
      <c r="C314" t="s">
        <v>3088</v>
      </c>
      <c r="D314" t="s">
        <v>3089</v>
      </c>
      <c r="E314" t="s">
        <v>2915</v>
      </c>
      <c r="F314" t="s">
        <v>2916</v>
      </c>
      <c r="G314" t="s">
        <v>2856</v>
      </c>
      <c r="H314" t="s">
        <v>3491</v>
      </c>
      <c r="I314" s="2">
        <v>45688</v>
      </c>
      <c r="J314" t="s">
        <v>3492</v>
      </c>
      <c r="K314" t="s">
        <v>3493</v>
      </c>
      <c r="L314" t="s">
        <v>3494</v>
      </c>
      <c r="M314" s="3">
        <v>8810</v>
      </c>
      <c r="N314" s="4">
        <v>208763.43</v>
      </c>
      <c r="O314" s="4">
        <v>232.35</v>
      </c>
      <c r="P314" s="4">
        <v>637.1</v>
      </c>
      <c r="Q314" s="4">
        <v>264.3</v>
      </c>
      <c r="R314" s="4">
        <v>0</v>
      </c>
      <c r="S314" s="4">
        <v>207893.98</v>
      </c>
      <c r="T314" t="s">
        <v>2857</v>
      </c>
      <c r="U314" t="s">
        <v>3495</v>
      </c>
      <c r="V314" t="s">
        <v>2814</v>
      </c>
      <c r="W314" t="s">
        <v>3088</v>
      </c>
    </row>
    <row r="315" spans="1:23" x14ac:dyDescent="0.2">
      <c r="A315" t="s">
        <v>2911</v>
      </c>
      <c r="B315" t="s">
        <v>3087</v>
      </c>
      <c r="C315" t="s">
        <v>3088</v>
      </c>
      <c r="D315" t="s">
        <v>3089</v>
      </c>
      <c r="E315" t="s">
        <v>2915</v>
      </c>
      <c r="F315" t="s">
        <v>2916</v>
      </c>
      <c r="G315" t="s">
        <v>2856</v>
      </c>
      <c r="H315" t="s">
        <v>3491</v>
      </c>
      <c r="I315" s="2">
        <v>45688</v>
      </c>
      <c r="J315" t="s">
        <v>3492</v>
      </c>
      <c r="K315" t="s">
        <v>3493</v>
      </c>
      <c r="L315" t="s">
        <v>3496</v>
      </c>
      <c r="M315" s="3">
        <v>11012</v>
      </c>
      <c r="N315" s="4">
        <v>260954.28</v>
      </c>
      <c r="O315" s="4">
        <v>290.44</v>
      </c>
      <c r="P315" s="4">
        <v>796.38</v>
      </c>
      <c r="Q315" s="4">
        <v>330.36</v>
      </c>
      <c r="R315" s="4">
        <v>0</v>
      </c>
      <c r="S315" s="4">
        <v>259867.46</v>
      </c>
      <c r="T315" t="s">
        <v>2857</v>
      </c>
      <c r="U315" t="s">
        <v>3495</v>
      </c>
      <c r="V315" t="s">
        <v>2814</v>
      </c>
      <c r="W315" t="s">
        <v>3088</v>
      </c>
    </row>
    <row r="316" spans="1:23" x14ac:dyDescent="0.2">
      <c r="A316" t="s">
        <v>2911</v>
      </c>
      <c r="B316" t="s">
        <v>3087</v>
      </c>
      <c r="C316" t="s">
        <v>3088</v>
      </c>
      <c r="D316" t="s">
        <v>3089</v>
      </c>
      <c r="E316" t="s">
        <v>2915</v>
      </c>
      <c r="F316" t="s">
        <v>2916</v>
      </c>
      <c r="G316" t="s">
        <v>2856</v>
      </c>
      <c r="H316" t="s">
        <v>3491</v>
      </c>
      <c r="I316" s="2">
        <v>45688</v>
      </c>
      <c r="J316" t="s">
        <v>3492</v>
      </c>
      <c r="K316" t="s">
        <v>3493</v>
      </c>
      <c r="L316" t="s">
        <v>3497</v>
      </c>
      <c r="M316" s="3">
        <v>11012</v>
      </c>
      <c r="N316" s="4">
        <v>260954.28</v>
      </c>
      <c r="O316" s="4">
        <v>290.44</v>
      </c>
      <c r="P316" s="4">
        <v>796.78</v>
      </c>
      <c r="Q316" s="4">
        <v>330.36</v>
      </c>
      <c r="R316" s="4">
        <v>0</v>
      </c>
      <c r="S316" s="4">
        <v>259867.06</v>
      </c>
      <c r="T316" t="s">
        <v>2857</v>
      </c>
      <c r="U316" t="s">
        <v>3495</v>
      </c>
      <c r="V316" t="s">
        <v>2814</v>
      </c>
      <c r="W316" t="s">
        <v>3088</v>
      </c>
    </row>
    <row r="317" spans="1:23" x14ac:dyDescent="0.2">
      <c r="A317" t="s">
        <v>2911</v>
      </c>
      <c r="B317" t="s">
        <v>3087</v>
      </c>
      <c r="C317" t="s">
        <v>3088</v>
      </c>
      <c r="D317" t="s">
        <v>3089</v>
      </c>
      <c r="E317" t="s">
        <v>2915</v>
      </c>
      <c r="F317" t="s">
        <v>2916</v>
      </c>
      <c r="G317" t="s">
        <v>2856</v>
      </c>
      <c r="H317" t="s">
        <v>3491</v>
      </c>
      <c r="I317" s="2">
        <v>45688</v>
      </c>
      <c r="J317" t="s">
        <v>3492</v>
      </c>
      <c r="K317" t="s">
        <v>3493</v>
      </c>
      <c r="L317" t="s">
        <v>3498</v>
      </c>
      <c r="M317" s="3">
        <v>2202</v>
      </c>
      <c r="N317" s="4">
        <v>52190.86</v>
      </c>
      <c r="O317" s="4">
        <v>58.09</v>
      </c>
      <c r="P317" s="4">
        <v>159.36000000000001</v>
      </c>
      <c r="Q317" s="4">
        <v>66.06</v>
      </c>
      <c r="R317" s="4">
        <v>0</v>
      </c>
      <c r="S317" s="4">
        <v>51973.41</v>
      </c>
      <c r="T317" t="s">
        <v>2857</v>
      </c>
      <c r="U317" t="s">
        <v>3495</v>
      </c>
      <c r="V317" t="s">
        <v>2814</v>
      </c>
      <c r="W317" t="s">
        <v>3088</v>
      </c>
    </row>
    <row r="318" spans="1:23" x14ac:dyDescent="0.2">
      <c r="A318" t="s">
        <v>2911</v>
      </c>
      <c r="B318" t="s">
        <v>2912</v>
      </c>
      <c r="C318" t="s">
        <v>2913</v>
      </c>
      <c r="D318" t="s">
        <v>2914</v>
      </c>
      <c r="E318" t="s">
        <v>2915</v>
      </c>
      <c r="F318" t="s">
        <v>2916</v>
      </c>
      <c r="G318" t="s">
        <v>2856</v>
      </c>
      <c r="H318" t="s">
        <v>3499</v>
      </c>
      <c r="I318" s="2">
        <v>45680</v>
      </c>
      <c r="J318" t="s">
        <v>3294</v>
      </c>
      <c r="K318" t="s">
        <v>3295</v>
      </c>
      <c r="L318" t="s">
        <v>3500</v>
      </c>
      <c r="M318" s="3">
        <v>29304</v>
      </c>
      <c r="N318" s="4">
        <v>694079.01</v>
      </c>
      <c r="O318" s="4">
        <v>772.5</v>
      </c>
      <c r="P318" s="4">
        <v>1767</v>
      </c>
      <c r="Q318" s="4">
        <v>879.12</v>
      </c>
      <c r="R318" s="4">
        <v>4499.99</v>
      </c>
      <c r="S318" s="4">
        <v>687039.52</v>
      </c>
      <c r="T318" t="s">
        <v>2857</v>
      </c>
      <c r="U318" t="s">
        <v>3501</v>
      </c>
      <c r="V318" t="s">
        <v>2814</v>
      </c>
      <c r="W318" t="s">
        <v>2913</v>
      </c>
    </row>
    <row r="319" spans="1:23" x14ac:dyDescent="0.2">
      <c r="A319" s="7" t="s">
        <v>2911</v>
      </c>
      <c r="B319" s="7" t="s">
        <v>10</v>
      </c>
      <c r="C319" s="7" t="s">
        <v>10</v>
      </c>
      <c r="D319" s="7" t="s">
        <v>10</v>
      </c>
      <c r="E319" s="7" t="s">
        <v>10</v>
      </c>
      <c r="F319" s="7" t="s">
        <v>10</v>
      </c>
      <c r="G319" s="7" t="s">
        <v>10</v>
      </c>
      <c r="H319" s="7" t="s">
        <v>10</v>
      </c>
      <c r="I319" s="8"/>
      <c r="J319" s="7" t="s">
        <v>10</v>
      </c>
      <c r="K319" s="7" t="s">
        <v>10</v>
      </c>
      <c r="L319" s="7" t="s">
        <v>10</v>
      </c>
      <c r="M319" s="9">
        <v>5637557</v>
      </c>
      <c r="N319" s="10">
        <v>121842711.47</v>
      </c>
      <c r="O319" s="10">
        <v>126993.59</v>
      </c>
      <c r="P319" s="10">
        <v>341536.97</v>
      </c>
      <c r="Q319" s="10">
        <v>180886.95</v>
      </c>
      <c r="R319" s="10">
        <v>363488.87</v>
      </c>
      <c r="S319" s="10">
        <v>121010692.04000001</v>
      </c>
      <c r="T319" s="7" t="s">
        <v>10</v>
      </c>
      <c r="U319" s="7" t="s">
        <v>10</v>
      </c>
      <c r="V319" t="s">
        <v>2814</v>
      </c>
      <c r="W319" s="7" t="s">
        <v>10</v>
      </c>
    </row>
    <row r="320" spans="1:23" x14ac:dyDescent="0.2">
      <c r="A320" t="s">
        <v>3502</v>
      </c>
      <c r="B320" t="s">
        <v>2912</v>
      </c>
      <c r="C320" t="s">
        <v>2871</v>
      </c>
      <c r="D320" t="s">
        <v>2872</v>
      </c>
      <c r="E320" t="s">
        <v>3503</v>
      </c>
      <c r="F320" t="s">
        <v>2916</v>
      </c>
      <c r="G320" t="s">
        <v>2809</v>
      </c>
      <c r="H320" t="s">
        <v>3504</v>
      </c>
      <c r="I320" s="2">
        <v>45666</v>
      </c>
      <c r="J320" t="s">
        <v>3505</v>
      </c>
      <c r="K320" t="s">
        <v>3506</v>
      </c>
      <c r="L320" t="s">
        <v>3507</v>
      </c>
      <c r="M320" s="3">
        <v>3359</v>
      </c>
      <c r="N320" s="4">
        <v>71204.78</v>
      </c>
      <c r="O320" s="4">
        <v>0</v>
      </c>
      <c r="P320" s="4">
        <v>0</v>
      </c>
      <c r="Q320" s="4">
        <v>0</v>
      </c>
      <c r="R320" s="4">
        <v>0</v>
      </c>
      <c r="S320" s="4">
        <v>71204.78</v>
      </c>
      <c r="T320" t="s">
        <v>3508</v>
      </c>
      <c r="U320" t="s">
        <v>3509</v>
      </c>
      <c r="V320" t="s">
        <v>2814</v>
      </c>
      <c r="W320" t="s">
        <v>2871</v>
      </c>
    </row>
    <row r="321" spans="1:23" x14ac:dyDescent="0.2">
      <c r="A321" t="s">
        <v>3502</v>
      </c>
      <c r="B321" t="s">
        <v>2870</v>
      </c>
      <c r="C321" t="s">
        <v>2871</v>
      </c>
      <c r="D321" t="s">
        <v>2872</v>
      </c>
      <c r="E321" t="s">
        <v>3503</v>
      </c>
      <c r="F321" t="s">
        <v>2874</v>
      </c>
      <c r="G321" t="s">
        <v>2809</v>
      </c>
      <c r="H321" t="s">
        <v>3510</v>
      </c>
      <c r="I321" s="2">
        <v>45686</v>
      </c>
      <c r="J321" t="s">
        <v>2811</v>
      </c>
      <c r="K321" t="s">
        <v>2876</v>
      </c>
      <c r="L321" t="s">
        <v>2879</v>
      </c>
      <c r="M321" s="3">
        <v>26989</v>
      </c>
      <c r="N321" s="4">
        <v>21091.17</v>
      </c>
      <c r="O321" s="4">
        <v>0</v>
      </c>
      <c r="P321" s="4">
        <v>0</v>
      </c>
      <c r="Q321" s="4">
        <v>0</v>
      </c>
      <c r="R321" s="4">
        <v>0</v>
      </c>
      <c r="S321" s="4">
        <v>21091.17</v>
      </c>
      <c r="T321" t="s">
        <v>2831</v>
      </c>
      <c r="U321" t="s">
        <v>3511</v>
      </c>
      <c r="V321" t="s">
        <v>2814</v>
      </c>
      <c r="W321" t="s">
        <v>2871</v>
      </c>
    </row>
    <row r="322" spans="1:23" x14ac:dyDescent="0.2">
      <c r="A322" t="s">
        <v>3502</v>
      </c>
      <c r="B322" t="s">
        <v>2870</v>
      </c>
      <c r="C322" t="s">
        <v>2871</v>
      </c>
      <c r="D322" t="s">
        <v>2872</v>
      </c>
      <c r="E322" t="s">
        <v>3503</v>
      </c>
      <c r="F322" t="s">
        <v>2874</v>
      </c>
      <c r="G322" t="s">
        <v>2809</v>
      </c>
      <c r="H322" t="s">
        <v>3510</v>
      </c>
      <c r="I322" s="2">
        <v>45686</v>
      </c>
      <c r="J322" t="s">
        <v>2811</v>
      </c>
      <c r="K322" t="s">
        <v>2876</v>
      </c>
      <c r="L322" t="s">
        <v>2880</v>
      </c>
      <c r="M322" s="3">
        <v>27276</v>
      </c>
      <c r="N322" s="4">
        <v>21163.85</v>
      </c>
      <c r="O322" s="4">
        <v>0</v>
      </c>
      <c r="P322" s="4">
        <v>0</v>
      </c>
      <c r="Q322" s="4">
        <v>0</v>
      </c>
      <c r="R322" s="4">
        <v>0</v>
      </c>
      <c r="S322" s="4">
        <v>21163.85</v>
      </c>
      <c r="T322" t="s">
        <v>2831</v>
      </c>
      <c r="U322" t="s">
        <v>3511</v>
      </c>
      <c r="V322" t="s">
        <v>2814</v>
      </c>
      <c r="W322" t="s">
        <v>2871</v>
      </c>
    </row>
    <row r="323" spans="1:23" x14ac:dyDescent="0.2">
      <c r="A323" t="s">
        <v>3502</v>
      </c>
      <c r="B323" t="s">
        <v>2870</v>
      </c>
      <c r="C323" t="s">
        <v>2871</v>
      </c>
      <c r="D323" t="s">
        <v>2872</v>
      </c>
      <c r="E323" t="s">
        <v>3503</v>
      </c>
      <c r="F323" t="s">
        <v>2874</v>
      </c>
      <c r="G323" t="s">
        <v>2809</v>
      </c>
      <c r="H323" t="s">
        <v>3510</v>
      </c>
      <c r="I323" s="2">
        <v>45686</v>
      </c>
      <c r="J323" t="s">
        <v>2811</v>
      </c>
      <c r="K323" t="s">
        <v>2876</v>
      </c>
      <c r="L323" t="s">
        <v>2881</v>
      </c>
      <c r="M323" s="3">
        <v>26976</v>
      </c>
      <c r="N323" s="4">
        <v>20931.080000000002</v>
      </c>
      <c r="O323" s="4">
        <v>0</v>
      </c>
      <c r="P323" s="4">
        <v>0</v>
      </c>
      <c r="Q323" s="4">
        <v>0</v>
      </c>
      <c r="R323" s="4">
        <v>0</v>
      </c>
      <c r="S323" s="4">
        <v>20931.080000000002</v>
      </c>
      <c r="T323" t="s">
        <v>2831</v>
      </c>
      <c r="U323" t="s">
        <v>3511</v>
      </c>
      <c r="V323" t="s">
        <v>2814</v>
      </c>
      <c r="W323" t="s">
        <v>2871</v>
      </c>
    </row>
    <row r="324" spans="1:23" x14ac:dyDescent="0.2">
      <c r="A324" t="s">
        <v>3502</v>
      </c>
      <c r="B324" t="s">
        <v>2870</v>
      </c>
      <c r="C324" t="s">
        <v>2871</v>
      </c>
      <c r="D324" t="s">
        <v>2872</v>
      </c>
      <c r="E324" t="s">
        <v>3503</v>
      </c>
      <c r="F324" t="s">
        <v>2874</v>
      </c>
      <c r="G324" t="s">
        <v>2809</v>
      </c>
      <c r="H324" t="s">
        <v>3510</v>
      </c>
      <c r="I324" s="2">
        <v>45686</v>
      </c>
      <c r="J324" t="s">
        <v>2811</v>
      </c>
      <c r="K324" t="s">
        <v>2876</v>
      </c>
      <c r="L324" t="s">
        <v>2882</v>
      </c>
      <c r="M324" s="3">
        <v>27090</v>
      </c>
      <c r="N324" s="4">
        <v>21019.53</v>
      </c>
      <c r="O324" s="4">
        <v>0</v>
      </c>
      <c r="P324" s="4">
        <v>0</v>
      </c>
      <c r="Q324" s="4">
        <v>0</v>
      </c>
      <c r="R324" s="4">
        <v>0</v>
      </c>
      <c r="S324" s="4">
        <v>21019.53</v>
      </c>
      <c r="T324" t="s">
        <v>2831</v>
      </c>
      <c r="U324" t="s">
        <v>3511</v>
      </c>
      <c r="V324" t="s">
        <v>2814</v>
      </c>
      <c r="W324" t="s">
        <v>2871</v>
      </c>
    </row>
    <row r="325" spans="1:23" x14ac:dyDescent="0.2">
      <c r="A325" t="s">
        <v>3502</v>
      </c>
      <c r="B325" t="s">
        <v>2870</v>
      </c>
      <c r="C325" t="s">
        <v>2871</v>
      </c>
      <c r="D325" t="s">
        <v>2872</v>
      </c>
      <c r="E325" t="s">
        <v>3503</v>
      </c>
      <c r="F325" t="s">
        <v>2874</v>
      </c>
      <c r="G325" t="s">
        <v>2809</v>
      </c>
      <c r="H325" t="s">
        <v>3510</v>
      </c>
      <c r="I325" s="2">
        <v>45686</v>
      </c>
      <c r="J325" t="s">
        <v>2811</v>
      </c>
      <c r="K325" t="s">
        <v>2876</v>
      </c>
      <c r="L325" t="s">
        <v>2883</v>
      </c>
      <c r="M325" s="3">
        <v>26918</v>
      </c>
      <c r="N325" s="4">
        <v>21036.07</v>
      </c>
      <c r="O325" s="4">
        <v>0</v>
      </c>
      <c r="P325" s="4">
        <v>0</v>
      </c>
      <c r="Q325" s="4">
        <v>0</v>
      </c>
      <c r="R325" s="4">
        <v>0</v>
      </c>
      <c r="S325" s="4">
        <v>21036.07</v>
      </c>
      <c r="T325" t="s">
        <v>2831</v>
      </c>
      <c r="U325" t="s">
        <v>3511</v>
      </c>
      <c r="V325" t="s">
        <v>2814</v>
      </c>
      <c r="W325" t="s">
        <v>2871</v>
      </c>
    </row>
    <row r="326" spans="1:23" x14ac:dyDescent="0.2">
      <c r="A326" t="s">
        <v>3502</v>
      </c>
      <c r="B326" t="s">
        <v>2870</v>
      </c>
      <c r="C326" t="s">
        <v>2871</v>
      </c>
      <c r="D326" t="s">
        <v>2872</v>
      </c>
      <c r="E326" t="s">
        <v>3503</v>
      </c>
      <c r="F326" t="s">
        <v>2874</v>
      </c>
      <c r="G326" t="s">
        <v>2809</v>
      </c>
      <c r="H326" t="s">
        <v>3510</v>
      </c>
      <c r="I326" s="2">
        <v>45686</v>
      </c>
      <c r="J326" t="s">
        <v>2811</v>
      </c>
      <c r="K326" t="s">
        <v>2876</v>
      </c>
      <c r="L326" t="s">
        <v>3512</v>
      </c>
      <c r="M326" s="3">
        <v>26826</v>
      </c>
      <c r="N326" s="4">
        <v>15688.02</v>
      </c>
      <c r="O326" s="4">
        <v>0</v>
      </c>
      <c r="P326" s="4">
        <v>0</v>
      </c>
      <c r="Q326" s="4">
        <v>0</v>
      </c>
      <c r="R326" s="4">
        <v>0</v>
      </c>
      <c r="S326" s="4">
        <v>15688.02</v>
      </c>
      <c r="T326" t="s">
        <v>2831</v>
      </c>
      <c r="U326" t="s">
        <v>3511</v>
      </c>
      <c r="V326" t="s">
        <v>2814</v>
      </c>
      <c r="W326" t="s">
        <v>2871</v>
      </c>
    </row>
    <row r="327" spans="1:23" x14ac:dyDescent="0.2">
      <c r="A327" t="s">
        <v>3502</v>
      </c>
      <c r="B327" t="s">
        <v>2870</v>
      </c>
      <c r="C327" t="s">
        <v>2871</v>
      </c>
      <c r="D327" t="s">
        <v>2872</v>
      </c>
      <c r="E327" t="s">
        <v>3503</v>
      </c>
      <c r="F327" t="s">
        <v>2874</v>
      </c>
      <c r="G327" t="s">
        <v>2809</v>
      </c>
      <c r="H327" t="s">
        <v>3510</v>
      </c>
      <c r="I327" s="2">
        <v>45686</v>
      </c>
      <c r="J327" t="s">
        <v>2811</v>
      </c>
      <c r="K327" t="s">
        <v>2876</v>
      </c>
      <c r="L327" t="s">
        <v>2884</v>
      </c>
      <c r="M327" s="3">
        <v>26654</v>
      </c>
      <c r="N327" s="4">
        <v>15438.39</v>
      </c>
      <c r="O327" s="4">
        <v>0</v>
      </c>
      <c r="P327" s="4">
        <v>0</v>
      </c>
      <c r="Q327" s="4">
        <v>0</v>
      </c>
      <c r="R327" s="4">
        <v>0</v>
      </c>
      <c r="S327" s="4">
        <v>15438.39</v>
      </c>
      <c r="T327" t="s">
        <v>2831</v>
      </c>
      <c r="U327" t="s">
        <v>3511</v>
      </c>
      <c r="V327" t="s">
        <v>2814</v>
      </c>
      <c r="W327" t="s">
        <v>2871</v>
      </c>
    </row>
    <row r="328" spans="1:23" x14ac:dyDescent="0.2">
      <c r="A328" t="s">
        <v>3502</v>
      </c>
      <c r="B328" t="s">
        <v>2870</v>
      </c>
      <c r="C328" t="s">
        <v>2871</v>
      </c>
      <c r="D328" t="s">
        <v>2872</v>
      </c>
      <c r="E328" t="s">
        <v>3503</v>
      </c>
      <c r="F328" t="s">
        <v>2874</v>
      </c>
      <c r="G328" t="s">
        <v>2809</v>
      </c>
      <c r="H328" t="s">
        <v>3510</v>
      </c>
      <c r="I328" s="2">
        <v>45686</v>
      </c>
      <c r="J328" t="s">
        <v>2811</v>
      </c>
      <c r="K328" t="s">
        <v>2876</v>
      </c>
      <c r="L328" t="s">
        <v>2885</v>
      </c>
      <c r="M328" s="3">
        <v>26654</v>
      </c>
      <c r="N328" s="4">
        <v>15438.39</v>
      </c>
      <c r="O328" s="4">
        <v>0</v>
      </c>
      <c r="P328" s="4">
        <v>0</v>
      </c>
      <c r="Q328" s="4">
        <v>0</v>
      </c>
      <c r="R328" s="4">
        <v>0</v>
      </c>
      <c r="S328" s="4">
        <v>15438.39</v>
      </c>
      <c r="T328" t="s">
        <v>2831</v>
      </c>
      <c r="U328" t="s">
        <v>3511</v>
      </c>
      <c r="V328" t="s">
        <v>2814</v>
      </c>
      <c r="W328" t="s">
        <v>2871</v>
      </c>
    </row>
    <row r="329" spans="1:23" x14ac:dyDescent="0.2">
      <c r="A329" t="s">
        <v>3502</v>
      </c>
      <c r="B329" t="s">
        <v>2870</v>
      </c>
      <c r="C329" t="s">
        <v>2871</v>
      </c>
      <c r="D329" t="s">
        <v>2872</v>
      </c>
      <c r="E329" t="s">
        <v>3503</v>
      </c>
      <c r="F329" t="s">
        <v>2874</v>
      </c>
      <c r="G329" t="s">
        <v>2809</v>
      </c>
      <c r="H329" t="s">
        <v>3510</v>
      </c>
      <c r="I329" s="2">
        <v>45686</v>
      </c>
      <c r="J329" t="s">
        <v>2811</v>
      </c>
      <c r="K329" t="s">
        <v>2876</v>
      </c>
      <c r="L329" t="s">
        <v>2886</v>
      </c>
      <c r="M329" s="3">
        <v>26486</v>
      </c>
      <c r="N329" s="4">
        <v>20550.88</v>
      </c>
      <c r="O329" s="4">
        <v>0</v>
      </c>
      <c r="P329" s="4">
        <v>0</v>
      </c>
      <c r="Q329" s="4">
        <v>0</v>
      </c>
      <c r="R329" s="4">
        <v>0</v>
      </c>
      <c r="S329" s="4">
        <v>20550.88</v>
      </c>
      <c r="T329" t="s">
        <v>2831</v>
      </c>
      <c r="U329" t="s">
        <v>3511</v>
      </c>
      <c r="V329" t="s">
        <v>2814</v>
      </c>
      <c r="W329" t="s">
        <v>2871</v>
      </c>
    </row>
    <row r="330" spans="1:23" x14ac:dyDescent="0.2">
      <c r="A330" t="s">
        <v>3502</v>
      </c>
      <c r="B330" t="s">
        <v>2870</v>
      </c>
      <c r="C330" t="s">
        <v>2871</v>
      </c>
      <c r="D330" t="s">
        <v>2872</v>
      </c>
      <c r="E330" t="s">
        <v>3503</v>
      </c>
      <c r="F330" t="s">
        <v>2874</v>
      </c>
      <c r="G330" t="s">
        <v>2809</v>
      </c>
      <c r="H330" t="s">
        <v>3510</v>
      </c>
      <c r="I330" s="2">
        <v>45686</v>
      </c>
      <c r="J330" t="s">
        <v>2811</v>
      </c>
      <c r="K330" t="s">
        <v>2876</v>
      </c>
      <c r="L330" t="s">
        <v>3513</v>
      </c>
      <c r="M330" s="3">
        <v>26826</v>
      </c>
      <c r="N330" s="4">
        <v>15538.02</v>
      </c>
      <c r="O330" s="4">
        <v>0</v>
      </c>
      <c r="P330" s="4">
        <v>0</v>
      </c>
      <c r="Q330" s="4">
        <v>0</v>
      </c>
      <c r="R330" s="4">
        <v>0</v>
      </c>
      <c r="S330" s="4">
        <v>15538.02</v>
      </c>
      <c r="T330" t="s">
        <v>2831</v>
      </c>
      <c r="U330" t="s">
        <v>3511</v>
      </c>
      <c r="V330" t="s">
        <v>2814</v>
      </c>
      <c r="W330" t="s">
        <v>2871</v>
      </c>
    </row>
    <row r="331" spans="1:23" x14ac:dyDescent="0.2">
      <c r="A331" t="s">
        <v>3502</v>
      </c>
      <c r="B331" t="s">
        <v>2870</v>
      </c>
      <c r="C331" t="s">
        <v>2871</v>
      </c>
      <c r="D331" t="s">
        <v>2872</v>
      </c>
      <c r="E331" t="s">
        <v>3503</v>
      </c>
      <c r="F331" t="s">
        <v>2874</v>
      </c>
      <c r="G331" t="s">
        <v>2809</v>
      </c>
      <c r="H331" t="s">
        <v>3510</v>
      </c>
      <c r="I331" s="2">
        <v>45686</v>
      </c>
      <c r="J331" t="s">
        <v>2811</v>
      </c>
      <c r="K331" t="s">
        <v>2876</v>
      </c>
      <c r="L331" t="s">
        <v>3514</v>
      </c>
      <c r="M331" s="3">
        <v>26636</v>
      </c>
      <c r="N331" s="4">
        <v>15577.97</v>
      </c>
      <c r="O331" s="4">
        <v>0</v>
      </c>
      <c r="P331" s="4">
        <v>0</v>
      </c>
      <c r="Q331" s="4">
        <v>0</v>
      </c>
      <c r="R331" s="4">
        <v>0</v>
      </c>
      <c r="S331" s="4">
        <v>15577.97</v>
      </c>
      <c r="T331" t="s">
        <v>2831</v>
      </c>
      <c r="U331" t="s">
        <v>3511</v>
      </c>
      <c r="V331" t="s">
        <v>2814</v>
      </c>
      <c r="W331" t="s">
        <v>2871</v>
      </c>
    </row>
    <row r="332" spans="1:23" x14ac:dyDescent="0.2">
      <c r="A332" t="s">
        <v>3502</v>
      </c>
      <c r="B332" t="s">
        <v>2870</v>
      </c>
      <c r="C332" t="s">
        <v>2871</v>
      </c>
      <c r="D332" t="s">
        <v>2872</v>
      </c>
      <c r="E332" t="s">
        <v>3503</v>
      </c>
      <c r="F332" t="s">
        <v>2874</v>
      </c>
      <c r="G332" t="s">
        <v>2809</v>
      </c>
      <c r="H332" t="s">
        <v>3510</v>
      </c>
      <c r="I332" s="2">
        <v>45686</v>
      </c>
      <c r="J332" t="s">
        <v>2811</v>
      </c>
      <c r="K332" t="s">
        <v>2876</v>
      </c>
      <c r="L332" t="s">
        <v>3515</v>
      </c>
      <c r="M332" s="3">
        <v>26636</v>
      </c>
      <c r="N332" s="4">
        <v>15427.97</v>
      </c>
      <c r="O332" s="4">
        <v>0</v>
      </c>
      <c r="P332" s="4">
        <v>0</v>
      </c>
      <c r="Q332" s="4">
        <v>0</v>
      </c>
      <c r="R332" s="4">
        <v>0</v>
      </c>
      <c r="S332" s="4">
        <v>15427.97</v>
      </c>
      <c r="T332" t="s">
        <v>2831</v>
      </c>
      <c r="U332" t="s">
        <v>3511</v>
      </c>
      <c r="V332" t="s">
        <v>2814</v>
      </c>
      <c r="W332" t="s">
        <v>2871</v>
      </c>
    </row>
    <row r="333" spans="1:23" x14ac:dyDescent="0.2">
      <c r="A333" t="s">
        <v>3502</v>
      </c>
      <c r="B333" t="s">
        <v>2870</v>
      </c>
      <c r="C333" t="s">
        <v>2871</v>
      </c>
      <c r="D333" t="s">
        <v>2872</v>
      </c>
      <c r="E333" t="s">
        <v>3503</v>
      </c>
      <c r="F333" t="s">
        <v>2874</v>
      </c>
      <c r="G333" t="s">
        <v>2809</v>
      </c>
      <c r="H333" t="s">
        <v>3510</v>
      </c>
      <c r="I333" s="2">
        <v>45686</v>
      </c>
      <c r="J333" t="s">
        <v>2811</v>
      </c>
      <c r="K333" t="s">
        <v>2876</v>
      </c>
      <c r="L333" t="s">
        <v>3516</v>
      </c>
      <c r="M333" s="3">
        <v>26548</v>
      </c>
      <c r="N333" s="4">
        <v>15377</v>
      </c>
      <c r="O333" s="4">
        <v>0</v>
      </c>
      <c r="P333" s="4">
        <v>0</v>
      </c>
      <c r="Q333" s="4">
        <v>0</v>
      </c>
      <c r="R333" s="4">
        <v>0</v>
      </c>
      <c r="S333" s="4">
        <v>15377</v>
      </c>
      <c r="T333" t="s">
        <v>2831</v>
      </c>
      <c r="U333" t="s">
        <v>3511</v>
      </c>
      <c r="V333" t="s">
        <v>2814</v>
      </c>
      <c r="W333" t="s">
        <v>2871</v>
      </c>
    </row>
    <row r="334" spans="1:23" x14ac:dyDescent="0.2">
      <c r="A334" t="s">
        <v>3502</v>
      </c>
      <c r="B334" t="s">
        <v>2870</v>
      </c>
      <c r="C334" t="s">
        <v>2871</v>
      </c>
      <c r="D334" t="s">
        <v>2872</v>
      </c>
      <c r="E334" t="s">
        <v>3503</v>
      </c>
      <c r="F334" t="s">
        <v>2874</v>
      </c>
      <c r="G334" t="s">
        <v>2809</v>
      </c>
      <c r="H334" t="s">
        <v>3510</v>
      </c>
      <c r="I334" s="2">
        <v>45686</v>
      </c>
      <c r="J334" t="s">
        <v>2811</v>
      </c>
      <c r="K334" t="s">
        <v>2876</v>
      </c>
      <c r="L334" t="s">
        <v>3517</v>
      </c>
      <c r="M334" s="3">
        <v>26548</v>
      </c>
      <c r="N334" s="4">
        <v>15377</v>
      </c>
      <c r="O334" s="4">
        <v>0</v>
      </c>
      <c r="P334" s="4">
        <v>0</v>
      </c>
      <c r="Q334" s="4">
        <v>0</v>
      </c>
      <c r="R334" s="4">
        <v>0</v>
      </c>
      <c r="S334" s="4">
        <v>15377</v>
      </c>
      <c r="T334" t="s">
        <v>2831</v>
      </c>
      <c r="U334" t="s">
        <v>3511</v>
      </c>
      <c r="V334" t="s">
        <v>2814</v>
      </c>
      <c r="W334" t="s">
        <v>2871</v>
      </c>
    </row>
    <row r="335" spans="1:23" x14ac:dyDescent="0.2">
      <c r="A335" t="s">
        <v>3502</v>
      </c>
      <c r="B335" t="s">
        <v>2870</v>
      </c>
      <c r="C335" t="s">
        <v>2871</v>
      </c>
      <c r="D335" t="s">
        <v>2872</v>
      </c>
      <c r="E335" t="s">
        <v>3503</v>
      </c>
      <c r="F335" t="s">
        <v>2874</v>
      </c>
      <c r="G335" t="s">
        <v>2809</v>
      </c>
      <c r="H335" t="s">
        <v>3510</v>
      </c>
      <c r="I335" s="2">
        <v>45686</v>
      </c>
      <c r="J335" t="s">
        <v>2811</v>
      </c>
      <c r="K335" t="s">
        <v>2876</v>
      </c>
      <c r="L335" t="s">
        <v>3518</v>
      </c>
      <c r="M335" s="3">
        <v>26680</v>
      </c>
      <c r="N335" s="4">
        <v>15453.45</v>
      </c>
      <c r="O335" s="4">
        <v>0</v>
      </c>
      <c r="P335" s="4">
        <v>0</v>
      </c>
      <c r="Q335" s="4">
        <v>0</v>
      </c>
      <c r="R335" s="4">
        <v>0</v>
      </c>
      <c r="S335" s="4">
        <v>15453.45</v>
      </c>
      <c r="T335" t="s">
        <v>2831</v>
      </c>
      <c r="U335" t="s">
        <v>3511</v>
      </c>
      <c r="V335" t="s">
        <v>2814</v>
      </c>
      <c r="W335" t="s">
        <v>2871</v>
      </c>
    </row>
    <row r="336" spans="1:23" x14ac:dyDescent="0.2">
      <c r="A336" t="s">
        <v>3502</v>
      </c>
      <c r="B336" t="s">
        <v>2870</v>
      </c>
      <c r="C336" t="s">
        <v>2871</v>
      </c>
      <c r="D336" t="s">
        <v>2872</v>
      </c>
      <c r="E336" t="s">
        <v>3503</v>
      </c>
      <c r="F336" t="s">
        <v>2874</v>
      </c>
      <c r="G336" t="s">
        <v>2809</v>
      </c>
      <c r="H336" t="s">
        <v>3510</v>
      </c>
      <c r="I336" s="2">
        <v>45686</v>
      </c>
      <c r="J336" t="s">
        <v>2811</v>
      </c>
      <c r="K336" t="s">
        <v>2876</v>
      </c>
      <c r="L336" t="s">
        <v>3519</v>
      </c>
      <c r="M336" s="3">
        <v>26680</v>
      </c>
      <c r="N336" s="4">
        <v>15453.45</v>
      </c>
      <c r="O336" s="4">
        <v>0</v>
      </c>
      <c r="P336" s="4">
        <v>0</v>
      </c>
      <c r="Q336" s="4">
        <v>0</v>
      </c>
      <c r="R336" s="4">
        <v>0</v>
      </c>
      <c r="S336" s="4">
        <v>15453.45</v>
      </c>
      <c r="T336" t="s">
        <v>2831</v>
      </c>
      <c r="U336" t="s">
        <v>3511</v>
      </c>
      <c r="V336" t="s">
        <v>2814</v>
      </c>
      <c r="W336" t="s">
        <v>2871</v>
      </c>
    </row>
    <row r="337" spans="1:23" x14ac:dyDescent="0.2">
      <c r="A337" t="s">
        <v>3502</v>
      </c>
      <c r="B337" t="s">
        <v>2870</v>
      </c>
      <c r="C337" t="s">
        <v>2887</v>
      </c>
      <c r="D337" t="s">
        <v>2888</v>
      </c>
      <c r="E337" t="s">
        <v>3503</v>
      </c>
      <c r="F337" t="s">
        <v>2874</v>
      </c>
      <c r="G337" t="s">
        <v>2809</v>
      </c>
      <c r="H337" t="s">
        <v>3520</v>
      </c>
      <c r="I337" s="2">
        <v>45686</v>
      </c>
      <c r="J337" t="s">
        <v>2811</v>
      </c>
      <c r="K337" t="s">
        <v>2876</v>
      </c>
      <c r="L337" t="s">
        <v>2895</v>
      </c>
      <c r="M337" s="3">
        <v>25953</v>
      </c>
      <c r="N337" s="4">
        <v>30323.49</v>
      </c>
      <c r="O337" s="4">
        <v>0</v>
      </c>
      <c r="P337" s="4">
        <v>0</v>
      </c>
      <c r="Q337" s="4">
        <v>0</v>
      </c>
      <c r="R337" s="4">
        <v>0</v>
      </c>
      <c r="S337" s="4">
        <v>30323.49</v>
      </c>
      <c r="T337" t="s">
        <v>2831</v>
      </c>
      <c r="U337" t="s">
        <v>3521</v>
      </c>
      <c r="V337" t="s">
        <v>2814</v>
      </c>
      <c r="W337" t="s">
        <v>2887</v>
      </c>
    </row>
    <row r="338" spans="1:23" x14ac:dyDescent="0.2">
      <c r="A338" t="s">
        <v>3502</v>
      </c>
      <c r="B338" t="s">
        <v>2870</v>
      </c>
      <c r="C338" t="s">
        <v>2887</v>
      </c>
      <c r="D338" t="s">
        <v>2888</v>
      </c>
      <c r="E338" t="s">
        <v>3503</v>
      </c>
      <c r="F338" t="s">
        <v>2874</v>
      </c>
      <c r="G338" t="s">
        <v>2809</v>
      </c>
      <c r="H338" t="s">
        <v>3520</v>
      </c>
      <c r="I338" s="2">
        <v>45686</v>
      </c>
      <c r="J338" t="s">
        <v>2811</v>
      </c>
      <c r="K338" t="s">
        <v>2876</v>
      </c>
      <c r="L338" t="s">
        <v>2896</v>
      </c>
      <c r="M338" s="3">
        <v>26107</v>
      </c>
      <c r="N338" s="4">
        <v>30503.42</v>
      </c>
      <c r="O338" s="4">
        <v>0</v>
      </c>
      <c r="P338" s="4">
        <v>0</v>
      </c>
      <c r="Q338" s="4">
        <v>0</v>
      </c>
      <c r="R338" s="4">
        <v>0</v>
      </c>
      <c r="S338" s="4">
        <v>30503.42</v>
      </c>
      <c r="T338" t="s">
        <v>2831</v>
      </c>
      <c r="U338" t="s">
        <v>3521</v>
      </c>
      <c r="V338" t="s">
        <v>2814</v>
      </c>
      <c r="W338" t="s">
        <v>2887</v>
      </c>
    </row>
    <row r="339" spans="1:23" x14ac:dyDescent="0.2">
      <c r="A339" t="s">
        <v>3502</v>
      </c>
      <c r="B339" t="s">
        <v>2870</v>
      </c>
      <c r="C339" t="s">
        <v>2887</v>
      </c>
      <c r="D339" t="s">
        <v>2888</v>
      </c>
      <c r="E339" t="s">
        <v>3503</v>
      </c>
      <c r="F339" t="s">
        <v>2874</v>
      </c>
      <c r="G339" t="s">
        <v>2809</v>
      </c>
      <c r="H339" t="s">
        <v>3520</v>
      </c>
      <c r="I339" s="2">
        <v>45686</v>
      </c>
      <c r="J339" t="s">
        <v>2811</v>
      </c>
      <c r="K339" t="s">
        <v>2876</v>
      </c>
      <c r="L339" t="s">
        <v>2897</v>
      </c>
      <c r="M339" s="3">
        <v>25604</v>
      </c>
      <c r="N339" s="4">
        <v>29915.71</v>
      </c>
      <c r="O339" s="4">
        <v>0</v>
      </c>
      <c r="P339" s="4">
        <v>0</v>
      </c>
      <c r="Q339" s="4">
        <v>0</v>
      </c>
      <c r="R339" s="4">
        <v>0</v>
      </c>
      <c r="S339" s="4">
        <v>29915.71</v>
      </c>
      <c r="T339" t="s">
        <v>2831</v>
      </c>
      <c r="U339" t="s">
        <v>3521</v>
      </c>
      <c r="V339" t="s">
        <v>2814</v>
      </c>
      <c r="W339" t="s">
        <v>2887</v>
      </c>
    </row>
    <row r="340" spans="1:23" x14ac:dyDescent="0.2">
      <c r="A340" t="s">
        <v>3502</v>
      </c>
      <c r="B340" t="s">
        <v>2870</v>
      </c>
      <c r="C340" t="s">
        <v>2871</v>
      </c>
      <c r="D340" t="s">
        <v>2872</v>
      </c>
      <c r="E340" t="s">
        <v>3503</v>
      </c>
      <c r="F340" t="s">
        <v>2874</v>
      </c>
      <c r="G340" t="s">
        <v>2809</v>
      </c>
      <c r="H340" t="s">
        <v>3522</v>
      </c>
      <c r="I340" s="2">
        <v>45686</v>
      </c>
      <c r="J340" t="s">
        <v>2811</v>
      </c>
      <c r="K340" t="s">
        <v>2899</v>
      </c>
      <c r="L340" t="s">
        <v>3523</v>
      </c>
      <c r="M340" s="3">
        <v>27439</v>
      </c>
      <c r="N340" s="4">
        <v>20916.75</v>
      </c>
      <c r="O340" s="4">
        <v>0</v>
      </c>
      <c r="P340" s="4">
        <v>0</v>
      </c>
      <c r="Q340" s="4">
        <v>0</v>
      </c>
      <c r="R340" s="4">
        <v>0</v>
      </c>
      <c r="S340" s="4">
        <v>20916.75</v>
      </c>
      <c r="T340" t="s">
        <v>2831</v>
      </c>
      <c r="U340" t="s">
        <v>3524</v>
      </c>
      <c r="V340" t="s">
        <v>2814</v>
      </c>
      <c r="W340" t="s">
        <v>2871</v>
      </c>
    </row>
    <row r="341" spans="1:23" x14ac:dyDescent="0.2">
      <c r="A341" t="s">
        <v>3502</v>
      </c>
      <c r="B341" t="s">
        <v>2870</v>
      </c>
      <c r="C341" t="s">
        <v>2871</v>
      </c>
      <c r="D341" t="s">
        <v>2872</v>
      </c>
      <c r="E341" t="s">
        <v>3503</v>
      </c>
      <c r="F341" t="s">
        <v>2874</v>
      </c>
      <c r="G341" t="s">
        <v>2809</v>
      </c>
      <c r="H341" t="s">
        <v>3522</v>
      </c>
      <c r="I341" s="2">
        <v>45686</v>
      </c>
      <c r="J341" t="s">
        <v>2811</v>
      </c>
      <c r="K341" t="s">
        <v>2899</v>
      </c>
      <c r="L341" t="s">
        <v>3525</v>
      </c>
      <c r="M341" s="3">
        <v>27293</v>
      </c>
      <c r="N341" s="4">
        <v>20805.45</v>
      </c>
      <c r="O341" s="4">
        <v>0</v>
      </c>
      <c r="P341" s="4">
        <v>0</v>
      </c>
      <c r="Q341" s="4">
        <v>0</v>
      </c>
      <c r="R341" s="4">
        <v>0</v>
      </c>
      <c r="S341" s="4">
        <v>20805.45</v>
      </c>
      <c r="T341" t="s">
        <v>2831</v>
      </c>
      <c r="U341" t="s">
        <v>3524</v>
      </c>
      <c r="V341" t="s">
        <v>2814</v>
      </c>
      <c r="W341" t="s">
        <v>2871</v>
      </c>
    </row>
    <row r="342" spans="1:23" x14ac:dyDescent="0.2">
      <c r="A342" t="s">
        <v>3502</v>
      </c>
      <c r="B342" t="s">
        <v>2870</v>
      </c>
      <c r="C342" t="s">
        <v>2871</v>
      </c>
      <c r="D342" t="s">
        <v>2872</v>
      </c>
      <c r="E342" t="s">
        <v>3503</v>
      </c>
      <c r="F342" t="s">
        <v>2874</v>
      </c>
      <c r="G342" t="s">
        <v>2809</v>
      </c>
      <c r="H342" t="s">
        <v>3522</v>
      </c>
      <c r="I342" s="2">
        <v>45686</v>
      </c>
      <c r="J342" t="s">
        <v>2811</v>
      </c>
      <c r="K342" t="s">
        <v>2899</v>
      </c>
      <c r="L342" t="s">
        <v>3526</v>
      </c>
      <c r="M342" s="3">
        <v>27293</v>
      </c>
      <c r="N342" s="4">
        <v>20805.45</v>
      </c>
      <c r="O342" s="4">
        <v>0</v>
      </c>
      <c r="P342" s="4">
        <v>0</v>
      </c>
      <c r="Q342" s="4">
        <v>0</v>
      </c>
      <c r="R342" s="4">
        <v>0</v>
      </c>
      <c r="S342" s="4">
        <v>20805.45</v>
      </c>
      <c r="T342" t="s">
        <v>2831</v>
      </c>
      <c r="U342" t="s">
        <v>3524</v>
      </c>
      <c r="V342" t="s">
        <v>2814</v>
      </c>
      <c r="W342" t="s">
        <v>2871</v>
      </c>
    </row>
    <row r="343" spans="1:23" x14ac:dyDescent="0.2">
      <c r="A343" t="s">
        <v>3502</v>
      </c>
      <c r="B343" t="s">
        <v>2870</v>
      </c>
      <c r="C343" t="s">
        <v>2871</v>
      </c>
      <c r="D343" t="s">
        <v>2872</v>
      </c>
      <c r="E343" t="s">
        <v>3503</v>
      </c>
      <c r="F343" t="s">
        <v>2874</v>
      </c>
      <c r="G343" t="s">
        <v>2809</v>
      </c>
      <c r="H343" t="s">
        <v>3522</v>
      </c>
      <c r="I343" s="2">
        <v>45686</v>
      </c>
      <c r="J343" t="s">
        <v>2811</v>
      </c>
      <c r="K343" t="s">
        <v>2899</v>
      </c>
      <c r="L343" t="s">
        <v>2902</v>
      </c>
      <c r="M343" s="3">
        <v>26698</v>
      </c>
      <c r="N343" s="4">
        <v>20351.89</v>
      </c>
      <c r="O343" s="4">
        <v>0</v>
      </c>
      <c r="P343" s="4">
        <v>0</v>
      </c>
      <c r="Q343" s="4">
        <v>0</v>
      </c>
      <c r="R343" s="4">
        <v>0</v>
      </c>
      <c r="S343" s="4">
        <v>20351.89</v>
      </c>
      <c r="T343" t="s">
        <v>2831</v>
      </c>
      <c r="U343" t="s">
        <v>3524</v>
      </c>
      <c r="V343" t="s">
        <v>2814</v>
      </c>
      <c r="W343" t="s">
        <v>2871</v>
      </c>
    </row>
    <row r="344" spans="1:23" x14ac:dyDescent="0.2">
      <c r="A344" t="s">
        <v>3502</v>
      </c>
      <c r="B344" t="s">
        <v>2870</v>
      </c>
      <c r="C344" t="s">
        <v>2871</v>
      </c>
      <c r="D344" t="s">
        <v>2872</v>
      </c>
      <c r="E344" t="s">
        <v>3503</v>
      </c>
      <c r="F344" t="s">
        <v>2874</v>
      </c>
      <c r="G344" t="s">
        <v>2809</v>
      </c>
      <c r="H344" t="s">
        <v>3522</v>
      </c>
      <c r="I344" s="2">
        <v>45686</v>
      </c>
      <c r="J344" t="s">
        <v>2811</v>
      </c>
      <c r="K344" t="s">
        <v>2899</v>
      </c>
      <c r="L344" t="s">
        <v>2903</v>
      </c>
      <c r="M344" s="3">
        <v>27439</v>
      </c>
      <c r="N344" s="4">
        <v>20916.75</v>
      </c>
      <c r="O344" s="4">
        <v>0</v>
      </c>
      <c r="P344" s="4">
        <v>0</v>
      </c>
      <c r="Q344" s="4">
        <v>0</v>
      </c>
      <c r="R344" s="4">
        <v>0</v>
      </c>
      <c r="S344" s="4">
        <v>20916.75</v>
      </c>
      <c r="T344" t="s">
        <v>2831</v>
      </c>
      <c r="U344" t="s">
        <v>3524</v>
      </c>
      <c r="V344" t="s">
        <v>2814</v>
      </c>
      <c r="W344" t="s">
        <v>2871</v>
      </c>
    </row>
    <row r="345" spans="1:23" x14ac:dyDescent="0.2">
      <c r="A345" t="s">
        <v>3502</v>
      </c>
      <c r="B345" t="s">
        <v>2870</v>
      </c>
      <c r="C345" t="s">
        <v>2871</v>
      </c>
      <c r="D345" t="s">
        <v>2872</v>
      </c>
      <c r="E345" t="s">
        <v>3503</v>
      </c>
      <c r="F345" t="s">
        <v>2874</v>
      </c>
      <c r="G345" t="s">
        <v>2809</v>
      </c>
      <c r="H345" t="s">
        <v>3522</v>
      </c>
      <c r="I345" s="2">
        <v>45686</v>
      </c>
      <c r="J345" t="s">
        <v>2811</v>
      </c>
      <c r="K345" t="s">
        <v>2899</v>
      </c>
      <c r="L345" t="s">
        <v>2904</v>
      </c>
      <c r="M345" s="3">
        <v>26698</v>
      </c>
      <c r="N345" s="4">
        <v>20351.89</v>
      </c>
      <c r="O345" s="4">
        <v>0</v>
      </c>
      <c r="P345" s="4">
        <v>0</v>
      </c>
      <c r="Q345" s="4">
        <v>0</v>
      </c>
      <c r="R345" s="4">
        <v>0</v>
      </c>
      <c r="S345" s="4">
        <v>20351.89</v>
      </c>
      <c r="T345" t="s">
        <v>2831</v>
      </c>
      <c r="U345" t="s">
        <v>3524</v>
      </c>
      <c r="V345" t="s">
        <v>2814</v>
      </c>
      <c r="W345" t="s">
        <v>2871</v>
      </c>
    </row>
    <row r="346" spans="1:23" x14ac:dyDescent="0.2">
      <c r="A346" t="s">
        <v>3502</v>
      </c>
      <c r="B346" t="s">
        <v>2870</v>
      </c>
      <c r="C346" t="s">
        <v>2871</v>
      </c>
      <c r="D346" t="s">
        <v>2872</v>
      </c>
      <c r="E346" t="s">
        <v>3503</v>
      </c>
      <c r="F346" t="s">
        <v>2874</v>
      </c>
      <c r="G346" t="s">
        <v>2809</v>
      </c>
      <c r="H346" t="s">
        <v>3522</v>
      </c>
      <c r="I346" s="2">
        <v>45686</v>
      </c>
      <c r="J346" t="s">
        <v>2811</v>
      </c>
      <c r="K346" t="s">
        <v>2899</v>
      </c>
      <c r="L346" t="s">
        <v>3527</v>
      </c>
      <c r="M346" s="3">
        <v>26623</v>
      </c>
      <c r="N346" s="4">
        <v>20294.71</v>
      </c>
      <c r="O346" s="4">
        <v>0</v>
      </c>
      <c r="P346" s="4">
        <v>0</v>
      </c>
      <c r="Q346" s="4">
        <v>0</v>
      </c>
      <c r="R346" s="4">
        <v>0</v>
      </c>
      <c r="S346" s="4">
        <v>20294.71</v>
      </c>
      <c r="T346" t="s">
        <v>2831</v>
      </c>
      <c r="U346" t="s">
        <v>3524</v>
      </c>
      <c r="V346" t="s">
        <v>2814</v>
      </c>
      <c r="W346" t="s">
        <v>2871</v>
      </c>
    </row>
    <row r="347" spans="1:23" x14ac:dyDescent="0.2">
      <c r="A347" t="s">
        <v>3502</v>
      </c>
      <c r="B347" t="s">
        <v>2870</v>
      </c>
      <c r="C347" t="s">
        <v>2871</v>
      </c>
      <c r="D347" t="s">
        <v>2872</v>
      </c>
      <c r="E347" t="s">
        <v>3503</v>
      </c>
      <c r="F347" t="s">
        <v>2874</v>
      </c>
      <c r="G347" t="s">
        <v>2809</v>
      </c>
      <c r="H347" t="s">
        <v>3522</v>
      </c>
      <c r="I347" s="2">
        <v>45686</v>
      </c>
      <c r="J347" t="s">
        <v>2811</v>
      </c>
      <c r="K347" t="s">
        <v>2899</v>
      </c>
      <c r="L347" t="s">
        <v>3528</v>
      </c>
      <c r="M347" s="3">
        <v>26623</v>
      </c>
      <c r="N347" s="4">
        <v>20294.71</v>
      </c>
      <c r="O347" s="4">
        <v>0</v>
      </c>
      <c r="P347" s="4">
        <v>0</v>
      </c>
      <c r="Q347" s="4">
        <v>0</v>
      </c>
      <c r="R347" s="4">
        <v>0</v>
      </c>
      <c r="S347" s="4">
        <v>20294.71</v>
      </c>
      <c r="T347" t="s">
        <v>2831</v>
      </c>
      <c r="U347" t="s">
        <v>3524</v>
      </c>
      <c r="V347" t="s">
        <v>2814</v>
      </c>
      <c r="W347" t="s">
        <v>2871</v>
      </c>
    </row>
    <row r="348" spans="1:23" x14ac:dyDescent="0.2">
      <c r="A348" t="s">
        <v>3502</v>
      </c>
      <c r="B348" t="s">
        <v>2870</v>
      </c>
      <c r="C348" t="s">
        <v>2887</v>
      </c>
      <c r="D348" t="s">
        <v>2888</v>
      </c>
      <c r="E348" t="s">
        <v>3503</v>
      </c>
      <c r="F348" t="s">
        <v>2874</v>
      </c>
      <c r="G348" t="s">
        <v>2809</v>
      </c>
      <c r="H348" t="s">
        <v>3529</v>
      </c>
      <c r="I348" s="2">
        <v>45686</v>
      </c>
      <c r="J348" t="s">
        <v>2811</v>
      </c>
      <c r="K348" t="s">
        <v>2899</v>
      </c>
      <c r="L348" t="s">
        <v>2908</v>
      </c>
      <c r="M348" s="3">
        <v>26213</v>
      </c>
      <c r="N348" s="4">
        <v>24076.639999999999</v>
      </c>
      <c r="O348" s="4">
        <v>0</v>
      </c>
      <c r="P348" s="4">
        <v>0</v>
      </c>
      <c r="Q348" s="4">
        <v>0</v>
      </c>
      <c r="R348" s="4">
        <v>0</v>
      </c>
      <c r="S348" s="4">
        <v>24076.639999999999</v>
      </c>
      <c r="T348" t="s">
        <v>2831</v>
      </c>
      <c r="U348" t="s">
        <v>3530</v>
      </c>
      <c r="V348" t="s">
        <v>2814</v>
      </c>
      <c r="W348" t="s">
        <v>2887</v>
      </c>
    </row>
    <row r="349" spans="1:23" x14ac:dyDescent="0.2">
      <c r="A349" t="s">
        <v>3502</v>
      </c>
      <c r="B349" t="s">
        <v>2870</v>
      </c>
      <c r="C349" t="s">
        <v>2887</v>
      </c>
      <c r="D349" t="s">
        <v>2888</v>
      </c>
      <c r="E349" t="s">
        <v>3503</v>
      </c>
      <c r="F349" t="s">
        <v>2874</v>
      </c>
      <c r="G349" t="s">
        <v>2809</v>
      </c>
      <c r="H349" t="s">
        <v>3529</v>
      </c>
      <c r="I349" s="2">
        <v>45686</v>
      </c>
      <c r="J349" t="s">
        <v>2811</v>
      </c>
      <c r="K349" t="s">
        <v>2899</v>
      </c>
      <c r="L349" t="s">
        <v>2909</v>
      </c>
      <c r="M349" s="3">
        <v>25953</v>
      </c>
      <c r="N349" s="4">
        <v>23837.83</v>
      </c>
      <c r="O349" s="4">
        <v>0</v>
      </c>
      <c r="P349" s="4">
        <v>0</v>
      </c>
      <c r="Q349" s="4">
        <v>0</v>
      </c>
      <c r="R349" s="4">
        <v>0</v>
      </c>
      <c r="S349" s="4">
        <v>23837.83</v>
      </c>
      <c r="T349" t="s">
        <v>2831</v>
      </c>
      <c r="U349" t="s">
        <v>3530</v>
      </c>
      <c r="V349" t="s">
        <v>2814</v>
      </c>
      <c r="W349" t="s">
        <v>2887</v>
      </c>
    </row>
    <row r="350" spans="1:23" x14ac:dyDescent="0.2">
      <c r="A350" t="s">
        <v>3502</v>
      </c>
      <c r="B350" t="s">
        <v>2870</v>
      </c>
      <c r="C350" t="s">
        <v>2887</v>
      </c>
      <c r="D350" t="s">
        <v>2888</v>
      </c>
      <c r="E350" t="s">
        <v>3503</v>
      </c>
      <c r="F350" t="s">
        <v>2874</v>
      </c>
      <c r="G350" t="s">
        <v>2809</v>
      </c>
      <c r="H350" t="s">
        <v>3529</v>
      </c>
      <c r="I350" s="2">
        <v>45686</v>
      </c>
      <c r="J350" t="s">
        <v>2811</v>
      </c>
      <c r="K350" t="s">
        <v>2899</v>
      </c>
      <c r="L350" t="s">
        <v>2910</v>
      </c>
      <c r="M350" s="3">
        <v>26239</v>
      </c>
      <c r="N350" s="4">
        <v>24100.52</v>
      </c>
      <c r="O350" s="4">
        <v>0</v>
      </c>
      <c r="P350" s="4">
        <v>0</v>
      </c>
      <c r="Q350" s="4">
        <v>0</v>
      </c>
      <c r="R350" s="4">
        <v>0</v>
      </c>
      <c r="S350" s="4">
        <v>24100.52</v>
      </c>
      <c r="T350" t="s">
        <v>2831</v>
      </c>
      <c r="U350" t="s">
        <v>3530</v>
      </c>
      <c r="V350" t="s">
        <v>2814</v>
      </c>
      <c r="W350" t="s">
        <v>2887</v>
      </c>
    </row>
    <row r="351" spans="1:23" x14ac:dyDescent="0.2">
      <c r="A351" t="s">
        <v>3502</v>
      </c>
      <c r="B351" t="s">
        <v>2912</v>
      </c>
      <c r="C351" t="s">
        <v>2922</v>
      </c>
      <c r="D351" t="s">
        <v>2923</v>
      </c>
      <c r="E351" t="s">
        <v>3503</v>
      </c>
      <c r="F351" t="s">
        <v>2916</v>
      </c>
      <c r="G351" t="s">
        <v>2809</v>
      </c>
      <c r="H351" t="s">
        <v>2014</v>
      </c>
      <c r="I351" s="2">
        <v>45688</v>
      </c>
      <c r="J351" t="s">
        <v>3531</v>
      </c>
      <c r="K351" t="s">
        <v>3532</v>
      </c>
      <c r="L351" t="s">
        <v>3533</v>
      </c>
      <c r="M351" s="3">
        <v>1462</v>
      </c>
      <c r="N351" s="4">
        <v>34506.589999999997</v>
      </c>
      <c r="O351" s="4">
        <v>0</v>
      </c>
      <c r="P351" s="4">
        <v>0</v>
      </c>
      <c r="Q351" s="4">
        <v>0</v>
      </c>
      <c r="R351" s="4">
        <v>0</v>
      </c>
      <c r="S351" s="4">
        <v>34506.589999999997</v>
      </c>
      <c r="T351" t="s">
        <v>3534</v>
      </c>
      <c r="U351" t="s">
        <v>3535</v>
      </c>
      <c r="V351" t="s">
        <v>2814</v>
      </c>
      <c r="W351" t="s">
        <v>2922</v>
      </c>
    </row>
    <row r="352" spans="1:23" x14ac:dyDescent="0.2">
      <c r="A352" s="7" t="s">
        <v>3502</v>
      </c>
      <c r="B352" s="7" t="s">
        <v>10</v>
      </c>
      <c r="C352" s="7" t="s">
        <v>10</v>
      </c>
      <c r="D352" s="7" t="s">
        <v>10</v>
      </c>
      <c r="E352" s="7" t="s">
        <v>10</v>
      </c>
      <c r="F352" s="7" t="s">
        <v>10</v>
      </c>
      <c r="G352" s="7" t="s">
        <v>10</v>
      </c>
      <c r="H352" s="7" t="s">
        <v>10</v>
      </c>
      <c r="I352" s="8"/>
      <c r="J352" s="7" t="s">
        <v>10</v>
      </c>
      <c r="K352" s="7" t="s">
        <v>10</v>
      </c>
      <c r="L352" s="7" t="s">
        <v>10</v>
      </c>
      <c r="M352" s="9">
        <v>805419</v>
      </c>
      <c r="N352" s="10">
        <v>713768.82</v>
      </c>
      <c r="O352" s="10">
        <v>0</v>
      </c>
      <c r="P352" s="10">
        <v>0</v>
      </c>
      <c r="Q352" s="10">
        <v>0</v>
      </c>
      <c r="R352" s="10">
        <v>0</v>
      </c>
      <c r="S352" s="10">
        <v>713768.82</v>
      </c>
      <c r="T352" s="7" t="s">
        <v>10</v>
      </c>
      <c r="U352" s="7" t="s">
        <v>10</v>
      </c>
      <c r="V352" t="s">
        <v>2814</v>
      </c>
      <c r="W352" s="7" t="s">
        <v>10</v>
      </c>
    </row>
    <row r="353" spans="1:23" x14ac:dyDescent="0.2">
      <c r="A353" t="s">
        <v>3536</v>
      </c>
      <c r="B353" t="s">
        <v>2912</v>
      </c>
      <c r="C353" t="s">
        <v>2871</v>
      </c>
      <c r="D353" t="s">
        <v>2872</v>
      </c>
      <c r="E353" t="s">
        <v>3537</v>
      </c>
      <c r="F353" t="s">
        <v>2916</v>
      </c>
      <c r="G353" t="s">
        <v>2856</v>
      </c>
      <c r="H353" t="s">
        <v>3538</v>
      </c>
      <c r="I353" s="2">
        <v>45685</v>
      </c>
      <c r="J353" t="s">
        <v>3257</v>
      </c>
      <c r="K353" t="s">
        <v>3258</v>
      </c>
      <c r="L353" t="s">
        <v>3261</v>
      </c>
      <c r="M353" s="3">
        <v>0</v>
      </c>
      <c r="N353" s="4">
        <v>-1730.41</v>
      </c>
      <c r="O353" s="4">
        <v>0</v>
      </c>
      <c r="P353" s="4">
        <v>0</v>
      </c>
      <c r="Q353" s="4">
        <v>0</v>
      </c>
      <c r="R353" s="4">
        <v>0</v>
      </c>
      <c r="S353" s="4">
        <v>-1730.41</v>
      </c>
      <c r="T353" t="s">
        <v>2857</v>
      </c>
      <c r="U353" t="s">
        <v>3539</v>
      </c>
      <c r="V353" t="s">
        <v>2814</v>
      </c>
      <c r="W353" t="s">
        <v>2871</v>
      </c>
    </row>
    <row r="354" spans="1:23" x14ac:dyDescent="0.2">
      <c r="A354" t="s">
        <v>3536</v>
      </c>
      <c r="B354" t="s">
        <v>2912</v>
      </c>
      <c r="C354" t="s">
        <v>2871</v>
      </c>
      <c r="D354" t="s">
        <v>2872</v>
      </c>
      <c r="E354" t="s">
        <v>3537</v>
      </c>
      <c r="F354" t="s">
        <v>2916</v>
      </c>
      <c r="G354" t="s">
        <v>2856</v>
      </c>
      <c r="H354" t="s">
        <v>3538</v>
      </c>
      <c r="I354" s="2">
        <v>45685</v>
      </c>
      <c r="J354" t="s">
        <v>3257</v>
      </c>
      <c r="K354" t="s">
        <v>3258</v>
      </c>
      <c r="L354" t="s">
        <v>3259</v>
      </c>
      <c r="M354" s="3">
        <v>0</v>
      </c>
      <c r="N354" s="4">
        <v>-1721.75</v>
      </c>
      <c r="O354" s="4">
        <v>0</v>
      </c>
      <c r="P354" s="4">
        <v>0</v>
      </c>
      <c r="Q354" s="4">
        <v>0</v>
      </c>
      <c r="R354" s="4">
        <v>0</v>
      </c>
      <c r="S354" s="4">
        <v>-1721.75</v>
      </c>
      <c r="T354" t="s">
        <v>2857</v>
      </c>
      <c r="U354" t="s">
        <v>3539</v>
      </c>
      <c r="V354" t="s">
        <v>2814</v>
      </c>
      <c r="W354" t="s">
        <v>2871</v>
      </c>
    </row>
    <row r="355" spans="1:23" x14ac:dyDescent="0.2">
      <c r="A355" t="s">
        <v>3536</v>
      </c>
      <c r="B355" t="s">
        <v>2912</v>
      </c>
      <c r="C355" t="s">
        <v>2922</v>
      </c>
      <c r="D355" t="s">
        <v>2923</v>
      </c>
      <c r="E355" t="s">
        <v>3537</v>
      </c>
      <c r="F355" t="s">
        <v>2916</v>
      </c>
      <c r="G355" t="s">
        <v>2856</v>
      </c>
      <c r="H355" t="s">
        <v>3540</v>
      </c>
      <c r="I355" s="2">
        <v>45688</v>
      </c>
      <c r="J355" t="s">
        <v>3008</v>
      </c>
      <c r="K355" t="s">
        <v>3009</v>
      </c>
      <c r="L355" t="s">
        <v>3010</v>
      </c>
      <c r="M355" s="3">
        <v>0</v>
      </c>
      <c r="N355" s="4">
        <v>-17748.52</v>
      </c>
      <c r="O355" s="4">
        <v>-19.75</v>
      </c>
      <c r="P355" s="4">
        <v>0</v>
      </c>
      <c r="Q355" s="4">
        <v>0</v>
      </c>
      <c r="R355" s="4">
        <v>0</v>
      </c>
      <c r="S355" s="4">
        <v>-17728.77</v>
      </c>
      <c r="T355" t="s">
        <v>2857</v>
      </c>
      <c r="U355" t="s">
        <v>3541</v>
      </c>
      <c r="V355" t="s">
        <v>2814</v>
      </c>
      <c r="W355" t="s">
        <v>2922</v>
      </c>
    </row>
    <row r="356" spans="1:23" x14ac:dyDescent="0.2">
      <c r="A356" t="s">
        <v>3536</v>
      </c>
      <c r="B356" t="s">
        <v>2912</v>
      </c>
      <c r="C356" t="s">
        <v>2913</v>
      </c>
      <c r="D356" t="s">
        <v>2914</v>
      </c>
      <c r="E356" t="s">
        <v>3537</v>
      </c>
      <c r="F356" t="s">
        <v>2916</v>
      </c>
      <c r="G356" t="s">
        <v>2856</v>
      </c>
      <c r="H356" t="s">
        <v>2203</v>
      </c>
      <c r="I356" s="2">
        <v>45688</v>
      </c>
      <c r="J356" t="s">
        <v>3465</v>
      </c>
      <c r="K356" t="s">
        <v>3542</v>
      </c>
      <c r="L356" t="s">
        <v>3543</v>
      </c>
      <c r="M356" s="3">
        <v>0</v>
      </c>
      <c r="N356" s="4">
        <v>-18447.98</v>
      </c>
      <c r="O356" s="4">
        <v>-20.53</v>
      </c>
      <c r="P356" s="4">
        <v>0</v>
      </c>
      <c r="Q356" s="4">
        <v>0</v>
      </c>
      <c r="R356" s="4">
        <v>0</v>
      </c>
      <c r="S356" s="4">
        <v>-18427.45</v>
      </c>
      <c r="T356" t="s">
        <v>2857</v>
      </c>
      <c r="U356" t="s">
        <v>3544</v>
      </c>
      <c r="V356" t="s">
        <v>2814</v>
      </c>
      <c r="W356" t="s">
        <v>2913</v>
      </c>
    </row>
    <row r="357" spans="1:23" x14ac:dyDescent="0.2">
      <c r="A357" t="s">
        <v>3536</v>
      </c>
      <c r="B357" t="s">
        <v>2912</v>
      </c>
      <c r="C357" t="s">
        <v>3338</v>
      </c>
      <c r="D357" t="s">
        <v>3339</v>
      </c>
      <c r="E357" t="s">
        <v>3537</v>
      </c>
      <c r="F357" t="s">
        <v>2916</v>
      </c>
      <c r="G357" t="s">
        <v>2856</v>
      </c>
      <c r="H357" t="s">
        <v>3545</v>
      </c>
      <c r="I357" s="2">
        <v>45688</v>
      </c>
      <c r="J357" t="s">
        <v>3546</v>
      </c>
      <c r="K357" t="s">
        <v>3547</v>
      </c>
      <c r="L357" t="s">
        <v>3548</v>
      </c>
      <c r="M357" s="3">
        <v>0</v>
      </c>
      <c r="N357" s="4">
        <v>-3572.86</v>
      </c>
      <c r="O357" s="4">
        <v>159.91</v>
      </c>
      <c r="P357" s="4">
        <v>0</v>
      </c>
      <c r="Q357" s="4">
        <v>0</v>
      </c>
      <c r="R357" s="4">
        <v>0</v>
      </c>
      <c r="S357" s="4">
        <v>-3732.77</v>
      </c>
      <c r="T357" t="s">
        <v>2857</v>
      </c>
      <c r="U357" t="s">
        <v>3549</v>
      </c>
      <c r="V357" t="s">
        <v>2814</v>
      </c>
      <c r="W357" t="s">
        <v>3338</v>
      </c>
    </row>
    <row r="358" spans="1:23" x14ac:dyDescent="0.2">
      <c r="A358" t="s">
        <v>3536</v>
      </c>
      <c r="B358" t="s">
        <v>2912</v>
      </c>
      <c r="C358" t="s">
        <v>2922</v>
      </c>
      <c r="D358" t="s">
        <v>2923</v>
      </c>
      <c r="E358" t="s">
        <v>3537</v>
      </c>
      <c r="F358" t="s">
        <v>2916</v>
      </c>
      <c r="G358" t="s">
        <v>2856</v>
      </c>
      <c r="H358" t="s">
        <v>3550</v>
      </c>
      <c r="I358" s="2">
        <v>45688</v>
      </c>
      <c r="J358" t="s">
        <v>2957</v>
      </c>
      <c r="K358" t="s">
        <v>2958</v>
      </c>
      <c r="L358" t="s">
        <v>2959</v>
      </c>
      <c r="M358" s="3">
        <v>0</v>
      </c>
      <c r="N358" s="4">
        <v>-8903.73</v>
      </c>
      <c r="O358" s="4">
        <v>-9.91</v>
      </c>
      <c r="P358" s="4">
        <v>0</v>
      </c>
      <c r="Q358" s="4">
        <v>0</v>
      </c>
      <c r="R358" s="4">
        <v>0</v>
      </c>
      <c r="S358" s="4">
        <v>-8893.82</v>
      </c>
      <c r="T358" t="s">
        <v>2857</v>
      </c>
      <c r="U358" t="s">
        <v>3551</v>
      </c>
      <c r="V358" t="s">
        <v>2814</v>
      </c>
      <c r="W358" t="s">
        <v>2922</v>
      </c>
    </row>
    <row r="359" spans="1:23" x14ac:dyDescent="0.2">
      <c r="A359" t="s">
        <v>3536</v>
      </c>
      <c r="B359" t="s">
        <v>2912</v>
      </c>
      <c r="C359" t="s">
        <v>2871</v>
      </c>
      <c r="D359" t="s">
        <v>2872</v>
      </c>
      <c r="E359" t="s">
        <v>3537</v>
      </c>
      <c r="F359" t="s">
        <v>2916</v>
      </c>
      <c r="G359" t="s">
        <v>2856</v>
      </c>
      <c r="H359" t="s">
        <v>3552</v>
      </c>
      <c r="I359" s="2">
        <v>45688</v>
      </c>
      <c r="J359" t="s">
        <v>3068</v>
      </c>
      <c r="K359" t="s">
        <v>3069</v>
      </c>
      <c r="L359" t="s">
        <v>3070</v>
      </c>
      <c r="M359" s="3">
        <v>0</v>
      </c>
      <c r="N359" s="4">
        <v>-18781.3</v>
      </c>
      <c r="O359" s="4">
        <v>0</v>
      </c>
      <c r="P359" s="4">
        <v>0</v>
      </c>
      <c r="Q359" s="4">
        <v>0</v>
      </c>
      <c r="R359" s="4">
        <v>0</v>
      </c>
      <c r="S359" s="4">
        <v>-18781.3</v>
      </c>
      <c r="T359" t="s">
        <v>2857</v>
      </c>
      <c r="U359" t="s">
        <v>3553</v>
      </c>
      <c r="V359" t="s">
        <v>2814</v>
      </c>
      <c r="W359" t="s">
        <v>2871</v>
      </c>
    </row>
    <row r="360" spans="1:23" x14ac:dyDescent="0.2">
      <c r="A360" t="s">
        <v>3536</v>
      </c>
      <c r="B360" t="s">
        <v>2912</v>
      </c>
      <c r="C360" t="s">
        <v>2871</v>
      </c>
      <c r="D360" t="s">
        <v>2872</v>
      </c>
      <c r="E360" t="s">
        <v>3537</v>
      </c>
      <c r="F360" t="s">
        <v>2916</v>
      </c>
      <c r="G360" t="s">
        <v>2856</v>
      </c>
      <c r="H360" t="s">
        <v>3554</v>
      </c>
      <c r="I360" s="2">
        <v>45688</v>
      </c>
      <c r="J360" t="s">
        <v>3068</v>
      </c>
      <c r="K360" t="s">
        <v>3069</v>
      </c>
      <c r="L360" t="s">
        <v>3073</v>
      </c>
      <c r="M360" s="3">
        <v>0</v>
      </c>
      <c r="N360" s="4">
        <v>-18917.64</v>
      </c>
      <c r="O360" s="4">
        <v>0</v>
      </c>
      <c r="P360" s="4">
        <v>0</v>
      </c>
      <c r="Q360" s="4">
        <v>0</v>
      </c>
      <c r="R360" s="4">
        <v>0</v>
      </c>
      <c r="S360" s="4">
        <v>-18917.64</v>
      </c>
      <c r="T360" t="s">
        <v>2857</v>
      </c>
      <c r="U360" t="s">
        <v>3555</v>
      </c>
      <c r="V360" t="s">
        <v>2814</v>
      </c>
      <c r="W360" t="s">
        <v>2871</v>
      </c>
    </row>
    <row r="361" spans="1:23" x14ac:dyDescent="0.2">
      <c r="A361" t="s">
        <v>3536</v>
      </c>
      <c r="B361" t="s">
        <v>2912</v>
      </c>
      <c r="C361" t="s">
        <v>2871</v>
      </c>
      <c r="D361" t="s">
        <v>2872</v>
      </c>
      <c r="E361" t="s">
        <v>3537</v>
      </c>
      <c r="F361" t="s">
        <v>2916</v>
      </c>
      <c r="G361" t="s">
        <v>2856</v>
      </c>
      <c r="H361" t="s">
        <v>3556</v>
      </c>
      <c r="I361" s="2">
        <v>45688</v>
      </c>
      <c r="J361" t="s">
        <v>3068</v>
      </c>
      <c r="K361" t="s">
        <v>3069</v>
      </c>
      <c r="L361" t="s">
        <v>3076</v>
      </c>
      <c r="M361" s="3">
        <v>0</v>
      </c>
      <c r="N361" s="4">
        <v>-18821.669999999998</v>
      </c>
      <c r="O361" s="4">
        <v>0</v>
      </c>
      <c r="P361" s="4">
        <v>0</v>
      </c>
      <c r="Q361" s="4">
        <v>0</v>
      </c>
      <c r="R361" s="4">
        <v>0</v>
      </c>
      <c r="S361" s="4">
        <v>-18821.669999999998</v>
      </c>
      <c r="T361" t="s">
        <v>2857</v>
      </c>
      <c r="U361" t="s">
        <v>3557</v>
      </c>
      <c r="V361" t="s">
        <v>2814</v>
      </c>
      <c r="W361" t="s">
        <v>2871</v>
      </c>
    </row>
    <row r="362" spans="1:23" x14ac:dyDescent="0.2">
      <c r="A362" t="s">
        <v>3536</v>
      </c>
      <c r="B362" t="s">
        <v>2912</v>
      </c>
      <c r="C362" t="s">
        <v>2871</v>
      </c>
      <c r="D362" t="s">
        <v>2872</v>
      </c>
      <c r="E362" t="s">
        <v>3537</v>
      </c>
      <c r="F362" t="s">
        <v>2916</v>
      </c>
      <c r="G362" t="s">
        <v>2856</v>
      </c>
      <c r="H362" t="s">
        <v>3558</v>
      </c>
      <c r="I362" s="2">
        <v>45688</v>
      </c>
      <c r="J362" t="s">
        <v>3068</v>
      </c>
      <c r="K362" t="s">
        <v>3069</v>
      </c>
      <c r="L362" t="s">
        <v>3079</v>
      </c>
      <c r="M362" s="3">
        <v>0</v>
      </c>
      <c r="N362" s="4">
        <v>-18812.310000000001</v>
      </c>
      <c r="O362" s="4">
        <v>0</v>
      </c>
      <c r="P362" s="4">
        <v>0</v>
      </c>
      <c r="Q362" s="4">
        <v>0</v>
      </c>
      <c r="R362" s="4">
        <v>0</v>
      </c>
      <c r="S362" s="4">
        <v>-18812.310000000001</v>
      </c>
      <c r="T362" t="s">
        <v>2857</v>
      </c>
      <c r="U362" t="s">
        <v>3559</v>
      </c>
      <c r="V362" t="s">
        <v>2814</v>
      </c>
      <c r="W362" t="s">
        <v>2871</v>
      </c>
    </row>
    <row r="363" spans="1:23" x14ac:dyDescent="0.2">
      <c r="A363" t="s">
        <v>3536</v>
      </c>
      <c r="B363" t="s">
        <v>2912</v>
      </c>
      <c r="C363" t="s">
        <v>2871</v>
      </c>
      <c r="D363" t="s">
        <v>2872</v>
      </c>
      <c r="E363" t="s">
        <v>3537</v>
      </c>
      <c r="F363" t="s">
        <v>2916</v>
      </c>
      <c r="G363" t="s">
        <v>2856</v>
      </c>
      <c r="H363" t="s">
        <v>3560</v>
      </c>
      <c r="I363" s="2">
        <v>45688</v>
      </c>
      <c r="J363" t="s">
        <v>3068</v>
      </c>
      <c r="K363" t="s">
        <v>3069</v>
      </c>
      <c r="L363" t="s">
        <v>3082</v>
      </c>
      <c r="M363" s="3">
        <v>0</v>
      </c>
      <c r="N363" s="4">
        <v>-18385.14</v>
      </c>
      <c r="O363" s="4">
        <v>0</v>
      </c>
      <c r="P363" s="4">
        <v>0</v>
      </c>
      <c r="Q363" s="4">
        <v>0</v>
      </c>
      <c r="R363" s="4">
        <v>0</v>
      </c>
      <c r="S363" s="4">
        <v>-18385.14</v>
      </c>
      <c r="T363" t="s">
        <v>2857</v>
      </c>
      <c r="U363" t="s">
        <v>3561</v>
      </c>
      <c r="V363" t="s">
        <v>2814</v>
      </c>
      <c r="W363" t="s">
        <v>2871</v>
      </c>
    </row>
    <row r="364" spans="1:23" x14ac:dyDescent="0.2">
      <c r="A364" t="s">
        <v>3536</v>
      </c>
      <c r="B364" t="s">
        <v>2912</v>
      </c>
      <c r="C364" t="s">
        <v>2871</v>
      </c>
      <c r="D364" t="s">
        <v>2872</v>
      </c>
      <c r="E364" t="s">
        <v>3537</v>
      </c>
      <c r="F364" t="s">
        <v>2916</v>
      </c>
      <c r="G364" t="s">
        <v>2856</v>
      </c>
      <c r="H364" t="s">
        <v>3562</v>
      </c>
      <c r="I364" s="2">
        <v>45688</v>
      </c>
      <c r="J364" t="s">
        <v>3068</v>
      </c>
      <c r="K364" t="s">
        <v>3069</v>
      </c>
      <c r="L364" t="s">
        <v>3085</v>
      </c>
      <c r="M364" s="3">
        <v>0</v>
      </c>
      <c r="N364" s="4">
        <v>-18446.59</v>
      </c>
      <c r="O364" s="4">
        <v>0</v>
      </c>
      <c r="P364" s="4">
        <v>0</v>
      </c>
      <c r="Q364" s="4">
        <v>0</v>
      </c>
      <c r="R364" s="4">
        <v>0</v>
      </c>
      <c r="S364" s="4">
        <v>-18446.59</v>
      </c>
      <c r="T364" t="s">
        <v>2857</v>
      </c>
      <c r="U364" t="s">
        <v>3563</v>
      </c>
      <c r="V364" t="s">
        <v>2814</v>
      </c>
      <c r="W364" t="s">
        <v>2871</v>
      </c>
    </row>
    <row r="365" spans="1:23" x14ac:dyDescent="0.2">
      <c r="A365" t="s">
        <v>3536</v>
      </c>
      <c r="B365" t="s">
        <v>2912</v>
      </c>
      <c r="C365" t="s">
        <v>2887</v>
      </c>
      <c r="D365" t="s">
        <v>2888</v>
      </c>
      <c r="E365" t="s">
        <v>3537</v>
      </c>
      <c r="F365" t="s">
        <v>2916</v>
      </c>
      <c r="G365" t="s">
        <v>2856</v>
      </c>
      <c r="H365" t="s">
        <v>3564</v>
      </c>
      <c r="I365" s="2">
        <v>45688</v>
      </c>
      <c r="J365" t="s">
        <v>3402</v>
      </c>
      <c r="K365" t="s">
        <v>3403</v>
      </c>
      <c r="L365" t="s">
        <v>3404</v>
      </c>
      <c r="M365" s="3">
        <v>0</v>
      </c>
      <c r="N365" s="4">
        <v>-18440.73</v>
      </c>
      <c r="O365" s="4">
        <v>-20.52</v>
      </c>
      <c r="P365" s="4">
        <v>0</v>
      </c>
      <c r="Q365" s="4">
        <v>0</v>
      </c>
      <c r="R365" s="4">
        <v>0</v>
      </c>
      <c r="S365" s="4">
        <v>-18420.21</v>
      </c>
      <c r="T365" t="s">
        <v>2857</v>
      </c>
      <c r="U365" t="s">
        <v>3565</v>
      </c>
      <c r="V365" t="s">
        <v>2814</v>
      </c>
      <c r="W365" t="s">
        <v>2887</v>
      </c>
    </row>
    <row r="366" spans="1:23" x14ac:dyDescent="0.2">
      <c r="A366" t="s">
        <v>3536</v>
      </c>
      <c r="B366" t="s">
        <v>2912</v>
      </c>
      <c r="C366" t="s">
        <v>2922</v>
      </c>
      <c r="D366" t="s">
        <v>2923</v>
      </c>
      <c r="E366" t="s">
        <v>3537</v>
      </c>
      <c r="F366" t="s">
        <v>2916</v>
      </c>
      <c r="G366" t="s">
        <v>2856</v>
      </c>
      <c r="H366" t="s">
        <v>3566</v>
      </c>
      <c r="I366" s="2">
        <v>45688</v>
      </c>
      <c r="J366" t="s">
        <v>2933</v>
      </c>
      <c r="K366" t="s">
        <v>2934</v>
      </c>
      <c r="L366" t="s">
        <v>2935</v>
      </c>
      <c r="M366" s="3">
        <v>0</v>
      </c>
      <c r="N366" s="4">
        <v>-2590.0500000000002</v>
      </c>
      <c r="O366" s="4">
        <v>-2.89</v>
      </c>
      <c r="P366" s="4">
        <v>0</v>
      </c>
      <c r="Q366" s="4">
        <v>0</v>
      </c>
      <c r="R366" s="4">
        <v>0</v>
      </c>
      <c r="S366" s="4">
        <v>-2587.16</v>
      </c>
      <c r="T366" t="s">
        <v>2857</v>
      </c>
      <c r="U366" t="s">
        <v>3567</v>
      </c>
      <c r="V366" t="s">
        <v>2814</v>
      </c>
      <c r="W366" t="s">
        <v>2922</v>
      </c>
    </row>
    <row r="367" spans="1:23" x14ac:dyDescent="0.2">
      <c r="A367" t="s">
        <v>3536</v>
      </c>
      <c r="B367" t="s">
        <v>2912</v>
      </c>
      <c r="C367" t="s">
        <v>2922</v>
      </c>
      <c r="D367" t="s">
        <v>2923</v>
      </c>
      <c r="E367" t="s">
        <v>3537</v>
      </c>
      <c r="F367" t="s">
        <v>2916</v>
      </c>
      <c r="G367" t="s">
        <v>2856</v>
      </c>
      <c r="H367" t="s">
        <v>3568</v>
      </c>
      <c r="I367" s="2">
        <v>45688</v>
      </c>
      <c r="J367" t="s">
        <v>2925</v>
      </c>
      <c r="K367" t="s">
        <v>3003</v>
      </c>
      <c r="L367" t="s">
        <v>3004</v>
      </c>
      <c r="M367" s="3">
        <v>0</v>
      </c>
      <c r="N367" s="4">
        <v>-17470.38</v>
      </c>
      <c r="O367" s="4">
        <v>-19.45</v>
      </c>
      <c r="P367" s="4">
        <v>0</v>
      </c>
      <c r="Q367" s="4">
        <v>0</v>
      </c>
      <c r="R367" s="4">
        <v>0</v>
      </c>
      <c r="S367" s="4">
        <v>-17450.93</v>
      </c>
      <c r="T367" t="s">
        <v>2857</v>
      </c>
      <c r="U367" t="s">
        <v>3569</v>
      </c>
      <c r="V367" t="s">
        <v>2814</v>
      </c>
      <c r="W367" t="s">
        <v>2922</v>
      </c>
    </row>
    <row r="368" spans="1:23" x14ac:dyDescent="0.2">
      <c r="A368" t="s">
        <v>3536</v>
      </c>
      <c r="B368" t="s">
        <v>2912</v>
      </c>
      <c r="C368" t="s">
        <v>2922</v>
      </c>
      <c r="D368" t="s">
        <v>2923</v>
      </c>
      <c r="E368" t="s">
        <v>3537</v>
      </c>
      <c r="F368" t="s">
        <v>2916</v>
      </c>
      <c r="G368" t="s">
        <v>2856</v>
      </c>
      <c r="H368" t="s">
        <v>3568</v>
      </c>
      <c r="I368" s="2">
        <v>45688</v>
      </c>
      <c r="J368" t="s">
        <v>2925</v>
      </c>
      <c r="K368" t="s">
        <v>3003</v>
      </c>
      <c r="L368" t="s">
        <v>3006</v>
      </c>
      <c r="M368" s="3">
        <v>0</v>
      </c>
      <c r="N368" s="4">
        <v>-17317.59</v>
      </c>
      <c r="O368" s="4">
        <v>-19.27</v>
      </c>
      <c r="P368" s="4">
        <v>0</v>
      </c>
      <c r="Q368" s="4">
        <v>0</v>
      </c>
      <c r="R368" s="4">
        <v>0</v>
      </c>
      <c r="S368" s="4">
        <v>-17298.32</v>
      </c>
      <c r="T368" t="s">
        <v>2857</v>
      </c>
      <c r="U368" t="s">
        <v>3569</v>
      </c>
      <c r="V368" t="s">
        <v>2814</v>
      </c>
      <c r="W368" t="s">
        <v>2922</v>
      </c>
    </row>
    <row r="369" spans="1:23" x14ac:dyDescent="0.2">
      <c r="A369" t="s">
        <v>3536</v>
      </c>
      <c r="B369" t="s">
        <v>2912</v>
      </c>
      <c r="C369" t="s">
        <v>2871</v>
      </c>
      <c r="D369" t="s">
        <v>2872</v>
      </c>
      <c r="E369" t="s">
        <v>3537</v>
      </c>
      <c r="F369" t="s">
        <v>2916</v>
      </c>
      <c r="G369" t="s">
        <v>2856</v>
      </c>
      <c r="H369" t="s">
        <v>3570</v>
      </c>
      <c r="I369" s="2">
        <v>45688</v>
      </c>
      <c r="J369" t="s">
        <v>3263</v>
      </c>
      <c r="K369" t="s">
        <v>3264</v>
      </c>
      <c r="L369" t="s">
        <v>3265</v>
      </c>
      <c r="M369" s="3">
        <v>0</v>
      </c>
      <c r="N369" s="4">
        <v>-1690.28</v>
      </c>
      <c r="O369" s="4">
        <v>0</v>
      </c>
      <c r="P369" s="4">
        <v>0</v>
      </c>
      <c r="Q369" s="4">
        <v>0</v>
      </c>
      <c r="R369" s="4">
        <v>0</v>
      </c>
      <c r="S369" s="4">
        <v>-1690.28</v>
      </c>
      <c r="T369" t="s">
        <v>2857</v>
      </c>
      <c r="U369" t="s">
        <v>3571</v>
      </c>
      <c r="V369" t="s">
        <v>2814</v>
      </c>
      <c r="W369" t="s">
        <v>2871</v>
      </c>
    </row>
    <row r="370" spans="1:23" x14ac:dyDescent="0.2">
      <c r="A370" t="s">
        <v>3536</v>
      </c>
      <c r="B370" t="s">
        <v>2912</v>
      </c>
      <c r="C370" t="s">
        <v>2871</v>
      </c>
      <c r="D370" t="s">
        <v>2872</v>
      </c>
      <c r="E370" t="s">
        <v>3537</v>
      </c>
      <c r="F370" t="s">
        <v>2916</v>
      </c>
      <c r="G370" t="s">
        <v>2856</v>
      </c>
      <c r="H370" t="s">
        <v>3570</v>
      </c>
      <c r="I370" s="2">
        <v>45688</v>
      </c>
      <c r="J370" t="s">
        <v>3263</v>
      </c>
      <c r="K370" t="s">
        <v>3264</v>
      </c>
      <c r="L370" t="s">
        <v>3267</v>
      </c>
      <c r="M370" s="3">
        <v>0</v>
      </c>
      <c r="N370" s="4">
        <v>-1690.28</v>
      </c>
      <c r="O370" s="4">
        <v>0</v>
      </c>
      <c r="P370" s="4">
        <v>0</v>
      </c>
      <c r="Q370" s="4">
        <v>0</v>
      </c>
      <c r="R370" s="4">
        <v>0</v>
      </c>
      <c r="S370" s="4">
        <v>-1690.28</v>
      </c>
      <c r="T370" t="s">
        <v>2857</v>
      </c>
      <c r="U370" t="s">
        <v>3571</v>
      </c>
      <c r="V370" t="s">
        <v>2814</v>
      </c>
      <c r="W370" t="s">
        <v>2871</v>
      </c>
    </row>
    <row r="371" spans="1:23" x14ac:dyDescent="0.2">
      <c r="A371" t="s">
        <v>3536</v>
      </c>
      <c r="B371" t="s">
        <v>2912</v>
      </c>
      <c r="C371" t="s">
        <v>2922</v>
      </c>
      <c r="D371" t="s">
        <v>2923</v>
      </c>
      <c r="E371" t="s">
        <v>3537</v>
      </c>
      <c r="F371" t="s">
        <v>2916</v>
      </c>
      <c r="G371" t="s">
        <v>2856</v>
      </c>
      <c r="H371" t="s">
        <v>3572</v>
      </c>
      <c r="I371" s="2">
        <v>45688</v>
      </c>
      <c r="J371" t="s">
        <v>2947</v>
      </c>
      <c r="K371" t="s">
        <v>2948</v>
      </c>
      <c r="L371" t="s">
        <v>3307</v>
      </c>
      <c r="M371" s="3">
        <v>0</v>
      </c>
      <c r="N371" s="4">
        <v>-4377.88</v>
      </c>
      <c r="O371" s="4">
        <v>-4.87</v>
      </c>
      <c r="P371" s="4">
        <v>0</v>
      </c>
      <c r="Q371" s="4">
        <v>0</v>
      </c>
      <c r="R371" s="4">
        <v>0</v>
      </c>
      <c r="S371" s="4">
        <v>-4373.01</v>
      </c>
      <c r="T371" t="s">
        <v>2857</v>
      </c>
      <c r="U371" t="s">
        <v>3573</v>
      </c>
      <c r="V371" t="s">
        <v>2814</v>
      </c>
      <c r="W371" t="s">
        <v>2922</v>
      </c>
    </row>
    <row r="372" spans="1:23" x14ac:dyDescent="0.2">
      <c r="A372" t="s">
        <v>3536</v>
      </c>
      <c r="B372" t="s">
        <v>2912</v>
      </c>
      <c r="C372" t="s">
        <v>2922</v>
      </c>
      <c r="D372" t="s">
        <v>2923</v>
      </c>
      <c r="E372" t="s">
        <v>3537</v>
      </c>
      <c r="F372" t="s">
        <v>2916</v>
      </c>
      <c r="G372" t="s">
        <v>2856</v>
      </c>
      <c r="H372" t="s">
        <v>3574</v>
      </c>
      <c r="I372" s="2">
        <v>45688</v>
      </c>
      <c r="J372" t="s">
        <v>2947</v>
      </c>
      <c r="K372" t="s">
        <v>2948</v>
      </c>
      <c r="L372" t="s">
        <v>2949</v>
      </c>
      <c r="M372" s="3">
        <v>0</v>
      </c>
      <c r="N372" s="4">
        <v>-9096.4500000000007</v>
      </c>
      <c r="O372" s="4">
        <v>-10.130000000000001</v>
      </c>
      <c r="P372" s="4">
        <v>0</v>
      </c>
      <c r="Q372" s="4">
        <v>0</v>
      </c>
      <c r="R372" s="4">
        <v>0</v>
      </c>
      <c r="S372" s="4">
        <v>-9086.32</v>
      </c>
      <c r="T372" t="s">
        <v>2857</v>
      </c>
      <c r="U372" t="s">
        <v>3575</v>
      </c>
      <c r="V372" t="s">
        <v>2814</v>
      </c>
      <c r="W372" t="s">
        <v>2922</v>
      </c>
    </row>
    <row r="373" spans="1:23" x14ac:dyDescent="0.2">
      <c r="A373" t="s">
        <v>3536</v>
      </c>
      <c r="B373" t="s">
        <v>2912</v>
      </c>
      <c r="C373" t="s">
        <v>2922</v>
      </c>
      <c r="D373" t="s">
        <v>2923</v>
      </c>
      <c r="E373" t="s">
        <v>3537</v>
      </c>
      <c r="F373" t="s">
        <v>2916</v>
      </c>
      <c r="G373" t="s">
        <v>2856</v>
      </c>
      <c r="H373" t="s">
        <v>3576</v>
      </c>
      <c r="I373" s="2">
        <v>45688</v>
      </c>
      <c r="J373" t="s">
        <v>3279</v>
      </c>
      <c r="K373" t="s">
        <v>3280</v>
      </c>
      <c r="L373" t="s">
        <v>3281</v>
      </c>
      <c r="M373" s="3">
        <v>0</v>
      </c>
      <c r="N373" s="4">
        <v>-8615.81</v>
      </c>
      <c r="O373" s="4">
        <v>-9.59</v>
      </c>
      <c r="P373" s="4">
        <v>0</v>
      </c>
      <c r="Q373" s="4">
        <v>0</v>
      </c>
      <c r="R373" s="4">
        <v>0</v>
      </c>
      <c r="S373" s="4">
        <v>-8606.2199999999993</v>
      </c>
      <c r="T373" t="s">
        <v>2857</v>
      </c>
      <c r="U373" t="s">
        <v>3577</v>
      </c>
      <c r="V373" t="s">
        <v>2814</v>
      </c>
      <c r="W373" t="s">
        <v>2922</v>
      </c>
    </row>
    <row r="374" spans="1:23" x14ac:dyDescent="0.2">
      <c r="A374" t="s">
        <v>3536</v>
      </c>
      <c r="B374" t="s">
        <v>2912</v>
      </c>
      <c r="C374" t="s">
        <v>3120</v>
      </c>
      <c r="D374" t="s">
        <v>3121</v>
      </c>
      <c r="E374" t="s">
        <v>3537</v>
      </c>
      <c r="F374" t="s">
        <v>2916</v>
      </c>
      <c r="G374" t="s">
        <v>2856</v>
      </c>
      <c r="H374" t="s">
        <v>2411</v>
      </c>
      <c r="I374" s="2">
        <v>45688</v>
      </c>
      <c r="J374" t="s">
        <v>930</v>
      </c>
      <c r="K374" t="s">
        <v>3166</v>
      </c>
      <c r="L374" t="s">
        <v>3578</v>
      </c>
      <c r="M374" s="3">
        <v>0</v>
      </c>
      <c r="N374" s="4">
        <v>-10860.32</v>
      </c>
      <c r="O374" s="4">
        <v>-12.09</v>
      </c>
      <c r="P374" s="4">
        <v>0</v>
      </c>
      <c r="Q374" s="4">
        <v>0</v>
      </c>
      <c r="R374" s="4">
        <v>0</v>
      </c>
      <c r="S374" s="4">
        <v>-10848.23</v>
      </c>
      <c r="T374" t="s">
        <v>2857</v>
      </c>
      <c r="U374" t="s">
        <v>3579</v>
      </c>
      <c r="V374" t="s">
        <v>2814</v>
      </c>
      <c r="W374" t="s">
        <v>3120</v>
      </c>
    </row>
    <row r="375" spans="1:23" x14ac:dyDescent="0.2">
      <c r="A375" t="s">
        <v>3536</v>
      </c>
      <c r="B375" t="s">
        <v>2912</v>
      </c>
      <c r="C375" t="s">
        <v>3120</v>
      </c>
      <c r="D375" t="s">
        <v>3121</v>
      </c>
      <c r="E375" t="s">
        <v>3537</v>
      </c>
      <c r="F375" t="s">
        <v>2916</v>
      </c>
      <c r="G375" t="s">
        <v>2856</v>
      </c>
      <c r="H375" t="s">
        <v>2411</v>
      </c>
      <c r="I375" s="2">
        <v>45688</v>
      </c>
      <c r="J375" t="s">
        <v>930</v>
      </c>
      <c r="K375" t="s">
        <v>3166</v>
      </c>
      <c r="L375" t="s">
        <v>3580</v>
      </c>
      <c r="M375" s="3">
        <v>0</v>
      </c>
      <c r="N375" s="4">
        <v>-10816.3</v>
      </c>
      <c r="O375" s="4">
        <v>-12.04</v>
      </c>
      <c r="P375" s="4">
        <v>0</v>
      </c>
      <c r="Q375" s="4">
        <v>0</v>
      </c>
      <c r="R375" s="4">
        <v>0</v>
      </c>
      <c r="S375" s="4">
        <v>-10804.26</v>
      </c>
      <c r="T375" t="s">
        <v>2857</v>
      </c>
      <c r="U375" t="s">
        <v>3579</v>
      </c>
      <c r="V375" t="s">
        <v>2814</v>
      </c>
      <c r="W375" t="s">
        <v>3120</v>
      </c>
    </row>
    <row r="376" spans="1:23" x14ac:dyDescent="0.2">
      <c r="A376" t="s">
        <v>3536</v>
      </c>
      <c r="B376" t="s">
        <v>2912</v>
      </c>
      <c r="C376" t="s">
        <v>3120</v>
      </c>
      <c r="D376" t="s">
        <v>3121</v>
      </c>
      <c r="E376" t="s">
        <v>3537</v>
      </c>
      <c r="F376" t="s">
        <v>2916</v>
      </c>
      <c r="G376" t="s">
        <v>2856</v>
      </c>
      <c r="H376" t="s">
        <v>2411</v>
      </c>
      <c r="I376" s="2">
        <v>45688</v>
      </c>
      <c r="J376" t="s">
        <v>930</v>
      </c>
      <c r="K376" t="s">
        <v>3166</v>
      </c>
      <c r="L376" t="s">
        <v>3581</v>
      </c>
      <c r="M376" s="3">
        <v>0</v>
      </c>
      <c r="N376" s="4">
        <v>-10764.16</v>
      </c>
      <c r="O376" s="4">
        <v>-11.98</v>
      </c>
      <c r="P376" s="4">
        <v>0</v>
      </c>
      <c r="Q376" s="4">
        <v>0</v>
      </c>
      <c r="R376" s="4">
        <v>0</v>
      </c>
      <c r="S376" s="4">
        <v>-10752.18</v>
      </c>
      <c r="T376" t="s">
        <v>2857</v>
      </c>
      <c r="U376" t="s">
        <v>3579</v>
      </c>
      <c r="V376" t="s">
        <v>2814</v>
      </c>
      <c r="W376" t="s">
        <v>3120</v>
      </c>
    </row>
    <row r="377" spans="1:23" x14ac:dyDescent="0.2">
      <c r="A377" t="s">
        <v>3536</v>
      </c>
      <c r="B377" t="s">
        <v>2912</v>
      </c>
      <c r="C377" t="s">
        <v>3120</v>
      </c>
      <c r="D377" t="s">
        <v>3121</v>
      </c>
      <c r="E377" t="s">
        <v>3537</v>
      </c>
      <c r="F377" t="s">
        <v>2916</v>
      </c>
      <c r="G377" t="s">
        <v>2856</v>
      </c>
      <c r="H377" t="s">
        <v>2411</v>
      </c>
      <c r="I377" s="2">
        <v>45688</v>
      </c>
      <c r="J377" t="s">
        <v>930</v>
      </c>
      <c r="K377" t="s">
        <v>3166</v>
      </c>
      <c r="L377" t="s">
        <v>3582</v>
      </c>
      <c r="M377" s="3">
        <v>0</v>
      </c>
      <c r="N377" s="4">
        <v>-10966.92</v>
      </c>
      <c r="O377" s="4">
        <v>-12.21</v>
      </c>
      <c r="P377" s="4">
        <v>0</v>
      </c>
      <c r="Q377" s="4">
        <v>0</v>
      </c>
      <c r="R377" s="4">
        <v>0</v>
      </c>
      <c r="S377" s="4">
        <v>-10954.71</v>
      </c>
      <c r="T377" t="s">
        <v>2857</v>
      </c>
      <c r="U377" t="s">
        <v>3579</v>
      </c>
      <c r="V377" t="s">
        <v>2814</v>
      </c>
      <c r="W377" t="s">
        <v>3120</v>
      </c>
    </row>
    <row r="378" spans="1:23" x14ac:dyDescent="0.2">
      <c r="A378" t="s">
        <v>3536</v>
      </c>
      <c r="B378" t="s">
        <v>2912</v>
      </c>
      <c r="C378" t="s">
        <v>3120</v>
      </c>
      <c r="D378" t="s">
        <v>3121</v>
      </c>
      <c r="E378" t="s">
        <v>3537</v>
      </c>
      <c r="F378" t="s">
        <v>2916</v>
      </c>
      <c r="G378" t="s">
        <v>2856</v>
      </c>
      <c r="H378" t="s">
        <v>2411</v>
      </c>
      <c r="I378" s="2">
        <v>45688</v>
      </c>
      <c r="J378" t="s">
        <v>930</v>
      </c>
      <c r="K378" t="s">
        <v>3166</v>
      </c>
      <c r="L378" t="s">
        <v>3583</v>
      </c>
      <c r="M378" s="3">
        <v>0</v>
      </c>
      <c r="N378" s="4">
        <v>-10890.45</v>
      </c>
      <c r="O378" s="4">
        <v>-12.12</v>
      </c>
      <c r="P378" s="4">
        <v>0</v>
      </c>
      <c r="Q378" s="4">
        <v>0</v>
      </c>
      <c r="R378" s="4">
        <v>0</v>
      </c>
      <c r="S378" s="4">
        <v>-10878.33</v>
      </c>
      <c r="T378" t="s">
        <v>2857</v>
      </c>
      <c r="U378" t="s">
        <v>3579</v>
      </c>
      <c r="V378" t="s">
        <v>2814</v>
      </c>
      <c r="W378" t="s">
        <v>3120</v>
      </c>
    </row>
    <row r="379" spans="1:23" x14ac:dyDescent="0.2">
      <c r="A379" t="s">
        <v>3536</v>
      </c>
      <c r="B379" t="s">
        <v>2912</v>
      </c>
      <c r="C379" t="s">
        <v>3120</v>
      </c>
      <c r="D379" t="s">
        <v>3121</v>
      </c>
      <c r="E379" t="s">
        <v>3537</v>
      </c>
      <c r="F379" t="s">
        <v>2916</v>
      </c>
      <c r="G379" t="s">
        <v>2856</v>
      </c>
      <c r="H379" t="s">
        <v>2409</v>
      </c>
      <c r="I379" s="2">
        <v>45688</v>
      </c>
      <c r="J379" t="s">
        <v>930</v>
      </c>
      <c r="K379" t="s">
        <v>3166</v>
      </c>
      <c r="L379" t="s">
        <v>3584</v>
      </c>
      <c r="M379" s="3">
        <v>0</v>
      </c>
      <c r="N379" s="4">
        <v>-10769.37</v>
      </c>
      <c r="O379" s="4">
        <v>-11.99</v>
      </c>
      <c r="P379" s="4">
        <v>0</v>
      </c>
      <c r="Q379" s="4">
        <v>0</v>
      </c>
      <c r="R379" s="4">
        <v>0</v>
      </c>
      <c r="S379" s="4">
        <v>-10757.38</v>
      </c>
      <c r="T379" t="s">
        <v>2857</v>
      </c>
      <c r="U379" t="s">
        <v>3585</v>
      </c>
      <c r="V379" t="s">
        <v>2814</v>
      </c>
      <c r="W379" t="s">
        <v>3120</v>
      </c>
    </row>
    <row r="380" spans="1:23" x14ac:dyDescent="0.2">
      <c r="A380" t="s">
        <v>3536</v>
      </c>
      <c r="B380" t="s">
        <v>2912</v>
      </c>
      <c r="C380" t="s">
        <v>3120</v>
      </c>
      <c r="D380" t="s">
        <v>3121</v>
      </c>
      <c r="E380" t="s">
        <v>3537</v>
      </c>
      <c r="F380" t="s">
        <v>2916</v>
      </c>
      <c r="G380" t="s">
        <v>2856</v>
      </c>
      <c r="H380" t="s">
        <v>2409</v>
      </c>
      <c r="I380" s="2">
        <v>45688</v>
      </c>
      <c r="J380" t="s">
        <v>930</v>
      </c>
      <c r="K380" t="s">
        <v>3166</v>
      </c>
      <c r="L380" t="s">
        <v>3586</v>
      </c>
      <c r="M380" s="3">
        <v>0</v>
      </c>
      <c r="N380" s="4">
        <v>-10860.9</v>
      </c>
      <c r="O380" s="4">
        <v>-12.09</v>
      </c>
      <c r="P380" s="4">
        <v>0</v>
      </c>
      <c r="Q380" s="4">
        <v>0</v>
      </c>
      <c r="R380" s="4">
        <v>0</v>
      </c>
      <c r="S380" s="4">
        <v>-10848.81</v>
      </c>
      <c r="T380" t="s">
        <v>2857</v>
      </c>
      <c r="U380" t="s">
        <v>3585</v>
      </c>
      <c r="V380" t="s">
        <v>2814</v>
      </c>
      <c r="W380" t="s">
        <v>3120</v>
      </c>
    </row>
    <row r="381" spans="1:23" x14ac:dyDescent="0.2">
      <c r="A381" t="s">
        <v>3536</v>
      </c>
      <c r="B381" t="s">
        <v>2912</v>
      </c>
      <c r="C381" t="s">
        <v>3120</v>
      </c>
      <c r="D381" t="s">
        <v>3121</v>
      </c>
      <c r="E381" t="s">
        <v>3537</v>
      </c>
      <c r="F381" t="s">
        <v>2916</v>
      </c>
      <c r="G381" t="s">
        <v>2856</v>
      </c>
      <c r="H381" t="s">
        <v>2409</v>
      </c>
      <c r="I381" s="2">
        <v>45688</v>
      </c>
      <c r="J381" t="s">
        <v>930</v>
      </c>
      <c r="K381" t="s">
        <v>3166</v>
      </c>
      <c r="L381" t="s">
        <v>3587</v>
      </c>
      <c r="M381" s="3">
        <v>0</v>
      </c>
      <c r="N381" s="4">
        <v>-10994.72</v>
      </c>
      <c r="O381" s="4">
        <v>-12.24</v>
      </c>
      <c r="P381" s="4">
        <v>0</v>
      </c>
      <c r="Q381" s="4">
        <v>0</v>
      </c>
      <c r="R381" s="4">
        <v>0</v>
      </c>
      <c r="S381" s="4">
        <v>-10982.48</v>
      </c>
      <c r="T381" t="s">
        <v>2857</v>
      </c>
      <c r="U381" t="s">
        <v>3585</v>
      </c>
      <c r="V381" t="s">
        <v>2814</v>
      </c>
      <c r="W381" t="s">
        <v>3120</v>
      </c>
    </row>
    <row r="382" spans="1:23" x14ac:dyDescent="0.2">
      <c r="A382" t="s">
        <v>3536</v>
      </c>
      <c r="B382" t="s">
        <v>2912</v>
      </c>
      <c r="C382" t="s">
        <v>3120</v>
      </c>
      <c r="D382" t="s">
        <v>3121</v>
      </c>
      <c r="E382" t="s">
        <v>3537</v>
      </c>
      <c r="F382" t="s">
        <v>2916</v>
      </c>
      <c r="G382" t="s">
        <v>2856</v>
      </c>
      <c r="H382" t="s">
        <v>2409</v>
      </c>
      <c r="I382" s="2">
        <v>45688</v>
      </c>
      <c r="J382" t="s">
        <v>930</v>
      </c>
      <c r="K382" t="s">
        <v>3166</v>
      </c>
      <c r="L382" t="s">
        <v>3588</v>
      </c>
      <c r="M382" s="3">
        <v>0</v>
      </c>
      <c r="N382" s="4">
        <v>-10964.02</v>
      </c>
      <c r="O382" s="4">
        <v>-12.2</v>
      </c>
      <c r="P382" s="4">
        <v>0</v>
      </c>
      <c r="Q382" s="4">
        <v>0</v>
      </c>
      <c r="R382" s="4">
        <v>0</v>
      </c>
      <c r="S382" s="4">
        <v>-10951.82</v>
      </c>
      <c r="T382" t="s">
        <v>2857</v>
      </c>
      <c r="U382" t="s">
        <v>3585</v>
      </c>
      <c r="V382" t="s">
        <v>2814</v>
      </c>
      <c r="W382" t="s">
        <v>3120</v>
      </c>
    </row>
    <row r="383" spans="1:23" x14ac:dyDescent="0.2">
      <c r="A383" t="s">
        <v>3536</v>
      </c>
      <c r="B383" t="s">
        <v>2912</v>
      </c>
      <c r="C383" t="s">
        <v>3120</v>
      </c>
      <c r="D383" t="s">
        <v>3121</v>
      </c>
      <c r="E383" t="s">
        <v>3537</v>
      </c>
      <c r="F383" t="s">
        <v>2916</v>
      </c>
      <c r="G383" t="s">
        <v>2856</v>
      </c>
      <c r="H383" t="s">
        <v>2409</v>
      </c>
      <c r="I383" s="2">
        <v>45688</v>
      </c>
      <c r="J383" t="s">
        <v>930</v>
      </c>
      <c r="K383" t="s">
        <v>3166</v>
      </c>
      <c r="L383" t="s">
        <v>3589</v>
      </c>
      <c r="M383" s="3">
        <v>0</v>
      </c>
      <c r="N383" s="4">
        <v>-11121.59</v>
      </c>
      <c r="O383" s="4">
        <v>-12.38</v>
      </c>
      <c r="P383" s="4">
        <v>0</v>
      </c>
      <c r="Q383" s="4">
        <v>0</v>
      </c>
      <c r="R383" s="4">
        <v>0</v>
      </c>
      <c r="S383" s="4">
        <v>-11109.21</v>
      </c>
      <c r="T383" t="s">
        <v>2857</v>
      </c>
      <c r="U383" t="s">
        <v>3585</v>
      </c>
      <c r="V383" t="s">
        <v>2814</v>
      </c>
      <c r="W383" t="s">
        <v>3120</v>
      </c>
    </row>
    <row r="384" spans="1:23" x14ac:dyDescent="0.2">
      <c r="A384" t="s">
        <v>3536</v>
      </c>
      <c r="B384" t="s">
        <v>2912</v>
      </c>
      <c r="C384" t="s">
        <v>3120</v>
      </c>
      <c r="D384" t="s">
        <v>3121</v>
      </c>
      <c r="E384" t="s">
        <v>3537</v>
      </c>
      <c r="F384" t="s">
        <v>2916</v>
      </c>
      <c r="G384" t="s">
        <v>2856</v>
      </c>
      <c r="H384" t="s">
        <v>2407</v>
      </c>
      <c r="I384" s="2">
        <v>45688</v>
      </c>
      <c r="J384" t="s">
        <v>930</v>
      </c>
      <c r="K384" t="s">
        <v>3122</v>
      </c>
      <c r="L384" t="s">
        <v>3219</v>
      </c>
      <c r="M384" s="3">
        <v>0</v>
      </c>
      <c r="N384" s="4">
        <v>-16137.26</v>
      </c>
      <c r="O384" s="4">
        <v>-17.96</v>
      </c>
      <c r="P384" s="4">
        <v>0</v>
      </c>
      <c r="Q384" s="4">
        <v>0</v>
      </c>
      <c r="R384" s="4">
        <v>0</v>
      </c>
      <c r="S384" s="4">
        <v>-16119.3</v>
      </c>
      <c r="T384" t="s">
        <v>2857</v>
      </c>
      <c r="U384" t="s">
        <v>3590</v>
      </c>
      <c r="V384" t="s">
        <v>2814</v>
      </c>
      <c r="W384" t="s">
        <v>3120</v>
      </c>
    </row>
    <row r="385" spans="1:23" x14ac:dyDescent="0.2">
      <c r="A385" t="s">
        <v>3536</v>
      </c>
      <c r="B385" t="s">
        <v>2912</v>
      </c>
      <c r="C385" t="s">
        <v>3120</v>
      </c>
      <c r="D385" t="s">
        <v>3121</v>
      </c>
      <c r="E385" t="s">
        <v>3537</v>
      </c>
      <c r="F385" t="s">
        <v>2916</v>
      </c>
      <c r="G385" t="s">
        <v>2856</v>
      </c>
      <c r="H385" t="s">
        <v>2407</v>
      </c>
      <c r="I385" s="2">
        <v>45688</v>
      </c>
      <c r="J385" t="s">
        <v>930</v>
      </c>
      <c r="K385" t="s">
        <v>3122</v>
      </c>
      <c r="L385" t="s">
        <v>3221</v>
      </c>
      <c r="M385" s="3">
        <v>0</v>
      </c>
      <c r="N385" s="4">
        <v>-14251.61</v>
      </c>
      <c r="O385" s="4">
        <v>-15.86</v>
      </c>
      <c r="P385" s="4">
        <v>0</v>
      </c>
      <c r="Q385" s="4">
        <v>0</v>
      </c>
      <c r="R385" s="4">
        <v>0</v>
      </c>
      <c r="S385" s="4">
        <v>-14235.75</v>
      </c>
      <c r="T385" t="s">
        <v>2857</v>
      </c>
      <c r="U385" t="s">
        <v>3590</v>
      </c>
      <c r="V385" t="s">
        <v>2814</v>
      </c>
      <c r="W385" t="s">
        <v>3120</v>
      </c>
    </row>
    <row r="386" spans="1:23" x14ac:dyDescent="0.2">
      <c r="A386" t="s">
        <v>3536</v>
      </c>
      <c r="B386" t="s">
        <v>2912</v>
      </c>
      <c r="C386" t="s">
        <v>3120</v>
      </c>
      <c r="D386" t="s">
        <v>3121</v>
      </c>
      <c r="E386" t="s">
        <v>3537</v>
      </c>
      <c r="F386" t="s">
        <v>2916</v>
      </c>
      <c r="G386" t="s">
        <v>2856</v>
      </c>
      <c r="H386" t="s">
        <v>2407</v>
      </c>
      <c r="I386" s="2">
        <v>45688</v>
      </c>
      <c r="J386" t="s">
        <v>930</v>
      </c>
      <c r="K386" t="s">
        <v>3122</v>
      </c>
      <c r="L386" t="s">
        <v>3222</v>
      </c>
      <c r="M386" s="3">
        <v>0</v>
      </c>
      <c r="N386" s="4">
        <v>-14013.51</v>
      </c>
      <c r="O386" s="4">
        <v>-15.6</v>
      </c>
      <c r="P386" s="4">
        <v>0</v>
      </c>
      <c r="Q386" s="4">
        <v>0</v>
      </c>
      <c r="R386" s="4">
        <v>0</v>
      </c>
      <c r="S386" s="4">
        <v>-13997.91</v>
      </c>
      <c r="T386" t="s">
        <v>2857</v>
      </c>
      <c r="U386" t="s">
        <v>3590</v>
      </c>
      <c r="V386" t="s">
        <v>2814</v>
      </c>
      <c r="W386" t="s">
        <v>3120</v>
      </c>
    </row>
    <row r="387" spans="1:23" x14ac:dyDescent="0.2">
      <c r="A387" t="s">
        <v>3536</v>
      </c>
      <c r="B387" t="s">
        <v>2912</v>
      </c>
      <c r="C387" t="s">
        <v>3120</v>
      </c>
      <c r="D387" t="s">
        <v>3121</v>
      </c>
      <c r="E387" t="s">
        <v>3537</v>
      </c>
      <c r="F387" t="s">
        <v>2916</v>
      </c>
      <c r="G387" t="s">
        <v>2856</v>
      </c>
      <c r="H387" t="s">
        <v>2407</v>
      </c>
      <c r="I387" s="2">
        <v>45688</v>
      </c>
      <c r="J387" t="s">
        <v>930</v>
      </c>
      <c r="K387" t="s">
        <v>3122</v>
      </c>
      <c r="L387" t="s">
        <v>3223</v>
      </c>
      <c r="M387" s="3">
        <v>0</v>
      </c>
      <c r="N387" s="4">
        <v>-14035.52</v>
      </c>
      <c r="O387" s="4">
        <v>-15.62</v>
      </c>
      <c r="P387" s="4">
        <v>0</v>
      </c>
      <c r="Q387" s="4">
        <v>0</v>
      </c>
      <c r="R387" s="4">
        <v>0</v>
      </c>
      <c r="S387" s="4">
        <v>-14019.9</v>
      </c>
      <c r="T387" t="s">
        <v>2857</v>
      </c>
      <c r="U387" t="s">
        <v>3590</v>
      </c>
      <c r="V387" t="s">
        <v>2814</v>
      </c>
      <c r="W387" t="s">
        <v>3120</v>
      </c>
    </row>
    <row r="388" spans="1:23" x14ac:dyDescent="0.2">
      <c r="A388" t="s">
        <v>3536</v>
      </c>
      <c r="B388" t="s">
        <v>2912</v>
      </c>
      <c r="C388" t="s">
        <v>3120</v>
      </c>
      <c r="D388" t="s">
        <v>3121</v>
      </c>
      <c r="E388" t="s">
        <v>3537</v>
      </c>
      <c r="F388" t="s">
        <v>2916</v>
      </c>
      <c r="G388" t="s">
        <v>2856</v>
      </c>
      <c r="H388" t="s">
        <v>2407</v>
      </c>
      <c r="I388" s="2">
        <v>45688</v>
      </c>
      <c r="J388" t="s">
        <v>930</v>
      </c>
      <c r="K388" t="s">
        <v>3122</v>
      </c>
      <c r="L388" t="s">
        <v>3224</v>
      </c>
      <c r="M388" s="3">
        <v>0</v>
      </c>
      <c r="N388" s="4">
        <v>-14545.89</v>
      </c>
      <c r="O388" s="4">
        <v>-16.190000000000001</v>
      </c>
      <c r="P388" s="4">
        <v>0</v>
      </c>
      <c r="Q388" s="4">
        <v>0</v>
      </c>
      <c r="R388" s="4">
        <v>0</v>
      </c>
      <c r="S388" s="4">
        <v>-14529.7</v>
      </c>
      <c r="T388" t="s">
        <v>2857</v>
      </c>
      <c r="U388" t="s">
        <v>3590</v>
      </c>
      <c r="V388" t="s">
        <v>2814</v>
      </c>
      <c r="W388" t="s">
        <v>3120</v>
      </c>
    </row>
    <row r="389" spans="1:23" x14ac:dyDescent="0.2">
      <c r="A389" t="s">
        <v>3536</v>
      </c>
      <c r="B389" t="s">
        <v>2912</v>
      </c>
      <c r="C389" t="s">
        <v>3120</v>
      </c>
      <c r="D389" t="s">
        <v>3121</v>
      </c>
      <c r="E389" t="s">
        <v>3537</v>
      </c>
      <c r="F389" t="s">
        <v>2916</v>
      </c>
      <c r="G389" t="s">
        <v>2856</v>
      </c>
      <c r="H389" t="s">
        <v>2405</v>
      </c>
      <c r="I389" s="2">
        <v>45688</v>
      </c>
      <c r="J389" t="s">
        <v>930</v>
      </c>
      <c r="K389" t="s">
        <v>3122</v>
      </c>
      <c r="L389" t="s">
        <v>3225</v>
      </c>
      <c r="M389" s="3">
        <v>0</v>
      </c>
      <c r="N389" s="4">
        <v>-14138.06</v>
      </c>
      <c r="O389" s="4">
        <v>-15.74</v>
      </c>
      <c r="P389" s="4">
        <v>0</v>
      </c>
      <c r="Q389" s="4">
        <v>0</v>
      </c>
      <c r="R389" s="4">
        <v>0</v>
      </c>
      <c r="S389" s="4">
        <v>-14122.32</v>
      </c>
      <c r="T389" t="s">
        <v>2857</v>
      </c>
      <c r="U389" t="s">
        <v>3591</v>
      </c>
      <c r="V389" t="s">
        <v>2814</v>
      </c>
      <c r="W389" t="s">
        <v>3120</v>
      </c>
    </row>
    <row r="390" spans="1:23" x14ac:dyDescent="0.2">
      <c r="A390" t="s">
        <v>3536</v>
      </c>
      <c r="B390" t="s">
        <v>2912</v>
      </c>
      <c r="C390" t="s">
        <v>3120</v>
      </c>
      <c r="D390" t="s">
        <v>3121</v>
      </c>
      <c r="E390" t="s">
        <v>3537</v>
      </c>
      <c r="F390" t="s">
        <v>2916</v>
      </c>
      <c r="G390" t="s">
        <v>2856</v>
      </c>
      <c r="H390" t="s">
        <v>2405</v>
      </c>
      <c r="I390" s="2">
        <v>45688</v>
      </c>
      <c r="J390" t="s">
        <v>930</v>
      </c>
      <c r="K390" t="s">
        <v>3122</v>
      </c>
      <c r="L390" t="s">
        <v>3227</v>
      </c>
      <c r="M390" s="3">
        <v>0</v>
      </c>
      <c r="N390" s="4">
        <v>-14152.54</v>
      </c>
      <c r="O390" s="4">
        <v>-15.75</v>
      </c>
      <c r="P390" s="4">
        <v>0</v>
      </c>
      <c r="Q390" s="4">
        <v>0</v>
      </c>
      <c r="R390" s="4">
        <v>0</v>
      </c>
      <c r="S390" s="4">
        <v>-14136.79</v>
      </c>
      <c r="T390" t="s">
        <v>2857</v>
      </c>
      <c r="U390" t="s">
        <v>3591</v>
      </c>
      <c r="V390" t="s">
        <v>2814</v>
      </c>
      <c r="W390" t="s">
        <v>3120</v>
      </c>
    </row>
    <row r="391" spans="1:23" x14ac:dyDescent="0.2">
      <c r="A391" t="s">
        <v>3536</v>
      </c>
      <c r="B391" t="s">
        <v>2912</v>
      </c>
      <c r="C391" t="s">
        <v>3120</v>
      </c>
      <c r="D391" t="s">
        <v>3121</v>
      </c>
      <c r="E391" t="s">
        <v>3537</v>
      </c>
      <c r="F391" t="s">
        <v>2916</v>
      </c>
      <c r="G391" t="s">
        <v>2856</v>
      </c>
      <c r="H391" t="s">
        <v>2405</v>
      </c>
      <c r="I391" s="2">
        <v>45688</v>
      </c>
      <c r="J391" t="s">
        <v>930</v>
      </c>
      <c r="K391" t="s">
        <v>3122</v>
      </c>
      <c r="L391" t="s">
        <v>3228</v>
      </c>
      <c r="M391" s="3">
        <v>0</v>
      </c>
      <c r="N391" s="4">
        <v>-13971.22</v>
      </c>
      <c r="O391" s="4">
        <v>-15.55</v>
      </c>
      <c r="P391" s="4">
        <v>0</v>
      </c>
      <c r="Q391" s="4">
        <v>0</v>
      </c>
      <c r="R391" s="4">
        <v>0</v>
      </c>
      <c r="S391" s="4">
        <v>-13955.67</v>
      </c>
      <c r="T391" t="s">
        <v>2857</v>
      </c>
      <c r="U391" t="s">
        <v>3591</v>
      </c>
      <c r="V391" t="s">
        <v>2814</v>
      </c>
      <c r="W391" t="s">
        <v>3120</v>
      </c>
    </row>
    <row r="392" spans="1:23" x14ac:dyDescent="0.2">
      <c r="A392" t="s">
        <v>3536</v>
      </c>
      <c r="B392" t="s">
        <v>2912</v>
      </c>
      <c r="C392" t="s">
        <v>3120</v>
      </c>
      <c r="D392" t="s">
        <v>3121</v>
      </c>
      <c r="E392" t="s">
        <v>3537</v>
      </c>
      <c r="F392" t="s">
        <v>2916</v>
      </c>
      <c r="G392" t="s">
        <v>2856</v>
      </c>
      <c r="H392" t="s">
        <v>2405</v>
      </c>
      <c r="I392" s="2">
        <v>45688</v>
      </c>
      <c r="J392" t="s">
        <v>930</v>
      </c>
      <c r="K392" t="s">
        <v>3122</v>
      </c>
      <c r="L392" t="s">
        <v>3229</v>
      </c>
      <c r="M392" s="3">
        <v>0</v>
      </c>
      <c r="N392" s="4">
        <v>-14270.72</v>
      </c>
      <c r="O392" s="4">
        <v>-15.88</v>
      </c>
      <c r="P392" s="4">
        <v>0</v>
      </c>
      <c r="Q392" s="4">
        <v>0</v>
      </c>
      <c r="R392" s="4">
        <v>0</v>
      </c>
      <c r="S392" s="4">
        <v>-14254.84</v>
      </c>
      <c r="T392" t="s">
        <v>2857</v>
      </c>
      <c r="U392" t="s">
        <v>3591</v>
      </c>
      <c r="V392" t="s">
        <v>2814</v>
      </c>
      <c r="W392" t="s">
        <v>3120</v>
      </c>
    </row>
    <row r="393" spans="1:23" x14ac:dyDescent="0.2">
      <c r="A393" t="s">
        <v>3536</v>
      </c>
      <c r="B393" t="s">
        <v>2912</v>
      </c>
      <c r="C393" t="s">
        <v>3120</v>
      </c>
      <c r="D393" t="s">
        <v>3121</v>
      </c>
      <c r="E393" t="s">
        <v>3537</v>
      </c>
      <c r="F393" t="s">
        <v>2916</v>
      </c>
      <c r="G393" t="s">
        <v>2856</v>
      </c>
      <c r="H393" t="s">
        <v>2405</v>
      </c>
      <c r="I393" s="2">
        <v>45688</v>
      </c>
      <c r="J393" t="s">
        <v>930</v>
      </c>
      <c r="K393" t="s">
        <v>3122</v>
      </c>
      <c r="L393" t="s">
        <v>3230</v>
      </c>
      <c r="M393" s="3">
        <v>0</v>
      </c>
      <c r="N393" s="4">
        <v>-13942.25</v>
      </c>
      <c r="O393" s="4">
        <v>-15.52</v>
      </c>
      <c r="P393" s="4">
        <v>0</v>
      </c>
      <c r="Q393" s="4">
        <v>0</v>
      </c>
      <c r="R393" s="4">
        <v>0</v>
      </c>
      <c r="S393" s="4">
        <v>-13926.73</v>
      </c>
      <c r="T393" t="s">
        <v>2857</v>
      </c>
      <c r="U393" t="s">
        <v>3591</v>
      </c>
      <c r="V393" t="s">
        <v>2814</v>
      </c>
      <c r="W393" t="s">
        <v>3120</v>
      </c>
    </row>
    <row r="394" spans="1:23" x14ac:dyDescent="0.2">
      <c r="A394" t="s">
        <v>3536</v>
      </c>
      <c r="B394" t="s">
        <v>2912</v>
      </c>
      <c r="C394" t="s">
        <v>3120</v>
      </c>
      <c r="D394" t="s">
        <v>3121</v>
      </c>
      <c r="E394" t="s">
        <v>3537</v>
      </c>
      <c r="F394" t="s">
        <v>2916</v>
      </c>
      <c r="G394" t="s">
        <v>2856</v>
      </c>
      <c r="H394" t="s">
        <v>2403</v>
      </c>
      <c r="I394" s="2">
        <v>45688</v>
      </c>
      <c r="J394" t="s">
        <v>930</v>
      </c>
      <c r="K394" t="s">
        <v>3122</v>
      </c>
      <c r="L394" t="s">
        <v>3231</v>
      </c>
      <c r="M394" s="3">
        <v>0</v>
      </c>
      <c r="N394" s="4">
        <v>-13873.9</v>
      </c>
      <c r="O394" s="4">
        <v>-15.44</v>
      </c>
      <c r="P394" s="4">
        <v>0</v>
      </c>
      <c r="Q394" s="4">
        <v>0</v>
      </c>
      <c r="R394" s="4">
        <v>0</v>
      </c>
      <c r="S394" s="4">
        <v>-13858.46</v>
      </c>
      <c r="T394" t="s">
        <v>2857</v>
      </c>
      <c r="U394" t="s">
        <v>3592</v>
      </c>
      <c r="V394" t="s">
        <v>2814</v>
      </c>
      <c r="W394" t="s">
        <v>3120</v>
      </c>
    </row>
    <row r="395" spans="1:23" x14ac:dyDescent="0.2">
      <c r="A395" t="s">
        <v>3536</v>
      </c>
      <c r="B395" t="s">
        <v>2912</v>
      </c>
      <c r="C395" t="s">
        <v>3120</v>
      </c>
      <c r="D395" t="s">
        <v>3121</v>
      </c>
      <c r="E395" t="s">
        <v>3537</v>
      </c>
      <c r="F395" t="s">
        <v>2916</v>
      </c>
      <c r="G395" t="s">
        <v>2856</v>
      </c>
      <c r="H395" t="s">
        <v>2403</v>
      </c>
      <c r="I395" s="2">
        <v>45688</v>
      </c>
      <c r="J395" t="s">
        <v>930</v>
      </c>
      <c r="K395" t="s">
        <v>3122</v>
      </c>
      <c r="L395" t="s">
        <v>3233</v>
      </c>
      <c r="M395" s="3">
        <v>0</v>
      </c>
      <c r="N395" s="4">
        <v>-14202.94</v>
      </c>
      <c r="O395" s="4">
        <v>-15.81</v>
      </c>
      <c r="P395" s="4">
        <v>0</v>
      </c>
      <c r="Q395" s="4">
        <v>0</v>
      </c>
      <c r="R395" s="4">
        <v>0</v>
      </c>
      <c r="S395" s="4">
        <v>-14187.13</v>
      </c>
      <c r="T395" t="s">
        <v>2857</v>
      </c>
      <c r="U395" t="s">
        <v>3592</v>
      </c>
      <c r="V395" t="s">
        <v>2814</v>
      </c>
      <c r="W395" t="s">
        <v>3120</v>
      </c>
    </row>
    <row r="396" spans="1:23" x14ac:dyDescent="0.2">
      <c r="A396" t="s">
        <v>3536</v>
      </c>
      <c r="B396" t="s">
        <v>2912</v>
      </c>
      <c r="C396" t="s">
        <v>3120</v>
      </c>
      <c r="D396" t="s">
        <v>3121</v>
      </c>
      <c r="E396" t="s">
        <v>3537</v>
      </c>
      <c r="F396" t="s">
        <v>2916</v>
      </c>
      <c r="G396" t="s">
        <v>2856</v>
      </c>
      <c r="H396" t="s">
        <v>2403</v>
      </c>
      <c r="I396" s="2">
        <v>45688</v>
      </c>
      <c r="J396" t="s">
        <v>930</v>
      </c>
      <c r="K396" t="s">
        <v>3122</v>
      </c>
      <c r="L396" t="s">
        <v>3234</v>
      </c>
      <c r="M396" s="3">
        <v>0</v>
      </c>
      <c r="N396" s="4">
        <v>-14391.22</v>
      </c>
      <c r="O396" s="4">
        <v>-16.02</v>
      </c>
      <c r="P396" s="4">
        <v>0</v>
      </c>
      <c r="Q396" s="4">
        <v>0</v>
      </c>
      <c r="R396" s="4">
        <v>0</v>
      </c>
      <c r="S396" s="4">
        <v>-14375.2</v>
      </c>
      <c r="T396" t="s">
        <v>2857</v>
      </c>
      <c r="U396" t="s">
        <v>3592</v>
      </c>
      <c r="V396" t="s">
        <v>2814</v>
      </c>
      <c r="W396" t="s">
        <v>3120</v>
      </c>
    </row>
    <row r="397" spans="1:23" x14ac:dyDescent="0.2">
      <c r="A397" t="s">
        <v>3536</v>
      </c>
      <c r="B397" t="s">
        <v>2912</v>
      </c>
      <c r="C397" t="s">
        <v>3120</v>
      </c>
      <c r="D397" t="s">
        <v>3121</v>
      </c>
      <c r="E397" t="s">
        <v>3537</v>
      </c>
      <c r="F397" t="s">
        <v>2916</v>
      </c>
      <c r="G397" t="s">
        <v>2856</v>
      </c>
      <c r="H397" t="s">
        <v>2403</v>
      </c>
      <c r="I397" s="2">
        <v>45688</v>
      </c>
      <c r="J397" t="s">
        <v>930</v>
      </c>
      <c r="K397" t="s">
        <v>3122</v>
      </c>
      <c r="L397" t="s">
        <v>3235</v>
      </c>
      <c r="M397" s="3">
        <v>0</v>
      </c>
      <c r="N397" s="4">
        <v>-14897.54</v>
      </c>
      <c r="O397" s="4">
        <v>-16.579999999999998</v>
      </c>
      <c r="P397" s="4">
        <v>0</v>
      </c>
      <c r="Q397" s="4">
        <v>0</v>
      </c>
      <c r="R397" s="4">
        <v>0</v>
      </c>
      <c r="S397" s="4">
        <v>-14880.96</v>
      </c>
      <c r="T397" t="s">
        <v>2857</v>
      </c>
      <c r="U397" t="s">
        <v>3592</v>
      </c>
      <c r="V397" t="s">
        <v>2814</v>
      </c>
      <c r="W397" t="s">
        <v>3120</v>
      </c>
    </row>
    <row r="398" spans="1:23" x14ac:dyDescent="0.2">
      <c r="A398" t="s">
        <v>3536</v>
      </c>
      <c r="B398" t="s">
        <v>2912</v>
      </c>
      <c r="C398" t="s">
        <v>3120</v>
      </c>
      <c r="D398" t="s">
        <v>3121</v>
      </c>
      <c r="E398" t="s">
        <v>3537</v>
      </c>
      <c r="F398" t="s">
        <v>2916</v>
      </c>
      <c r="G398" t="s">
        <v>2856</v>
      </c>
      <c r="H398" t="s">
        <v>2403</v>
      </c>
      <c r="I398" s="2">
        <v>45688</v>
      </c>
      <c r="J398" t="s">
        <v>930</v>
      </c>
      <c r="K398" t="s">
        <v>3122</v>
      </c>
      <c r="L398" t="s">
        <v>3236</v>
      </c>
      <c r="M398" s="3">
        <v>0</v>
      </c>
      <c r="N398" s="4">
        <v>-14384.85</v>
      </c>
      <c r="O398" s="4">
        <v>-16.010000000000002</v>
      </c>
      <c r="P398" s="4">
        <v>0</v>
      </c>
      <c r="Q398" s="4">
        <v>0</v>
      </c>
      <c r="R398" s="4">
        <v>0</v>
      </c>
      <c r="S398" s="4">
        <v>-14368.84</v>
      </c>
      <c r="T398" t="s">
        <v>2857</v>
      </c>
      <c r="U398" t="s">
        <v>3592</v>
      </c>
      <c r="V398" t="s">
        <v>2814</v>
      </c>
      <c r="W398" t="s">
        <v>3120</v>
      </c>
    </row>
    <row r="399" spans="1:23" x14ac:dyDescent="0.2">
      <c r="A399" t="s">
        <v>3536</v>
      </c>
      <c r="B399" t="s">
        <v>2912</v>
      </c>
      <c r="C399" t="s">
        <v>3120</v>
      </c>
      <c r="D399" t="s">
        <v>3121</v>
      </c>
      <c r="E399" t="s">
        <v>3537</v>
      </c>
      <c r="F399" t="s">
        <v>2916</v>
      </c>
      <c r="G399" t="s">
        <v>2856</v>
      </c>
      <c r="H399" t="s">
        <v>2403</v>
      </c>
      <c r="I399" s="2">
        <v>45688</v>
      </c>
      <c r="J399" t="s">
        <v>930</v>
      </c>
      <c r="K399" t="s">
        <v>3122</v>
      </c>
      <c r="L399" t="s">
        <v>3237</v>
      </c>
      <c r="M399" s="3">
        <v>0</v>
      </c>
      <c r="N399" s="4">
        <v>-14960.68</v>
      </c>
      <c r="O399" s="4">
        <v>-16.649999999999999</v>
      </c>
      <c r="P399" s="4">
        <v>0</v>
      </c>
      <c r="Q399" s="4">
        <v>0</v>
      </c>
      <c r="R399" s="4">
        <v>0</v>
      </c>
      <c r="S399" s="4">
        <v>-14944.03</v>
      </c>
      <c r="T399" t="s">
        <v>2857</v>
      </c>
      <c r="U399" t="s">
        <v>3592</v>
      </c>
      <c r="V399" t="s">
        <v>2814</v>
      </c>
      <c r="W399" t="s">
        <v>3120</v>
      </c>
    </row>
    <row r="400" spans="1:23" x14ac:dyDescent="0.2">
      <c r="A400" s="7" t="s">
        <v>3536</v>
      </c>
      <c r="B400" s="7" t="s">
        <v>10</v>
      </c>
      <c r="C400" s="7" t="s">
        <v>10</v>
      </c>
      <c r="D400" s="7" t="s">
        <v>10</v>
      </c>
      <c r="E400" s="7" t="s">
        <v>10</v>
      </c>
      <c r="F400" s="7" t="s">
        <v>10</v>
      </c>
      <c r="G400" s="7" t="s">
        <v>10</v>
      </c>
      <c r="H400" s="7" t="s">
        <v>10</v>
      </c>
      <c r="I400" s="8"/>
      <c r="J400" s="7" t="s">
        <v>10</v>
      </c>
      <c r="K400" s="7" t="s">
        <v>10</v>
      </c>
      <c r="L400" s="7" t="s">
        <v>10</v>
      </c>
      <c r="M400" s="9">
        <v>0</v>
      </c>
      <c r="N400" s="10">
        <v>-584757.81000000006</v>
      </c>
      <c r="O400" s="10">
        <v>-354.52</v>
      </c>
      <c r="P400" s="10">
        <v>0</v>
      </c>
      <c r="Q400" s="10">
        <v>0</v>
      </c>
      <c r="R400" s="10">
        <v>0</v>
      </c>
      <c r="S400" s="10">
        <v>-584403.29</v>
      </c>
      <c r="T400" s="7" t="s">
        <v>10</v>
      </c>
      <c r="U400" s="7" t="s">
        <v>10</v>
      </c>
      <c r="V400" t="s">
        <v>2814</v>
      </c>
      <c r="W400" s="7" t="s">
        <v>10</v>
      </c>
    </row>
    <row r="401" spans="1:23" x14ac:dyDescent="0.2">
      <c r="A401" t="s">
        <v>3593</v>
      </c>
      <c r="B401" t="s">
        <v>2912</v>
      </c>
      <c r="C401" t="s">
        <v>2871</v>
      </c>
      <c r="D401" t="s">
        <v>2872</v>
      </c>
      <c r="E401" t="s">
        <v>3594</v>
      </c>
      <c r="F401" t="s">
        <v>2916</v>
      </c>
      <c r="G401" t="s">
        <v>2856</v>
      </c>
      <c r="H401" t="s">
        <v>3595</v>
      </c>
      <c r="I401" s="2">
        <v>45688</v>
      </c>
      <c r="J401" t="s">
        <v>3269</v>
      </c>
      <c r="K401" t="s">
        <v>3270</v>
      </c>
      <c r="L401" t="s">
        <v>3271</v>
      </c>
      <c r="M401" s="3">
        <v>0</v>
      </c>
      <c r="N401" s="4">
        <v>11020.96</v>
      </c>
      <c r="O401" s="4">
        <v>0</v>
      </c>
      <c r="P401" s="4">
        <v>0</v>
      </c>
      <c r="Q401" s="4">
        <v>0</v>
      </c>
      <c r="R401" s="4">
        <v>0</v>
      </c>
      <c r="S401" s="4">
        <v>11020.96</v>
      </c>
      <c r="T401" t="s">
        <v>2857</v>
      </c>
      <c r="U401" t="s">
        <v>3596</v>
      </c>
      <c r="V401" t="s">
        <v>2814</v>
      </c>
      <c r="W401" t="s">
        <v>2871</v>
      </c>
    </row>
    <row r="402" spans="1:23" x14ac:dyDescent="0.2">
      <c r="A402" s="7" t="s">
        <v>3593</v>
      </c>
      <c r="B402" s="7" t="s">
        <v>10</v>
      </c>
      <c r="C402" s="7" t="s">
        <v>10</v>
      </c>
      <c r="D402" s="7" t="s">
        <v>10</v>
      </c>
      <c r="E402" s="7" t="s">
        <v>10</v>
      </c>
      <c r="F402" s="7" t="s">
        <v>10</v>
      </c>
      <c r="G402" s="7" t="s">
        <v>10</v>
      </c>
      <c r="H402" s="7" t="s">
        <v>10</v>
      </c>
      <c r="I402" s="8"/>
      <c r="J402" s="7" t="s">
        <v>10</v>
      </c>
      <c r="K402" s="7" t="s">
        <v>10</v>
      </c>
      <c r="L402" s="7" t="s">
        <v>10</v>
      </c>
      <c r="M402" s="9">
        <v>0</v>
      </c>
      <c r="N402" s="10">
        <v>11020.96</v>
      </c>
      <c r="O402" s="10">
        <v>0</v>
      </c>
      <c r="P402" s="10">
        <v>0</v>
      </c>
      <c r="Q402" s="10">
        <v>0</v>
      </c>
      <c r="R402" s="10">
        <v>0</v>
      </c>
      <c r="S402" s="10">
        <v>11020.96</v>
      </c>
      <c r="T402" s="7" t="s">
        <v>10</v>
      </c>
      <c r="U402" s="7" t="s">
        <v>10</v>
      </c>
      <c r="V402" t="s">
        <v>2814</v>
      </c>
      <c r="W402" s="7" t="s">
        <v>10</v>
      </c>
    </row>
    <row r="403" spans="1:23" x14ac:dyDescent="0.2">
      <c r="A403" s="11" t="s">
        <v>10</v>
      </c>
      <c r="B403" s="11" t="s">
        <v>10</v>
      </c>
      <c r="C403" s="11" t="s">
        <v>10</v>
      </c>
      <c r="D403" s="11" t="s">
        <v>10</v>
      </c>
      <c r="E403" s="11" t="s">
        <v>10</v>
      </c>
      <c r="F403" s="11" t="s">
        <v>10</v>
      </c>
      <c r="G403" s="11" t="s">
        <v>10</v>
      </c>
      <c r="H403" s="11" t="s">
        <v>10</v>
      </c>
      <c r="I403" s="12"/>
      <c r="J403" s="11" t="s">
        <v>10</v>
      </c>
      <c r="K403" s="11" t="s">
        <v>10</v>
      </c>
      <c r="L403" s="11" t="s">
        <v>10</v>
      </c>
      <c r="M403" s="13">
        <v>7757606</v>
      </c>
      <c r="N403" s="14">
        <v>122496520.92</v>
      </c>
      <c r="O403" s="14">
        <v>126639.07</v>
      </c>
      <c r="P403" s="14">
        <v>341536.97</v>
      </c>
      <c r="Q403" s="14">
        <v>180886.95</v>
      </c>
      <c r="R403" s="14">
        <v>363488.87</v>
      </c>
      <c r="S403" s="14">
        <v>121664856.01000001</v>
      </c>
      <c r="T403" s="11" t="s">
        <v>10</v>
      </c>
      <c r="U403" s="11" t="s">
        <v>10</v>
      </c>
      <c r="V403" t="s">
        <v>2814</v>
      </c>
      <c r="W403" s="11" t="s">
        <v>10</v>
      </c>
    </row>
    <row r="404" spans="1:23" ht="25.5" x14ac:dyDescent="0.2">
      <c r="A404" s="1" t="s">
        <v>2782</v>
      </c>
      <c r="B404" s="5" t="s">
        <v>2783</v>
      </c>
      <c r="C404" s="1" t="s">
        <v>2784</v>
      </c>
      <c r="D404" s="1" t="s">
        <v>2784</v>
      </c>
      <c r="E404" s="1" t="s">
        <v>2785</v>
      </c>
      <c r="F404" s="1" t="s">
        <v>2786</v>
      </c>
      <c r="G404" s="1" t="s">
        <v>2787</v>
      </c>
      <c r="H404" s="1" t="s">
        <v>2788</v>
      </c>
      <c r="I404" s="1" t="s">
        <v>2789</v>
      </c>
      <c r="J404" s="1" t="s">
        <v>2790</v>
      </c>
      <c r="K404" s="1" t="s">
        <v>2791</v>
      </c>
      <c r="L404" s="1" t="s">
        <v>2792</v>
      </c>
      <c r="M404" s="1" t="s">
        <v>2793</v>
      </c>
      <c r="N404" s="1" t="s">
        <v>2794</v>
      </c>
      <c r="O404" s="1" t="s">
        <v>2795</v>
      </c>
      <c r="P404" s="1" t="s">
        <v>2796</v>
      </c>
      <c r="Q404" s="1" t="s">
        <v>2797</v>
      </c>
      <c r="R404" s="1" t="s">
        <v>2798</v>
      </c>
      <c r="S404" s="1" t="s">
        <v>2799</v>
      </c>
      <c r="T404" s="1" t="s">
        <v>2800</v>
      </c>
      <c r="U404" s="1" t="s">
        <v>2801</v>
      </c>
      <c r="W404" s="1" t="s">
        <v>2784</v>
      </c>
    </row>
    <row r="405" spans="1:23" x14ac:dyDescent="0.2">
      <c r="A405" t="s">
        <v>2803</v>
      </c>
      <c r="B405" t="s">
        <v>2912</v>
      </c>
      <c r="C405" t="s">
        <v>2913</v>
      </c>
      <c r="D405" t="s">
        <v>2914</v>
      </c>
      <c r="E405" t="s">
        <v>2807</v>
      </c>
      <c r="F405" t="s">
        <v>2916</v>
      </c>
      <c r="G405" t="s">
        <v>2856</v>
      </c>
      <c r="H405" t="s">
        <v>3597</v>
      </c>
      <c r="I405" s="2">
        <v>45691</v>
      </c>
      <c r="J405" t="s">
        <v>3294</v>
      </c>
      <c r="K405" t="s">
        <v>3295</v>
      </c>
      <c r="L405" t="s">
        <v>3500</v>
      </c>
      <c r="M405" s="3">
        <v>-29304</v>
      </c>
      <c r="N405" s="4">
        <v>-694079.01</v>
      </c>
      <c r="O405" s="4">
        <v>-772.5</v>
      </c>
      <c r="P405" s="4">
        <v>-1767</v>
      </c>
      <c r="Q405" s="4">
        <v>-879.12</v>
      </c>
      <c r="R405" s="4">
        <v>-4499.99</v>
      </c>
      <c r="S405" s="4">
        <v>-687039.52</v>
      </c>
      <c r="T405" t="s">
        <v>2857</v>
      </c>
      <c r="U405" t="s">
        <v>3598</v>
      </c>
      <c r="V405" t="s">
        <v>3599</v>
      </c>
      <c r="W405" t="s">
        <v>2913</v>
      </c>
    </row>
    <row r="406" spans="1:23" x14ac:dyDescent="0.2">
      <c r="A406" t="s">
        <v>2803</v>
      </c>
      <c r="B406" t="s">
        <v>2912</v>
      </c>
      <c r="C406" t="s">
        <v>2913</v>
      </c>
      <c r="D406" t="s">
        <v>2914</v>
      </c>
      <c r="E406" t="s">
        <v>2807</v>
      </c>
      <c r="F406" t="s">
        <v>2916</v>
      </c>
      <c r="G406" t="s">
        <v>2856</v>
      </c>
      <c r="H406" t="s">
        <v>3600</v>
      </c>
      <c r="I406" s="2">
        <v>45691</v>
      </c>
      <c r="J406" t="s">
        <v>3294</v>
      </c>
      <c r="K406" t="s">
        <v>3295</v>
      </c>
      <c r="L406" t="s">
        <v>3601</v>
      </c>
      <c r="M406" s="3">
        <v>-29304</v>
      </c>
      <c r="N406" s="4">
        <v>-694079.01</v>
      </c>
      <c r="O406" s="4">
        <v>-772.5</v>
      </c>
      <c r="P406" s="4">
        <v>-1767</v>
      </c>
      <c r="Q406" s="4">
        <v>-879.12</v>
      </c>
      <c r="R406" s="4">
        <v>-4499.99</v>
      </c>
      <c r="S406" s="4">
        <v>-687039.52</v>
      </c>
      <c r="T406" t="s">
        <v>2857</v>
      </c>
      <c r="U406" t="s">
        <v>3602</v>
      </c>
      <c r="V406" t="s">
        <v>3599</v>
      </c>
      <c r="W406" t="s">
        <v>2913</v>
      </c>
    </row>
    <row r="407" spans="1:23" x14ac:dyDescent="0.2">
      <c r="A407" t="s">
        <v>2803</v>
      </c>
      <c r="B407" t="s">
        <v>2912</v>
      </c>
      <c r="C407" t="s">
        <v>2913</v>
      </c>
      <c r="D407" t="s">
        <v>2914</v>
      </c>
      <c r="E407" t="s">
        <v>2807</v>
      </c>
      <c r="F407" t="s">
        <v>2916</v>
      </c>
      <c r="G407" t="s">
        <v>2856</v>
      </c>
      <c r="H407" t="s">
        <v>3603</v>
      </c>
      <c r="I407" s="2">
        <v>45695</v>
      </c>
      <c r="J407" t="s">
        <v>2990</v>
      </c>
      <c r="K407" t="s">
        <v>2991</v>
      </c>
      <c r="L407" t="s">
        <v>3604</v>
      </c>
      <c r="M407" s="3">
        <v>-29304</v>
      </c>
      <c r="N407" s="4">
        <v>-679690.46</v>
      </c>
      <c r="O407" s="4">
        <v>-756.48</v>
      </c>
      <c r="P407" s="4">
        <v>-1767</v>
      </c>
      <c r="Q407" s="4">
        <v>-879.12</v>
      </c>
      <c r="R407" s="4">
        <v>-4499.99</v>
      </c>
      <c r="S407" s="4">
        <v>-672666.99</v>
      </c>
      <c r="T407" t="s">
        <v>2857</v>
      </c>
      <c r="U407" t="s">
        <v>3605</v>
      </c>
      <c r="V407" t="s">
        <v>3599</v>
      </c>
      <c r="W407" t="s">
        <v>2913</v>
      </c>
    </row>
    <row r="408" spans="1:23" x14ac:dyDescent="0.2">
      <c r="A408" t="s">
        <v>2803</v>
      </c>
      <c r="B408" t="s">
        <v>2912</v>
      </c>
      <c r="C408" t="s">
        <v>2922</v>
      </c>
      <c r="D408" t="s">
        <v>2923</v>
      </c>
      <c r="E408" t="s">
        <v>2807</v>
      </c>
      <c r="F408" t="s">
        <v>2916</v>
      </c>
      <c r="G408" t="s">
        <v>2856</v>
      </c>
      <c r="H408" t="s">
        <v>3606</v>
      </c>
      <c r="I408" s="2">
        <v>45710</v>
      </c>
      <c r="J408" t="s">
        <v>3204</v>
      </c>
      <c r="K408" t="s">
        <v>3205</v>
      </c>
      <c r="L408" t="s">
        <v>3607</v>
      </c>
      <c r="M408" s="3">
        <v>-36927</v>
      </c>
      <c r="N408" s="4">
        <v>-833897.33</v>
      </c>
      <c r="O408" s="4">
        <v>0</v>
      </c>
      <c r="P408" s="4">
        <v>0</v>
      </c>
      <c r="Q408" s="4">
        <v>-1107.81</v>
      </c>
      <c r="R408" s="4">
        <v>0</v>
      </c>
      <c r="S408" s="4">
        <v>-833897.33</v>
      </c>
      <c r="T408" t="s">
        <v>2857</v>
      </c>
      <c r="U408" t="s">
        <v>3608</v>
      </c>
      <c r="V408" t="s">
        <v>3599</v>
      </c>
      <c r="W408" t="s">
        <v>2922</v>
      </c>
    </row>
    <row r="409" spans="1:23" x14ac:dyDescent="0.2">
      <c r="A409" s="7" t="s">
        <v>2803</v>
      </c>
      <c r="B409" s="7" t="s">
        <v>10</v>
      </c>
      <c r="C409" s="7" t="s">
        <v>10</v>
      </c>
      <c r="D409" s="7" t="s">
        <v>10</v>
      </c>
      <c r="E409" s="7" t="s">
        <v>10</v>
      </c>
      <c r="F409" s="7" t="s">
        <v>10</v>
      </c>
      <c r="G409" s="7" t="s">
        <v>10</v>
      </c>
      <c r="H409" s="7" t="s">
        <v>10</v>
      </c>
      <c r="I409" s="8"/>
      <c r="J409" s="7" t="s">
        <v>10</v>
      </c>
      <c r="K409" s="7" t="s">
        <v>10</v>
      </c>
      <c r="L409" s="7" t="s">
        <v>10</v>
      </c>
      <c r="M409" s="9">
        <v>-124839</v>
      </c>
      <c r="N409" s="10">
        <v>-2901745.81</v>
      </c>
      <c r="O409" s="10">
        <v>-2301.48</v>
      </c>
      <c r="P409" s="10">
        <v>-5301</v>
      </c>
      <c r="Q409" s="10">
        <v>-3745.17</v>
      </c>
      <c r="R409" s="10">
        <v>-13499.97</v>
      </c>
      <c r="S409" s="10">
        <v>-2880643.36</v>
      </c>
      <c r="T409" s="7" t="s">
        <v>10</v>
      </c>
      <c r="U409" s="7" t="s">
        <v>10</v>
      </c>
      <c r="V409" t="s">
        <v>3599</v>
      </c>
      <c r="W409" s="7" t="s">
        <v>10</v>
      </c>
    </row>
    <row r="410" spans="1:23" x14ac:dyDescent="0.2">
      <c r="A410" t="s">
        <v>2817</v>
      </c>
      <c r="B410" t="s">
        <v>2804</v>
      </c>
      <c r="C410" t="s">
        <v>2805</v>
      </c>
      <c r="D410" t="s">
        <v>3609</v>
      </c>
      <c r="E410" t="s">
        <v>2818</v>
      </c>
      <c r="F410" t="s">
        <v>2808</v>
      </c>
      <c r="G410" t="s">
        <v>2809</v>
      </c>
      <c r="H410" t="s">
        <v>2126</v>
      </c>
      <c r="I410" s="2">
        <v>45699</v>
      </c>
      <c r="J410" t="s">
        <v>125</v>
      </c>
      <c r="K410" t="s">
        <v>10</v>
      </c>
      <c r="L410" t="s">
        <v>10</v>
      </c>
      <c r="M410" s="3">
        <v>0</v>
      </c>
      <c r="N410" s="4">
        <v>852025.68</v>
      </c>
      <c r="O410" s="4">
        <v>0</v>
      </c>
      <c r="P410" s="4">
        <v>0</v>
      </c>
      <c r="Q410" s="4">
        <v>0</v>
      </c>
      <c r="R410" s="4">
        <v>0</v>
      </c>
      <c r="S410" s="4">
        <v>852025.68</v>
      </c>
      <c r="T410" t="s">
        <v>3610</v>
      </c>
      <c r="U410" t="s">
        <v>3611</v>
      </c>
      <c r="V410" t="s">
        <v>3599</v>
      </c>
      <c r="W410" t="s">
        <v>2805</v>
      </c>
    </row>
    <row r="411" spans="1:23" x14ac:dyDescent="0.2">
      <c r="A411" t="s">
        <v>2817</v>
      </c>
      <c r="B411" t="s">
        <v>2804</v>
      </c>
      <c r="C411" t="s">
        <v>2805</v>
      </c>
      <c r="D411" t="s">
        <v>3609</v>
      </c>
      <c r="E411" t="s">
        <v>2818</v>
      </c>
      <c r="F411" t="s">
        <v>2808</v>
      </c>
      <c r="G411" t="s">
        <v>2809</v>
      </c>
      <c r="H411" t="s">
        <v>2662</v>
      </c>
      <c r="I411" s="2">
        <v>45699</v>
      </c>
      <c r="J411" t="s">
        <v>1354</v>
      </c>
      <c r="K411" t="s">
        <v>10</v>
      </c>
      <c r="L411" t="s">
        <v>10</v>
      </c>
      <c r="M411" s="3">
        <v>0</v>
      </c>
      <c r="N411" s="4">
        <v>1158036.1100000001</v>
      </c>
      <c r="O411" s="4">
        <v>0</v>
      </c>
      <c r="P411" s="4">
        <v>0</v>
      </c>
      <c r="Q411" s="4">
        <v>0</v>
      </c>
      <c r="R411" s="4">
        <v>0</v>
      </c>
      <c r="S411" s="4">
        <v>1158036.1100000001</v>
      </c>
      <c r="T411" t="s">
        <v>3610</v>
      </c>
      <c r="U411" t="s">
        <v>3612</v>
      </c>
      <c r="V411" t="s">
        <v>3599</v>
      </c>
      <c r="W411" t="s">
        <v>2805</v>
      </c>
    </row>
    <row r="412" spans="1:23" x14ac:dyDescent="0.2">
      <c r="A412" t="s">
        <v>2817</v>
      </c>
      <c r="B412" t="s">
        <v>2804</v>
      </c>
      <c r="C412" t="s">
        <v>2821</v>
      </c>
      <c r="D412" t="s">
        <v>2822</v>
      </c>
      <c r="E412" t="s">
        <v>2818</v>
      </c>
      <c r="F412" t="s">
        <v>2808</v>
      </c>
      <c r="G412" t="s">
        <v>2809</v>
      </c>
      <c r="H412" t="s">
        <v>2664</v>
      </c>
      <c r="I412" s="2">
        <v>45700</v>
      </c>
      <c r="J412" t="s">
        <v>1354</v>
      </c>
      <c r="K412" t="s">
        <v>10</v>
      </c>
      <c r="L412" t="s">
        <v>10</v>
      </c>
      <c r="M412" s="3">
        <v>0</v>
      </c>
      <c r="N412" s="4">
        <v>820</v>
      </c>
      <c r="O412" s="4">
        <v>0</v>
      </c>
      <c r="P412" s="4">
        <v>0</v>
      </c>
      <c r="Q412" s="4">
        <v>0</v>
      </c>
      <c r="R412" s="4">
        <v>0</v>
      </c>
      <c r="S412" s="4">
        <v>820</v>
      </c>
      <c r="T412" t="s">
        <v>3613</v>
      </c>
      <c r="U412" t="s">
        <v>3614</v>
      </c>
      <c r="V412" t="s">
        <v>3599</v>
      </c>
      <c r="W412" t="s">
        <v>2821</v>
      </c>
    </row>
    <row r="413" spans="1:23" x14ac:dyDescent="0.2">
      <c r="A413" t="s">
        <v>2817</v>
      </c>
      <c r="B413" t="s">
        <v>2804</v>
      </c>
      <c r="C413" t="s">
        <v>2821</v>
      </c>
      <c r="D413" t="s">
        <v>2822</v>
      </c>
      <c r="E413" t="s">
        <v>2818</v>
      </c>
      <c r="F413" t="s">
        <v>2808</v>
      </c>
      <c r="G413" t="s">
        <v>2809</v>
      </c>
      <c r="H413" t="s">
        <v>2667</v>
      </c>
      <c r="I413" s="2">
        <v>45700</v>
      </c>
      <c r="J413" t="s">
        <v>1354</v>
      </c>
      <c r="K413" t="s">
        <v>10</v>
      </c>
      <c r="L413" t="s">
        <v>10</v>
      </c>
      <c r="M413" s="3">
        <v>0</v>
      </c>
      <c r="N413" s="4">
        <v>3100</v>
      </c>
      <c r="O413" s="4">
        <v>0</v>
      </c>
      <c r="P413" s="4">
        <v>0</v>
      </c>
      <c r="Q413" s="4">
        <v>0</v>
      </c>
      <c r="R413" s="4">
        <v>0</v>
      </c>
      <c r="S413" s="4">
        <v>3100</v>
      </c>
      <c r="T413" t="s">
        <v>3613</v>
      </c>
      <c r="U413" t="s">
        <v>3615</v>
      </c>
      <c r="V413" t="s">
        <v>3599</v>
      </c>
      <c r="W413" t="s">
        <v>2821</v>
      </c>
    </row>
    <row r="414" spans="1:23" x14ac:dyDescent="0.2">
      <c r="A414" t="s">
        <v>2817</v>
      </c>
      <c r="B414" t="s">
        <v>2804</v>
      </c>
      <c r="C414" t="s">
        <v>2821</v>
      </c>
      <c r="D414" t="s">
        <v>2822</v>
      </c>
      <c r="E414" t="s">
        <v>2818</v>
      </c>
      <c r="F414" t="s">
        <v>2808</v>
      </c>
      <c r="G414" t="s">
        <v>2809</v>
      </c>
      <c r="H414" t="s">
        <v>2670</v>
      </c>
      <c r="I414" s="2">
        <v>45705</v>
      </c>
      <c r="J414" t="s">
        <v>1354</v>
      </c>
      <c r="K414" t="s">
        <v>10</v>
      </c>
      <c r="L414" t="s">
        <v>10</v>
      </c>
      <c r="M414" s="3">
        <v>0</v>
      </c>
      <c r="N414" s="4">
        <v>6425</v>
      </c>
      <c r="O414" s="4">
        <v>0</v>
      </c>
      <c r="P414" s="4">
        <v>0</v>
      </c>
      <c r="Q414" s="4">
        <v>0</v>
      </c>
      <c r="R414" s="4">
        <v>0</v>
      </c>
      <c r="S414" s="4">
        <v>6425</v>
      </c>
      <c r="T414" t="s">
        <v>3616</v>
      </c>
      <c r="U414" t="s">
        <v>3617</v>
      </c>
      <c r="V414" t="s">
        <v>3599</v>
      </c>
      <c r="W414" t="s">
        <v>2821</v>
      </c>
    </row>
    <row r="415" spans="1:23" x14ac:dyDescent="0.2">
      <c r="A415" t="s">
        <v>2817</v>
      </c>
      <c r="B415" t="s">
        <v>2804</v>
      </c>
      <c r="C415" t="s">
        <v>2821</v>
      </c>
      <c r="D415" t="s">
        <v>2822</v>
      </c>
      <c r="E415" t="s">
        <v>2818</v>
      </c>
      <c r="F415" t="s">
        <v>2808</v>
      </c>
      <c r="G415" t="s">
        <v>2809</v>
      </c>
      <c r="H415" t="s">
        <v>3618</v>
      </c>
      <c r="I415" s="2">
        <v>45705</v>
      </c>
      <c r="J415" t="s">
        <v>2846</v>
      </c>
      <c r="K415" t="s">
        <v>10</v>
      </c>
      <c r="L415" t="s">
        <v>10</v>
      </c>
      <c r="M415" s="3">
        <v>0</v>
      </c>
      <c r="N415" s="4">
        <v>7535</v>
      </c>
      <c r="O415" s="4">
        <v>0</v>
      </c>
      <c r="P415" s="4">
        <v>0</v>
      </c>
      <c r="Q415" s="4">
        <v>0</v>
      </c>
      <c r="R415" s="4">
        <v>0</v>
      </c>
      <c r="S415" s="4">
        <v>7535</v>
      </c>
      <c r="T415" t="s">
        <v>3616</v>
      </c>
      <c r="U415" t="s">
        <v>3619</v>
      </c>
      <c r="V415" t="s">
        <v>3599</v>
      </c>
      <c r="W415" t="s">
        <v>2821</v>
      </c>
    </row>
    <row r="416" spans="1:23" x14ac:dyDescent="0.2">
      <c r="A416" t="s">
        <v>2817</v>
      </c>
      <c r="B416" t="s">
        <v>2804</v>
      </c>
      <c r="C416" t="s">
        <v>2821</v>
      </c>
      <c r="D416" t="s">
        <v>2822</v>
      </c>
      <c r="E416" t="s">
        <v>2818</v>
      </c>
      <c r="F416" t="s">
        <v>2808</v>
      </c>
      <c r="G416" t="s">
        <v>2809</v>
      </c>
      <c r="H416" t="s">
        <v>1958</v>
      </c>
      <c r="I416" s="2">
        <v>45705</v>
      </c>
      <c r="J416" t="s">
        <v>3</v>
      </c>
      <c r="K416" t="s">
        <v>10</v>
      </c>
      <c r="L416" t="s">
        <v>10</v>
      </c>
      <c r="M416" s="3">
        <v>0</v>
      </c>
      <c r="N416" s="4">
        <v>7002</v>
      </c>
      <c r="O416" s="4">
        <v>0</v>
      </c>
      <c r="P416" s="4">
        <v>0</v>
      </c>
      <c r="Q416" s="4">
        <v>0</v>
      </c>
      <c r="R416" s="4">
        <v>0</v>
      </c>
      <c r="S416" s="4">
        <v>7002</v>
      </c>
      <c r="T416" t="s">
        <v>3616</v>
      </c>
      <c r="U416" t="s">
        <v>3620</v>
      </c>
      <c r="V416" t="s">
        <v>3599</v>
      </c>
      <c r="W416" t="s">
        <v>2821</v>
      </c>
    </row>
    <row r="417" spans="1:23" x14ac:dyDescent="0.2">
      <c r="A417" t="s">
        <v>2817</v>
      </c>
      <c r="B417" t="s">
        <v>2804</v>
      </c>
      <c r="C417" t="s">
        <v>2805</v>
      </c>
      <c r="D417" t="s">
        <v>2829</v>
      </c>
      <c r="E417" t="s">
        <v>2818</v>
      </c>
      <c r="F417" t="s">
        <v>2808</v>
      </c>
      <c r="G417" t="s">
        <v>2809</v>
      </c>
      <c r="H417" t="s">
        <v>3621</v>
      </c>
      <c r="I417" s="2">
        <v>45716</v>
      </c>
      <c r="J417" t="s">
        <v>2811</v>
      </c>
      <c r="K417" t="s">
        <v>10</v>
      </c>
      <c r="L417" t="s">
        <v>10</v>
      </c>
      <c r="M417" s="3">
        <v>350268</v>
      </c>
      <c r="N417" s="4">
        <v>70053.600000000006</v>
      </c>
      <c r="O417" s="4">
        <v>0</v>
      </c>
      <c r="P417" s="4">
        <v>0</v>
      </c>
      <c r="Q417" s="4">
        <v>0</v>
      </c>
      <c r="R417" s="4">
        <v>0</v>
      </c>
      <c r="S417" s="4">
        <v>70053.600000000006</v>
      </c>
      <c r="T417" t="s">
        <v>3622</v>
      </c>
      <c r="U417" t="s">
        <v>3623</v>
      </c>
      <c r="V417" t="s">
        <v>3599</v>
      </c>
      <c r="W417" t="s">
        <v>2805</v>
      </c>
    </row>
    <row r="418" spans="1:23" x14ac:dyDescent="0.2">
      <c r="A418" t="s">
        <v>2817</v>
      </c>
      <c r="B418" t="s">
        <v>2804</v>
      </c>
      <c r="C418" t="s">
        <v>2805</v>
      </c>
      <c r="D418" t="s">
        <v>2829</v>
      </c>
      <c r="E418" t="s">
        <v>2818</v>
      </c>
      <c r="F418" t="s">
        <v>2808</v>
      </c>
      <c r="G418" t="s">
        <v>2809</v>
      </c>
      <c r="H418" t="s">
        <v>3621</v>
      </c>
      <c r="I418" s="2">
        <v>45716</v>
      </c>
      <c r="J418" t="s">
        <v>2811</v>
      </c>
      <c r="K418" t="s">
        <v>10</v>
      </c>
      <c r="L418" t="s">
        <v>10</v>
      </c>
      <c r="M418" s="3">
        <v>22682</v>
      </c>
      <c r="N418" s="4">
        <v>7258.24</v>
      </c>
      <c r="O418" s="4">
        <v>0</v>
      </c>
      <c r="P418" s="4">
        <v>0</v>
      </c>
      <c r="Q418" s="4">
        <v>0</v>
      </c>
      <c r="R418" s="4">
        <v>0</v>
      </c>
      <c r="S418" s="4">
        <v>7258.24</v>
      </c>
      <c r="T418" t="s">
        <v>3622</v>
      </c>
      <c r="U418" t="s">
        <v>3623</v>
      </c>
      <c r="V418" t="s">
        <v>3599</v>
      </c>
      <c r="W418" t="s">
        <v>2805</v>
      </c>
    </row>
    <row r="419" spans="1:23" x14ac:dyDescent="0.2">
      <c r="A419" t="s">
        <v>2817</v>
      </c>
      <c r="B419" t="s">
        <v>2804</v>
      </c>
      <c r="C419" t="s">
        <v>2805</v>
      </c>
      <c r="D419" t="s">
        <v>2829</v>
      </c>
      <c r="E419" t="s">
        <v>2818</v>
      </c>
      <c r="F419" t="s">
        <v>2808</v>
      </c>
      <c r="G419" t="s">
        <v>2809</v>
      </c>
      <c r="H419" t="s">
        <v>3621</v>
      </c>
      <c r="I419" s="2">
        <v>45716</v>
      </c>
      <c r="J419" t="s">
        <v>2811</v>
      </c>
      <c r="K419" t="s">
        <v>10</v>
      </c>
      <c r="L419" t="s">
        <v>10</v>
      </c>
      <c r="M419" s="3">
        <v>22903</v>
      </c>
      <c r="N419" s="4">
        <v>7557.99</v>
      </c>
      <c r="O419" s="4">
        <v>0</v>
      </c>
      <c r="P419" s="4">
        <v>0</v>
      </c>
      <c r="Q419" s="4">
        <v>0</v>
      </c>
      <c r="R419" s="4">
        <v>0</v>
      </c>
      <c r="S419" s="4">
        <v>7557.99</v>
      </c>
      <c r="T419" t="s">
        <v>3622</v>
      </c>
      <c r="U419" t="s">
        <v>3623</v>
      </c>
      <c r="V419" t="s">
        <v>3599</v>
      </c>
      <c r="W419" t="s">
        <v>2805</v>
      </c>
    </row>
    <row r="420" spans="1:23" x14ac:dyDescent="0.2">
      <c r="A420" t="s">
        <v>2817</v>
      </c>
      <c r="B420" t="s">
        <v>2804</v>
      </c>
      <c r="C420" t="s">
        <v>2805</v>
      </c>
      <c r="D420" t="s">
        <v>2829</v>
      </c>
      <c r="E420" t="s">
        <v>2818</v>
      </c>
      <c r="F420" t="s">
        <v>2808</v>
      </c>
      <c r="G420" t="s">
        <v>2809</v>
      </c>
      <c r="H420" t="s">
        <v>3621</v>
      </c>
      <c r="I420" s="2">
        <v>45716</v>
      </c>
      <c r="J420" t="s">
        <v>2811</v>
      </c>
      <c r="K420" t="s">
        <v>10</v>
      </c>
      <c r="L420" t="s">
        <v>10</v>
      </c>
      <c r="M420" s="3">
        <v>22849</v>
      </c>
      <c r="N420" s="4">
        <v>7768.66</v>
      </c>
      <c r="O420" s="4">
        <v>0</v>
      </c>
      <c r="P420" s="4">
        <v>0</v>
      </c>
      <c r="Q420" s="4">
        <v>0</v>
      </c>
      <c r="R420" s="4">
        <v>0</v>
      </c>
      <c r="S420" s="4">
        <v>7768.66</v>
      </c>
      <c r="T420" t="s">
        <v>3622</v>
      </c>
      <c r="U420" t="s">
        <v>3623</v>
      </c>
      <c r="V420" t="s">
        <v>3599</v>
      </c>
      <c r="W420" t="s">
        <v>2805</v>
      </c>
    </row>
    <row r="421" spans="1:23" x14ac:dyDescent="0.2">
      <c r="A421" t="s">
        <v>2817</v>
      </c>
      <c r="B421" t="s">
        <v>2804</v>
      </c>
      <c r="C421" t="s">
        <v>2805</v>
      </c>
      <c r="D421" t="s">
        <v>2829</v>
      </c>
      <c r="E421" t="s">
        <v>2818</v>
      </c>
      <c r="F421" t="s">
        <v>2808</v>
      </c>
      <c r="G421" t="s">
        <v>2809</v>
      </c>
      <c r="H421" t="s">
        <v>3621</v>
      </c>
      <c r="I421" s="2">
        <v>45716</v>
      </c>
      <c r="J421" t="s">
        <v>2811</v>
      </c>
      <c r="K421" t="s">
        <v>10</v>
      </c>
      <c r="L421" t="s">
        <v>10</v>
      </c>
      <c r="M421" s="3">
        <v>65536</v>
      </c>
      <c r="N421" s="4">
        <v>23592.959999999999</v>
      </c>
      <c r="O421" s="4">
        <v>0</v>
      </c>
      <c r="P421" s="4">
        <v>0</v>
      </c>
      <c r="Q421" s="4">
        <v>0</v>
      </c>
      <c r="R421" s="4">
        <v>0</v>
      </c>
      <c r="S421" s="4">
        <v>23592.959999999999</v>
      </c>
      <c r="T421" t="s">
        <v>3622</v>
      </c>
      <c r="U421" t="s">
        <v>3623</v>
      </c>
      <c r="V421" t="s">
        <v>3599</v>
      </c>
      <c r="W421" t="s">
        <v>2805</v>
      </c>
    </row>
    <row r="422" spans="1:23" x14ac:dyDescent="0.2">
      <c r="A422" t="s">
        <v>2817</v>
      </c>
      <c r="B422" t="s">
        <v>2804</v>
      </c>
      <c r="C422" t="s">
        <v>2805</v>
      </c>
      <c r="D422" t="s">
        <v>2829</v>
      </c>
      <c r="E422" t="s">
        <v>2818</v>
      </c>
      <c r="F422" t="s">
        <v>2808</v>
      </c>
      <c r="G422" t="s">
        <v>2809</v>
      </c>
      <c r="H422" t="s">
        <v>3621</v>
      </c>
      <c r="I422" s="2">
        <v>45716</v>
      </c>
      <c r="J422" t="s">
        <v>2811</v>
      </c>
      <c r="K422" t="s">
        <v>10</v>
      </c>
      <c r="L422" t="s">
        <v>10</v>
      </c>
      <c r="M422" s="3">
        <v>21829</v>
      </c>
      <c r="N422" s="4">
        <v>8731.6</v>
      </c>
      <c r="O422" s="4">
        <v>0</v>
      </c>
      <c r="P422" s="4">
        <v>0</v>
      </c>
      <c r="Q422" s="4">
        <v>0</v>
      </c>
      <c r="R422" s="4">
        <v>0</v>
      </c>
      <c r="S422" s="4">
        <v>8731.6</v>
      </c>
      <c r="T422" t="s">
        <v>3622</v>
      </c>
      <c r="U422" t="s">
        <v>3623</v>
      </c>
      <c r="V422" t="s">
        <v>3599</v>
      </c>
      <c r="W422" t="s">
        <v>2805</v>
      </c>
    </row>
    <row r="423" spans="1:23" x14ac:dyDescent="0.2">
      <c r="A423" t="s">
        <v>2817</v>
      </c>
      <c r="B423" t="s">
        <v>2804</v>
      </c>
      <c r="C423" t="s">
        <v>2805</v>
      </c>
      <c r="D423" t="s">
        <v>2829</v>
      </c>
      <c r="E423" t="s">
        <v>2818</v>
      </c>
      <c r="F423" t="s">
        <v>2808</v>
      </c>
      <c r="G423" t="s">
        <v>2809</v>
      </c>
      <c r="H423" t="s">
        <v>3621</v>
      </c>
      <c r="I423" s="2">
        <v>45716</v>
      </c>
      <c r="J423" t="s">
        <v>2811</v>
      </c>
      <c r="K423" t="s">
        <v>10</v>
      </c>
      <c r="L423" t="s">
        <v>10</v>
      </c>
      <c r="M423" s="3">
        <v>21067</v>
      </c>
      <c r="N423" s="4">
        <v>11586.85</v>
      </c>
      <c r="O423" s="4">
        <v>0</v>
      </c>
      <c r="P423" s="4">
        <v>0</v>
      </c>
      <c r="Q423" s="4">
        <v>0</v>
      </c>
      <c r="R423" s="4">
        <v>0</v>
      </c>
      <c r="S423" s="4">
        <v>11586.85</v>
      </c>
      <c r="T423" t="s">
        <v>3622</v>
      </c>
      <c r="U423" t="s">
        <v>3623</v>
      </c>
      <c r="V423" t="s">
        <v>3599</v>
      </c>
      <c r="W423" t="s">
        <v>2805</v>
      </c>
    </row>
    <row r="424" spans="1:23" x14ac:dyDescent="0.2">
      <c r="A424" t="s">
        <v>2817</v>
      </c>
      <c r="B424" t="s">
        <v>2804</v>
      </c>
      <c r="C424" t="s">
        <v>2805</v>
      </c>
      <c r="D424" t="s">
        <v>2833</v>
      </c>
      <c r="E424" t="s">
        <v>2818</v>
      </c>
      <c r="F424" t="s">
        <v>2808</v>
      </c>
      <c r="G424" t="s">
        <v>2809</v>
      </c>
      <c r="H424" t="s">
        <v>3624</v>
      </c>
      <c r="I424" s="2">
        <v>45716</v>
      </c>
      <c r="J424" t="s">
        <v>2811</v>
      </c>
      <c r="K424" t="s">
        <v>10</v>
      </c>
      <c r="L424" t="s">
        <v>10</v>
      </c>
      <c r="M424" s="3">
        <v>23088</v>
      </c>
      <c r="N424" s="4">
        <v>2308.8000000000002</v>
      </c>
      <c r="O424" s="4">
        <v>0</v>
      </c>
      <c r="P424" s="4">
        <v>0</v>
      </c>
      <c r="Q424" s="4">
        <v>0</v>
      </c>
      <c r="R424" s="4">
        <v>0</v>
      </c>
      <c r="S424" s="4">
        <v>2308.8000000000002</v>
      </c>
      <c r="T424" t="s">
        <v>3622</v>
      </c>
      <c r="U424" t="s">
        <v>3625</v>
      </c>
      <c r="V424" t="s">
        <v>3599</v>
      </c>
      <c r="W424" t="s">
        <v>2805</v>
      </c>
    </row>
    <row r="425" spans="1:23" x14ac:dyDescent="0.2">
      <c r="A425" t="s">
        <v>2817</v>
      </c>
      <c r="B425" t="s">
        <v>2804</v>
      </c>
      <c r="C425" t="s">
        <v>2805</v>
      </c>
      <c r="D425" t="s">
        <v>2833</v>
      </c>
      <c r="E425" t="s">
        <v>2818</v>
      </c>
      <c r="F425" t="s">
        <v>2808</v>
      </c>
      <c r="G425" t="s">
        <v>2809</v>
      </c>
      <c r="H425" t="s">
        <v>3624</v>
      </c>
      <c r="I425" s="2">
        <v>45716</v>
      </c>
      <c r="J425" t="s">
        <v>2811</v>
      </c>
      <c r="K425" t="s">
        <v>10</v>
      </c>
      <c r="L425" t="s">
        <v>10</v>
      </c>
      <c r="M425" s="3">
        <v>70185</v>
      </c>
      <c r="N425" s="4">
        <v>8422.2000000000007</v>
      </c>
      <c r="O425" s="4">
        <v>0</v>
      </c>
      <c r="P425" s="4">
        <v>0</v>
      </c>
      <c r="Q425" s="4">
        <v>0</v>
      </c>
      <c r="R425" s="4">
        <v>0</v>
      </c>
      <c r="S425" s="4">
        <v>8422.2000000000007</v>
      </c>
      <c r="T425" t="s">
        <v>3622</v>
      </c>
      <c r="U425" t="s">
        <v>3625</v>
      </c>
      <c r="V425" t="s">
        <v>3599</v>
      </c>
      <c r="W425" t="s">
        <v>2805</v>
      </c>
    </row>
    <row r="426" spans="1:23" x14ac:dyDescent="0.2">
      <c r="A426" t="s">
        <v>2817</v>
      </c>
      <c r="B426" t="s">
        <v>2804</v>
      </c>
      <c r="C426" t="s">
        <v>2805</v>
      </c>
      <c r="D426" t="s">
        <v>2833</v>
      </c>
      <c r="E426" t="s">
        <v>2818</v>
      </c>
      <c r="F426" t="s">
        <v>2808</v>
      </c>
      <c r="G426" t="s">
        <v>2809</v>
      </c>
      <c r="H426" t="s">
        <v>3626</v>
      </c>
      <c r="I426" s="2">
        <v>45716</v>
      </c>
      <c r="J426" t="s">
        <v>2811</v>
      </c>
      <c r="K426" t="s">
        <v>10</v>
      </c>
      <c r="L426" t="s">
        <v>10</v>
      </c>
      <c r="M426" s="3">
        <v>140235</v>
      </c>
      <c r="N426" s="4">
        <v>14023.5</v>
      </c>
      <c r="O426" s="4">
        <v>0</v>
      </c>
      <c r="P426" s="4">
        <v>0</v>
      </c>
      <c r="Q426" s="4">
        <v>0</v>
      </c>
      <c r="R426" s="4">
        <v>0</v>
      </c>
      <c r="S426" s="4">
        <v>14023.5</v>
      </c>
      <c r="T426" t="s">
        <v>3622</v>
      </c>
      <c r="U426" t="s">
        <v>3627</v>
      </c>
      <c r="V426" t="s">
        <v>3599</v>
      </c>
      <c r="W426" t="s">
        <v>2805</v>
      </c>
    </row>
    <row r="427" spans="1:23" x14ac:dyDescent="0.2">
      <c r="A427" t="s">
        <v>2817</v>
      </c>
      <c r="B427" t="s">
        <v>2804</v>
      </c>
      <c r="C427" t="s">
        <v>2805</v>
      </c>
      <c r="D427" t="s">
        <v>2833</v>
      </c>
      <c r="E427" t="s">
        <v>2818</v>
      </c>
      <c r="F427" t="s">
        <v>2808</v>
      </c>
      <c r="G427" t="s">
        <v>2809</v>
      </c>
      <c r="H427" t="s">
        <v>3626</v>
      </c>
      <c r="I427" s="2">
        <v>45716</v>
      </c>
      <c r="J427" t="s">
        <v>2811</v>
      </c>
      <c r="K427" t="s">
        <v>10</v>
      </c>
      <c r="L427" t="s">
        <v>10</v>
      </c>
      <c r="M427" s="3">
        <v>53652</v>
      </c>
      <c r="N427" s="4">
        <v>6438.24</v>
      </c>
      <c r="O427" s="4">
        <v>0</v>
      </c>
      <c r="P427" s="4">
        <v>0</v>
      </c>
      <c r="Q427" s="4">
        <v>0</v>
      </c>
      <c r="R427" s="4">
        <v>0</v>
      </c>
      <c r="S427" s="4">
        <v>6438.24</v>
      </c>
      <c r="T427" t="s">
        <v>3622</v>
      </c>
      <c r="U427" t="s">
        <v>3627</v>
      </c>
      <c r="V427" t="s">
        <v>3599</v>
      </c>
      <c r="W427" t="s">
        <v>2805</v>
      </c>
    </row>
    <row r="428" spans="1:23" x14ac:dyDescent="0.2">
      <c r="A428" t="s">
        <v>2817</v>
      </c>
      <c r="B428" t="s">
        <v>2804</v>
      </c>
      <c r="C428" t="s">
        <v>2805</v>
      </c>
      <c r="D428" t="s">
        <v>2833</v>
      </c>
      <c r="E428" t="s">
        <v>2818</v>
      </c>
      <c r="F428" t="s">
        <v>2808</v>
      </c>
      <c r="G428" t="s">
        <v>2809</v>
      </c>
      <c r="H428" t="s">
        <v>3628</v>
      </c>
      <c r="I428" s="2">
        <v>45716</v>
      </c>
      <c r="J428" t="s">
        <v>2811</v>
      </c>
      <c r="K428" t="s">
        <v>10</v>
      </c>
      <c r="L428" t="s">
        <v>10</v>
      </c>
      <c r="M428" s="3">
        <v>94478</v>
      </c>
      <c r="N428" s="4">
        <v>9447.7999999999993</v>
      </c>
      <c r="O428" s="4">
        <v>0</v>
      </c>
      <c r="P428" s="4">
        <v>0</v>
      </c>
      <c r="Q428" s="4">
        <v>0</v>
      </c>
      <c r="R428" s="4">
        <v>0</v>
      </c>
      <c r="S428" s="4">
        <v>9447.7999999999993</v>
      </c>
      <c r="T428" t="s">
        <v>3622</v>
      </c>
      <c r="U428" t="s">
        <v>3629</v>
      </c>
      <c r="V428" t="s">
        <v>3599</v>
      </c>
      <c r="W428" t="s">
        <v>2805</v>
      </c>
    </row>
    <row r="429" spans="1:23" x14ac:dyDescent="0.2">
      <c r="A429" t="s">
        <v>2817</v>
      </c>
      <c r="B429" t="s">
        <v>2804</v>
      </c>
      <c r="C429" t="s">
        <v>2805</v>
      </c>
      <c r="D429" t="s">
        <v>2833</v>
      </c>
      <c r="E429" t="s">
        <v>2818</v>
      </c>
      <c r="F429" t="s">
        <v>2808</v>
      </c>
      <c r="G429" t="s">
        <v>2809</v>
      </c>
      <c r="H429" t="s">
        <v>3628</v>
      </c>
      <c r="I429" s="2">
        <v>45716</v>
      </c>
      <c r="J429" t="s">
        <v>2811</v>
      </c>
      <c r="K429" t="s">
        <v>10</v>
      </c>
      <c r="L429" t="s">
        <v>10</v>
      </c>
      <c r="M429" s="3">
        <v>114646</v>
      </c>
      <c r="N429" s="4">
        <v>13757.52</v>
      </c>
      <c r="O429" s="4">
        <v>0</v>
      </c>
      <c r="P429" s="4">
        <v>0</v>
      </c>
      <c r="Q429" s="4">
        <v>0</v>
      </c>
      <c r="R429" s="4">
        <v>0</v>
      </c>
      <c r="S429" s="4">
        <v>13757.52</v>
      </c>
      <c r="T429" t="s">
        <v>3622</v>
      </c>
      <c r="U429" t="s">
        <v>3629</v>
      </c>
      <c r="V429" t="s">
        <v>3599</v>
      </c>
      <c r="W429" t="s">
        <v>2805</v>
      </c>
    </row>
    <row r="430" spans="1:23" x14ac:dyDescent="0.2">
      <c r="A430" t="s">
        <v>2817</v>
      </c>
      <c r="B430" t="s">
        <v>2804</v>
      </c>
      <c r="C430" t="s">
        <v>2805</v>
      </c>
      <c r="D430" t="s">
        <v>2833</v>
      </c>
      <c r="E430" t="s">
        <v>2818</v>
      </c>
      <c r="F430" t="s">
        <v>2808</v>
      </c>
      <c r="G430" t="s">
        <v>2809</v>
      </c>
      <c r="H430" t="s">
        <v>3628</v>
      </c>
      <c r="I430" s="2">
        <v>45716</v>
      </c>
      <c r="J430" t="s">
        <v>2811</v>
      </c>
      <c r="K430" t="s">
        <v>10</v>
      </c>
      <c r="L430" t="s">
        <v>10</v>
      </c>
      <c r="M430" s="3">
        <v>132837</v>
      </c>
      <c r="N430" s="4">
        <v>79702.2</v>
      </c>
      <c r="O430" s="4">
        <v>0</v>
      </c>
      <c r="P430" s="4">
        <v>0</v>
      </c>
      <c r="Q430" s="4">
        <v>0</v>
      </c>
      <c r="R430" s="4">
        <v>0</v>
      </c>
      <c r="S430" s="4">
        <v>79702.2</v>
      </c>
      <c r="T430" t="s">
        <v>3622</v>
      </c>
      <c r="U430" t="s">
        <v>3629</v>
      </c>
      <c r="V430" t="s">
        <v>3599</v>
      </c>
      <c r="W430" t="s">
        <v>2805</v>
      </c>
    </row>
    <row r="431" spans="1:23" x14ac:dyDescent="0.2">
      <c r="A431" t="s">
        <v>2817</v>
      </c>
      <c r="B431" t="s">
        <v>2804</v>
      </c>
      <c r="C431" t="s">
        <v>2805</v>
      </c>
      <c r="D431" t="s">
        <v>2833</v>
      </c>
      <c r="E431" t="s">
        <v>2818</v>
      </c>
      <c r="F431" t="s">
        <v>2808</v>
      </c>
      <c r="G431" t="s">
        <v>2809</v>
      </c>
      <c r="H431" t="s">
        <v>3628</v>
      </c>
      <c r="I431" s="2">
        <v>45716</v>
      </c>
      <c r="J431" t="s">
        <v>2811</v>
      </c>
      <c r="K431" t="s">
        <v>10</v>
      </c>
      <c r="L431" t="s">
        <v>10</v>
      </c>
      <c r="M431" s="3">
        <v>44142</v>
      </c>
      <c r="N431" s="4">
        <v>35313.599999999999</v>
      </c>
      <c r="O431" s="4">
        <v>0</v>
      </c>
      <c r="P431" s="4">
        <v>0</v>
      </c>
      <c r="Q431" s="4">
        <v>0</v>
      </c>
      <c r="R431" s="4">
        <v>0</v>
      </c>
      <c r="S431" s="4">
        <v>35313.599999999999</v>
      </c>
      <c r="T431" t="s">
        <v>3622</v>
      </c>
      <c r="U431" t="s">
        <v>3629</v>
      </c>
      <c r="V431" t="s">
        <v>3599</v>
      </c>
      <c r="W431" t="s">
        <v>2805</v>
      </c>
    </row>
    <row r="432" spans="1:23" x14ac:dyDescent="0.2">
      <c r="A432" t="s">
        <v>2817</v>
      </c>
      <c r="B432" t="s">
        <v>2804</v>
      </c>
      <c r="C432" t="s">
        <v>2805</v>
      </c>
      <c r="D432" t="s">
        <v>2833</v>
      </c>
      <c r="E432" t="s">
        <v>2818</v>
      </c>
      <c r="F432" t="s">
        <v>2808</v>
      </c>
      <c r="G432" t="s">
        <v>2809</v>
      </c>
      <c r="H432" t="s">
        <v>3628</v>
      </c>
      <c r="I432" s="2">
        <v>45716</v>
      </c>
      <c r="J432" t="s">
        <v>2811</v>
      </c>
      <c r="K432" t="s">
        <v>10</v>
      </c>
      <c r="L432" t="s">
        <v>10</v>
      </c>
      <c r="M432" s="3">
        <v>21225</v>
      </c>
      <c r="N432" s="4">
        <v>24408.75</v>
      </c>
      <c r="O432" s="4">
        <v>0</v>
      </c>
      <c r="P432" s="4">
        <v>0</v>
      </c>
      <c r="Q432" s="4">
        <v>0</v>
      </c>
      <c r="R432" s="4">
        <v>0</v>
      </c>
      <c r="S432" s="4">
        <v>24408.75</v>
      </c>
      <c r="T432" t="s">
        <v>3622</v>
      </c>
      <c r="U432" t="s">
        <v>3629</v>
      </c>
      <c r="V432" t="s">
        <v>3599</v>
      </c>
      <c r="W432" t="s">
        <v>2805</v>
      </c>
    </row>
    <row r="433" spans="1:23" x14ac:dyDescent="0.2">
      <c r="A433" t="s">
        <v>2817</v>
      </c>
      <c r="B433" t="s">
        <v>2804</v>
      </c>
      <c r="C433" t="s">
        <v>2805</v>
      </c>
      <c r="D433" t="s">
        <v>2840</v>
      </c>
      <c r="E433" t="s">
        <v>2818</v>
      </c>
      <c r="F433" t="s">
        <v>2808</v>
      </c>
      <c r="G433" t="s">
        <v>2809</v>
      </c>
      <c r="H433" t="s">
        <v>3630</v>
      </c>
      <c r="I433" s="2">
        <v>45716</v>
      </c>
      <c r="J433" t="s">
        <v>2811</v>
      </c>
      <c r="K433" t="s">
        <v>10</v>
      </c>
      <c r="L433" t="s">
        <v>10</v>
      </c>
      <c r="M433" s="3">
        <v>28248</v>
      </c>
      <c r="N433" s="4">
        <v>5649.6</v>
      </c>
      <c r="O433" s="4">
        <v>0</v>
      </c>
      <c r="P433" s="4">
        <v>0</v>
      </c>
      <c r="Q433" s="4">
        <v>0</v>
      </c>
      <c r="R433" s="4">
        <v>0</v>
      </c>
      <c r="S433" s="4">
        <v>5649.6</v>
      </c>
      <c r="T433" t="s">
        <v>3622</v>
      </c>
      <c r="U433" t="s">
        <v>3631</v>
      </c>
      <c r="V433" t="s">
        <v>3599</v>
      </c>
      <c r="W433" t="s">
        <v>2805</v>
      </c>
    </row>
    <row r="434" spans="1:23" x14ac:dyDescent="0.2">
      <c r="A434" t="s">
        <v>2817</v>
      </c>
      <c r="B434" t="s">
        <v>2804</v>
      </c>
      <c r="C434" t="s">
        <v>2805</v>
      </c>
      <c r="D434" t="s">
        <v>2840</v>
      </c>
      <c r="E434" t="s">
        <v>2818</v>
      </c>
      <c r="F434" t="s">
        <v>2808</v>
      </c>
      <c r="G434" t="s">
        <v>2809</v>
      </c>
      <c r="H434" t="s">
        <v>3630</v>
      </c>
      <c r="I434" s="2">
        <v>45716</v>
      </c>
      <c r="J434" t="s">
        <v>2811</v>
      </c>
      <c r="K434" t="s">
        <v>10</v>
      </c>
      <c r="L434" t="s">
        <v>10</v>
      </c>
      <c r="M434" s="3">
        <v>248530</v>
      </c>
      <c r="N434" s="4">
        <v>62132.5</v>
      </c>
      <c r="O434" s="4">
        <v>0</v>
      </c>
      <c r="P434" s="4">
        <v>0</v>
      </c>
      <c r="Q434" s="4">
        <v>0</v>
      </c>
      <c r="R434" s="4">
        <v>0</v>
      </c>
      <c r="S434" s="4">
        <v>62132.5</v>
      </c>
      <c r="T434" t="s">
        <v>3622</v>
      </c>
      <c r="U434" t="s">
        <v>3631</v>
      </c>
      <c r="V434" t="s">
        <v>3599</v>
      </c>
      <c r="W434" t="s">
        <v>2805</v>
      </c>
    </row>
    <row r="435" spans="1:23" x14ac:dyDescent="0.2">
      <c r="A435" t="s">
        <v>2817</v>
      </c>
      <c r="B435" t="s">
        <v>2804</v>
      </c>
      <c r="C435" t="s">
        <v>2805</v>
      </c>
      <c r="D435" t="s">
        <v>2806</v>
      </c>
      <c r="E435" t="s">
        <v>2818</v>
      </c>
      <c r="F435" t="s">
        <v>2808</v>
      </c>
      <c r="G435" t="s">
        <v>2809</v>
      </c>
      <c r="H435" t="s">
        <v>3632</v>
      </c>
      <c r="I435" s="2">
        <v>45716</v>
      </c>
      <c r="J435" t="s">
        <v>2811</v>
      </c>
      <c r="K435" t="s">
        <v>10</v>
      </c>
      <c r="L435" t="s">
        <v>10</v>
      </c>
      <c r="M435" s="3">
        <v>68724</v>
      </c>
      <c r="N435" s="4">
        <v>7559.64</v>
      </c>
      <c r="O435" s="4">
        <v>0</v>
      </c>
      <c r="P435" s="4">
        <v>0</v>
      </c>
      <c r="Q435" s="4">
        <v>0</v>
      </c>
      <c r="R435" s="4">
        <v>0</v>
      </c>
      <c r="S435" s="4">
        <v>7559.64</v>
      </c>
      <c r="T435" t="s">
        <v>3622</v>
      </c>
      <c r="U435" t="s">
        <v>3633</v>
      </c>
      <c r="V435" t="s">
        <v>3599</v>
      </c>
      <c r="W435" t="s">
        <v>2805</v>
      </c>
    </row>
    <row r="436" spans="1:23" x14ac:dyDescent="0.2">
      <c r="A436" t="s">
        <v>2817</v>
      </c>
      <c r="B436" t="s">
        <v>2804</v>
      </c>
      <c r="C436" t="s">
        <v>2821</v>
      </c>
      <c r="D436" t="s">
        <v>2822</v>
      </c>
      <c r="E436" t="s">
        <v>2818</v>
      </c>
      <c r="F436" t="s">
        <v>2808</v>
      </c>
      <c r="G436" t="s">
        <v>2809</v>
      </c>
      <c r="H436" t="s">
        <v>2129</v>
      </c>
      <c r="I436" s="2">
        <v>45716</v>
      </c>
      <c r="J436" t="s">
        <v>125</v>
      </c>
      <c r="K436" t="s">
        <v>10</v>
      </c>
      <c r="L436" t="s">
        <v>10</v>
      </c>
      <c r="M436" s="3">
        <v>0</v>
      </c>
      <c r="N436" s="4">
        <v>6121.95</v>
      </c>
      <c r="O436" s="4">
        <v>0</v>
      </c>
      <c r="P436" s="4">
        <v>0</v>
      </c>
      <c r="Q436" s="4">
        <v>0</v>
      </c>
      <c r="R436" s="4">
        <v>0</v>
      </c>
      <c r="S436" s="4">
        <v>6121.95</v>
      </c>
      <c r="T436" t="s">
        <v>3622</v>
      </c>
      <c r="U436" t="s">
        <v>3634</v>
      </c>
      <c r="V436" t="s">
        <v>3599</v>
      </c>
      <c r="W436" t="s">
        <v>2821</v>
      </c>
    </row>
    <row r="437" spans="1:23" x14ac:dyDescent="0.2">
      <c r="A437" s="7" t="s">
        <v>2817</v>
      </c>
      <c r="B437" s="7" t="s">
        <v>10</v>
      </c>
      <c r="C437" s="7" t="s">
        <v>10</v>
      </c>
      <c r="D437" s="7" t="s">
        <v>10</v>
      </c>
      <c r="E437" s="7" t="s">
        <v>10</v>
      </c>
      <c r="F437" s="7" t="s">
        <v>10</v>
      </c>
      <c r="G437" s="7" t="s">
        <v>10</v>
      </c>
      <c r="H437" s="7" t="s">
        <v>10</v>
      </c>
      <c r="I437" s="8"/>
      <c r="J437" s="7" t="s">
        <v>10</v>
      </c>
      <c r="K437" s="7" t="s">
        <v>10</v>
      </c>
      <c r="L437" s="7" t="s">
        <v>10</v>
      </c>
      <c r="M437" s="9">
        <v>1567124</v>
      </c>
      <c r="N437" s="10">
        <v>2446779.9900000002</v>
      </c>
      <c r="O437" s="10">
        <v>0</v>
      </c>
      <c r="P437" s="10">
        <v>0</v>
      </c>
      <c r="Q437" s="10">
        <v>0</v>
      </c>
      <c r="R437" s="10">
        <v>0</v>
      </c>
      <c r="S437" s="10">
        <v>2446779.9900000002</v>
      </c>
      <c r="T437" s="7" t="s">
        <v>10</v>
      </c>
      <c r="U437" s="7" t="s">
        <v>10</v>
      </c>
      <c r="V437" t="s">
        <v>3599</v>
      </c>
      <c r="W437" s="7" t="s">
        <v>10</v>
      </c>
    </row>
    <row r="438" spans="1:23" x14ac:dyDescent="0.2">
      <c r="A438" t="s">
        <v>2854</v>
      </c>
      <c r="B438" t="s">
        <v>2804</v>
      </c>
      <c r="C438" t="s">
        <v>2821</v>
      </c>
      <c r="D438" t="s">
        <v>2822</v>
      </c>
      <c r="E438" t="s">
        <v>2855</v>
      </c>
      <c r="F438" t="s">
        <v>2808</v>
      </c>
      <c r="G438" t="s">
        <v>2856</v>
      </c>
      <c r="H438" t="s">
        <v>2264</v>
      </c>
      <c r="I438" s="2">
        <v>45705</v>
      </c>
      <c r="J438" t="s">
        <v>424</v>
      </c>
      <c r="K438" t="s">
        <v>10</v>
      </c>
      <c r="L438" t="s">
        <v>10</v>
      </c>
      <c r="M438" s="3">
        <v>0</v>
      </c>
      <c r="N438" s="4">
        <v>36028</v>
      </c>
      <c r="O438" s="4">
        <v>0</v>
      </c>
      <c r="P438" s="4">
        <v>0</v>
      </c>
      <c r="Q438" s="4">
        <v>0</v>
      </c>
      <c r="R438" s="4">
        <v>0</v>
      </c>
      <c r="S438" s="4">
        <v>36028</v>
      </c>
      <c r="T438" t="s">
        <v>2857</v>
      </c>
      <c r="U438" t="s">
        <v>3635</v>
      </c>
      <c r="V438" t="s">
        <v>3599</v>
      </c>
      <c r="W438" t="s">
        <v>2821</v>
      </c>
    </row>
    <row r="439" spans="1:23" x14ac:dyDescent="0.2">
      <c r="A439" t="s">
        <v>2854</v>
      </c>
      <c r="B439" t="s">
        <v>2804</v>
      </c>
      <c r="C439" t="s">
        <v>2821</v>
      </c>
      <c r="D439" t="s">
        <v>2822</v>
      </c>
      <c r="E439" t="s">
        <v>2855</v>
      </c>
      <c r="F439" t="s">
        <v>2808</v>
      </c>
      <c r="G439" t="s">
        <v>2856</v>
      </c>
      <c r="H439" t="s">
        <v>2240</v>
      </c>
      <c r="I439" s="2">
        <v>45705</v>
      </c>
      <c r="J439" t="s">
        <v>2859</v>
      </c>
      <c r="K439" t="s">
        <v>10</v>
      </c>
      <c r="L439" t="s">
        <v>10</v>
      </c>
      <c r="M439" s="3">
        <v>0</v>
      </c>
      <c r="N439" s="4">
        <v>2767</v>
      </c>
      <c r="O439" s="4">
        <v>0</v>
      </c>
      <c r="P439" s="4">
        <v>0</v>
      </c>
      <c r="Q439" s="4">
        <v>0</v>
      </c>
      <c r="R439" s="4">
        <v>0</v>
      </c>
      <c r="S439" s="4">
        <v>2767</v>
      </c>
      <c r="T439" t="s">
        <v>2857</v>
      </c>
      <c r="U439" t="s">
        <v>3636</v>
      </c>
      <c r="V439" t="s">
        <v>3599</v>
      </c>
      <c r="W439" t="s">
        <v>2821</v>
      </c>
    </row>
    <row r="440" spans="1:23" x14ac:dyDescent="0.2">
      <c r="A440" t="s">
        <v>2854</v>
      </c>
      <c r="B440" t="s">
        <v>2804</v>
      </c>
      <c r="C440" t="s">
        <v>2821</v>
      </c>
      <c r="D440" t="s">
        <v>2822</v>
      </c>
      <c r="E440" t="s">
        <v>2855</v>
      </c>
      <c r="F440" t="s">
        <v>2808</v>
      </c>
      <c r="G440" t="s">
        <v>2856</v>
      </c>
      <c r="H440" t="s">
        <v>2608</v>
      </c>
      <c r="I440" s="2">
        <v>45705</v>
      </c>
      <c r="J440" t="s">
        <v>2861</v>
      </c>
      <c r="K440" t="s">
        <v>10</v>
      </c>
      <c r="L440" t="s">
        <v>10</v>
      </c>
      <c r="M440" s="3">
        <v>0</v>
      </c>
      <c r="N440" s="4">
        <v>1939</v>
      </c>
      <c r="O440" s="4">
        <v>0</v>
      </c>
      <c r="P440" s="4">
        <v>0</v>
      </c>
      <c r="Q440" s="4">
        <v>0</v>
      </c>
      <c r="R440" s="4">
        <v>0</v>
      </c>
      <c r="S440" s="4">
        <v>1939</v>
      </c>
      <c r="T440" t="s">
        <v>2857</v>
      </c>
      <c r="U440" t="s">
        <v>3637</v>
      </c>
      <c r="V440" t="s">
        <v>3599</v>
      </c>
      <c r="W440" t="s">
        <v>2821</v>
      </c>
    </row>
    <row r="441" spans="1:23" x14ac:dyDescent="0.2">
      <c r="A441" t="s">
        <v>2854</v>
      </c>
      <c r="B441" t="s">
        <v>2804</v>
      </c>
      <c r="C441" t="s">
        <v>2821</v>
      </c>
      <c r="D441" t="s">
        <v>2822</v>
      </c>
      <c r="E441" t="s">
        <v>2855</v>
      </c>
      <c r="F441" t="s">
        <v>2808</v>
      </c>
      <c r="G441" t="s">
        <v>2856</v>
      </c>
      <c r="H441" t="s">
        <v>2744</v>
      </c>
      <c r="I441" s="2">
        <v>45705</v>
      </c>
      <c r="J441" t="s">
        <v>1782</v>
      </c>
      <c r="K441" t="s">
        <v>10</v>
      </c>
      <c r="L441" t="s">
        <v>10</v>
      </c>
      <c r="M441" s="3">
        <v>0</v>
      </c>
      <c r="N441" s="4">
        <v>3621</v>
      </c>
      <c r="O441" s="4">
        <v>0</v>
      </c>
      <c r="P441" s="4">
        <v>0</v>
      </c>
      <c r="Q441" s="4">
        <v>0</v>
      </c>
      <c r="R441" s="4">
        <v>0</v>
      </c>
      <c r="S441" s="4">
        <v>3621</v>
      </c>
      <c r="T441" t="s">
        <v>2857</v>
      </c>
      <c r="U441" t="s">
        <v>3638</v>
      </c>
      <c r="V441" t="s">
        <v>3599</v>
      </c>
      <c r="W441" t="s">
        <v>2821</v>
      </c>
    </row>
    <row r="442" spans="1:23" x14ac:dyDescent="0.2">
      <c r="A442" t="s">
        <v>2854</v>
      </c>
      <c r="B442" t="s">
        <v>2804</v>
      </c>
      <c r="C442" t="s">
        <v>2821</v>
      </c>
      <c r="D442" t="s">
        <v>2822</v>
      </c>
      <c r="E442" t="s">
        <v>2855</v>
      </c>
      <c r="F442" t="s">
        <v>2808</v>
      </c>
      <c r="G442" t="s">
        <v>2856</v>
      </c>
      <c r="H442" t="s">
        <v>2632</v>
      </c>
      <c r="I442" s="2">
        <v>45705</v>
      </c>
      <c r="J442" t="s">
        <v>2864</v>
      </c>
      <c r="K442" t="s">
        <v>10</v>
      </c>
      <c r="L442" t="s">
        <v>10</v>
      </c>
      <c r="M442" s="3">
        <v>0</v>
      </c>
      <c r="N442" s="4">
        <v>3330</v>
      </c>
      <c r="O442" s="4">
        <v>0</v>
      </c>
      <c r="P442" s="4">
        <v>0</v>
      </c>
      <c r="Q442" s="4">
        <v>0</v>
      </c>
      <c r="R442" s="4">
        <v>0</v>
      </c>
      <c r="S442" s="4">
        <v>3330</v>
      </c>
      <c r="T442" t="s">
        <v>2857</v>
      </c>
      <c r="U442" t="s">
        <v>3639</v>
      </c>
      <c r="V442" t="s">
        <v>3599</v>
      </c>
      <c r="W442" t="s">
        <v>2821</v>
      </c>
    </row>
    <row r="443" spans="1:23" x14ac:dyDescent="0.2">
      <c r="A443" t="s">
        <v>2854</v>
      </c>
      <c r="B443" t="s">
        <v>2804</v>
      </c>
      <c r="C443" t="s">
        <v>2821</v>
      </c>
      <c r="D443" t="s">
        <v>2822</v>
      </c>
      <c r="E443" t="s">
        <v>2855</v>
      </c>
      <c r="F443" t="s">
        <v>2808</v>
      </c>
      <c r="G443" t="s">
        <v>2856</v>
      </c>
      <c r="H443" t="s">
        <v>2338</v>
      </c>
      <c r="I443" s="2">
        <v>45705</v>
      </c>
      <c r="J443" t="s">
        <v>2866</v>
      </c>
      <c r="K443" t="s">
        <v>10</v>
      </c>
      <c r="L443" t="s">
        <v>10</v>
      </c>
      <c r="M443" s="3">
        <v>0</v>
      </c>
      <c r="N443" s="4">
        <v>4240</v>
      </c>
      <c r="O443" s="4">
        <v>0</v>
      </c>
      <c r="P443" s="4">
        <v>0</v>
      </c>
      <c r="Q443" s="4">
        <v>0</v>
      </c>
      <c r="R443" s="4">
        <v>0</v>
      </c>
      <c r="S443" s="4">
        <v>4240</v>
      </c>
      <c r="T443" t="s">
        <v>2857</v>
      </c>
      <c r="U443" t="s">
        <v>3640</v>
      </c>
      <c r="V443" t="s">
        <v>3599</v>
      </c>
      <c r="W443" t="s">
        <v>2821</v>
      </c>
    </row>
    <row r="444" spans="1:23" x14ac:dyDescent="0.2">
      <c r="A444" t="s">
        <v>2854</v>
      </c>
      <c r="B444" t="s">
        <v>2804</v>
      </c>
      <c r="C444" t="s">
        <v>2821</v>
      </c>
      <c r="D444" t="s">
        <v>2822</v>
      </c>
      <c r="E444" t="s">
        <v>2855</v>
      </c>
      <c r="F444" t="s">
        <v>2808</v>
      </c>
      <c r="G444" t="s">
        <v>2856</v>
      </c>
      <c r="H444" t="s">
        <v>2417</v>
      </c>
      <c r="I444" s="2">
        <v>45705</v>
      </c>
      <c r="J444" t="s">
        <v>930</v>
      </c>
      <c r="K444" t="s">
        <v>10</v>
      </c>
      <c r="L444" t="s">
        <v>10</v>
      </c>
      <c r="M444" s="3">
        <v>0</v>
      </c>
      <c r="N444" s="4">
        <v>15720</v>
      </c>
      <c r="O444" s="4">
        <v>0</v>
      </c>
      <c r="P444" s="4">
        <v>0</v>
      </c>
      <c r="Q444" s="4">
        <v>0</v>
      </c>
      <c r="R444" s="4">
        <v>0</v>
      </c>
      <c r="S444" s="4">
        <v>15720</v>
      </c>
      <c r="T444" t="s">
        <v>2857</v>
      </c>
      <c r="U444" t="s">
        <v>3641</v>
      </c>
      <c r="V444" t="s">
        <v>3599</v>
      </c>
      <c r="W444" t="s">
        <v>2821</v>
      </c>
    </row>
    <row r="445" spans="1:23" x14ac:dyDescent="0.2">
      <c r="A445" s="7" t="s">
        <v>2854</v>
      </c>
      <c r="B445" s="7" t="s">
        <v>10</v>
      </c>
      <c r="C445" s="7" t="s">
        <v>10</v>
      </c>
      <c r="D445" s="7" t="s">
        <v>10</v>
      </c>
      <c r="E445" s="7" t="s">
        <v>10</v>
      </c>
      <c r="F445" s="7" t="s">
        <v>10</v>
      </c>
      <c r="G445" s="7" t="s">
        <v>10</v>
      </c>
      <c r="H445" s="7" t="s">
        <v>10</v>
      </c>
      <c r="I445" s="8"/>
      <c r="J445" s="7" t="s">
        <v>10</v>
      </c>
      <c r="K445" s="7" t="s">
        <v>10</v>
      </c>
      <c r="L445" s="7" t="s">
        <v>10</v>
      </c>
      <c r="M445" s="9">
        <v>0</v>
      </c>
      <c r="N445" s="10">
        <v>67645</v>
      </c>
      <c r="O445" s="10">
        <v>0</v>
      </c>
      <c r="P445" s="10">
        <v>0</v>
      </c>
      <c r="Q445" s="10">
        <v>0</v>
      </c>
      <c r="R445" s="10">
        <v>0</v>
      </c>
      <c r="S445" s="10">
        <v>67645</v>
      </c>
      <c r="T445" s="7" t="s">
        <v>10</v>
      </c>
      <c r="U445" s="7" t="s">
        <v>10</v>
      </c>
      <c r="V445" t="s">
        <v>3599</v>
      </c>
      <c r="W445" s="7" t="s">
        <v>10</v>
      </c>
    </row>
    <row r="446" spans="1:23" x14ac:dyDescent="0.2">
      <c r="A446" t="s">
        <v>2869</v>
      </c>
      <c r="B446" t="s">
        <v>2870</v>
      </c>
      <c r="C446" t="s">
        <v>2871</v>
      </c>
      <c r="D446" t="s">
        <v>2872</v>
      </c>
      <c r="E446" t="s">
        <v>2873</v>
      </c>
      <c r="F446" t="s">
        <v>2874</v>
      </c>
      <c r="G446" t="s">
        <v>2809</v>
      </c>
      <c r="H446" t="s">
        <v>3642</v>
      </c>
      <c r="I446" s="2">
        <v>45716</v>
      </c>
      <c r="J446" t="s">
        <v>2811</v>
      </c>
      <c r="K446" t="s">
        <v>2876</v>
      </c>
      <c r="L446" t="s">
        <v>3643</v>
      </c>
      <c r="M446" s="3">
        <v>26561</v>
      </c>
      <c r="N446" s="4">
        <v>1167.4000000000001</v>
      </c>
      <c r="O446" s="4">
        <v>0</v>
      </c>
      <c r="P446" s="4">
        <v>0</v>
      </c>
      <c r="Q446" s="4">
        <v>0</v>
      </c>
      <c r="R446" s="4">
        <v>0</v>
      </c>
      <c r="S446" s="4">
        <v>1167.4000000000001</v>
      </c>
      <c r="T446" t="s">
        <v>3622</v>
      </c>
      <c r="U446" t="s">
        <v>3644</v>
      </c>
      <c r="V446" t="s">
        <v>3599</v>
      </c>
      <c r="W446" t="s">
        <v>2871</v>
      </c>
    </row>
    <row r="447" spans="1:23" x14ac:dyDescent="0.2">
      <c r="A447" t="s">
        <v>2869</v>
      </c>
      <c r="B447" t="s">
        <v>2870</v>
      </c>
      <c r="C447" t="s">
        <v>2871</v>
      </c>
      <c r="D447" t="s">
        <v>2872</v>
      </c>
      <c r="E447" t="s">
        <v>2873</v>
      </c>
      <c r="F447" t="s">
        <v>2874</v>
      </c>
      <c r="G447" t="s">
        <v>2809</v>
      </c>
      <c r="H447" t="s">
        <v>3642</v>
      </c>
      <c r="I447" s="2">
        <v>45716</v>
      </c>
      <c r="J447" t="s">
        <v>2811</v>
      </c>
      <c r="K447" t="s">
        <v>2876</v>
      </c>
      <c r="L447" t="s">
        <v>3645</v>
      </c>
      <c r="M447" s="3">
        <v>26751</v>
      </c>
      <c r="N447" s="4">
        <v>1167.4000000000001</v>
      </c>
      <c r="O447" s="4">
        <v>0</v>
      </c>
      <c r="P447" s="4">
        <v>0</v>
      </c>
      <c r="Q447" s="4">
        <v>0</v>
      </c>
      <c r="R447" s="4">
        <v>0</v>
      </c>
      <c r="S447" s="4">
        <v>1167.4000000000001</v>
      </c>
      <c r="T447" t="s">
        <v>3622</v>
      </c>
      <c r="U447" t="s">
        <v>3644</v>
      </c>
      <c r="V447" t="s">
        <v>3599</v>
      </c>
      <c r="W447" t="s">
        <v>2871</v>
      </c>
    </row>
    <row r="448" spans="1:23" x14ac:dyDescent="0.2">
      <c r="A448" t="s">
        <v>2869</v>
      </c>
      <c r="B448" t="s">
        <v>2870</v>
      </c>
      <c r="C448" t="s">
        <v>2871</v>
      </c>
      <c r="D448" t="s">
        <v>2872</v>
      </c>
      <c r="E448" t="s">
        <v>2873</v>
      </c>
      <c r="F448" t="s">
        <v>2874</v>
      </c>
      <c r="G448" t="s">
        <v>2809</v>
      </c>
      <c r="H448" t="s">
        <v>3642</v>
      </c>
      <c r="I448" s="2">
        <v>45716</v>
      </c>
      <c r="J448" t="s">
        <v>2811</v>
      </c>
      <c r="K448" t="s">
        <v>2876</v>
      </c>
      <c r="L448" t="s">
        <v>3646</v>
      </c>
      <c r="M448" s="3">
        <v>13514</v>
      </c>
      <c r="N448" s="4">
        <v>583.70000000000005</v>
      </c>
      <c r="O448" s="4">
        <v>0</v>
      </c>
      <c r="P448" s="4">
        <v>0</v>
      </c>
      <c r="Q448" s="4">
        <v>0</v>
      </c>
      <c r="R448" s="4">
        <v>0</v>
      </c>
      <c r="S448" s="4">
        <v>583.70000000000005</v>
      </c>
      <c r="T448" t="s">
        <v>3622</v>
      </c>
      <c r="U448" t="s">
        <v>3644</v>
      </c>
      <c r="V448" t="s">
        <v>3599</v>
      </c>
      <c r="W448" t="s">
        <v>2871</v>
      </c>
    </row>
    <row r="449" spans="1:23" x14ac:dyDescent="0.2">
      <c r="A449" t="s">
        <v>2869</v>
      </c>
      <c r="B449" t="s">
        <v>2870</v>
      </c>
      <c r="C449" t="s">
        <v>2871</v>
      </c>
      <c r="D449" t="s">
        <v>2872</v>
      </c>
      <c r="E449" t="s">
        <v>2873</v>
      </c>
      <c r="F449" t="s">
        <v>2874</v>
      </c>
      <c r="G449" t="s">
        <v>2809</v>
      </c>
      <c r="H449" t="s">
        <v>3642</v>
      </c>
      <c r="I449" s="2">
        <v>45716</v>
      </c>
      <c r="J449" t="s">
        <v>2811</v>
      </c>
      <c r="K449" t="s">
        <v>2876</v>
      </c>
      <c r="L449" t="s">
        <v>3512</v>
      </c>
      <c r="M449" s="3">
        <v>26826</v>
      </c>
      <c r="N449" s="4">
        <v>1223.2</v>
      </c>
      <c r="O449" s="4">
        <v>0</v>
      </c>
      <c r="P449" s="4">
        <v>0</v>
      </c>
      <c r="Q449" s="4">
        <v>0</v>
      </c>
      <c r="R449" s="4">
        <v>0</v>
      </c>
      <c r="S449" s="4">
        <v>1223.2</v>
      </c>
      <c r="T449" t="s">
        <v>3622</v>
      </c>
      <c r="U449" t="s">
        <v>3644</v>
      </c>
      <c r="V449" t="s">
        <v>3599</v>
      </c>
      <c r="W449" t="s">
        <v>2871</v>
      </c>
    </row>
    <row r="450" spans="1:23" x14ac:dyDescent="0.2">
      <c r="A450" t="s">
        <v>2869</v>
      </c>
      <c r="B450" t="s">
        <v>2870</v>
      </c>
      <c r="C450" t="s">
        <v>2871</v>
      </c>
      <c r="D450" t="s">
        <v>2872</v>
      </c>
      <c r="E450" t="s">
        <v>2873</v>
      </c>
      <c r="F450" t="s">
        <v>2874</v>
      </c>
      <c r="G450" t="s">
        <v>2809</v>
      </c>
      <c r="H450" t="s">
        <v>3642</v>
      </c>
      <c r="I450" s="2">
        <v>45716</v>
      </c>
      <c r="J450" t="s">
        <v>2811</v>
      </c>
      <c r="K450" t="s">
        <v>2876</v>
      </c>
      <c r="L450" t="s">
        <v>3513</v>
      </c>
      <c r="M450" s="3">
        <v>26826</v>
      </c>
      <c r="N450" s="4">
        <v>1223.2</v>
      </c>
      <c r="O450" s="4">
        <v>0</v>
      </c>
      <c r="P450" s="4">
        <v>0</v>
      </c>
      <c r="Q450" s="4">
        <v>0</v>
      </c>
      <c r="R450" s="4">
        <v>0</v>
      </c>
      <c r="S450" s="4">
        <v>1223.2</v>
      </c>
      <c r="T450" t="s">
        <v>3622</v>
      </c>
      <c r="U450" t="s">
        <v>3644</v>
      </c>
      <c r="V450" t="s">
        <v>3599</v>
      </c>
      <c r="W450" t="s">
        <v>2871</v>
      </c>
    </row>
    <row r="451" spans="1:23" x14ac:dyDescent="0.2">
      <c r="A451" t="s">
        <v>2869</v>
      </c>
      <c r="B451" t="s">
        <v>2870</v>
      </c>
      <c r="C451" t="s">
        <v>2871</v>
      </c>
      <c r="D451" t="s">
        <v>2872</v>
      </c>
      <c r="E451" t="s">
        <v>2873</v>
      </c>
      <c r="F451" t="s">
        <v>2874</v>
      </c>
      <c r="G451" t="s">
        <v>2809</v>
      </c>
      <c r="H451" t="s">
        <v>3642</v>
      </c>
      <c r="I451" s="2">
        <v>45716</v>
      </c>
      <c r="J451" t="s">
        <v>2811</v>
      </c>
      <c r="K451" t="s">
        <v>2876</v>
      </c>
      <c r="L451" t="s">
        <v>3514</v>
      </c>
      <c r="M451" s="3">
        <v>26636</v>
      </c>
      <c r="N451" s="4">
        <v>1223.2</v>
      </c>
      <c r="O451" s="4">
        <v>0</v>
      </c>
      <c r="P451" s="4">
        <v>0</v>
      </c>
      <c r="Q451" s="4">
        <v>0</v>
      </c>
      <c r="R451" s="4">
        <v>0</v>
      </c>
      <c r="S451" s="4">
        <v>1223.2</v>
      </c>
      <c r="T451" t="s">
        <v>3622</v>
      </c>
      <c r="U451" t="s">
        <v>3644</v>
      </c>
      <c r="V451" t="s">
        <v>3599</v>
      </c>
      <c r="W451" t="s">
        <v>2871</v>
      </c>
    </row>
    <row r="452" spans="1:23" x14ac:dyDescent="0.2">
      <c r="A452" t="s">
        <v>2869</v>
      </c>
      <c r="B452" t="s">
        <v>2870</v>
      </c>
      <c r="C452" t="s">
        <v>2871</v>
      </c>
      <c r="D452" t="s">
        <v>2872</v>
      </c>
      <c r="E452" t="s">
        <v>2873</v>
      </c>
      <c r="F452" t="s">
        <v>2874</v>
      </c>
      <c r="G452" t="s">
        <v>2809</v>
      </c>
      <c r="H452" t="s">
        <v>3642</v>
      </c>
      <c r="I452" s="2">
        <v>45716</v>
      </c>
      <c r="J452" t="s">
        <v>2811</v>
      </c>
      <c r="K452" t="s">
        <v>2876</v>
      </c>
      <c r="L452" t="s">
        <v>3515</v>
      </c>
      <c r="M452" s="3">
        <v>26636</v>
      </c>
      <c r="N452" s="4">
        <v>1223.2</v>
      </c>
      <c r="O452" s="4">
        <v>0</v>
      </c>
      <c r="P452" s="4">
        <v>0</v>
      </c>
      <c r="Q452" s="4">
        <v>0</v>
      </c>
      <c r="R452" s="4">
        <v>0</v>
      </c>
      <c r="S452" s="4">
        <v>1223.2</v>
      </c>
      <c r="T452" t="s">
        <v>3622</v>
      </c>
      <c r="U452" t="s">
        <v>3644</v>
      </c>
      <c r="V452" t="s">
        <v>3599</v>
      </c>
      <c r="W452" t="s">
        <v>2871</v>
      </c>
    </row>
    <row r="453" spans="1:23" x14ac:dyDescent="0.2">
      <c r="A453" t="s">
        <v>2869</v>
      </c>
      <c r="B453" t="s">
        <v>2870</v>
      </c>
      <c r="C453" t="s">
        <v>2871</v>
      </c>
      <c r="D453" t="s">
        <v>2872</v>
      </c>
      <c r="E453" t="s">
        <v>2873</v>
      </c>
      <c r="F453" t="s">
        <v>2874</v>
      </c>
      <c r="G453" t="s">
        <v>2809</v>
      </c>
      <c r="H453" t="s">
        <v>3642</v>
      </c>
      <c r="I453" s="2">
        <v>45716</v>
      </c>
      <c r="J453" t="s">
        <v>2811</v>
      </c>
      <c r="K453" t="s">
        <v>2876</v>
      </c>
      <c r="L453" t="s">
        <v>3516</v>
      </c>
      <c r="M453" s="3">
        <v>26548</v>
      </c>
      <c r="N453" s="4">
        <v>1223.2</v>
      </c>
      <c r="O453" s="4">
        <v>0</v>
      </c>
      <c r="P453" s="4">
        <v>0</v>
      </c>
      <c r="Q453" s="4">
        <v>0</v>
      </c>
      <c r="R453" s="4">
        <v>0</v>
      </c>
      <c r="S453" s="4">
        <v>1223.2</v>
      </c>
      <c r="T453" t="s">
        <v>3622</v>
      </c>
      <c r="U453" t="s">
        <v>3644</v>
      </c>
      <c r="V453" t="s">
        <v>3599</v>
      </c>
      <c r="W453" t="s">
        <v>2871</v>
      </c>
    </row>
    <row r="454" spans="1:23" x14ac:dyDescent="0.2">
      <c r="A454" t="s">
        <v>2869</v>
      </c>
      <c r="B454" t="s">
        <v>2870</v>
      </c>
      <c r="C454" t="s">
        <v>2871</v>
      </c>
      <c r="D454" t="s">
        <v>2872</v>
      </c>
      <c r="E454" t="s">
        <v>2873</v>
      </c>
      <c r="F454" t="s">
        <v>2874</v>
      </c>
      <c r="G454" t="s">
        <v>2809</v>
      </c>
      <c r="H454" t="s">
        <v>3642</v>
      </c>
      <c r="I454" s="2">
        <v>45716</v>
      </c>
      <c r="J454" t="s">
        <v>2811</v>
      </c>
      <c r="K454" t="s">
        <v>2876</v>
      </c>
      <c r="L454" t="s">
        <v>3517</v>
      </c>
      <c r="M454" s="3">
        <v>26548</v>
      </c>
      <c r="N454" s="4">
        <v>1223.2</v>
      </c>
      <c r="O454" s="4">
        <v>0</v>
      </c>
      <c r="P454" s="4">
        <v>0</v>
      </c>
      <c r="Q454" s="4">
        <v>0</v>
      </c>
      <c r="R454" s="4">
        <v>0</v>
      </c>
      <c r="S454" s="4">
        <v>1223.2</v>
      </c>
      <c r="T454" t="s">
        <v>3622</v>
      </c>
      <c r="U454" t="s">
        <v>3644</v>
      </c>
      <c r="V454" t="s">
        <v>3599</v>
      </c>
      <c r="W454" t="s">
        <v>2871</v>
      </c>
    </row>
    <row r="455" spans="1:23" x14ac:dyDescent="0.2">
      <c r="A455" t="s">
        <v>2869</v>
      </c>
      <c r="B455" t="s">
        <v>2870</v>
      </c>
      <c r="C455" t="s">
        <v>2871</v>
      </c>
      <c r="D455" t="s">
        <v>2872</v>
      </c>
      <c r="E455" t="s">
        <v>2873</v>
      </c>
      <c r="F455" t="s">
        <v>2874</v>
      </c>
      <c r="G455" t="s">
        <v>2809</v>
      </c>
      <c r="H455" t="s">
        <v>3642</v>
      </c>
      <c r="I455" s="2">
        <v>45716</v>
      </c>
      <c r="J455" t="s">
        <v>2811</v>
      </c>
      <c r="K455" t="s">
        <v>2876</v>
      </c>
      <c r="L455" t="s">
        <v>3518</v>
      </c>
      <c r="M455" s="3">
        <v>26680</v>
      </c>
      <c r="N455" s="4">
        <v>1223.2</v>
      </c>
      <c r="O455" s="4">
        <v>0</v>
      </c>
      <c r="P455" s="4">
        <v>0</v>
      </c>
      <c r="Q455" s="4">
        <v>0</v>
      </c>
      <c r="R455" s="4">
        <v>0</v>
      </c>
      <c r="S455" s="4">
        <v>1223.2</v>
      </c>
      <c r="T455" t="s">
        <v>3622</v>
      </c>
      <c r="U455" t="s">
        <v>3644</v>
      </c>
      <c r="V455" t="s">
        <v>3599</v>
      </c>
      <c r="W455" t="s">
        <v>2871</v>
      </c>
    </row>
    <row r="456" spans="1:23" x14ac:dyDescent="0.2">
      <c r="A456" t="s">
        <v>2869</v>
      </c>
      <c r="B456" t="s">
        <v>2870</v>
      </c>
      <c r="C456" t="s">
        <v>2871</v>
      </c>
      <c r="D456" t="s">
        <v>2872</v>
      </c>
      <c r="E456" t="s">
        <v>2873</v>
      </c>
      <c r="F456" t="s">
        <v>2874</v>
      </c>
      <c r="G456" t="s">
        <v>2809</v>
      </c>
      <c r="H456" t="s">
        <v>3642</v>
      </c>
      <c r="I456" s="2">
        <v>45716</v>
      </c>
      <c r="J456" t="s">
        <v>2811</v>
      </c>
      <c r="K456" t="s">
        <v>2876</v>
      </c>
      <c r="L456" t="s">
        <v>3519</v>
      </c>
      <c r="M456" s="3">
        <v>26680</v>
      </c>
      <c r="N456" s="4">
        <v>1223.2</v>
      </c>
      <c r="O456" s="4">
        <v>0</v>
      </c>
      <c r="P456" s="4">
        <v>0</v>
      </c>
      <c r="Q456" s="4">
        <v>0</v>
      </c>
      <c r="R456" s="4">
        <v>0</v>
      </c>
      <c r="S456" s="4">
        <v>1223.2</v>
      </c>
      <c r="T456" t="s">
        <v>3622</v>
      </c>
      <c r="U456" t="s">
        <v>3644</v>
      </c>
      <c r="V456" t="s">
        <v>3599</v>
      </c>
      <c r="W456" t="s">
        <v>2871</v>
      </c>
    </row>
    <row r="457" spans="1:23" x14ac:dyDescent="0.2">
      <c r="A457" t="s">
        <v>2869</v>
      </c>
      <c r="B457" t="s">
        <v>2870</v>
      </c>
      <c r="C457" t="s">
        <v>2871</v>
      </c>
      <c r="D457" t="s">
        <v>2872</v>
      </c>
      <c r="E457" t="s">
        <v>2873</v>
      </c>
      <c r="F457" t="s">
        <v>2874</v>
      </c>
      <c r="G457" t="s">
        <v>2809</v>
      </c>
      <c r="H457" t="s">
        <v>3642</v>
      </c>
      <c r="I457" s="2">
        <v>45716</v>
      </c>
      <c r="J457" t="s">
        <v>2811</v>
      </c>
      <c r="K457" t="s">
        <v>2876</v>
      </c>
      <c r="L457" t="s">
        <v>3647</v>
      </c>
      <c r="M457" s="3">
        <v>27523</v>
      </c>
      <c r="N457" s="4">
        <v>1223.2</v>
      </c>
      <c r="O457" s="4">
        <v>0</v>
      </c>
      <c r="P457" s="4">
        <v>0</v>
      </c>
      <c r="Q457" s="4">
        <v>0</v>
      </c>
      <c r="R457" s="4">
        <v>0</v>
      </c>
      <c r="S457" s="4">
        <v>1223.2</v>
      </c>
      <c r="T457" t="s">
        <v>3622</v>
      </c>
      <c r="U457" t="s">
        <v>3644</v>
      </c>
      <c r="V457" t="s">
        <v>3599</v>
      </c>
      <c r="W457" t="s">
        <v>2871</v>
      </c>
    </row>
    <row r="458" spans="1:23" x14ac:dyDescent="0.2">
      <c r="A458" t="s">
        <v>2869</v>
      </c>
      <c r="B458" t="s">
        <v>2870</v>
      </c>
      <c r="C458" t="s">
        <v>2871</v>
      </c>
      <c r="D458" t="s">
        <v>2872</v>
      </c>
      <c r="E458" t="s">
        <v>2873</v>
      </c>
      <c r="F458" t="s">
        <v>2874</v>
      </c>
      <c r="G458" t="s">
        <v>2809</v>
      </c>
      <c r="H458" t="s">
        <v>3642</v>
      </c>
      <c r="I458" s="2">
        <v>45716</v>
      </c>
      <c r="J458" t="s">
        <v>2811</v>
      </c>
      <c r="K458" t="s">
        <v>2876</v>
      </c>
      <c r="L458" t="s">
        <v>3648</v>
      </c>
      <c r="M458" s="3">
        <v>27505</v>
      </c>
      <c r="N458" s="4">
        <v>1223.2</v>
      </c>
      <c r="O458" s="4">
        <v>0</v>
      </c>
      <c r="P458" s="4">
        <v>0</v>
      </c>
      <c r="Q458" s="4">
        <v>0</v>
      </c>
      <c r="R458" s="4">
        <v>0</v>
      </c>
      <c r="S458" s="4">
        <v>1223.2</v>
      </c>
      <c r="T458" t="s">
        <v>3622</v>
      </c>
      <c r="U458" t="s">
        <v>3644</v>
      </c>
      <c r="V458" t="s">
        <v>3599</v>
      </c>
      <c r="W458" t="s">
        <v>2871</v>
      </c>
    </row>
    <row r="459" spans="1:23" x14ac:dyDescent="0.2">
      <c r="A459" t="s">
        <v>2869</v>
      </c>
      <c r="B459" t="s">
        <v>2870</v>
      </c>
      <c r="C459" t="s">
        <v>2871</v>
      </c>
      <c r="D459" t="s">
        <v>2872</v>
      </c>
      <c r="E459" t="s">
        <v>2873</v>
      </c>
      <c r="F459" t="s">
        <v>2874</v>
      </c>
      <c r="G459" t="s">
        <v>2809</v>
      </c>
      <c r="H459" t="s">
        <v>3642</v>
      </c>
      <c r="I459" s="2">
        <v>45716</v>
      </c>
      <c r="J459" t="s">
        <v>2811</v>
      </c>
      <c r="K459" t="s">
        <v>2876</v>
      </c>
      <c r="L459" t="s">
        <v>3649</v>
      </c>
      <c r="M459" s="3">
        <v>27399</v>
      </c>
      <c r="N459" s="4">
        <v>1223.2</v>
      </c>
      <c r="O459" s="4">
        <v>0</v>
      </c>
      <c r="P459" s="4">
        <v>0</v>
      </c>
      <c r="Q459" s="4">
        <v>0</v>
      </c>
      <c r="R459" s="4">
        <v>0</v>
      </c>
      <c r="S459" s="4">
        <v>1223.2</v>
      </c>
      <c r="T459" t="s">
        <v>3622</v>
      </c>
      <c r="U459" t="s">
        <v>3644</v>
      </c>
      <c r="V459" t="s">
        <v>3599</v>
      </c>
      <c r="W459" t="s">
        <v>2871</v>
      </c>
    </row>
    <row r="460" spans="1:23" x14ac:dyDescent="0.2">
      <c r="A460" t="s">
        <v>2869</v>
      </c>
      <c r="B460" t="s">
        <v>2870</v>
      </c>
      <c r="C460" t="s">
        <v>2871</v>
      </c>
      <c r="D460" t="s">
        <v>2872</v>
      </c>
      <c r="E460" t="s">
        <v>2873</v>
      </c>
      <c r="F460" t="s">
        <v>2874</v>
      </c>
      <c r="G460" t="s">
        <v>2809</v>
      </c>
      <c r="H460" t="s">
        <v>3642</v>
      </c>
      <c r="I460" s="2">
        <v>45716</v>
      </c>
      <c r="J460" t="s">
        <v>2811</v>
      </c>
      <c r="K460" t="s">
        <v>2876</v>
      </c>
      <c r="L460" t="s">
        <v>3650</v>
      </c>
      <c r="M460" s="3">
        <v>27399</v>
      </c>
      <c r="N460" s="4">
        <v>1223.2</v>
      </c>
      <c r="O460" s="4">
        <v>0</v>
      </c>
      <c r="P460" s="4">
        <v>0</v>
      </c>
      <c r="Q460" s="4">
        <v>0</v>
      </c>
      <c r="R460" s="4">
        <v>0</v>
      </c>
      <c r="S460" s="4">
        <v>1223.2</v>
      </c>
      <c r="T460" t="s">
        <v>3622</v>
      </c>
      <c r="U460" t="s">
        <v>3644</v>
      </c>
      <c r="V460" t="s">
        <v>3599</v>
      </c>
      <c r="W460" t="s">
        <v>2871</v>
      </c>
    </row>
    <row r="461" spans="1:23" x14ac:dyDescent="0.2">
      <c r="A461" t="s">
        <v>2869</v>
      </c>
      <c r="B461" t="s">
        <v>2870</v>
      </c>
      <c r="C461" t="s">
        <v>2871</v>
      </c>
      <c r="D461" t="s">
        <v>2872</v>
      </c>
      <c r="E461" t="s">
        <v>2873</v>
      </c>
      <c r="F461" t="s">
        <v>2874</v>
      </c>
      <c r="G461" t="s">
        <v>2809</v>
      </c>
      <c r="H461" t="s">
        <v>3642</v>
      </c>
      <c r="I461" s="2">
        <v>45716</v>
      </c>
      <c r="J461" t="s">
        <v>2811</v>
      </c>
      <c r="K461" t="s">
        <v>2876</v>
      </c>
      <c r="L461" t="s">
        <v>3651</v>
      </c>
      <c r="M461" s="3">
        <v>27130</v>
      </c>
      <c r="N461" s="4">
        <v>1223.2</v>
      </c>
      <c r="O461" s="4">
        <v>0</v>
      </c>
      <c r="P461" s="4">
        <v>0</v>
      </c>
      <c r="Q461" s="4">
        <v>0</v>
      </c>
      <c r="R461" s="4">
        <v>0</v>
      </c>
      <c r="S461" s="4">
        <v>1223.2</v>
      </c>
      <c r="T461" t="s">
        <v>3622</v>
      </c>
      <c r="U461" t="s">
        <v>3644</v>
      </c>
      <c r="V461" t="s">
        <v>3599</v>
      </c>
      <c r="W461" t="s">
        <v>2871</v>
      </c>
    </row>
    <row r="462" spans="1:23" x14ac:dyDescent="0.2">
      <c r="A462" t="s">
        <v>2869</v>
      </c>
      <c r="B462" t="s">
        <v>2870</v>
      </c>
      <c r="C462" t="s">
        <v>2871</v>
      </c>
      <c r="D462" t="s">
        <v>2872</v>
      </c>
      <c r="E462" t="s">
        <v>2873</v>
      </c>
      <c r="F462" t="s">
        <v>2874</v>
      </c>
      <c r="G462" t="s">
        <v>2809</v>
      </c>
      <c r="H462" t="s">
        <v>3642</v>
      </c>
      <c r="I462" s="2">
        <v>45716</v>
      </c>
      <c r="J462" t="s">
        <v>2811</v>
      </c>
      <c r="K462" t="s">
        <v>2876</v>
      </c>
      <c r="L462" t="s">
        <v>3652</v>
      </c>
      <c r="M462" s="3">
        <v>27439</v>
      </c>
      <c r="N462" s="4">
        <v>1223.2</v>
      </c>
      <c r="O462" s="4">
        <v>0</v>
      </c>
      <c r="P462" s="4">
        <v>0</v>
      </c>
      <c r="Q462" s="4">
        <v>0</v>
      </c>
      <c r="R462" s="4">
        <v>0</v>
      </c>
      <c r="S462" s="4">
        <v>1223.2</v>
      </c>
      <c r="T462" t="s">
        <v>3622</v>
      </c>
      <c r="U462" t="s">
        <v>3644</v>
      </c>
      <c r="V462" t="s">
        <v>3599</v>
      </c>
      <c r="W462" t="s">
        <v>2871</v>
      </c>
    </row>
    <row r="463" spans="1:23" x14ac:dyDescent="0.2">
      <c r="A463" t="s">
        <v>2869</v>
      </c>
      <c r="B463" t="s">
        <v>2870</v>
      </c>
      <c r="C463" t="s">
        <v>2871</v>
      </c>
      <c r="D463" t="s">
        <v>2872</v>
      </c>
      <c r="E463" t="s">
        <v>2873</v>
      </c>
      <c r="F463" t="s">
        <v>2874</v>
      </c>
      <c r="G463" t="s">
        <v>2809</v>
      </c>
      <c r="H463" t="s">
        <v>3642</v>
      </c>
      <c r="I463" s="2">
        <v>45716</v>
      </c>
      <c r="J463" t="s">
        <v>2811</v>
      </c>
      <c r="K463" t="s">
        <v>2876</v>
      </c>
      <c r="L463" t="s">
        <v>3653</v>
      </c>
      <c r="M463" s="3">
        <v>27505</v>
      </c>
      <c r="N463" s="4">
        <v>1223.2</v>
      </c>
      <c r="O463" s="4">
        <v>0</v>
      </c>
      <c r="P463" s="4">
        <v>0</v>
      </c>
      <c r="Q463" s="4">
        <v>0</v>
      </c>
      <c r="R463" s="4">
        <v>0</v>
      </c>
      <c r="S463" s="4">
        <v>1223.2</v>
      </c>
      <c r="T463" t="s">
        <v>3622</v>
      </c>
      <c r="U463" t="s">
        <v>3644</v>
      </c>
      <c r="V463" t="s">
        <v>3599</v>
      </c>
      <c r="W463" t="s">
        <v>2871</v>
      </c>
    </row>
    <row r="464" spans="1:23" x14ac:dyDescent="0.2">
      <c r="A464" t="s">
        <v>2869</v>
      </c>
      <c r="B464" t="s">
        <v>2870</v>
      </c>
      <c r="C464" t="s">
        <v>2871</v>
      </c>
      <c r="D464" t="s">
        <v>2872</v>
      </c>
      <c r="E464" t="s">
        <v>2873</v>
      </c>
      <c r="F464" t="s">
        <v>2874</v>
      </c>
      <c r="G464" t="s">
        <v>2809</v>
      </c>
      <c r="H464" t="s">
        <v>3642</v>
      </c>
      <c r="I464" s="2">
        <v>45716</v>
      </c>
      <c r="J464" t="s">
        <v>2811</v>
      </c>
      <c r="K464" t="s">
        <v>2876</v>
      </c>
      <c r="L464" t="s">
        <v>3654</v>
      </c>
      <c r="M464" s="3">
        <v>26738</v>
      </c>
      <c r="N464" s="4">
        <v>1223.2</v>
      </c>
      <c r="O464" s="4">
        <v>0</v>
      </c>
      <c r="P464" s="4">
        <v>0</v>
      </c>
      <c r="Q464" s="4">
        <v>0</v>
      </c>
      <c r="R464" s="4">
        <v>0</v>
      </c>
      <c r="S464" s="4">
        <v>1223.2</v>
      </c>
      <c r="T464" t="s">
        <v>3622</v>
      </c>
      <c r="U464" t="s">
        <v>3644</v>
      </c>
      <c r="V464" t="s">
        <v>3599</v>
      </c>
      <c r="W464" t="s">
        <v>2871</v>
      </c>
    </row>
    <row r="465" spans="1:23" x14ac:dyDescent="0.2">
      <c r="A465" t="s">
        <v>2869</v>
      </c>
      <c r="B465" t="s">
        <v>2870</v>
      </c>
      <c r="C465" t="s">
        <v>2871</v>
      </c>
      <c r="D465" t="s">
        <v>2872</v>
      </c>
      <c r="E465" t="s">
        <v>2873</v>
      </c>
      <c r="F465" t="s">
        <v>2874</v>
      </c>
      <c r="G465" t="s">
        <v>2809</v>
      </c>
      <c r="H465" t="s">
        <v>3655</v>
      </c>
      <c r="I465" s="2">
        <v>45716</v>
      </c>
      <c r="J465" t="s">
        <v>2811</v>
      </c>
      <c r="K465" t="s">
        <v>2899</v>
      </c>
      <c r="L465" t="s">
        <v>3656</v>
      </c>
      <c r="M465" s="3">
        <v>27681</v>
      </c>
      <c r="N465" s="4">
        <v>1223.2</v>
      </c>
      <c r="O465" s="4">
        <v>0</v>
      </c>
      <c r="P465" s="4">
        <v>0</v>
      </c>
      <c r="Q465" s="4">
        <v>0</v>
      </c>
      <c r="R465" s="4">
        <v>0</v>
      </c>
      <c r="S465" s="4">
        <v>1223.2</v>
      </c>
      <c r="T465" t="s">
        <v>3622</v>
      </c>
      <c r="U465" t="s">
        <v>3657</v>
      </c>
      <c r="V465" t="s">
        <v>3599</v>
      </c>
      <c r="W465" t="s">
        <v>2871</v>
      </c>
    </row>
    <row r="466" spans="1:23" x14ac:dyDescent="0.2">
      <c r="A466" t="s">
        <v>2869</v>
      </c>
      <c r="B466" t="s">
        <v>2870</v>
      </c>
      <c r="C466" t="s">
        <v>2871</v>
      </c>
      <c r="D466" t="s">
        <v>2872</v>
      </c>
      <c r="E466" t="s">
        <v>2873</v>
      </c>
      <c r="F466" t="s">
        <v>2874</v>
      </c>
      <c r="G466" t="s">
        <v>2809</v>
      </c>
      <c r="H466" t="s">
        <v>3655</v>
      </c>
      <c r="I466" s="2">
        <v>45716</v>
      </c>
      <c r="J466" t="s">
        <v>2811</v>
      </c>
      <c r="K466" t="s">
        <v>2899</v>
      </c>
      <c r="L466" t="s">
        <v>3527</v>
      </c>
      <c r="M466" s="3">
        <v>26623</v>
      </c>
      <c r="N466" s="4">
        <v>1223.2</v>
      </c>
      <c r="O466" s="4">
        <v>0</v>
      </c>
      <c r="P466" s="4">
        <v>0</v>
      </c>
      <c r="Q466" s="4">
        <v>0</v>
      </c>
      <c r="R466" s="4">
        <v>0</v>
      </c>
      <c r="S466" s="4">
        <v>1223.2</v>
      </c>
      <c r="T466" t="s">
        <v>3622</v>
      </c>
      <c r="U466" t="s">
        <v>3657</v>
      </c>
      <c r="V466" t="s">
        <v>3599</v>
      </c>
      <c r="W466" t="s">
        <v>2871</v>
      </c>
    </row>
    <row r="467" spans="1:23" x14ac:dyDescent="0.2">
      <c r="A467" t="s">
        <v>2869</v>
      </c>
      <c r="B467" t="s">
        <v>2870</v>
      </c>
      <c r="C467" t="s">
        <v>2871</v>
      </c>
      <c r="D467" t="s">
        <v>2872</v>
      </c>
      <c r="E467" t="s">
        <v>2873</v>
      </c>
      <c r="F467" t="s">
        <v>2874</v>
      </c>
      <c r="G467" t="s">
        <v>2809</v>
      </c>
      <c r="H467" t="s">
        <v>3655</v>
      </c>
      <c r="I467" s="2">
        <v>45716</v>
      </c>
      <c r="J467" t="s">
        <v>2811</v>
      </c>
      <c r="K467" t="s">
        <v>2899</v>
      </c>
      <c r="L467" t="s">
        <v>3528</v>
      </c>
      <c r="M467" s="3">
        <v>26623</v>
      </c>
      <c r="N467" s="4">
        <v>1223.2</v>
      </c>
      <c r="O467" s="4">
        <v>0</v>
      </c>
      <c r="P467" s="4">
        <v>0</v>
      </c>
      <c r="Q467" s="4">
        <v>0</v>
      </c>
      <c r="R467" s="4">
        <v>0</v>
      </c>
      <c r="S467" s="4">
        <v>1223.2</v>
      </c>
      <c r="T467" t="s">
        <v>3622</v>
      </c>
      <c r="U467" t="s">
        <v>3657</v>
      </c>
      <c r="V467" t="s">
        <v>3599</v>
      </c>
      <c r="W467" t="s">
        <v>2871</v>
      </c>
    </row>
    <row r="468" spans="1:23" x14ac:dyDescent="0.2">
      <c r="A468" s="7" t="s">
        <v>2869</v>
      </c>
      <c r="B468" s="7" t="s">
        <v>10</v>
      </c>
      <c r="C468" s="7" t="s">
        <v>10</v>
      </c>
      <c r="D468" s="7" t="s">
        <v>10</v>
      </c>
      <c r="E468" s="7" t="s">
        <v>10</v>
      </c>
      <c r="F468" s="7" t="s">
        <v>10</v>
      </c>
      <c r="G468" s="7" t="s">
        <v>10</v>
      </c>
      <c r="H468" s="7" t="s">
        <v>10</v>
      </c>
      <c r="I468" s="8"/>
      <c r="J468" s="7" t="s">
        <v>10</v>
      </c>
      <c r="K468" s="7" t="s">
        <v>10</v>
      </c>
      <c r="L468" s="7" t="s">
        <v>10</v>
      </c>
      <c r="M468" s="9">
        <v>579771</v>
      </c>
      <c r="N468" s="10">
        <v>26159.3</v>
      </c>
      <c r="O468" s="10">
        <v>0</v>
      </c>
      <c r="P468" s="10">
        <v>0</v>
      </c>
      <c r="Q468" s="10">
        <v>0</v>
      </c>
      <c r="R468" s="10">
        <v>0</v>
      </c>
      <c r="S468" s="10">
        <v>26159.3</v>
      </c>
      <c r="T468" s="7" t="s">
        <v>10</v>
      </c>
      <c r="U468" s="7" t="s">
        <v>10</v>
      </c>
      <c r="V468" t="s">
        <v>3599</v>
      </c>
      <c r="W468" s="7" t="s">
        <v>10</v>
      </c>
    </row>
    <row r="469" spans="1:23" x14ac:dyDescent="0.2">
      <c r="A469" t="s">
        <v>2911</v>
      </c>
      <c r="B469" t="s">
        <v>2912</v>
      </c>
      <c r="C469" t="s">
        <v>2922</v>
      </c>
      <c r="D469" t="s">
        <v>2923</v>
      </c>
      <c r="E469" t="s">
        <v>2915</v>
      </c>
      <c r="F469" t="s">
        <v>2916</v>
      </c>
      <c r="G469" t="s">
        <v>2856</v>
      </c>
      <c r="H469" t="s">
        <v>3658</v>
      </c>
      <c r="I469" s="2">
        <v>45689</v>
      </c>
      <c r="J469" t="s">
        <v>3659</v>
      </c>
      <c r="K469" t="s">
        <v>3660</v>
      </c>
      <c r="L469" t="s">
        <v>3661</v>
      </c>
      <c r="M469" s="3">
        <v>29767</v>
      </c>
      <c r="N469" s="4">
        <v>672803.26</v>
      </c>
      <c r="O469" s="4">
        <v>748.82</v>
      </c>
      <c r="P469" s="4">
        <v>901</v>
      </c>
      <c r="Q469" s="4">
        <v>1488.35</v>
      </c>
      <c r="R469" s="4">
        <v>0</v>
      </c>
      <c r="S469" s="4">
        <v>671153.44</v>
      </c>
      <c r="T469" t="s">
        <v>2857</v>
      </c>
      <c r="U469" t="s">
        <v>3662</v>
      </c>
      <c r="V469" t="s">
        <v>3599</v>
      </c>
      <c r="W469" t="s">
        <v>2922</v>
      </c>
    </row>
    <row r="470" spans="1:23" x14ac:dyDescent="0.2">
      <c r="A470" t="s">
        <v>2911</v>
      </c>
      <c r="B470" t="s">
        <v>2912</v>
      </c>
      <c r="C470" t="s">
        <v>2922</v>
      </c>
      <c r="D470" t="s">
        <v>2923</v>
      </c>
      <c r="E470" t="s">
        <v>2915</v>
      </c>
      <c r="F470" t="s">
        <v>2916</v>
      </c>
      <c r="G470" t="s">
        <v>2856</v>
      </c>
      <c r="H470" t="s">
        <v>3658</v>
      </c>
      <c r="I470" s="2">
        <v>45689</v>
      </c>
      <c r="J470" t="s">
        <v>3659</v>
      </c>
      <c r="K470" t="s">
        <v>3660</v>
      </c>
      <c r="L470" t="s">
        <v>3663</v>
      </c>
      <c r="M470" s="3">
        <v>29670</v>
      </c>
      <c r="N470" s="4">
        <v>670610.82999999996</v>
      </c>
      <c r="O470" s="4">
        <v>746.38</v>
      </c>
      <c r="P470" s="4">
        <v>901</v>
      </c>
      <c r="Q470" s="4">
        <v>1483.5</v>
      </c>
      <c r="R470" s="4">
        <v>0</v>
      </c>
      <c r="S470" s="4">
        <v>668963.44999999995</v>
      </c>
      <c r="T470" t="s">
        <v>2857</v>
      </c>
      <c r="U470" t="s">
        <v>3662</v>
      </c>
      <c r="V470" t="s">
        <v>3599</v>
      </c>
      <c r="W470" t="s">
        <v>2922</v>
      </c>
    </row>
    <row r="471" spans="1:23" x14ac:dyDescent="0.2">
      <c r="A471" t="s">
        <v>2911</v>
      </c>
      <c r="B471" t="s">
        <v>2912</v>
      </c>
      <c r="C471" t="s">
        <v>2913</v>
      </c>
      <c r="D471" t="s">
        <v>2914</v>
      </c>
      <c r="E471" t="s">
        <v>2915</v>
      </c>
      <c r="F471" t="s">
        <v>2916</v>
      </c>
      <c r="G471" t="s">
        <v>2856</v>
      </c>
      <c r="H471" t="s">
        <v>3664</v>
      </c>
      <c r="I471" s="2">
        <v>45689</v>
      </c>
      <c r="J471" t="s">
        <v>3334</v>
      </c>
      <c r="K471" t="s">
        <v>3665</v>
      </c>
      <c r="L471" t="s">
        <v>3666</v>
      </c>
      <c r="M471" s="3">
        <v>29366</v>
      </c>
      <c r="N471" s="4">
        <v>690169.13</v>
      </c>
      <c r="O471" s="4">
        <v>768.14</v>
      </c>
      <c r="P471" s="4">
        <v>1059</v>
      </c>
      <c r="Q471" s="4">
        <v>880.98</v>
      </c>
      <c r="R471" s="4">
        <v>0</v>
      </c>
      <c r="S471" s="4">
        <v>688341.99</v>
      </c>
      <c r="T471" t="s">
        <v>2857</v>
      </c>
      <c r="U471" t="s">
        <v>3667</v>
      </c>
      <c r="V471" t="s">
        <v>3599</v>
      </c>
      <c r="W471" t="s">
        <v>2913</v>
      </c>
    </row>
    <row r="472" spans="1:23" x14ac:dyDescent="0.2">
      <c r="A472" t="s">
        <v>2911</v>
      </c>
      <c r="B472" t="s">
        <v>2912</v>
      </c>
      <c r="C472" t="s">
        <v>2913</v>
      </c>
      <c r="D472" t="s">
        <v>2914</v>
      </c>
      <c r="E472" t="s">
        <v>2915</v>
      </c>
      <c r="F472" t="s">
        <v>2916</v>
      </c>
      <c r="G472" t="s">
        <v>2856</v>
      </c>
      <c r="H472" t="s">
        <v>3668</v>
      </c>
      <c r="I472" s="2">
        <v>45691</v>
      </c>
      <c r="J472" t="s">
        <v>3389</v>
      </c>
      <c r="K472" t="s">
        <v>3390</v>
      </c>
      <c r="L472" t="s">
        <v>3669</v>
      </c>
      <c r="M472" s="3">
        <v>29366</v>
      </c>
      <c r="N472" s="4">
        <v>677604.59</v>
      </c>
      <c r="O472" s="4">
        <v>754.16</v>
      </c>
      <c r="P472" s="4">
        <v>2670</v>
      </c>
      <c r="Q472" s="4">
        <v>880.98</v>
      </c>
      <c r="R472" s="4">
        <v>3500</v>
      </c>
      <c r="S472" s="4">
        <v>670680.43000000005</v>
      </c>
      <c r="T472" t="s">
        <v>2857</v>
      </c>
      <c r="U472" t="s">
        <v>3670</v>
      </c>
      <c r="V472" t="s">
        <v>3599</v>
      </c>
      <c r="W472" t="s">
        <v>2913</v>
      </c>
    </row>
    <row r="473" spans="1:23" x14ac:dyDescent="0.2">
      <c r="A473" t="s">
        <v>2911</v>
      </c>
      <c r="B473" t="s">
        <v>2912</v>
      </c>
      <c r="C473" t="s">
        <v>2871</v>
      </c>
      <c r="D473" t="s">
        <v>2872</v>
      </c>
      <c r="E473" t="s">
        <v>2915</v>
      </c>
      <c r="F473" t="s">
        <v>2916</v>
      </c>
      <c r="G473" t="s">
        <v>2856</v>
      </c>
      <c r="H473" t="s">
        <v>3671</v>
      </c>
      <c r="I473" s="2">
        <v>45691</v>
      </c>
      <c r="J473" t="s">
        <v>3353</v>
      </c>
      <c r="K473" t="s">
        <v>3354</v>
      </c>
      <c r="L473" t="s">
        <v>3672</v>
      </c>
      <c r="M473" s="3">
        <v>27192</v>
      </c>
      <c r="N473" s="4">
        <v>549278.4</v>
      </c>
      <c r="O473" s="4">
        <v>611.34</v>
      </c>
      <c r="P473" s="4">
        <v>600</v>
      </c>
      <c r="Q473" s="4">
        <v>815.76</v>
      </c>
      <c r="R473" s="4">
        <v>900</v>
      </c>
      <c r="S473" s="4">
        <v>547167.06000000006</v>
      </c>
      <c r="T473" t="s">
        <v>2857</v>
      </c>
      <c r="U473" t="s">
        <v>3673</v>
      </c>
      <c r="V473" t="s">
        <v>3599</v>
      </c>
      <c r="W473" t="s">
        <v>2871</v>
      </c>
    </row>
    <row r="474" spans="1:23" x14ac:dyDescent="0.2">
      <c r="A474" t="s">
        <v>2911</v>
      </c>
      <c r="B474" t="s">
        <v>2912</v>
      </c>
      <c r="C474" t="s">
        <v>2871</v>
      </c>
      <c r="D474" t="s">
        <v>2872</v>
      </c>
      <c r="E474" t="s">
        <v>2915</v>
      </c>
      <c r="F474" t="s">
        <v>2916</v>
      </c>
      <c r="G474" t="s">
        <v>2856</v>
      </c>
      <c r="H474" t="s">
        <v>3671</v>
      </c>
      <c r="I474" s="2">
        <v>45691</v>
      </c>
      <c r="J474" t="s">
        <v>3353</v>
      </c>
      <c r="K474" t="s">
        <v>3354</v>
      </c>
      <c r="L474" t="s">
        <v>3674</v>
      </c>
      <c r="M474" s="3">
        <v>26971</v>
      </c>
      <c r="N474" s="4">
        <v>544814.19999999995</v>
      </c>
      <c r="O474" s="4">
        <v>606.37</v>
      </c>
      <c r="P474" s="4">
        <v>600</v>
      </c>
      <c r="Q474" s="4">
        <v>809.13</v>
      </c>
      <c r="R474" s="4">
        <v>900</v>
      </c>
      <c r="S474" s="4">
        <v>542707.82999999996</v>
      </c>
      <c r="T474" t="s">
        <v>2857</v>
      </c>
      <c r="U474" t="s">
        <v>3673</v>
      </c>
      <c r="V474" t="s">
        <v>3599</v>
      </c>
      <c r="W474" t="s">
        <v>2871</v>
      </c>
    </row>
    <row r="475" spans="1:23" x14ac:dyDescent="0.2">
      <c r="A475" t="s">
        <v>2911</v>
      </c>
      <c r="B475" t="s">
        <v>2912</v>
      </c>
      <c r="C475" t="s">
        <v>2871</v>
      </c>
      <c r="D475" t="s">
        <v>2872</v>
      </c>
      <c r="E475" t="s">
        <v>2915</v>
      </c>
      <c r="F475" t="s">
        <v>2916</v>
      </c>
      <c r="G475" t="s">
        <v>2856</v>
      </c>
      <c r="H475" t="s">
        <v>3671</v>
      </c>
      <c r="I475" s="2">
        <v>45691</v>
      </c>
      <c r="J475" t="s">
        <v>3353</v>
      </c>
      <c r="K475" t="s">
        <v>3354</v>
      </c>
      <c r="L475" t="s">
        <v>3675</v>
      </c>
      <c r="M475" s="3">
        <v>27496</v>
      </c>
      <c r="N475" s="4">
        <v>555419.19999999995</v>
      </c>
      <c r="O475" s="4">
        <v>618.16999999999996</v>
      </c>
      <c r="P475" s="4">
        <v>600</v>
      </c>
      <c r="Q475" s="4">
        <v>824.88</v>
      </c>
      <c r="R475" s="4">
        <v>900</v>
      </c>
      <c r="S475" s="4">
        <v>553301.03</v>
      </c>
      <c r="T475" t="s">
        <v>2857</v>
      </c>
      <c r="U475" t="s">
        <v>3673</v>
      </c>
      <c r="V475" t="s">
        <v>3599</v>
      </c>
      <c r="W475" t="s">
        <v>2871</v>
      </c>
    </row>
    <row r="476" spans="1:23" x14ac:dyDescent="0.2">
      <c r="A476" t="s">
        <v>2911</v>
      </c>
      <c r="B476" t="s">
        <v>2912</v>
      </c>
      <c r="C476" t="s">
        <v>2913</v>
      </c>
      <c r="D476" t="s">
        <v>2914</v>
      </c>
      <c r="E476" t="s">
        <v>2915</v>
      </c>
      <c r="F476" t="s">
        <v>2916</v>
      </c>
      <c r="G476" t="s">
        <v>2856</v>
      </c>
      <c r="H476" t="s">
        <v>3676</v>
      </c>
      <c r="I476" s="2">
        <v>45691</v>
      </c>
      <c r="J476" t="s">
        <v>2952</v>
      </c>
      <c r="K476" t="s">
        <v>2953</v>
      </c>
      <c r="L476" t="s">
        <v>3677</v>
      </c>
      <c r="M476" s="3">
        <v>28172</v>
      </c>
      <c r="N476" s="4">
        <v>650617.13</v>
      </c>
      <c r="O476" s="4">
        <v>724.12</v>
      </c>
      <c r="P476" s="4">
        <v>1783</v>
      </c>
      <c r="Q476" s="4">
        <v>845.16</v>
      </c>
      <c r="R476" s="4">
        <v>4500</v>
      </c>
      <c r="S476" s="4">
        <v>643610.01</v>
      </c>
      <c r="T476" t="s">
        <v>2857</v>
      </c>
      <c r="U476" t="s">
        <v>3678</v>
      </c>
      <c r="V476" t="s">
        <v>3599</v>
      </c>
      <c r="W476" t="s">
        <v>2913</v>
      </c>
    </row>
    <row r="477" spans="1:23" x14ac:dyDescent="0.2">
      <c r="A477" t="s">
        <v>2911</v>
      </c>
      <c r="B477" t="s">
        <v>2912</v>
      </c>
      <c r="C477" t="s">
        <v>2913</v>
      </c>
      <c r="D477" t="s">
        <v>2914</v>
      </c>
      <c r="E477" t="s">
        <v>2915</v>
      </c>
      <c r="F477" t="s">
        <v>2916</v>
      </c>
      <c r="G477" t="s">
        <v>2856</v>
      </c>
      <c r="H477" t="s">
        <v>3676</v>
      </c>
      <c r="I477" s="2">
        <v>45691</v>
      </c>
      <c r="J477" t="s">
        <v>2952</v>
      </c>
      <c r="K477" t="s">
        <v>2953</v>
      </c>
      <c r="L477" t="s">
        <v>3679</v>
      </c>
      <c r="M477" s="3">
        <v>28172</v>
      </c>
      <c r="N477" s="4">
        <v>650617.13</v>
      </c>
      <c r="O477" s="4">
        <v>724.12</v>
      </c>
      <c r="P477" s="4">
        <v>1732.2</v>
      </c>
      <c r="Q477" s="4">
        <v>845.16</v>
      </c>
      <c r="R477" s="4">
        <v>4500</v>
      </c>
      <c r="S477" s="4">
        <v>643660.81000000006</v>
      </c>
      <c r="T477" t="s">
        <v>2857</v>
      </c>
      <c r="U477" t="s">
        <v>3678</v>
      </c>
      <c r="V477" t="s">
        <v>3599</v>
      </c>
      <c r="W477" t="s">
        <v>2913</v>
      </c>
    </row>
    <row r="478" spans="1:23" x14ac:dyDescent="0.2">
      <c r="A478" t="s">
        <v>2911</v>
      </c>
      <c r="B478" t="s">
        <v>2912</v>
      </c>
      <c r="C478" t="s">
        <v>2913</v>
      </c>
      <c r="D478" t="s">
        <v>2914</v>
      </c>
      <c r="E478" t="s">
        <v>2915</v>
      </c>
      <c r="F478" t="s">
        <v>2916</v>
      </c>
      <c r="G478" t="s">
        <v>2856</v>
      </c>
      <c r="H478" t="s">
        <v>3680</v>
      </c>
      <c r="I478" s="2">
        <v>45691</v>
      </c>
      <c r="J478" t="s">
        <v>3681</v>
      </c>
      <c r="K478" t="s">
        <v>3295</v>
      </c>
      <c r="L478" t="s">
        <v>3500</v>
      </c>
      <c r="M478" s="3">
        <v>29304</v>
      </c>
      <c r="N478" s="4">
        <v>694079.01</v>
      </c>
      <c r="O478" s="4">
        <v>772.5</v>
      </c>
      <c r="P478" s="4">
        <v>1767</v>
      </c>
      <c r="Q478" s="4">
        <v>879.12</v>
      </c>
      <c r="R478" s="4">
        <v>4500</v>
      </c>
      <c r="S478" s="4">
        <v>687039.51</v>
      </c>
      <c r="T478" t="s">
        <v>2857</v>
      </c>
      <c r="U478" t="s">
        <v>3682</v>
      </c>
      <c r="V478" t="s">
        <v>3599</v>
      </c>
      <c r="W478" t="s">
        <v>2913</v>
      </c>
    </row>
    <row r="479" spans="1:23" x14ac:dyDescent="0.2">
      <c r="A479" t="s">
        <v>2911</v>
      </c>
      <c r="B479" t="s">
        <v>2912</v>
      </c>
      <c r="C479" t="s">
        <v>2913</v>
      </c>
      <c r="D479" t="s">
        <v>2914</v>
      </c>
      <c r="E479" t="s">
        <v>2915</v>
      </c>
      <c r="F479" t="s">
        <v>2916</v>
      </c>
      <c r="G479" t="s">
        <v>2856</v>
      </c>
      <c r="H479" t="s">
        <v>3683</v>
      </c>
      <c r="I479" s="2">
        <v>45691</v>
      </c>
      <c r="J479" t="s">
        <v>3681</v>
      </c>
      <c r="K479" t="s">
        <v>3295</v>
      </c>
      <c r="L479" t="s">
        <v>3601</v>
      </c>
      <c r="M479" s="3">
        <v>29304</v>
      </c>
      <c r="N479" s="4">
        <v>694079.01</v>
      </c>
      <c r="O479" s="4">
        <v>772.5</v>
      </c>
      <c r="P479" s="4">
        <v>1767</v>
      </c>
      <c r="Q479" s="4">
        <v>879.12</v>
      </c>
      <c r="R479" s="4">
        <v>4500</v>
      </c>
      <c r="S479" s="4">
        <v>687039.51</v>
      </c>
      <c r="T479" t="s">
        <v>2857</v>
      </c>
      <c r="U479" t="s">
        <v>3684</v>
      </c>
      <c r="V479" t="s">
        <v>3599</v>
      </c>
      <c r="W479" t="s">
        <v>2913</v>
      </c>
    </row>
    <row r="480" spans="1:23" x14ac:dyDescent="0.2">
      <c r="A480" t="s">
        <v>2911</v>
      </c>
      <c r="B480" t="s">
        <v>2912</v>
      </c>
      <c r="C480" t="s">
        <v>2871</v>
      </c>
      <c r="D480" t="s">
        <v>2872</v>
      </c>
      <c r="E480" t="s">
        <v>2915</v>
      </c>
      <c r="F480" t="s">
        <v>2916</v>
      </c>
      <c r="G480" t="s">
        <v>2856</v>
      </c>
      <c r="H480" t="s">
        <v>3685</v>
      </c>
      <c r="I480" s="2">
        <v>45692</v>
      </c>
      <c r="J480" t="s">
        <v>3138</v>
      </c>
      <c r="K480" t="s">
        <v>3139</v>
      </c>
      <c r="L480" t="s">
        <v>3686</v>
      </c>
      <c r="M480" s="3">
        <v>25463</v>
      </c>
      <c r="N480" s="4">
        <v>514352.6</v>
      </c>
      <c r="O480" s="4">
        <v>572.46</v>
      </c>
      <c r="P480" s="4">
        <v>412.92</v>
      </c>
      <c r="Q480" s="4">
        <v>763.89</v>
      </c>
      <c r="R480" s="4">
        <v>900</v>
      </c>
      <c r="S480" s="4">
        <v>512467.22</v>
      </c>
      <c r="T480" t="s">
        <v>2857</v>
      </c>
      <c r="U480" t="s">
        <v>3687</v>
      </c>
      <c r="V480" t="s">
        <v>3599</v>
      </c>
      <c r="W480" t="s">
        <v>2871</v>
      </c>
    </row>
    <row r="481" spans="1:23" x14ac:dyDescent="0.2">
      <c r="A481" t="s">
        <v>2911</v>
      </c>
      <c r="B481" t="s">
        <v>2912</v>
      </c>
      <c r="C481" t="s">
        <v>2913</v>
      </c>
      <c r="D481" t="s">
        <v>2914</v>
      </c>
      <c r="E481" t="s">
        <v>2915</v>
      </c>
      <c r="F481" t="s">
        <v>2916</v>
      </c>
      <c r="G481" t="s">
        <v>2856</v>
      </c>
      <c r="H481" t="s">
        <v>3688</v>
      </c>
      <c r="I481" s="2">
        <v>45692</v>
      </c>
      <c r="J481" t="s">
        <v>3394</v>
      </c>
      <c r="K481" t="s">
        <v>3395</v>
      </c>
      <c r="L481" t="s">
        <v>3689</v>
      </c>
      <c r="M481" s="3">
        <v>29366</v>
      </c>
      <c r="N481" s="4">
        <v>677310.93</v>
      </c>
      <c r="O481" s="4">
        <v>753.83</v>
      </c>
      <c r="P481" s="4">
        <v>2695</v>
      </c>
      <c r="Q481" s="4">
        <v>880.98</v>
      </c>
      <c r="R481" s="4">
        <v>3500</v>
      </c>
      <c r="S481" s="4">
        <v>670362.1</v>
      </c>
      <c r="T481" t="s">
        <v>2857</v>
      </c>
      <c r="U481" t="s">
        <v>3690</v>
      </c>
      <c r="V481" t="s">
        <v>3599</v>
      </c>
      <c r="W481" t="s">
        <v>2913</v>
      </c>
    </row>
    <row r="482" spans="1:23" x14ac:dyDescent="0.2">
      <c r="A482" t="s">
        <v>2911</v>
      </c>
      <c r="B482" t="s">
        <v>2912</v>
      </c>
      <c r="C482" t="s">
        <v>2922</v>
      </c>
      <c r="D482" t="s">
        <v>2923</v>
      </c>
      <c r="E482" t="s">
        <v>2915</v>
      </c>
      <c r="F482" t="s">
        <v>2916</v>
      </c>
      <c r="G482" t="s">
        <v>2856</v>
      </c>
      <c r="H482" t="s">
        <v>3691</v>
      </c>
      <c r="I482" s="2">
        <v>45692</v>
      </c>
      <c r="J482" t="s">
        <v>2925</v>
      </c>
      <c r="K482" t="s">
        <v>3003</v>
      </c>
      <c r="L482" t="s">
        <v>3692</v>
      </c>
      <c r="M482" s="3">
        <v>28274</v>
      </c>
      <c r="N482" s="4">
        <v>633685.93999999994</v>
      </c>
      <c r="O482" s="4">
        <v>705.28</v>
      </c>
      <c r="P482" s="4">
        <v>1924</v>
      </c>
      <c r="Q482" s="4">
        <v>848.22</v>
      </c>
      <c r="R482" s="4">
        <v>4500</v>
      </c>
      <c r="S482" s="4">
        <v>626556.66</v>
      </c>
      <c r="T482" t="s">
        <v>2857</v>
      </c>
      <c r="U482" t="s">
        <v>3693</v>
      </c>
      <c r="V482" t="s">
        <v>3599</v>
      </c>
      <c r="W482" t="s">
        <v>2922</v>
      </c>
    </row>
    <row r="483" spans="1:23" x14ac:dyDescent="0.2">
      <c r="A483" t="s">
        <v>2911</v>
      </c>
      <c r="B483" t="s">
        <v>2912</v>
      </c>
      <c r="C483" t="s">
        <v>2922</v>
      </c>
      <c r="D483" t="s">
        <v>2923</v>
      </c>
      <c r="E483" t="s">
        <v>2915</v>
      </c>
      <c r="F483" t="s">
        <v>2916</v>
      </c>
      <c r="G483" t="s">
        <v>2856</v>
      </c>
      <c r="H483" t="s">
        <v>3691</v>
      </c>
      <c r="I483" s="2">
        <v>45692</v>
      </c>
      <c r="J483" t="s">
        <v>2925</v>
      </c>
      <c r="K483" t="s">
        <v>3003</v>
      </c>
      <c r="L483" t="s">
        <v>3694</v>
      </c>
      <c r="M483" s="3">
        <v>28648</v>
      </c>
      <c r="N483" s="4">
        <v>642068.14</v>
      </c>
      <c r="O483" s="4">
        <v>714.61</v>
      </c>
      <c r="P483" s="4">
        <v>1924</v>
      </c>
      <c r="Q483" s="4">
        <v>859.44</v>
      </c>
      <c r="R483" s="4">
        <v>4500</v>
      </c>
      <c r="S483" s="4">
        <v>634929.53</v>
      </c>
      <c r="T483" t="s">
        <v>2857</v>
      </c>
      <c r="U483" t="s">
        <v>3693</v>
      </c>
      <c r="V483" t="s">
        <v>3599</v>
      </c>
      <c r="W483" t="s">
        <v>2922</v>
      </c>
    </row>
    <row r="484" spans="1:23" x14ac:dyDescent="0.2">
      <c r="A484" t="s">
        <v>2911</v>
      </c>
      <c r="B484" t="s">
        <v>2912</v>
      </c>
      <c r="C484" t="s">
        <v>2922</v>
      </c>
      <c r="D484" t="s">
        <v>2923</v>
      </c>
      <c r="E484" t="s">
        <v>2915</v>
      </c>
      <c r="F484" t="s">
        <v>2916</v>
      </c>
      <c r="G484" t="s">
        <v>2856</v>
      </c>
      <c r="H484" t="s">
        <v>3695</v>
      </c>
      <c r="I484" s="2">
        <v>45692</v>
      </c>
      <c r="J484" t="s">
        <v>2925</v>
      </c>
      <c r="K484" t="s">
        <v>2926</v>
      </c>
      <c r="L484" t="s">
        <v>3696</v>
      </c>
      <c r="M484" s="3">
        <v>29303</v>
      </c>
      <c r="N484" s="4">
        <v>654700.52</v>
      </c>
      <c r="O484" s="4">
        <v>728.67</v>
      </c>
      <c r="P484" s="4">
        <v>1924</v>
      </c>
      <c r="Q484" s="4">
        <v>879.09</v>
      </c>
      <c r="R484" s="4">
        <v>4500</v>
      </c>
      <c r="S484" s="4">
        <v>647547.85</v>
      </c>
      <c r="T484" t="s">
        <v>2857</v>
      </c>
      <c r="U484" t="s">
        <v>3697</v>
      </c>
      <c r="V484" t="s">
        <v>3599</v>
      </c>
      <c r="W484" t="s">
        <v>2922</v>
      </c>
    </row>
    <row r="485" spans="1:23" x14ac:dyDescent="0.2">
      <c r="A485" t="s">
        <v>2911</v>
      </c>
      <c r="B485" t="s">
        <v>2912</v>
      </c>
      <c r="C485" t="s">
        <v>2922</v>
      </c>
      <c r="D485" t="s">
        <v>2923</v>
      </c>
      <c r="E485" t="s">
        <v>2915</v>
      </c>
      <c r="F485" t="s">
        <v>2916</v>
      </c>
      <c r="G485" t="s">
        <v>2856</v>
      </c>
      <c r="H485" t="s">
        <v>3698</v>
      </c>
      <c r="I485" s="2">
        <v>45692</v>
      </c>
      <c r="J485" t="s">
        <v>2985</v>
      </c>
      <c r="K485" t="s">
        <v>2986</v>
      </c>
      <c r="L485" t="s">
        <v>3699</v>
      </c>
      <c r="M485" s="3">
        <v>27919</v>
      </c>
      <c r="N485" s="4">
        <v>628800.65</v>
      </c>
      <c r="O485" s="4">
        <v>699.84</v>
      </c>
      <c r="P485" s="4">
        <v>1882.91</v>
      </c>
      <c r="Q485" s="4">
        <v>837.57</v>
      </c>
      <c r="R485" s="4">
        <v>4499.92</v>
      </c>
      <c r="S485" s="4">
        <v>621717.98</v>
      </c>
      <c r="T485" t="s">
        <v>2857</v>
      </c>
      <c r="U485" t="s">
        <v>3700</v>
      </c>
      <c r="V485" t="s">
        <v>3599</v>
      </c>
      <c r="W485" t="s">
        <v>2922</v>
      </c>
    </row>
    <row r="486" spans="1:23" x14ac:dyDescent="0.2">
      <c r="A486" t="s">
        <v>2911</v>
      </c>
      <c r="B486" t="s">
        <v>2912</v>
      </c>
      <c r="C486" t="s">
        <v>2913</v>
      </c>
      <c r="D486" t="s">
        <v>2914</v>
      </c>
      <c r="E486" t="s">
        <v>2915</v>
      </c>
      <c r="F486" t="s">
        <v>2916</v>
      </c>
      <c r="G486" t="s">
        <v>2856</v>
      </c>
      <c r="H486" t="s">
        <v>3701</v>
      </c>
      <c r="I486" s="2">
        <v>45693</v>
      </c>
      <c r="J486" t="s">
        <v>2918</v>
      </c>
      <c r="K486" t="s">
        <v>2919</v>
      </c>
      <c r="L486" t="s">
        <v>3702</v>
      </c>
      <c r="M486" s="3">
        <v>29304</v>
      </c>
      <c r="N486" s="4">
        <v>675880.94</v>
      </c>
      <c r="O486" s="4">
        <v>752.24</v>
      </c>
      <c r="P486" s="4">
        <v>3921.5</v>
      </c>
      <c r="Q486" s="4">
        <v>879.12</v>
      </c>
      <c r="R486" s="4">
        <v>3500</v>
      </c>
      <c r="S486" s="4">
        <v>667707.19999999995</v>
      </c>
      <c r="T486" t="s">
        <v>2857</v>
      </c>
      <c r="U486" t="s">
        <v>3703</v>
      </c>
      <c r="V486" t="s">
        <v>3599</v>
      </c>
      <c r="W486" t="s">
        <v>2913</v>
      </c>
    </row>
    <row r="487" spans="1:23" x14ac:dyDescent="0.2">
      <c r="A487" t="s">
        <v>2911</v>
      </c>
      <c r="B487" t="s">
        <v>2912</v>
      </c>
      <c r="C487" t="s">
        <v>2922</v>
      </c>
      <c r="D487" t="s">
        <v>2923</v>
      </c>
      <c r="E487" t="s">
        <v>2915</v>
      </c>
      <c r="F487" t="s">
        <v>2916</v>
      </c>
      <c r="G487" t="s">
        <v>2856</v>
      </c>
      <c r="H487" t="s">
        <v>3704</v>
      </c>
      <c r="I487" s="2">
        <v>45693</v>
      </c>
      <c r="J487" t="s">
        <v>2933</v>
      </c>
      <c r="K487" t="s">
        <v>2934</v>
      </c>
      <c r="L487" t="s">
        <v>3705</v>
      </c>
      <c r="M487" s="3">
        <v>2086</v>
      </c>
      <c r="N487" s="4">
        <v>46790.94</v>
      </c>
      <c r="O487" s="4">
        <v>52.08</v>
      </c>
      <c r="P487" s="4">
        <v>139.08000000000001</v>
      </c>
      <c r="Q487" s="4">
        <v>62.58</v>
      </c>
      <c r="R487" s="4">
        <v>321.43</v>
      </c>
      <c r="S487" s="4">
        <v>46278.35</v>
      </c>
      <c r="T487" t="s">
        <v>2857</v>
      </c>
      <c r="U487" t="s">
        <v>3706</v>
      </c>
      <c r="V487" t="s">
        <v>3599</v>
      </c>
      <c r="W487" t="s">
        <v>2922</v>
      </c>
    </row>
    <row r="488" spans="1:23" x14ac:dyDescent="0.2">
      <c r="A488" t="s">
        <v>2911</v>
      </c>
      <c r="B488" t="s">
        <v>2912</v>
      </c>
      <c r="C488" t="s">
        <v>2922</v>
      </c>
      <c r="D488" t="s">
        <v>2923</v>
      </c>
      <c r="E488" t="s">
        <v>2915</v>
      </c>
      <c r="F488" t="s">
        <v>2916</v>
      </c>
      <c r="G488" t="s">
        <v>2856</v>
      </c>
      <c r="H488" t="s">
        <v>3704</v>
      </c>
      <c r="I488" s="2">
        <v>45693</v>
      </c>
      <c r="J488" t="s">
        <v>2933</v>
      </c>
      <c r="K488" t="s">
        <v>2934</v>
      </c>
      <c r="L488" t="s">
        <v>3707</v>
      </c>
      <c r="M488" s="3">
        <v>2056</v>
      </c>
      <c r="N488" s="4">
        <v>46118.01</v>
      </c>
      <c r="O488" s="4">
        <v>51.33</v>
      </c>
      <c r="P488" s="4">
        <v>140.22999999999999</v>
      </c>
      <c r="Q488" s="4">
        <v>61.68</v>
      </c>
      <c r="R488" s="4">
        <v>321.43</v>
      </c>
      <c r="S488" s="4">
        <v>45605.02</v>
      </c>
      <c r="T488" t="s">
        <v>2857</v>
      </c>
      <c r="U488" t="s">
        <v>3706</v>
      </c>
      <c r="V488" t="s">
        <v>3599</v>
      </c>
      <c r="W488" t="s">
        <v>2922</v>
      </c>
    </row>
    <row r="489" spans="1:23" x14ac:dyDescent="0.2">
      <c r="A489" t="s">
        <v>2911</v>
      </c>
      <c r="B489" t="s">
        <v>2912</v>
      </c>
      <c r="C489" t="s">
        <v>2913</v>
      </c>
      <c r="D489" t="s">
        <v>2914</v>
      </c>
      <c r="E489" t="s">
        <v>2915</v>
      </c>
      <c r="F489" t="s">
        <v>2916</v>
      </c>
      <c r="G489" t="s">
        <v>2856</v>
      </c>
      <c r="H489" t="s">
        <v>3708</v>
      </c>
      <c r="I489" s="2">
        <v>45693</v>
      </c>
      <c r="J489" t="s">
        <v>2990</v>
      </c>
      <c r="K489" t="s">
        <v>2991</v>
      </c>
      <c r="L489" t="s">
        <v>3709</v>
      </c>
      <c r="M489" s="3">
        <v>29304</v>
      </c>
      <c r="N489" s="4">
        <v>679690.46</v>
      </c>
      <c r="O489" s="4">
        <v>756.48</v>
      </c>
      <c r="P489" s="4">
        <v>1801.8</v>
      </c>
      <c r="Q489" s="4">
        <v>879.12</v>
      </c>
      <c r="R489" s="4">
        <v>4500</v>
      </c>
      <c r="S489" s="4">
        <v>672632.18</v>
      </c>
      <c r="T489" t="s">
        <v>2857</v>
      </c>
      <c r="U489" t="s">
        <v>3710</v>
      </c>
      <c r="V489" t="s">
        <v>3599</v>
      </c>
      <c r="W489" t="s">
        <v>2913</v>
      </c>
    </row>
    <row r="490" spans="1:23" x14ac:dyDescent="0.2">
      <c r="A490" t="s">
        <v>2911</v>
      </c>
      <c r="B490" t="s">
        <v>2912</v>
      </c>
      <c r="C490" t="s">
        <v>2871</v>
      </c>
      <c r="D490" t="s">
        <v>2872</v>
      </c>
      <c r="E490" t="s">
        <v>2915</v>
      </c>
      <c r="F490" t="s">
        <v>2916</v>
      </c>
      <c r="G490" t="s">
        <v>2856</v>
      </c>
      <c r="H490" t="s">
        <v>3711</v>
      </c>
      <c r="I490" s="2">
        <v>45693</v>
      </c>
      <c r="J490" t="s">
        <v>3023</v>
      </c>
      <c r="K490" t="s">
        <v>3024</v>
      </c>
      <c r="L490" t="s">
        <v>3712</v>
      </c>
      <c r="M490" s="3">
        <v>13603</v>
      </c>
      <c r="N490" s="4">
        <v>283304.09999999998</v>
      </c>
      <c r="O490" s="4">
        <v>315.31</v>
      </c>
      <c r="P490" s="4">
        <v>1181.5</v>
      </c>
      <c r="Q490" s="4">
        <v>544.12</v>
      </c>
      <c r="R490" s="4">
        <v>900</v>
      </c>
      <c r="S490" s="4">
        <v>280907.28999999998</v>
      </c>
      <c r="T490" t="s">
        <v>2857</v>
      </c>
      <c r="U490" t="s">
        <v>3713</v>
      </c>
      <c r="V490" t="s">
        <v>3599</v>
      </c>
      <c r="W490" t="s">
        <v>2871</v>
      </c>
    </row>
    <row r="491" spans="1:23" x14ac:dyDescent="0.2">
      <c r="A491" t="s">
        <v>2911</v>
      </c>
      <c r="B491" t="s">
        <v>2912</v>
      </c>
      <c r="C491" t="s">
        <v>2871</v>
      </c>
      <c r="D491" t="s">
        <v>2872</v>
      </c>
      <c r="E491" t="s">
        <v>2915</v>
      </c>
      <c r="F491" t="s">
        <v>2916</v>
      </c>
      <c r="G491" t="s">
        <v>2856</v>
      </c>
      <c r="H491" t="s">
        <v>3714</v>
      </c>
      <c r="I491" s="2">
        <v>45693</v>
      </c>
      <c r="J491" t="s">
        <v>2975</v>
      </c>
      <c r="K491" t="s">
        <v>2976</v>
      </c>
      <c r="L491" t="s">
        <v>3715</v>
      </c>
      <c r="M491" s="3">
        <v>13708</v>
      </c>
      <c r="N491" s="4">
        <v>285627.98</v>
      </c>
      <c r="O491" s="4">
        <v>317.89999999999998</v>
      </c>
      <c r="P491" s="4">
        <v>1181.5</v>
      </c>
      <c r="Q491" s="4">
        <v>548.32000000000005</v>
      </c>
      <c r="R491" s="4">
        <v>900</v>
      </c>
      <c r="S491" s="4">
        <v>283228.58</v>
      </c>
      <c r="T491" t="s">
        <v>2857</v>
      </c>
      <c r="U491" t="s">
        <v>3716</v>
      </c>
      <c r="V491" t="s">
        <v>3599</v>
      </c>
      <c r="W491" t="s">
        <v>2871</v>
      </c>
    </row>
    <row r="492" spans="1:23" x14ac:dyDescent="0.2">
      <c r="A492" t="s">
        <v>2911</v>
      </c>
      <c r="B492" t="s">
        <v>2912</v>
      </c>
      <c r="C492" t="s">
        <v>2922</v>
      </c>
      <c r="D492" t="s">
        <v>2923</v>
      </c>
      <c r="E492" t="s">
        <v>2915</v>
      </c>
      <c r="F492" t="s">
        <v>2916</v>
      </c>
      <c r="G492" t="s">
        <v>2856</v>
      </c>
      <c r="H492" t="s">
        <v>3717</v>
      </c>
      <c r="I492" s="2">
        <v>45693</v>
      </c>
      <c r="J492" t="s">
        <v>2962</v>
      </c>
      <c r="K492" t="s">
        <v>3718</v>
      </c>
      <c r="L492" t="s">
        <v>3719</v>
      </c>
      <c r="M492" s="3">
        <v>5298</v>
      </c>
      <c r="N492" s="4">
        <v>119535.17</v>
      </c>
      <c r="O492" s="4">
        <v>133.04</v>
      </c>
      <c r="P492" s="4">
        <v>386.11</v>
      </c>
      <c r="Q492" s="4">
        <v>158.94</v>
      </c>
      <c r="R492" s="4">
        <v>700</v>
      </c>
      <c r="S492" s="4">
        <v>118316.02</v>
      </c>
      <c r="T492" t="s">
        <v>2857</v>
      </c>
      <c r="U492" t="s">
        <v>3720</v>
      </c>
      <c r="V492" t="s">
        <v>3599</v>
      </c>
      <c r="W492" t="s">
        <v>2922</v>
      </c>
    </row>
    <row r="493" spans="1:23" x14ac:dyDescent="0.2">
      <c r="A493" t="s">
        <v>2911</v>
      </c>
      <c r="B493" t="s">
        <v>2912</v>
      </c>
      <c r="C493" t="s">
        <v>2922</v>
      </c>
      <c r="D493" t="s">
        <v>2923</v>
      </c>
      <c r="E493" t="s">
        <v>2915</v>
      </c>
      <c r="F493" t="s">
        <v>2916</v>
      </c>
      <c r="G493" t="s">
        <v>2856</v>
      </c>
      <c r="H493" t="s">
        <v>3721</v>
      </c>
      <c r="I493" s="2">
        <v>45693</v>
      </c>
      <c r="J493" t="s">
        <v>2947</v>
      </c>
      <c r="K493" t="s">
        <v>2948</v>
      </c>
      <c r="L493" t="s">
        <v>3722</v>
      </c>
      <c r="M493" s="3">
        <v>28963</v>
      </c>
      <c r="N493" s="4">
        <v>646813.30000000005</v>
      </c>
      <c r="O493" s="4">
        <v>719.89</v>
      </c>
      <c r="P493" s="4">
        <v>2650</v>
      </c>
      <c r="Q493" s="4">
        <v>868.89</v>
      </c>
      <c r="R493" s="4">
        <v>4500</v>
      </c>
      <c r="S493" s="4">
        <v>638943.41</v>
      </c>
      <c r="T493" t="s">
        <v>2857</v>
      </c>
      <c r="U493" t="s">
        <v>3723</v>
      </c>
      <c r="V493" t="s">
        <v>3599</v>
      </c>
      <c r="W493" t="s">
        <v>2922</v>
      </c>
    </row>
    <row r="494" spans="1:23" x14ac:dyDescent="0.2">
      <c r="A494" t="s">
        <v>2911</v>
      </c>
      <c r="B494" t="s">
        <v>2912</v>
      </c>
      <c r="C494" t="s">
        <v>3331</v>
      </c>
      <c r="D494" t="s">
        <v>3332</v>
      </c>
      <c r="E494" t="s">
        <v>2915</v>
      </c>
      <c r="F494" t="s">
        <v>2916</v>
      </c>
      <c r="G494" t="s">
        <v>2856</v>
      </c>
      <c r="H494" t="s">
        <v>3724</v>
      </c>
      <c r="I494" s="2">
        <v>45694</v>
      </c>
      <c r="J494" t="s">
        <v>3725</v>
      </c>
      <c r="K494" t="s">
        <v>3726</v>
      </c>
      <c r="L494" t="s">
        <v>3727</v>
      </c>
      <c r="M494" s="3">
        <v>27011</v>
      </c>
      <c r="N494" s="4">
        <v>602932.79</v>
      </c>
      <c r="O494" s="4">
        <v>671.05</v>
      </c>
      <c r="P494" s="4">
        <v>2424</v>
      </c>
      <c r="Q494" s="4">
        <v>810.33</v>
      </c>
      <c r="R494" s="4">
        <v>4500</v>
      </c>
      <c r="S494" s="4">
        <v>595337.74</v>
      </c>
      <c r="T494" t="s">
        <v>2857</v>
      </c>
      <c r="U494" t="s">
        <v>3728</v>
      </c>
      <c r="V494" t="s">
        <v>3599</v>
      </c>
      <c r="W494" t="s">
        <v>3331</v>
      </c>
    </row>
    <row r="495" spans="1:23" x14ac:dyDescent="0.2">
      <c r="A495" t="s">
        <v>2911</v>
      </c>
      <c r="B495" t="s">
        <v>2912</v>
      </c>
      <c r="C495" t="s">
        <v>3053</v>
      </c>
      <c r="D495" t="s">
        <v>3054</v>
      </c>
      <c r="E495" t="s">
        <v>2915</v>
      </c>
      <c r="F495" t="s">
        <v>2916</v>
      </c>
      <c r="G495" t="s">
        <v>2856</v>
      </c>
      <c r="H495" t="s">
        <v>3729</v>
      </c>
      <c r="I495" s="2">
        <v>45694</v>
      </c>
      <c r="J495" t="s">
        <v>3056</v>
      </c>
      <c r="K495" t="s">
        <v>3057</v>
      </c>
      <c r="L495" t="s">
        <v>3730</v>
      </c>
      <c r="M495" s="3">
        <v>9024</v>
      </c>
      <c r="N495" s="4">
        <v>208855.61</v>
      </c>
      <c r="O495" s="4">
        <v>232.45</v>
      </c>
      <c r="P495" s="4">
        <v>1272.73</v>
      </c>
      <c r="Q495" s="4">
        <v>270.72000000000003</v>
      </c>
      <c r="R495" s="4">
        <v>2727.28</v>
      </c>
      <c r="S495" s="4">
        <v>204623.15</v>
      </c>
      <c r="T495" t="s">
        <v>2857</v>
      </c>
      <c r="U495" t="s">
        <v>3731</v>
      </c>
      <c r="V495" t="s">
        <v>3599</v>
      </c>
      <c r="W495" t="s">
        <v>3053</v>
      </c>
    </row>
    <row r="496" spans="1:23" x14ac:dyDescent="0.2">
      <c r="A496" t="s">
        <v>2911</v>
      </c>
      <c r="B496" t="s">
        <v>2912</v>
      </c>
      <c r="C496" t="s">
        <v>3053</v>
      </c>
      <c r="D496" t="s">
        <v>3054</v>
      </c>
      <c r="E496" t="s">
        <v>2915</v>
      </c>
      <c r="F496" t="s">
        <v>2916</v>
      </c>
      <c r="G496" t="s">
        <v>2856</v>
      </c>
      <c r="H496" t="s">
        <v>3729</v>
      </c>
      <c r="I496" s="2">
        <v>45694</v>
      </c>
      <c r="J496" t="s">
        <v>3056</v>
      </c>
      <c r="K496" t="s">
        <v>3057</v>
      </c>
      <c r="L496" t="s">
        <v>3732</v>
      </c>
      <c r="M496" s="3">
        <v>7896</v>
      </c>
      <c r="N496" s="4">
        <v>182748.66</v>
      </c>
      <c r="O496" s="4">
        <v>203.4</v>
      </c>
      <c r="P496" s="4">
        <v>1113.6400000000001</v>
      </c>
      <c r="Q496" s="4">
        <v>236.88</v>
      </c>
      <c r="R496" s="4">
        <v>2386.37</v>
      </c>
      <c r="S496" s="4">
        <v>179045.25</v>
      </c>
      <c r="T496" t="s">
        <v>2857</v>
      </c>
      <c r="U496" t="s">
        <v>3731</v>
      </c>
      <c r="V496" t="s">
        <v>3599</v>
      </c>
      <c r="W496" t="s">
        <v>3053</v>
      </c>
    </row>
    <row r="497" spans="1:23" x14ac:dyDescent="0.2">
      <c r="A497" t="s">
        <v>2911</v>
      </c>
      <c r="B497" t="s">
        <v>2912</v>
      </c>
      <c r="C497" t="s">
        <v>3053</v>
      </c>
      <c r="D497" t="s">
        <v>3054</v>
      </c>
      <c r="E497" t="s">
        <v>2915</v>
      </c>
      <c r="F497" t="s">
        <v>2916</v>
      </c>
      <c r="G497" t="s">
        <v>2856</v>
      </c>
      <c r="H497" t="s">
        <v>3729</v>
      </c>
      <c r="I497" s="2">
        <v>45694</v>
      </c>
      <c r="J497" t="s">
        <v>3056</v>
      </c>
      <c r="K497" t="s">
        <v>3057</v>
      </c>
      <c r="L497" t="s">
        <v>3733</v>
      </c>
      <c r="M497" s="3">
        <v>7896</v>
      </c>
      <c r="N497" s="4">
        <v>182748.66</v>
      </c>
      <c r="O497" s="4">
        <v>203.4</v>
      </c>
      <c r="P497" s="4">
        <v>1113.6400000000001</v>
      </c>
      <c r="Q497" s="4">
        <v>236.88</v>
      </c>
      <c r="R497" s="4">
        <v>2386.37</v>
      </c>
      <c r="S497" s="4">
        <v>179045.25</v>
      </c>
      <c r="T497" t="s">
        <v>2857</v>
      </c>
      <c r="U497" t="s">
        <v>3731</v>
      </c>
      <c r="V497" t="s">
        <v>3599</v>
      </c>
      <c r="W497" t="s">
        <v>3053</v>
      </c>
    </row>
    <row r="498" spans="1:23" x14ac:dyDescent="0.2">
      <c r="A498" t="s">
        <v>2911</v>
      </c>
      <c r="B498" t="s">
        <v>2912</v>
      </c>
      <c r="C498" t="s">
        <v>3053</v>
      </c>
      <c r="D498" t="s">
        <v>3054</v>
      </c>
      <c r="E498" t="s">
        <v>2915</v>
      </c>
      <c r="F498" t="s">
        <v>2916</v>
      </c>
      <c r="G498" t="s">
        <v>2856</v>
      </c>
      <c r="H498" t="s">
        <v>3734</v>
      </c>
      <c r="I498" s="2">
        <v>45694</v>
      </c>
      <c r="J498" t="s">
        <v>3056</v>
      </c>
      <c r="K498" t="s">
        <v>3057</v>
      </c>
      <c r="L498" t="s">
        <v>3735</v>
      </c>
      <c r="M498" s="3">
        <v>9024</v>
      </c>
      <c r="N498" s="4">
        <v>208855.61</v>
      </c>
      <c r="O498" s="4">
        <v>232.45</v>
      </c>
      <c r="P498" s="4">
        <v>1272.73</v>
      </c>
      <c r="Q498" s="4">
        <v>270.72000000000003</v>
      </c>
      <c r="R498" s="4">
        <v>2727.28</v>
      </c>
      <c r="S498" s="4">
        <v>204623.15</v>
      </c>
      <c r="T498" t="s">
        <v>2857</v>
      </c>
      <c r="U498" t="s">
        <v>3736</v>
      </c>
      <c r="V498" t="s">
        <v>3599</v>
      </c>
      <c r="W498" t="s">
        <v>3053</v>
      </c>
    </row>
    <row r="499" spans="1:23" x14ac:dyDescent="0.2">
      <c r="A499" t="s">
        <v>2911</v>
      </c>
      <c r="B499" t="s">
        <v>2912</v>
      </c>
      <c r="C499" t="s">
        <v>3053</v>
      </c>
      <c r="D499" t="s">
        <v>3054</v>
      </c>
      <c r="E499" t="s">
        <v>2915</v>
      </c>
      <c r="F499" t="s">
        <v>2916</v>
      </c>
      <c r="G499" t="s">
        <v>2856</v>
      </c>
      <c r="H499" t="s">
        <v>3734</v>
      </c>
      <c r="I499" s="2">
        <v>45694</v>
      </c>
      <c r="J499" t="s">
        <v>3056</v>
      </c>
      <c r="K499" t="s">
        <v>3057</v>
      </c>
      <c r="L499" t="s">
        <v>3737</v>
      </c>
      <c r="M499" s="3">
        <v>7896</v>
      </c>
      <c r="N499" s="4">
        <v>182748.66</v>
      </c>
      <c r="O499" s="4">
        <v>203.4</v>
      </c>
      <c r="P499" s="4">
        <v>1113.6400000000001</v>
      </c>
      <c r="Q499" s="4">
        <v>236.88</v>
      </c>
      <c r="R499" s="4">
        <v>2386.37</v>
      </c>
      <c r="S499" s="4">
        <v>179045.25</v>
      </c>
      <c r="T499" t="s">
        <v>2857</v>
      </c>
      <c r="U499" t="s">
        <v>3736</v>
      </c>
      <c r="V499" t="s">
        <v>3599</v>
      </c>
      <c r="W499" t="s">
        <v>3053</v>
      </c>
    </row>
    <row r="500" spans="1:23" x14ac:dyDescent="0.2">
      <c r="A500" t="s">
        <v>2911</v>
      </c>
      <c r="B500" t="s">
        <v>2912</v>
      </c>
      <c r="C500" t="s">
        <v>3053</v>
      </c>
      <c r="D500" t="s">
        <v>3054</v>
      </c>
      <c r="E500" t="s">
        <v>2915</v>
      </c>
      <c r="F500" t="s">
        <v>2916</v>
      </c>
      <c r="G500" t="s">
        <v>2856</v>
      </c>
      <c r="H500" t="s">
        <v>3734</v>
      </c>
      <c r="I500" s="2">
        <v>45694</v>
      </c>
      <c r="J500" t="s">
        <v>3056</v>
      </c>
      <c r="K500" t="s">
        <v>3057</v>
      </c>
      <c r="L500" t="s">
        <v>3738</v>
      </c>
      <c r="M500" s="3">
        <v>7896</v>
      </c>
      <c r="N500" s="4">
        <v>182748.66</v>
      </c>
      <c r="O500" s="4">
        <v>203.4</v>
      </c>
      <c r="P500" s="4">
        <v>1113.6400000000001</v>
      </c>
      <c r="Q500" s="4">
        <v>236.88</v>
      </c>
      <c r="R500" s="4">
        <v>2386.37</v>
      </c>
      <c r="S500" s="4">
        <v>179045.25</v>
      </c>
      <c r="T500" t="s">
        <v>2857</v>
      </c>
      <c r="U500" t="s">
        <v>3736</v>
      </c>
      <c r="V500" t="s">
        <v>3599</v>
      </c>
      <c r="W500" t="s">
        <v>3053</v>
      </c>
    </row>
    <row r="501" spans="1:23" x14ac:dyDescent="0.2">
      <c r="A501" t="s">
        <v>2911</v>
      </c>
      <c r="B501" t="s">
        <v>2912</v>
      </c>
      <c r="C501" t="s">
        <v>2871</v>
      </c>
      <c r="D501" t="s">
        <v>2872</v>
      </c>
      <c r="E501" t="s">
        <v>2915</v>
      </c>
      <c r="F501" t="s">
        <v>2916</v>
      </c>
      <c r="G501" t="s">
        <v>2856</v>
      </c>
      <c r="H501" t="s">
        <v>3739</v>
      </c>
      <c r="I501" s="2">
        <v>45694</v>
      </c>
      <c r="J501" t="s">
        <v>2938</v>
      </c>
      <c r="K501" t="s">
        <v>2939</v>
      </c>
      <c r="L501" t="s">
        <v>3740</v>
      </c>
      <c r="M501" s="3">
        <v>13422</v>
      </c>
      <c r="N501" s="4">
        <v>279400.27</v>
      </c>
      <c r="O501" s="4">
        <v>310.97000000000003</v>
      </c>
      <c r="P501" s="4">
        <v>1181.5</v>
      </c>
      <c r="Q501" s="4">
        <v>536.88</v>
      </c>
      <c r="R501" s="4">
        <v>900</v>
      </c>
      <c r="S501" s="4">
        <v>277007.8</v>
      </c>
      <c r="T501" t="s">
        <v>2857</v>
      </c>
      <c r="U501" t="s">
        <v>3741</v>
      </c>
      <c r="V501" t="s">
        <v>3599</v>
      </c>
      <c r="W501" t="s">
        <v>2871</v>
      </c>
    </row>
    <row r="502" spans="1:23" x14ac:dyDescent="0.2">
      <c r="A502" t="s">
        <v>2911</v>
      </c>
      <c r="B502" t="s">
        <v>2912</v>
      </c>
      <c r="C502" t="s">
        <v>2922</v>
      </c>
      <c r="D502" t="s">
        <v>2923</v>
      </c>
      <c r="E502" t="s">
        <v>2915</v>
      </c>
      <c r="F502" t="s">
        <v>2916</v>
      </c>
      <c r="G502" t="s">
        <v>2856</v>
      </c>
      <c r="H502" t="s">
        <v>3742</v>
      </c>
      <c r="I502" s="2">
        <v>45694</v>
      </c>
      <c r="J502" t="s">
        <v>3008</v>
      </c>
      <c r="K502" t="s">
        <v>3009</v>
      </c>
      <c r="L502" t="s">
        <v>3743</v>
      </c>
      <c r="M502" s="3">
        <v>29577</v>
      </c>
      <c r="N502" s="4">
        <v>662297.65</v>
      </c>
      <c r="O502" s="4">
        <v>737.12</v>
      </c>
      <c r="P502" s="4">
        <v>1930</v>
      </c>
      <c r="Q502" s="4">
        <v>887.31</v>
      </c>
      <c r="R502" s="4">
        <v>4500</v>
      </c>
      <c r="S502" s="4">
        <v>655130.53</v>
      </c>
      <c r="T502" t="s">
        <v>2857</v>
      </c>
      <c r="U502" t="s">
        <v>3744</v>
      </c>
      <c r="V502" t="s">
        <v>3599</v>
      </c>
      <c r="W502" t="s">
        <v>2922</v>
      </c>
    </row>
    <row r="503" spans="1:23" x14ac:dyDescent="0.2">
      <c r="A503" t="s">
        <v>2911</v>
      </c>
      <c r="B503" t="s">
        <v>2912</v>
      </c>
      <c r="C503" t="s">
        <v>2871</v>
      </c>
      <c r="D503" t="s">
        <v>2872</v>
      </c>
      <c r="E503" t="s">
        <v>2915</v>
      </c>
      <c r="F503" t="s">
        <v>2916</v>
      </c>
      <c r="G503" t="s">
        <v>2856</v>
      </c>
      <c r="H503" t="s">
        <v>3745</v>
      </c>
      <c r="I503" s="2">
        <v>45694</v>
      </c>
      <c r="J503" t="s">
        <v>3068</v>
      </c>
      <c r="K503" t="s">
        <v>3746</v>
      </c>
      <c r="L503" t="s">
        <v>3747</v>
      </c>
      <c r="M503" s="3">
        <v>32032</v>
      </c>
      <c r="N503" s="4">
        <v>662632.85</v>
      </c>
      <c r="O503" s="4">
        <v>0</v>
      </c>
      <c r="P503" s="4">
        <v>0</v>
      </c>
      <c r="Q503" s="4">
        <v>960.96</v>
      </c>
      <c r="R503" s="4">
        <v>0</v>
      </c>
      <c r="S503" s="4">
        <v>662632.85</v>
      </c>
      <c r="T503" t="s">
        <v>2857</v>
      </c>
      <c r="U503" t="s">
        <v>3748</v>
      </c>
      <c r="V503" t="s">
        <v>3599</v>
      </c>
      <c r="W503" t="s">
        <v>2871</v>
      </c>
    </row>
    <row r="504" spans="1:23" x14ac:dyDescent="0.2">
      <c r="A504" t="s">
        <v>2911</v>
      </c>
      <c r="B504" t="s">
        <v>2912</v>
      </c>
      <c r="C504" t="s">
        <v>2871</v>
      </c>
      <c r="D504" t="s">
        <v>2872</v>
      </c>
      <c r="E504" t="s">
        <v>2915</v>
      </c>
      <c r="F504" t="s">
        <v>2916</v>
      </c>
      <c r="G504" t="s">
        <v>2856</v>
      </c>
      <c r="H504" t="s">
        <v>3749</v>
      </c>
      <c r="I504" s="2">
        <v>45694</v>
      </c>
      <c r="J504" t="s">
        <v>3068</v>
      </c>
      <c r="K504" t="s">
        <v>3746</v>
      </c>
      <c r="L504" t="s">
        <v>3750</v>
      </c>
      <c r="M504" s="3">
        <v>32043</v>
      </c>
      <c r="N504" s="4">
        <v>662860.4</v>
      </c>
      <c r="O504" s="4">
        <v>0</v>
      </c>
      <c r="P504" s="4">
        <v>0</v>
      </c>
      <c r="Q504" s="4">
        <v>961.29</v>
      </c>
      <c r="R504" s="4">
        <v>0</v>
      </c>
      <c r="S504" s="4">
        <v>662860.4</v>
      </c>
      <c r="T504" t="s">
        <v>2857</v>
      </c>
      <c r="U504" t="s">
        <v>3751</v>
      </c>
      <c r="V504" t="s">
        <v>3599</v>
      </c>
      <c r="W504" t="s">
        <v>2871</v>
      </c>
    </row>
    <row r="505" spans="1:23" x14ac:dyDescent="0.2">
      <c r="A505" t="s">
        <v>2911</v>
      </c>
      <c r="B505" t="s">
        <v>2912</v>
      </c>
      <c r="C505" t="s">
        <v>2871</v>
      </c>
      <c r="D505" t="s">
        <v>2872</v>
      </c>
      <c r="E505" t="s">
        <v>2915</v>
      </c>
      <c r="F505" t="s">
        <v>2916</v>
      </c>
      <c r="G505" t="s">
        <v>2856</v>
      </c>
      <c r="H505" t="s">
        <v>3752</v>
      </c>
      <c r="I505" s="2">
        <v>45694</v>
      </c>
      <c r="J505" t="s">
        <v>3068</v>
      </c>
      <c r="K505" t="s">
        <v>3746</v>
      </c>
      <c r="L505" t="s">
        <v>3753</v>
      </c>
      <c r="M505" s="3">
        <v>32207</v>
      </c>
      <c r="N505" s="4">
        <v>666253</v>
      </c>
      <c r="O505" s="4">
        <v>0</v>
      </c>
      <c r="P505" s="4">
        <v>0</v>
      </c>
      <c r="Q505" s="4">
        <v>966.21</v>
      </c>
      <c r="R505" s="4">
        <v>0</v>
      </c>
      <c r="S505" s="4">
        <v>666253</v>
      </c>
      <c r="T505" t="s">
        <v>2857</v>
      </c>
      <c r="U505" t="s">
        <v>3754</v>
      </c>
      <c r="V505" t="s">
        <v>3599</v>
      </c>
      <c r="W505" t="s">
        <v>2871</v>
      </c>
    </row>
    <row r="506" spans="1:23" x14ac:dyDescent="0.2">
      <c r="A506" t="s">
        <v>2911</v>
      </c>
      <c r="B506" t="s">
        <v>2912</v>
      </c>
      <c r="C506" t="s">
        <v>2871</v>
      </c>
      <c r="D506" t="s">
        <v>2872</v>
      </c>
      <c r="E506" t="s">
        <v>2915</v>
      </c>
      <c r="F506" t="s">
        <v>2916</v>
      </c>
      <c r="G506" t="s">
        <v>2856</v>
      </c>
      <c r="H506" t="s">
        <v>3755</v>
      </c>
      <c r="I506" s="2">
        <v>45694</v>
      </c>
      <c r="J506" t="s">
        <v>3068</v>
      </c>
      <c r="K506" t="s">
        <v>3746</v>
      </c>
      <c r="L506" t="s">
        <v>3756</v>
      </c>
      <c r="M506" s="3">
        <v>32038</v>
      </c>
      <c r="N506" s="4">
        <v>662756.97</v>
      </c>
      <c r="O506" s="4">
        <v>0</v>
      </c>
      <c r="P506" s="4">
        <v>0</v>
      </c>
      <c r="Q506" s="4">
        <v>961.14</v>
      </c>
      <c r="R506" s="4">
        <v>0</v>
      </c>
      <c r="S506" s="4">
        <v>662756.97</v>
      </c>
      <c r="T506" t="s">
        <v>2857</v>
      </c>
      <c r="U506" t="s">
        <v>3757</v>
      </c>
      <c r="V506" t="s">
        <v>3599</v>
      </c>
      <c r="W506" t="s">
        <v>2871</v>
      </c>
    </row>
    <row r="507" spans="1:23" x14ac:dyDescent="0.2">
      <c r="A507" t="s">
        <v>2911</v>
      </c>
      <c r="B507" t="s">
        <v>2912</v>
      </c>
      <c r="C507" t="s">
        <v>2922</v>
      </c>
      <c r="D507" t="s">
        <v>2923</v>
      </c>
      <c r="E507" t="s">
        <v>2915</v>
      </c>
      <c r="F507" t="s">
        <v>2916</v>
      </c>
      <c r="G507" t="s">
        <v>2856</v>
      </c>
      <c r="H507" t="s">
        <v>3758</v>
      </c>
      <c r="I507" s="2">
        <v>45694</v>
      </c>
      <c r="J507" t="s">
        <v>3212</v>
      </c>
      <c r="K507" t="s">
        <v>3213</v>
      </c>
      <c r="L507" t="s">
        <v>3759</v>
      </c>
      <c r="M507" s="3">
        <v>29555</v>
      </c>
      <c r="N507" s="4">
        <v>661808.64000000001</v>
      </c>
      <c r="O507" s="4">
        <v>736.58</v>
      </c>
      <c r="P507" s="4">
        <v>2424</v>
      </c>
      <c r="Q507" s="4">
        <v>0</v>
      </c>
      <c r="R507" s="4">
        <v>4500</v>
      </c>
      <c r="S507" s="4">
        <v>654148.06000000006</v>
      </c>
      <c r="T507" t="s">
        <v>2857</v>
      </c>
      <c r="U507" t="s">
        <v>3760</v>
      </c>
      <c r="V507" t="s">
        <v>3599</v>
      </c>
      <c r="W507" t="s">
        <v>2922</v>
      </c>
    </row>
    <row r="508" spans="1:23" x14ac:dyDescent="0.2">
      <c r="A508" t="s">
        <v>2911</v>
      </c>
      <c r="B508" t="s">
        <v>2912</v>
      </c>
      <c r="C508" t="s">
        <v>2922</v>
      </c>
      <c r="D508" t="s">
        <v>2923</v>
      </c>
      <c r="E508" t="s">
        <v>2915</v>
      </c>
      <c r="F508" t="s">
        <v>2916</v>
      </c>
      <c r="G508" t="s">
        <v>2856</v>
      </c>
      <c r="H508" t="s">
        <v>3758</v>
      </c>
      <c r="I508" s="2">
        <v>45694</v>
      </c>
      <c r="J508" t="s">
        <v>3212</v>
      </c>
      <c r="K508" t="s">
        <v>3213</v>
      </c>
      <c r="L508" t="s">
        <v>3761</v>
      </c>
      <c r="M508" s="3">
        <v>29635</v>
      </c>
      <c r="N508" s="4">
        <v>663585.84</v>
      </c>
      <c r="O508" s="4">
        <v>738.56</v>
      </c>
      <c r="P508" s="4">
        <v>2424</v>
      </c>
      <c r="Q508" s="4">
        <v>0</v>
      </c>
      <c r="R508" s="4">
        <v>4500</v>
      </c>
      <c r="S508" s="4">
        <v>655923.28</v>
      </c>
      <c r="T508" t="s">
        <v>2857</v>
      </c>
      <c r="U508" t="s">
        <v>3760</v>
      </c>
      <c r="V508" t="s">
        <v>3599</v>
      </c>
      <c r="W508" t="s">
        <v>2922</v>
      </c>
    </row>
    <row r="509" spans="1:23" x14ac:dyDescent="0.2">
      <c r="A509" t="s">
        <v>2911</v>
      </c>
      <c r="B509" t="s">
        <v>2912</v>
      </c>
      <c r="C509" t="s">
        <v>2922</v>
      </c>
      <c r="D509" t="s">
        <v>2923</v>
      </c>
      <c r="E509" t="s">
        <v>2915</v>
      </c>
      <c r="F509" t="s">
        <v>2916</v>
      </c>
      <c r="G509" t="s">
        <v>2856</v>
      </c>
      <c r="H509" t="s">
        <v>3758</v>
      </c>
      <c r="I509" s="2">
        <v>45694</v>
      </c>
      <c r="J509" t="s">
        <v>3212</v>
      </c>
      <c r="K509" t="s">
        <v>3213</v>
      </c>
      <c r="L509" t="s">
        <v>3762</v>
      </c>
      <c r="M509" s="3">
        <v>30120</v>
      </c>
      <c r="N509" s="4">
        <v>674446.49</v>
      </c>
      <c r="O509" s="4">
        <v>750.65</v>
      </c>
      <c r="P509" s="4">
        <v>2424</v>
      </c>
      <c r="Q509" s="4">
        <v>0</v>
      </c>
      <c r="R509" s="4">
        <v>4500</v>
      </c>
      <c r="S509" s="4">
        <v>666771.84</v>
      </c>
      <c r="T509" t="s">
        <v>2857</v>
      </c>
      <c r="U509" t="s">
        <v>3760</v>
      </c>
      <c r="V509" t="s">
        <v>3599</v>
      </c>
      <c r="W509" t="s">
        <v>2922</v>
      </c>
    </row>
    <row r="510" spans="1:23" x14ac:dyDescent="0.2">
      <c r="A510" t="s">
        <v>2911</v>
      </c>
      <c r="B510" t="s">
        <v>2912</v>
      </c>
      <c r="C510" t="s">
        <v>2913</v>
      </c>
      <c r="D510" t="s">
        <v>2914</v>
      </c>
      <c r="E510" t="s">
        <v>2915</v>
      </c>
      <c r="F510" t="s">
        <v>2916</v>
      </c>
      <c r="G510" t="s">
        <v>2856</v>
      </c>
      <c r="H510" t="s">
        <v>3763</v>
      </c>
      <c r="I510" s="2">
        <v>45695</v>
      </c>
      <c r="J510" t="s">
        <v>3294</v>
      </c>
      <c r="K510" t="s">
        <v>3295</v>
      </c>
      <c r="L510" t="s">
        <v>3764</v>
      </c>
      <c r="M510" s="3">
        <v>29366</v>
      </c>
      <c r="N510" s="4">
        <v>695547.51</v>
      </c>
      <c r="O510" s="4">
        <v>774.13</v>
      </c>
      <c r="P510" s="4">
        <v>1808.42</v>
      </c>
      <c r="Q510" s="4">
        <v>880.98</v>
      </c>
      <c r="R510" s="4">
        <v>3500</v>
      </c>
      <c r="S510" s="4">
        <v>689464.96</v>
      </c>
      <c r="T510" t="s">
        <v>2857</v>
      </c>
      <c r="U510" t="s">
        <v>3765</v>
      </c>
      <c r="V510" t="s">
        <v>3599</v>
      </c>
      <c r="W510" t="s">
        <v>2913</v>
      </c>
    </row>
    <row r="511" spans="1:23" x14ac:dyDescent="0.2">
      <c r="A511" t="s">
        <v>2911</v>
      </c>
      <c r="B511" t="s">
        <v>2912</v>
      </c>
      <c r="C511" t="s">
        <v>2913</v>
      </c>
      <c r="D511" t="s">
        <v>2914</v>
      </c>
      <c r="E511" t="s">
        <v>2915</v>
      </c>
      <c r="F511" t="s">
        <v>2916</v>
      </c>
      <c r="G511" t="s">
        <v>2856</v>
      </c>
      <c r="H511" t="s">
        <v>3766</v>
      </c>
      <c r="I511" s="2">
        <v>45695</v>
      </c>
      <c r="J511" t="s">
        <v>2952</v>
      </c>
      <c r="K511" t="s">
        <v>3373</v>
      </c>
      <c r="L511" t="s">
        <v>3767</v>
      </c>
      <c r="M511" s="3">
        <v>29304</v>
      </c>
      <c r="N511" s="4">
        <v>676760.06</v>
      </c>
      <c r="O511" s="4">
        <v>753.22</v>
      </c>
      <c r="P511" s="4">
        <v>1506.4</v>
      </c>
      <c r="Q511" s="4">
        <v>879.12</v>
      </c>
      <c r="R511" s="4">
        <v>4500</v>
      </c>
      <c r="S511" s="4">
        <v>670000.43999999994</v>
      </c>
      <c r="T511" t="s">
        <v>2857</v>
      </c>
      <c r="U511" t="s">
        <v>3768</v>
      </c>
      <c r="V511" t="s">
        <v>3599</v>
      </c>
      <c r="W511" t="s">
        <v>2913</v>
      </c>
    </row>
    <row r="512" spans="1:23" x14ac:dyDescent="0.2">
      <c r="A512" t="s">
        <v>2911</v>
      </c>
      <c r="B512" t="s">
        <v>2912</v>
      </c>
      <c r="C512" t="s">
        <v>2922</v>
      </c>
      <c r="D512" t="s">
        <v>2923</v>
      </c>
      <c r="E512" t="s">
        <v>2915</v>
      </c>
      <c r="F512" t="s">
        <v>2916</v>
      </c>
      <c r="G512" t="s">
        <v>2856</v>
      </c>
      <c r="H512" t="s">
        <v>3769</v>
      </c>
      <c r="I512" s="2">
        <v>45695</v>
      </c>
      <c r="J512" t="s">
        <v>2962</v>
      </c>
      <c r="K512" t="s">
        <v>3117</v>
      </c>
      <c r="L512" t="s">
        <v>3770</v>
      </c>
      <c r="M512" s="3">
        <v>27164</v>
      </c>
      <c r="N512" s="4">
        <v>630454.43999999994</v>
      </c>
      <c r="O512" s="4">
        <v>701.68</v>
      </c>
      <c r="P512" s="4">
        <v>1881.25</v>
      </c>
      <c r="Q512" s="4">
        <v>814.92</v>
      </c>
      <c r="R512" s="4">
        <v>6500</v>
      </c>
      <c r="S512" s="4">
        <v>621371.51</v>
      </c>
      <c r="T512" t="s">
        <v>2857</v>
      </c>
      <c r="U512" t="s">
        <v>3771</v>
      </c>
      <c r="V512" t="s">
        <v>3599</v>
      </c>
      <c r="W512" t="s">
        <v>2922</v>
      </c>
    </row>
    <row r="513" spans="1:23" x14ac:dyDescent="0.2">
      <c r="A513" t="s">
        <v>2911</v>
      </c>
      <c r="B513" t="s">
        <v>2912</v>
      </c>
      <c r="C513" t="s">
        <v>2871</v>
      </c>
      <c r="D513" t="s">
        <v>2872</v>
      </c>
      <c r="E513" t="s">
        <v>2915</v>
      </c>
      <c r="F513" t="s">
        <v>2916</v>
      </c>
      <c r="G513" t="s">
        <v>2856</v>
      </c>
      <c r="H513" t="s">
        <v>3772</v>
      </c>
      <c r="I513" s="2">
        <v>45695</v>
      </c>
      <c r="J513" t="s">
        <v>3023</v>
      </c>
      <c r="K513" t="s">
        <v>3024</v>
      </c>
      <c r="L513" t="s">
        <v>3712</v>
      </c>
      <c r="M513" s="3">
        <v>13603</v>
      </c>
      <c r="N513" s="4">
        <v>283304.09999999998</v>
      </c>
      <c r="O513" s="4">
        <v>315.31</v>
      </c>
      <c r="P513" s="4">
        <v>1181.5</v>
      </c>
      <c r="Q513" s="4">
        <v>544.12</v>
      </c>
      <c r="R513" s="4">
        <v>900</v>
      </c>
      <c r="S513" s="4">
        <v>280907.28999999998</v>
      </c>
      <c r="T513" t="s">
        <v>2857</v>
      </c>
      <c r="U513" t="s">
        <v>3773</v>
      </c>
      <c r="V513" t="s">
        <v>3599</v>
      </c>
      <c r="W513" t="s">
        <v>2871</v>
      </c>
    </row>
    <row r="514" spans="1:23" x14ac:dyDescent="0.2">
      <c r="A514" t="s">
        <v>2911</v>
      </c>
      <c r="B514" t="s">
        <v>2912</v>
      </c>
      <c r="C514" t="s">
        <v>2871</v>
      </c>
      <c r="D514" t="s">
        <v>2872</v>
      </c>
      <c r="E514" t="s">
        <v>2915</v>
      </c>
      <c r="F514" t="s">
        <v>2916</v>
      </c>
      <c r="G514" t="s">
        <v>2856</v>
      </c>
      <c r="H514" t="s">
        <v>3774</v>
      </c>
      <c r="I514" s="2">
        <v>45695</v>
      </c>
      <c r="J514" t="s">
        <v>3023</v>
      </c>
      <c r="K514" t="s">
        <v>3024</v>
      </c>
      <c r="L514" t="s">
        <v>3775</v>
      </c>
      <c r="M514" s="3">
        <v>13603</v>
      </c>
      <c r="N514" s="4">
        <v>283304.09999999998</v>
      </c>
      <c r="O514" s="4">
        <v>315.31</v>
      </c>
      <c r="P514" s="4">
        <v>1181.5</v>
      </c>
      <c r="Q514" s="4">
        <v>544.12</v>
      </c>
      <c r="R514" s="4">
        <v>900</v>
      </c>
      <c r="S514" s="4">
        <v>280907.28999999998</v>
      </c>
      <c r="T514" t="s">
        <v>2857</v>
      </c>
      <c r="U514" t="s">
        <v>3776</v>
      </c>
      <c r="V514" t="s">
        <v>3599</v>
      </c>
      <c r="W514" t="s">
        <v>2871</v>
      </c>
    </row>
    <row r="515" spans="1:23" x14ac:dyDescent="0.2">
      <c r="A515" t="s">
        <v>2911</v>
      </c>
      <c r="B515" t="s">
        <v>2912</v>
      </c>
      <c r="C515" t="s">
        <v>2871</v>
      </c>
      <c r="D515" t="s">
        <v>2872</v>
      </c>
      <c r="E515" t="s">
        <v>2915</v>
      </c>
      <c r="F515" t="s">
        <v>2916</v>
      </c>
      <c r="G515" t="s">
        <v>2856</v>
      </c>
      <c r="H515" t="s">
        <v>3777</v>
      </c>
      <c r="I515" s="2">
        <v>45695</v>
      </c>
      <c r="J515" t="s">
        <v>3471</v>
      </c>
      <c r="K515" t="s">
        <v>3472</v>
      </c>
      <c r="L515" t="s">
        <v>3778</v>
      </c>
      <c r="M515" s="3">
        <v>27192</v>
      </c>
      <c r="N515" s="4">
        <v>562874.4</v>
      </c>
      <c r="O515" s="4">
        <v>626.47</v>
      </c>
      <c r="P515" s="4">
        <v>1278.08</v>
      </c>
      <c r="Q515" s="4">
        <v>815.76</v>
      </c>
      <c r="R515" s="4">
        <v>900</v>
      </c>
      <c r="S515" s="4">
        <v>560069.85</v>
      </c>
      <c r="T515" t="s">
        <v>2857</v>
      </c>
      <c r="U515" t="s">
        <v>3779</v>
      </c>
      <c r="V515" t="s">
        <v>3599</v>
      </c>
      <c r="W515" t="s">
        <v>2871</v>
      </c>
    </row>
    <row r="516" spans="1:23" x14ac:dyDescent="0.2">
      <c r="A516" t="s">
        <v>2911</v>
      </c>
      <c r="B516" t="s">
        <v>2912</v>
      </c>
      <c r="C516" t="s">
        <v>2922</v>
      </c>
      <c r="D516" t="s">
        <v>2923</v>
      </c>
      <c r="E516" t="s">
        <v>2915</v>
      </c>
      <c r="F516" t="s">
        <v>2916</v>
      </c>
      <c r="G516" t="s">
        <v>2856</v>
      </c>
      <c r="H516" t="s">
        <v>3780</v>
      </c>
      <c r="I516" s="2">
        <v>45695</v>
      </c>
      <c r="J516" t="s">
        <v>2957</v>
      </c>
      <c r="K516" t="s">
        <v>2958</v>
      </c>
      <c r="L516" t="s">
        <v>3781</v>
      </c>
      <c r="M516" s="3">
        <v>28115</v>
      </c>
      <c r="N516" s="4">
        <v>633215.03</v>
      </c>
      <c r="O516" s="4">
        <v>704.76</v>
      </c>
      <c r="P516" s="4">
        <v>1924</v>
      </c>
      <c r="Q516" s="4">
        <v>843.45</v>
      </c>
      <c r="R516" s="4">
        <v>4500</v>
      </c>
      <c r="S516" s="4">
        <v>626086.27</v>
      </c>
      <c r="T516" t="s">
        <v>2857</v>
      </c>
      <c r="U516" t="s">
        <v>3782</v>
      </c>
      <c r="V516" t="s">
        <v>3599</v>
      </c>
      <c r="W516" t="s">
        <v>2922</v>
      </c>
    </row>
    <row r="517" spans="1:23" x14ac:dyDescent="0.2">
      <c r="A517" t="s">
        <v>2911</v>
      </c>
      <c r="B517" t="s">
        <v>2912</v>
      </c>
      <c r="C517" t="s">
        <v>3120</v>
      </c>
      <c r="D517" t="s">
        <v>3121</v>
      </c>
      <c r="E517" t="s">
        <v>2915</v>
      </c>
      <c r="F517" t="s">
        <v>2916</v>
      </c>
      <c r="G517" t="s">
        <v>2856</v>
      </c>
      <c r="H517" t="s">
        <v>2413</v>
      </c>
      <c r="I517" s="2">
        <v>45696</v>
      </c>
      <c r="J517" t="s">
        <v>930</v>
      </c>
      <c r="K517" t="s">
        <v>3122</v>
      </c>
      <c r="L517" t="s">
        <v>3783</v>
      </c>
      <c r="M517" s="3">
        <v>23813</v>
      </c>
      <c r="N517" s="4">
        <v>464210.62</v>
      </c>
      <c r="O517" s="4">
        <v>516.66</v>
      </c>
      <c r="P517" s="4">
        <v>1443.32</v>
      </c>
      <c r="Q517" s="4">
        <v>0</v>
      </c>
      <c r="R517" s="4">
        <v>800.01</v>
      </c>
      <c r="S517" s="4">
        <v>461450.63</v>
      </c>
      <c r="T517" t="s">
        <v>2857</v>
      </c>
      <c r="U517" t="s">
        <v>3784</v>
      </c>
      <c r="V517" t="s">
        <v>3599</v>
      </c>
      <c r="W517" t="s">
        <v>3120</v>
      </c>
    </row>
    <row r="518" spans="1:23" x14ac:dyDescent="0.2">
      <c r="A518" t="s">
        <v>2911</v>
      </c>
      <c r="B518" t="s">
        <v>2912</v>
      </c>
      <c r="C518" t="s">
        <v>3120</v>
      </c>
      <c r="D518" t="s">
        <v>3121</v>
      </c>
      <c r="E518" t="s">
        <v>2915</v>
      </c>
      <c r="F518" t="s">
        <v>2916</v>
      </c>
      <c r="G518" t="s">
        <v>2856</v>
      </c>
      <c r="H518" t="s">
        <v>2413</v>
      </c>
      <c r="I518" s="2">
        <v>45696</v>
      </c>
      <c r="J518" t="s">
        <v>930</v>
      </c>
      <c r="K518" t="s">
        <v>3122</v>
      </c>
      <c r="L518" t="s">
        <v>3785</v>
      </c>
      <c r="M518" s="3">
        <v>24507</v>
      </c>
      <c r="N518" s="4">
        <v>477739.46</v>
      </c>
      <c r="O518" s="4">
        <v>531.71</v>
      </c>
      <c r="P518" s="4">
        <v>1464.46</v>
      </c>
      <c r="Q518" s="4">
        <v>0</v>
      </c>
      <c r="R518" s="4">
        <v>800</v>
      </c>
      <c r="S518" s="4">
        <v>474943.29</v>
      </c>
      <c r="T518" t="s">
        <v>2857</v>
      </c>
      <c r="U518" t="s">
        <v>3784</v>
      </c>
      <c r="V518" t="s">
        <v>3599</v>
      </c>
      <c r="W518" t="s">
        <v>3120</v>
      </c>
    </row>
    <row r="519" spans="1:23" x14ac:dyDescent="0.2">
      <c r="A519" t="s">
        <v>2911</v>
      </c>
      <c r="B519" t="s">
        <v>2912</v>
      </c>
      <c r="C519" t="s">
        <v>3120</v>
      </c>
      <c r="D519" t="s">
        <v>3121</v>
      </c>
      <c r="E519" t="s">
        <v>2915</v>
      </c>
      <c r="F519" t="s">
        <v>2916</v>
      </c>
      <c r="G519" t="s">
        <v>2856</v>
      </c>
      <c r="H519" t="s">
        <v>2413</v>
      </c>
      <c r="I519" s="2">
        <v>45696</v>
      </c>
      <c r="J519" t="s">
        <v>930</v>
      </c>
      <c r="K519" t="s">
        <v>3122</v>
      </c>
      <c r="L519" t="s">
        <v>3786</v>
      </c>
      <c r="M519" s="3">
        <v>23040</v>
      </c>
      <c r="N519" s="4">
        <v>449141.76000000001</v>
      </c>
      <c r="O519" s="4">
        <v>499.89</v>
      </c>
      <c r="P519" s="4">
        <v>1391.97</v>
      </c>
      <c r="Q519" s="4">
        <v>0</v>
      </c>
      <c r="R519" s="4">
        <v>800</v>
      </c>
      <c r="S519" s="4">
        <v>446449.9</v>
      </c>
      <c r="T519" t="s">
        <v>2857</v>
      </c>
      <c r="U519" t="s">
        <v>3784</v>
      </c>
      <c r="V519" t="s">
        <v>3599</v>
      </c>
      <c r="W519" t="s">
        <v>3120</v>
      </c>
    </row>
    <row r="520" spans="1:23" x14ac:dyDescent="0.2">
      <c r="A520" t="s">
        <v>2911</v>
      </c>
      <c r="B520" t="s">
        <v>2912</v>
      </c>
      <c r="C520" t="s">
        <v>3120</v>
      </c>
      <c r="D520" t="s">
        <v>3121</v>
      </c>
      <c r="E520" t="s">
        <v>2915</v>
      </c>
      <c r="F520" t="s">
        <v>2916</v>
      </c>
      <c r="G520" t="s">
        <v>2856</v>
      </c>
      <c r="H520" t="s">
        <v>2413</v>
      </c>
      <c r="I520" s="2">
        <v>45696</v>
      </c>
      <c r="J520" t="s">
        <v>930</v>
      </c>
      <c r="K520" t="s">
        <v>3122</v>
      </c>
      <c r="L520" t="s">
        <v>3787</v>
      </c>
      <c r="M520" s="3">
        <v>25445</v>
      </c>
      <c r="N520" s="4">
        <v>496024.83</v>
      </c>
      <c r="O520" s="4">
        <v>552.07000000000005</v>
      </c>
      <c r="P520" s="4">
        <v>1534.98</v>
      </c>
      <c r="Q520" s="4">
        <v>0</v>
      </c>
      <c r="R520" s="4">
        <v>800.01</v>
      </c>
      <c r="S520" s="4">
        <v>493137.77</v>
      </c>
      <c r="T520" t="s">
        <v>2857</v>
      </c>
      <c r="U520" t="s">
        <v>3784</v>
      </c>
      <c r="V520" t="s">
        <v>3599</v>
      </c>
      <c r="W520" t="s">
        <v>3120</v>
      </c>
    </row>
    <row r="521" spans="1:23" x14ac:dyDescent="0.2">
      <c r="A521" t="s">
        <v>2911</v>
      </c>
      <c r="B521" t="s">
        <v>2912</v>
      </c>
      <c r="C521" t="s">
        <v>3120</v>
      </c>
      <c r="D521" t="s">
        <v>3121</v>
      </c>
      <c r="E521" t="s">
        <v>2915</v>
      </c>
      <c r="F521" t="s">
        <v>2916</v>
      </c>
      <c r="G521" t="s">
        <v>2856</v>
      </c>
      <c r="H521" t="s">
        <v>2413</v>
      </c>
      <c r="I521" s="2">
        <v>45696</v>
      </c>
      <c r="J521" t="s">
        <v>930</v>
      </c>
      <c r="K521" t="s">
        <v>3122</v>
      </c>
      <c r="L521" t="s">
        <v>3788</v>
      </c>
      <c r="M521" s="3">
        <v>25123</v>
      </c>
      <c r="N521" s="4">
        <v>489747.76</v>
      </c>
      <c r="O521" s="4">
        <v>545.08000000000004</v>
      </c>
      <c r="P521" s="4">
        <v>1495.27</v>
      </c>
      <c r="Q521" s="4">
        <v>0</v>
      </c>
      <c r="R521" s="4">
        <v>798</v>
      </c>
      <c r="S521" s="4">
        <v>486909.41</v>
      </c>
      <c r="T521" t="s">
        <v>2857</v>
      </c>
      <c r="U521" t="s">
        <v>3784</v>
      </c>
      <c r="V521" t="s">
        <v>3599</v>
      </c>
      <c r="W521" t="s">
        <v>3120</v>
      </c>
    </row>
    <row r="522" spans="1:23" x14ac:dyDescent="0.2">
      <c r="A522" t="s">
        <v>2911</v>
      </c>
      <c r="B522" t="s">
        <v>2912</v>
      </c>
      <c r="C522" t="s">
        <v>3120</v>
      </c>
      <c r="D522" t="s">
        <v>3121</v>
      </c>
      <c r="E522" t="s">
        <v>2915</v>
      </c>
      <c r="F522" t="s">
        <v>2916</v>
      </c>
      <c r="G522" t="s">
        <v>2856</v>
      </c>
      <c r="H522" t="s">
        <v>2415</v>
      </c>
      <c r="I522" s="2">
        <v>45696</v>
      </c>
      <c r="J522" t="s">
        <v>930</v>
      </c>
      <c r="K522" t="s">
        <v>3122</v>
      </c>
      <c r="L522" t="s">
        <v>3789</v>
      </c>
      <c r="M522" s="3">
        <v>24128</v>
      </c>
      <c r="N522" s="4">
        <v>470351.23</v>
      </c>
      <c r="O522" s="4">
        <v>523.49</v>
      </c>
      <c r="P522" s="4">
        <v>1458.77</v>
      </c>
      <c r="Q522" s="4">
        <v>0</v>
      </c>
      <c r="R522" s="4">
        <v>800</v>
      </c>
      <c r="S522" s="4">
        <v>467568.97</v>
      </c>
      <c r="T522" t="s">
        <v>2857</v>
      </c>
      <c r="U522" t="s">
        <v>3790</v>
      </c>
      <c r="V522" t="s">
        <v>3599</v>
      </c>
      <c r="W522" t="s">
        <v>3120</v>
      </c>
    </row>
    <row r="523" spans="1:23" x14ac:dyDescent="0.2">
      <c r="A523" t="s">
        <v>2911</v>
      </c>
      <c r="B523" t="s">
        <v>2912</v>
      </c>
      <c r="C523" t="s">
        <v>3120</v>
      </c>
      <c r="D523" t="s">
        <v>3121</v>
      </c>
      <c r="E523" t="s">
        <v>2915</v>
      </c>
      <c r="F523" t="s">
        <v>2916</v>
      </c>
      <c r="G523" t="s">
        <v>2856</v>
      </c>
      <c r="H523" t="s">
        <v>2415</v>
      </c>
      <c r="I523" s="2">
        <v>45696</v>
      </c>
      <c r="J523" t="s">
        <v>930</v>
      </c>
      <c r="K523" t="s">
        <v>3122</v>
      </c>
      <c r="L523" t="s">
        <v>3791</v>
      </c>
      <c r="M523" s="3">
        <v>24839</v>
      </c>
      <c r="N523" s="4">
        <v>484211.47</v>
      </c>
      <c r="O523" s="4">
        <v>538.91999999999996</v>
      </c>
      <c r="P523" s="4">
        <v>1495.44</v>
      </c>
      <c r="Q523" s="4">
        <v>0</v>
      </c>
      <c r="R523" s="4">
        <v>800</v>
      </c>
      <c r="S523" s="4">
        <v>481377.11</v>
      </c>
      <c r="T523" t="s">
        <v>2857</v>
      </c>
      <c r="U523" t="s">
        <v>3790</v>
      </c>
      <c r="V523" t="s">
        <v>3599</v>
      </c>
      <c r="W523" t="s">
        <v>3120</v>
      </c>
    </row>
    <row r="524" spans="1:23" x14ac:dyDescent="0.2">
      <c r="A524" t="s">
        <v>2911</v>
      </c>
      <c r="B524" t="s">
        <v>2912</v>
      </c>
      <c r="C524" t="s">
        <v>3120</v>
      </c>
      <c r="D524" t="s">
        <v>3121</v>
      </c>
      <c r="E524" t="s">
        <v>2915</v>
      </c>
      <c r="F524" t="s">
        <v>2916</v>
      </c>
      <c r="G524" t="s">
        <v>2856</v>
      </c>
      <c r="H524" t="s">
        <v>2415</v>
      </c>
      <c r="I524" s="2">
        <v>45696</v>
      </c>
      <c r="J524" t="s">
        <v>930</v>
      </c>
      <c r="K524" t="s">
        <v>3122</v>
      </c>
      <c r="L524" t="s">
        <v>3792</v>
      </c>
      <c r="M524" s="3">
        <v>24757</v>
      </c>
      <c r="N524" s="4">
        <v>482612.96</v>
      </c>
      <c r="O524" s="4">
        <v>537.14</v>
      </c>
      <c r="P524" s="4">
        <v>1476.39</v>
      </c>
      <c r="Q524" s="4">
        <v>0</v>
      </c>
      <c r="R524" s="4">
        <v>800</v>
      </c>
      <c r="S524" s="4">
        <v>479799.43</v>
      </c>
      <c r="T524" t="s">
        <v>2857</v>
      </c>
      <c r="U524" t="s">
        <v>3790</v>
      </c>
      <c r="V524" t="s">
        <v>3599</v>
      </c>
      <c r="W524" t="s">
        <v>3120</v>
      </c>
    </row>
    <row r="525" spans="1:23" x14ac:dyDescent="0.2">
      <c r="A525" t="s">
        <v>2911</v>
      </c>
      <c r="B525" t="s">
        <v>2912</v>
      </c>
      <c r="C525" t="s">
        <v>3120</v>
      </c>
      <c r="D525" t="s">
        <v>3121</v>
      </c>
      <c r="E525" t="s">
        <v>2915</v>
      </c>
      <c r="F525" t="s">
        <v>2916</v>
      </c>
      <c r="G525" t="s">
        <v>2856</v>
      </c>
      <c r="H525" t="s">
        <v>2415</v>
      </c>
      <c r="I525" s="2">
        <v>45696</v>
      </c>
      <c r="J525" t="s">
        <v>930</v>
      </c>
      <c r="K525" t="s">
        <v>3122</v>
      </c>
      <c r="L525" t="s">
        <v>3793</v>
      </c>
      <c r="M525" s="3">
        <v>24199</v>
      </c>
      <c r="N525" s="4">
        <v>471735.31</v>
      </c>
      <c r="O525" s="4">
        <v>525.03</v>
      </c>
      <c r="P525" s="4">
        <v>1466.1</v>
      </c>
      <c r="Q525" s="4">
        <v>0</v>
      </c>
      <c r="R525" s="4">
        <v>800</v>
      </c>
      <c r="S525" s="4">
        <v>468944.18</v>
      </c>
      <c r="T525" t="s">
        <v>2857</v>
      </c>
      <c r="U525" t="s">
        <v>3790</v>
      </c>
      <c r="V525" t="s">
        <v>3599</v>
      </c>
      <c r="W525" t="s">
        <v>3120</v>
      </c>
    </row>
    <row r="526" spans="1:23" x14ac:dyDescent="0.2">
      <c r="A526" t="s">
        <v>2911</v>
      </c>
      <c r="B526" t="s">
        <v>2912</v>
      </c>
      <c r="C526" t="s">
        <v>3120</v>
      </c>
      <c r="D526" t="s">
        <v>3121</v>
      </c>
      <c r="E526" t="s">
        <v>2915</v>
      </c>
      <c r="F526" t="s">
        <v>2916</v>
      </c>
      <c r="G526" t="s">
        <v>2856</v>
      </c>
      <c r="H526" t="s">
        <v>2415</v>
      </c>
      <c r="I526" s="2">
        <v>45696</v>
      </c>
      <c r="J526" t="s">
        <v>930</v>
      </c>
      <c r="K526" t="s">
        <v>3122</v>
      </c>
      <c r="L526" t="s">
        <v>3794</v>
      </c>
      <c r="M526" s="3">
        <v>23213</v>
      </c>
      <c r="N526" s="4">
        <v>452514.22</v>
      </c>
      <c r="O526" s="4">
        <v>503.64</v>
      </c>
      <c r="P526" s="4">
        <v>1433.3</v>
      </c>
      <c r="Q526" s="4">
        <v>0</v>
      </c>
      <c r="R526" s="4">
        <v>800</v>
      </c>
      <c r="S526" s="4">
        <v>449777.28</v>
      </c>
      <c r="T526" t="s">
        <v>2857</v>
      </c>
      <c r="U526" t="s">
        <v>3790</v>
      </c>
      <c r="V526" t="s">
        <v>3599</v>
      </c>
      <c r="W526" t="s">
        <v>3120</v>
      </c>
    </row>
    <row r="527" spans="1:23" x14ac:dyDescent="0.2">
      <c r="A527" t="s">
        <v>2911</v>
      </c>
      <c r="B527" t="s">
        <v>2912</v>
      </c>
      <c r="C527" t="s">
        <v>3120</v>
      </c>
      <c r="D527" t="s">
        <v>3121</v>
      </c>
      <c r="E527" t="s">
        <v>2915</v>
      </c>
      <c r="F527" t="s">
        <v>2916</v>
      </c>
      <c r="G527" t="s">
        <v>2856</v>
      </c>
      <c r="H527" t="s">
        <v>2419</v>
      </c>
      <c r="I527" s="2">
        <v>45696</v>
      </c>
      <c r="J527" t="s">
        <v>930</v>
      </c>
      <c r="K527" t="s">
        <v>3122</v>
      </c>
      <c r="L527" t="s">
        <v>3795</v>
      </c>
      <c r="M527" s="3">
        <v>24376</v>
      </c>
      <c r="N527" s="4">
        <v>475185.74</v>
      </c>
      <c r="O527" s="4">
        <v>528.87</v>
      </c>
      <c r="P527" s="4">
        <v>1465.95</v>
      </c>
      <c r="Q527" s="4">
        <v>0</v>
      </c>
      <c r="R527" s="4">
        <v>800</v>
      </c>
      <c r="S527" s="4">
        <v>472390.92</v>
      </c>
      <c r="T527" t="s">
        <v>2857</v>
      </c>
      <c r="U527" t="s">
        <v>3796</v>
      </c>
      <c r="V527" t="s">
        <v>3599</v>
      </c>
      <c r="W527" t="s">
        <v>3120</v>
      </c>
    </row>
    <row r="528" spans="1:23" x14ac:dyDescent="0.2">
      <c r="A528" t="s">
        <v>2911</v>
      </c>
      <c r="B528" t="s">
        <v>2912</v>
      </c>
      <c r="C528" t="s">
        <v>3120</v>
      </c>
      <c r="D528" t="s">
        <v>3121</v>
      </c>
      <c r="E528" t="s">
        <v>2915</v>
      </c>
      <c r="F528" t="s">
        <v>2916</v>
      </c>
      <c r="G528" t="s">
        <v>2856</v>
      </c>
      <c r="H528" t="s">
        <v>2419</v>
      </c>
      <c r="I528" s="2">
        <v>45696</v>
      </c>
      <c r="J528" t="s">
        <v>930</v>
      </c>
      <c r="K528" t="s">
        <v>3122</v>
      </c>
      <c r="L528" t="s">
        <v>3797</v>
      </c>
      <c r="M528" s="3">
        <v>23666</v>
      </c>
      <c r="N528" s="4">
        <v>461345</v>
      </c>
      <c r="O528" s="4">
        <v>513.47</v>
      </c>
      <c r="P528" s="4">
        <v>1435.77</v>
      </c>
      <c r="Q528" s="4">
        <v>0</v>
      </c>
      <c r="R528" s="4">
        <v>800</v>
      </c>
      <c r="S528" s="4">
        <v>458595.76</v>
      </c>
      <c r="T528" t="s">
        <v>2857</v>
      </c>
      <c r="U528" t="s">
        <v>3796</v>
      </c>
      <c r="V528" t="s">
        <v>3599</v>
      </c>
      <c r="W528" t="s">
        <v>3120</v>
      </c>
    </row>
    <row r="529" spans="1:23" x14ac:dyDescent="0.2">
      <c r="A529" t="s">
        <v>2911</v>
      </c>
      <c r="B529" t="s">
        <v>2912</v>
      </c>
      <c r="C529" t="s">
        <v>3120</v>
      </c>
      <c r="D529" t="s">
        <v>3121</v>
      </c>
      <c r="E529" t="s">
        <v>2915</v>
      </c>
      <c r="F529" t="s">
        <v>2916</v>
      </c>
      <c r="G529" t="s">
        <v>2856</v>
      </c>
      <c r="H529" t="s">
        <v>2419</v>
      </c>
      <c r="I529" s="2">
        <v>45696</v>
      </c>
      <c r="J529" t="s">
        <v>930</v>
      </c>
      <c r="K529" t="s">
        <v>3122</v>
      </c>
      <c r="L529" t="s">
        <v>3798</v>
      </c>
      <c r="M529" s="3">
        <v>23634</v>
      </c>
      <c r="N529" s="4">
        <v>460721.2</v>
      </c>
      <c r="O529" s="4">
        <v>512.77</v>
      </c>
      <c r="P529" s="4">
        <v>1426.46</v>
      </c>
      <c r="Q529" s="4">
        <v>0</v>
      </c>
      <c r="R529" s="4">
        <v>800</v>
      </c>
      <c r="S529" s="4">
        <v>457981.97</v>
      </c>
      <c r="T529" t="s">
        <v>2857</v>
      </c>
      <c r="U529" t="s">
        <v>3796</v>
      </c>
      <c r="V529" t="s">
        <v>3599</v>
      </c>
      <c r="W529" t="s">
        <v>3120</v>
      </c>
    </row>
    <row r="530" spans="1:23" x14ac:dyDescent="0.2">
      <c r="A530" t="s">
        <v>2911</v>
      </c>
      <c r="B530" t="s">
        <v>2912</v>
      </c>
      <c r="C530" t="s">
        <v>3120</v>
      </c>
      <c r="D530" t="s">
        <v>3121</v>
      </c>
      <c r="E530" t="s">
        <v>2915</v>
      </c>
      <c r="F530" t="s">
        <v>2916</v>
      </c>
      <c r="G530" t="s">
        <v>2856</v>
      </c>
      <c r="H530" t="s">
        <v>2419</v>
      </c>
      <c r="I530" s="2">
        <v>45696</v>
      </c>
      <c r="J530" t="s">
        <v>930</v>
      </c>
      <c r="K530" t="s">
        <v>3122</v>
      </c>
      <c r="L530" t="s">
        <v>3799</v>
      </c>
      <c r="M530" s="3">
        <v>24811</v>
      </c>
      <c r="N530" s="4">
        <v>483665.63</v>
      </c>
      <c r="O530" s="4">
        <v>538.30999999999995</v>
      </c>
      <c r="P530" s="4">
        <v>1483.7</v>
      </c>
      <c r="Q530" s="4">
        <v>0</v>
      </c>
      <c r="R530" s="4">
        <v>800</v>
      </c>
      <c r="S530" s="4">
        <v>480843.62</v>
      </c>
      <c r="T530" t="s">
        <v>2857</v>
      </c>
      <c r="U530" t="s">
        <v>3796</v>
      </c>
      <c r="V530" t="s">
        <v>3599</v>
      </c>
      <c r="W530" t="s">
        <v>3120</v>
      </c>
    </row>
    <row r="531" spans="1:23" x14ac:dyDescent="0.2">
      <c r="A531" t="s">
        <v>2911</v>
      </c>
      <c r="B531" t="s">
        <v>2912</v>
      </c>
      <c r="C531" t="s">
        <v>3120</v>
      </c>
      <c r="D531" t="s">
        <v>3121</v>
      </c>
      <c r="E531" t="s">
        <v>2915</v>
      </c>
      <c r="F531" t="s">
        <v>2916</v>
      </c>
      <c r="G531" t="s">
        <v>2856</v>
      </c>
      <c r="H531" t="s">
        <v>2419</v>
      </c>
      <c r="I531" s="2">
        <v>45696</v>
      </c>
      <c r="J531" t="s">
        <v>930</v>
      </c>
      <c r="K531" t="s">
        <v>3122</v>
      </c>
      <c r="L531" t="s">
        <v>3800</v>
      </c>
      <c r="M531" s="3">
        <v>25435</v>
      </c>
      <c r="N531" s="4">
        <v>495829.89</v>
      </c>
      <c r="O531" s="4">
        <v>551.85</v>
      </c>
      <c r="P531" s="4">
        <v>1518.12</v>
      </c>
      <c r="Q531" s="4">
        <v>0</v>
      </c>
      <c r="R531" s="4">
        <v>800</v>
      </c>
      <c r="S531" s="4">
        <v>492959.92</v>
      </c>
      <c r="T531" t="s">
        <v>2857</v>
      </c>
      <c r="U531" t="s">
        <v>3796</v>
      </c>
      <c r="V531" t="s">
        <v>3599</v>
      </c>
      <c r="W531" t="s">
        <v>3120</v>
      </c>
    </row>
    <row r="532" spans="1:23" x14ac:dyDescent="0.2">
      <c r="A532" t="s">
        <v>2911</v>
      </c>
      <c r="B532" t="s">
        <v>2912</v>
      </c>
      <c r="C532" t="s">
        <v>3120</v>
      </c>
      <c r="D532" t="s">
        <v>3121</v>
      </c>
      <c r="E532" t="s">
        <v>2915</v>
      </c>
      <c r="F532" t="s">
        <v>2916</v>
      </c>
      <c r="G532" t="s">
        <v>2856</v>
      </c>
      <c r="H532" t="s">
        <v>2421</v>
      </c>
      <c r="I532" s="2">
        <v>45696</v>
      </c>
      <c r="J532" t="s">
        <v>930</v>
      </c>
      <c r="K532" t="s">
        <v>3122</v>
      </c>
      <c r="L532" t="s">
        <v>3801</v>
      </c>
      <c r="M532" s="3">
        <v>24713</v>
      </c>
      <c r="N532" s="4">
        <v>481755.22</v>
      </c>
      <c r="O532" s="4">
        <v>536.17999999999995</v>
      </c>
      <c r="P532" s="4">
        <v>1601.33</v>
      </c>
      <c r="Q532" s="4">
        <v>0</v>
      </c>
      <c r="R532" s="4">
        <v>799.99</v>
      </c>
      <c r="S532" s="4">
        <v>478817.72</v>
      </c>
      <c r="T532" t="s">
        <v>2857</v>
      </c>
      <c r="U532" t="s">
        <v>3802</v>
      </c>
      <c r="V532" t="s">
        <v>3599</v>
      </c>
      <c r="W532" t="s">
        <v>3120</v>
      </c>
    </row>
    <row r="533" spans="1:23" x14ac:dyDescent="0.2">
      <c r="A533" t="s">
        <v>2911</v>
      </c>
      <c r="B533" t="s">
        <v>2912</v>
      </c>
      <c r="C533" t="s">
        <v>3120</v>
      </c>
      <c r="D533" t="s">
        <v>3121</v>
      </c>
      <c r="E533" t="s">
        <v>2915</v>
      </c>
      <c r="F533" t="s">
        <v>2916</v>
      </c>
      <c r="G533" t="s">
        <v>2856</v>
      </c>
      <c r="H533" t="s">
        <v>2421</v>
      </c>
      <c r="I533" s="2">
        <v>45696</v>
      </c>
      <c r="J533" t="s">
        <v>930</v>
      </c>
      <c r="K533" t="s">
        <v>3122</v>
      </c>
      <c r="L533" t="s">
        <v>3803</v>
      </c>
      <c r="M533" s="3">
        <v>24378</v>
      </c>
      <c r="N533" s="4">
        <v>475224.73</v>
      </c>
      <c r="O533" s="4">
        <v>528.91999999999996</v>
      </c>
      <c r="P533" s="4">
        <v>1624.62</v>
      </c>
      <c r="Q533" s="4">
        <v>0</v>
      </c>
      <c r="R533" s="4">
        <v>799.98</v>
      </c>
      <c r="S533" s="4">
        <v>472271.21</v>
      </c>
      <c r="T533" t="s">
        <v>2857</v>
      </c>
      <c r="U533" t="s">
        <v>3802</v>
      </c>
      <c r="V533" t="s">
        <v>3599</v>
      </c>
      <c r="W533" t="s">
        <v>3120</v>
      </c>
    </row>
    <row r="534" spans="1:23" x14ac:dyDescent="0.2">
      <c r="A534" t="s">
        <v>2911</v>
      </c>
      <c r="B534" t="s">
        <v>2912</v>
      </c>
      <c r="C534" t="s">
        <v>2871</v>
      </c>
      <c r="D534" t="s">
        <v>2872</v>
      </c>
      <c r="E534" t="s">
        <v>2915</v>
      </c>
      <c r="F534" t="s">
        <v>2916</v>
      </c>
      <c r="G534" t="s">
        <v>2856</v>
      </c>
      <c r="H534" t="s">
        <v>3804</v>
      </c>
      <c r="I534" s="2">
        <v>45698</v>
      </c>
      <c r="J534" t="s">
        <v>2980</v>
      </c>
      <c r="K534" t="s">
        <v>2981</v>
      </c>
      <c r="L534" t="s">
        <v>3805</v>
      </c>
      <c r="M534" s="3">
        <v>27791</v>
      </c>
      <c r="N534" s="4">
        <v>578513.85</v>
      </c>
      <c r="O534" s="4">
        <v>643.87</v>
      </c>
      <c r="P534" s="4">
        <v>2363</v>
      </c>
      <c r="Q534" s="4">
        <v>1111.6400000000001</v>
      </c>
      <c r="R534" s="4">
        <v>1800</v>
      </c>
      <c r="S534" s="4">
        <v>573706.98</v>
      </c>
      <c r="T534" t="s">
        <v>2857</v>
      </c>
      <c r="U534" t="s">
        <v>3806</v>
      </c>
      <c r="V534" t="s">
        <v>3599</v>
      </c>
      <c r="W534" t="s">
        <v>2871</v>
      </c>
    </row>
    <row r="535" spans="1:23" x14ac:dyDescent="0.2">
      <c r="A535" t="s">
        <v>2911</v>
      </c>
      <c r="B535" t="s">
        <v>2912</v>
      </c>
      <c r="C535" t="s">
        <v>2922</v>
      </c>
      <c r="D535" t="s">
        <v>2923</v>
      </c>
      <c r="E535" t="s">
        <v>2915</v>
      </c>
      <c r="F535" t="s">
        <v>2916</v>
      </c>
      <c r="G535" t="s">
        <v>2856</v>
      </c>
      <c r="H535" t="s">
        <v>3807</v>
      </c>
      <c r="I535" s="2">
        <v>45698</v>
      </c>
      <c r="J535" t="s">
        <v>3013</v>
      </c>
      <c r="K535" t="s">
        <v>3808</v>
      </c>
      <c r="L535" t="s">
        <v>3809</v>
      </c>
      <c r="M535" s="3">
        <v>14458</v>
      </c>
      <c r="N535" s="4">
        <v>325049.38</v>
      </c>
      <c r="O535" s="4">
        <v>361.77</v>
      </c>
      <c r="P535" s="4">
        <v>965</v>
      </c>
      <c r="Q535" s="4">
        <v>433.74</v>
      </c>
      <c r="R535" s="4">
        <v>2250</v>
      </c>
      <c r="S535" s="4">
        <v>321472.61</v>
      </c>
      <c r="T535" t="s">
        <v>2857</v>
      </c>
      <c r="U535" t="s">
        <v>3810</v>
      </c>
      <c r="V535" t="s">
        <v>3599</v>
      </c>
      <c r="W535" t="s">
        <v>2922</v>
      </c>
    </row>
    <row r="536" spans="1:23" x14ac:dyDescent="0.2">
      <c r="A536" t="s">
        <v>2911</v>
      </c>
      <c r="B536" t="s">
        <v>2912</v>
      </c>
      <c r="C536" t="s">
        <v>2913</v>
      </c>
      <c r="D536" t="s">
        <v>2914</v>
      </c>
      <c r="E536" t="s">
        <v>2915</v>
      </c>
      <c r="F536" t="s">
        <v>2916</v>
      </c>
      <c r="G536" t="s">
        <v>2856</v>
      </c>
      <c r="H536" t="s">
        <v>3811</v>
      </c>
      <c r="I536" s="2">
        <v>45698</v>
      </c>
      <c r="J536" t="s">
        <v>2990</v>
      </c>
      <c r="K536" t="s">
        <v>2991</v>
      </c>
      <c r="L536" t="s">
        <v>3604</v>
      </c>
      <c r="M536" s="3">
        <v>29304</v>
      </c>
      <c r="N536" s="4">
        <v>679690.46</v>
      </c>
      <c r="O536" s="4">
        <v>756.48</v>
      </c>
      <c r="P536" s="4">
        <v>1800</v>
      </c>
      <c r="Q536" s="4">
        <v>879.12</v>
      </c>
      <c r="R536" s="4">
        <v>4500</v>
      </c>
      <c r="S536" s="4">
        <v>672633.98</v>
      </c>
      <c r="T536" t="s">
        <v>2857</v>
      </c>
      <c r="U536" t="s">
        <v>3812</v>
      </c>
      <c r="V536" t="s">
        <v>3599</v>
      </c>
      <c r="W536" t="s">
        <v>2913</v>
      </c>
    </row>
    <row r="537" spans="1:23" x14ac:dyDescent="0.2">
      <c r="A537" t="s">
        <v>2911</v>
      </c>
      <c r="B537" t="s">
        <v>2912</v>
      </c>
      <c r="C537" t="s">
        <v>2922</v>
      </c>
      <c r="D537" t="s">
        <v>2923</v>
      </c>
      <c r="E537" t="s">
        <v>2915</v>
      </c>
      <c r="F537" t="s">
        <v>2916</v>
      </c>
      <c r="G537" t="s">
        <v>2856</v>
      </c>
      <c r="H537" t="s">
        <v>3813</v>
      </c>
      <c r="I537" s="2">
        <v>45698</v>
      </c>
      <c r="J537" t="s">
        <v>3814</v>
      </c>
      <c r="K537" t="s">
        <v>3815</v>
      </c>
      <c r="L537" t="s">
        <v>3816</v>
      </c>
      <c r="M537" s="3">
        <v>13584</v>
      </c>
      <c r="N537" s="4">
        <v>308524.15000000002</v>
      </c>
      <c r="O537" s="4">
        <v>343.38</v>
      </c>
      <c r="P537" s="4">
        <v>966.02</v>
      </c>
      <c r="Q537" s="4">
        <v>407.52</v>
      </c>
      <c r="R537" s="4">
        <v>2250</v>
      </c>
      <c r="S537" s="4">
        <v>304964.75</v>
      </c>
      <c r="T537" t="s">
        <v>2857</v>
      </c>
      <c r="U537" t="s">
        <v>3817</v>
      </c>
      <c r="V537" t="s">
        <v>3599</v>
      </c>
      <c r="W537" t="s">
        <v>2922</v>
      </c>
    </row>
    <row r="538" spans="1:23" x14ac:dyDescent="0.2">
      <c r="A538" t="s">
        <v>2911</v>
      </c>
      <c r="B538" t="s">
        <v>2912</v>
      </c>
      <c r="C538" t="s">
        <v>2871</v>
      </c>
      <c r="D538" t="s">
        <v>2872</v>
      </c>
      <c r="E538" t="s">
        <v>2915</v>
      </c>
      <c r="F538" t="s">
        <v>2916</v>
      </c>
      <c r="G538" t="s">
        <v>2856</v>
      </c>
      <c r="H538" t="s">
        <v>3818</v>
      </c>
      <c r="I538" s="2">
        <v>45699</v>
      </c>
      <c r="J538" t="s">
        <v>2980</v>
      </c>
      <c r="K538" t="s">
        <v>2981</v>
      </c>
      <c r="L538" t="s">
        <v>3819</v>
      </c>
      <c r="M538" s="3">
        <v>13896</v>
      </c>
      <c r="N538" s="4">
        <v>289267.33</v>
      </c>
      <c r="O538" s="4">
        <v>321.95</v>
      </c>
      <c r="P538" s="4">
        <v>1181.5</v>
      </c>
      <c r="Q538" s="4">
        <v>555.84</v>
      </c>
      <c r="R538" s="4">
        <v>900</v>
      </c>
      <c r="S538" s="4">
        <v>286863.88</v>
      </c>
      <c r="T538" t="s">
        <v>2857</v>
      </c>
      <c r="U538" t="s">
        <v>3820</v>
      </c>
      <c r="V538" t="s">
        <v>3599</v>
      </c>
      <c r="W538" t="s">
        <v>2871</v>
      </c>
    </row>
    <row r="539" spans="1:23" x14ac:dyDescent="0.2">
      <c r="A539" t="s">
        <v>2911</v>
      </c>
      <c r="B539" t="s">
        <v>2912</v>
      </c>
      <c r="C539" t="s">
        <v>3030</v>
      </c>
      <c r="D539" t="s">
        <v>3031</v>
      </c>
      <c r="E539" t="s">
        <v>2915</v>
      </c>
      <c r="F539" t="s">
        <v>2916</v>
      </c>
      <c r="G539" t="s">
        <v>2856</v>
      </c>
      <c r="H539" t="s">
        <v>3821</v>
      </c>
      <c r="I539" s="2">
        <v>45699</v>
      </c>
      <c r="J539" t="s">
        <v>3822</v>
      </c>
      <c r="K539" t="s">
        <v>3823</v>
      </c>
      <c r="L539" t="s">
        <v>3824</v>
      </c>
      <c r="M539" s="3">
        <v>34</v>
      </c>
      <c r="N539" s="4">
        <v>28660</v>
      </c>
      <c r="O539" s="4">
        <v>31.9</v>
      </c>
      <c r="P539" s="4">
        <v>496.5</v>
      </c>
      <c r="Q539" s="4">
        <v>0</v>
      </c>
      <c r="R539" s="4">
        <v>0</v>
      </c>
      <c r="S539" s="4">
        <v>28131.599999999999</v>
      </c>
      <c r="T539" t="s">
        <v>2857</v>
      </c>
      <c r="U539" t="s">
        <v>3825</v>
      </c>
      <c r="V539" t="s">
        <v>3599</v>
      </c>
      <c r="W539" t="s">
        <v>3030</v>
      </c>
    </row>
    <row r="540" spans="1:23" x14ac:dyDescent="0.2">
      <c r="A540" t="s">
        <v>2911</v>
      </c>
      <c r="B540" t="s">
        <v>2912</v>
      </c>
      <c r="C540" t="s">
        <v>2871</v>
      </c>
      <c r="D540" t="s">
        <v>2872</v>
      </c>
      <c r="E540" t="s">
        <v>2915</v>
      </c>
      <c r="F540" t="s">
        <v>2916</v>
      </c>
      <c r="G540" t="s">
        <v>2856</v>
      </c>
      <c r="H540" t="s">
        <v>3826</v>
      </c>
      <c r="I540" s="2">
        <v>45699</v>
      </c>
      <c r="J540" t="s">
        <v>3269</v>
      </c>
      <c r="K540" t="s">
        <v>3827</v>
      </c>
      <c r="L540" t="s">
        <v>3828</v>
      </c>
      <c r="M540" s="3">
        <v>26852</v>
      </c>
      <c r="N540" s="4">
        <v>575753.87</v>
      </c>
      <c r="O540" s="4">
        <v>0</v>
      </c>
      <c r="P540" s="4">
        <v>677</v>
      </c>
      <c r="Q540" s="4">
        <v>805.56</v>
      </c>
      <c r="R540" s="4">
        <v>0</v>
      </c>
      <c r="S540" s="4">
        <v>575076.87</v>
      </c>
      <c r="T540" t="s">
        <v>2857</v>
      </c>
      <c r="U540" t="s">
        <v>3829</v>
      </c>
      <c r="V540" t="s">
        <v>3599</v>
      </c>
      <c r="W540" t="s">
        <v>2871</v>
      </c>
    </row>
    <row r="541" spans="1:23" x14ac:dyDescent="0.2">
      <c r="A541" t="s">
        <v>2911</v>
      </c>
      <c r="B541" t="s">
        <v>2912</v>
      </c>
      <c r="C541" t="s">
        <v>2871</v>
      </c>
      <c r="D541" t="s">
        <v>2872</v>
      </c>
      <c r="E541" t="s">
        <v>2915</v>
      </c>
      <c r="F541" t="s">
        <v>2916</v>
      </c>
      <c r="G541" t="s">
        <v>2856</v>
      </c>
      <c r="H541" t="s">
        <v>3830</v>
      </c>
      <c r="I541" s="2">
        <v>45699</v>
      </c>
      <c r="J541" t="s">
        <v>3263</v>
      </c>
      <c r="K541" t="s">
        <v>3264</v>
      </c>
      <c r="L541" t="s">
        <v>3831</v>
      </c>
      <c r="M541" s="3">
        <v>26103</v>
      </c>
      <c r="N541" s="4">
        <v>539314.07999999996</v>
      </c>
      <c r="O541" s="4">
        <v>0</v>
      </c>
      <c r="P541" s="4">
        <v>677</v>
      </c>
      <c r="Q541" s="4">
        <v>783.09</v>
      </c>
      <c r="R541" s="4">
        <v>0</v>
      </c>
      <c r="S541" s="4">
        <v>538637.07999999996</v>
      </c>
      <c r="T541" t="s">
        <v>2857</v>
      </c>
      <c r="U541" t="s">
        <v>3832</v>
      </c>
      <c r="V541" t="s">
        <v>3599</v>
      </c>
      <c r="W541" t="s">
        <v>2871</v>
      </c>
    </row>
    <row r="542" spans="1:23" x14ac:dyDescent="0.2">
      <c r="A542" t="s">
        <v>2911</v>
      </c>
      <c r="B542" t="s">
        <v>2912</v>
      </c>
      <c r="C542" t="s">
        <v>2871</v>
      </c>
      <c r="D542" t="s">
        <v>2872</v>
      </c>
      <c r="E542" t="s">
        <v>2915</v>
      </c>
      <c r="F542" t="s">
        <v>2916</v>
      </c>
      <c r="G542" t="s">
        <v>2856</v>
      </c>
      <c r="H542" t="s">
        <v>3830</v>
      </c>
      <c r="I542" s="2">
        <v>45699</v>
      </c>
      <c r="J542" t="s">
        <v>3263</v>
      </c>
      <c r="K542" t="s">
        <v>3264</v>
      </c>
      <c r="L542" t="s">
        <v>3833</v>
      </c>
      <c r="M542" s="3">
        <v>26945</v>
      </c>
      <c r="N542" s="4">
        <v>556710.65</v>
      </c>
      <c r="O542" s="4">
        <v>0</v>
      </c>
      <c r="P542" s="4">
        <v>677</v>
      </c>
      <c r="Q542" s="4">
        <v>808.35</v>
      </c>
      <c r="R542" s="4">
        <v>0</v>
      </c>
      <c r="S542" s="4">
        <v>556033.65</v>
      </c>
      <c r="T542" t="s">
        <v>2857</v>
      </c>
      <c r="U542" t="s">
        <v>3832</v>
      </c>
      <c r="V542" t="s">
        <v>3599</v>
      </c>
      <c r="W542" t="s">
        <v>2871</v>
      </c>
    </row>
    <row r="543" spans="1:23" x14ac:dyDescent="0.2">
      <c r="A543" t="s">
        <v>2911</v>
      </c>
      <c r="B543" t="s">
        <v>2912</v>
      </c>
      <c r="C543" t="s">
        <v>2871</v>
      </c>
      <c r="D543" t="s">
        <v>2872</v>
      </c>
      <c r="E543" t="s">
        <v>2915</v>
      </c>
      <c r="F543" t="s">
        <v>2916</v>
      </c>
      <c r="G543" t="s">
        <v>2856</v>
      </c>
      <c r="H543" t="s">
        <v>3834</v>
      </c>
      <c r="I543" s="2">
        <v>45699</v>
      </c>
      <c r="J543" t="s">
        <v>3257</v>
      </c>
      <c r="K543" t="s">
        <v>3258</v>
      </c>
      <c r="L543" t="s">
        <v>3835</v>
      </c>
      <c r="M543" s="3">
        <v>26945</v>
      </c>
      <c r="N543" s="4">
        <v>556710.65</v>
      </c>
      <c r="O543" s="4">
        <v>0</v>
      </c>
      <c r="P543" s="4">
        <v>677</v>
      </c>
      <c r="Q543" s="4">
        <v>808.35</v>
      </c>
      <c r="R543" s="4">
        <v>0</v>
      </c>
      <c r="S543" s="4">
        <v>556033.65</v>
      </c>
      <c r="T543" t="s">
        <v>2857</v>
      </c>
      <c r="U543" t="s">
        <v>3836</v>
      </c>
      <c r="V543" t="s">
        <v>3599</v>
      </c>
      <c r="W543" t="s">
        <v>2871</v>
      </c>
    </row>
    <row r="544" spans="1:23" x14ac:dyDescent="0.2">
      <c r="A544" t="s">
        <v>2911</v>
      </c>
      <c r="B544" t="s">
        <v>2912</v>
      </c>
      <c r="C544" t="s">
        <v>2871</v>
      </c>
      <c r="D544" t="s">
        <v>2872</v>
      </c>
      <c r="E544" t="s">
        <v>2915</v>
      </c>
      <c r="F544" t="s">
        <v>2916</v>
      </c>
      <c r="G544" t="s">
        <v>2856</v>
      </c>
      <c r="H544" t="s">
        <v>3834</v>
      </c>
      <c r="I544" s="2">
        <v>45699</v>
      </c>
      <c r="J544" t="s">
        <v>3257</v>
      </c>
      <c r="K544" t="s">
        <v>3258</v>
      </c>
      <c r="L544" t="s">
        <v>3837</v>
      </c>
      <c r="M544" s="3">
        <v>26455</v>
      </c>
      <c r="N544" s="4">
        <v>546586.76</v>
      </c>
      <c r="O544" s="4">
        <v>0</v>
      </c>
      <c r="P544" s="4">
        <v>677</v>
      </c>
      <c r="Q544" s="4">
        <v>793.65</v>
      </c>
      <c r="R544" s="4">
        <v>0</v>
      </c>
      <c r="S544" s="4">
        <v>545909.76000000001</v>
      </c>
      <c r="T544" t="s">
        <v>2857</v>
      </c>
      <c r="U544" t="s">
        <v>3836</v>
      </c>
      <c r="V544" t="s">
        <v>3599</v>
      </c>
      <c r="W544" t="s">
        <v>2871</v>
      </c>
    </row>
    <row r="545" spans="1:23" x14ac:dyDescent="0.2">
      <c r="A545" t="s">
        <v>2911</v>
      </c>
      <c r="B545" t="s">
        <v>2912</v>
      </c>
      <c r="C545" t="s">
        <v>2871</v>
      </c>
      <c r="D545" t="s">
        <v>2872</v>
      </c>
      <c r="E545" t="s">
        <v>2915</v>
      </c>
      <c r="F545" t="s">
        <v>2916</v>
      </c>
      <c r="G545" t="s">
        <v>2856</v>
      </c>
      <c r="H545" t="s">
        <v>3838</v>
      </c>
      <c r="I545" s="2">
        <v>45699</v>
      </c>
      <c r="J545" t="s">
        <v>3839</v>
      </c>
      <c r="K545" t="s">
        <v>3840</v>
      </c>
      <c r="L545" t="s">
        <v>3841</v>
      </c>
      <c r="M545" s="3">
        <v>31974</v>
      </c>
      <c r="N545" s="4">
        <v>675810.13</v>
      </c>
      <c r="O545" s="4">
        <v>0</v>
      </c>
      <c r="P545" s="4">
        <v>7165.52</v>
      </c>
      <c r="Q545" s="4">
        <v>959.22</v>
      </c>
      <c r="R545" s="4">
        <v>0</v>
      </c>
      <c r="S545" s="4">
        <v>668644.61</v>
      </c>
      <c r="T545" t="s">
        <v>2857</v>
      </c>
      <c r="U545" t="s">
        <v>3842</v>
      </c>
      <c r="V545" t="s">
        <v>3599</v>
      </c>
      <c r="W545" t="s">
        <v>2871</v>
      </c>
    </row>
    <row r="546" spans="1:23" x14ac:dyDescent="0.2">
      <c r="A546" t="s">
        <v>2911</v>
      </c>
      <c r="B546" t="s">
        <v>2912</v>
      </c>
      <c r="C546" t="s">
        <v>2871</v>
      </c>
      <c r="D546" t="s">
        <v>2872</v>
      </c>
      <c r="E546" t="s">
        <v>2915</v>
      </c>
      <c r="F546" t="s">
        <v>2916</v>
      </c>
      <c r="G546" t="s">
        <v>2856</v>
      </c>
      <c r="H546" t="s">
        <v>3843</v>
      </c>
      <c r="I546" s="2">
        <v>45699</v>
      </c>
      <c r="J546" t="s">
        <v>3844</v>
      </c>
      <c r="K546" t="s">
        <v>3840</v>
      </c>
      <c r="L546" t="s">
        <v>3845</v>
      </c>
      <c r="M546" s="3">
        <v>31747</v>
      </c>
      <c r="N546" s="4">
        <v>671024.29</v>
      </c>
      <c r="O546" s="4">
        <v>0</v>
      </c>
      <c r="P546" s="4">
        <v>751.18</v>
      </c>
      <c r="Q546" s="4">
        <v>952.41</v>
      </c>
      <c r="R546" s="4">
        <v>0</v>
      </c>
      <c r="S546" s="4">
        <v>670273.11</v>
      </c>
      <c r="T546" t="s">
        <v>2857</v>
      </c>
      <c r="U546" t="s">
        <v>3846</v>
      </c>
      <c r="V546" t="s">
        <v>3599</v>
      </c>
      <c r="W546" t="s">
        <v>2871</v>
      </c>
    </row>
    <row r="547" spans="1:23" x14ac:dyDescent="0.2">
      <c r="A547" t="s">
        <v>2911</v>
      </c>
      <c r="B547" t="s">
        <v>2912</v>
      </c>
      <c r="C547" t="s">
        <v>2871</v>
      </c>
      <c r="D547" t="s">
        <v>2872</v>
      </c>
      <c r="E547" t="s">
        <v>2915</v>
      </c>
      <c r="F547" t="s">
        <v>2916</v>
      </c>
      <c r="G547" t="s">
        <v>2856</v>
      </c>
      <c r="H547" t="s">
        <v>3843</v>
      </c>
      <c r="I547" s="2">
        <v>45699</v>
      </c>
      <c r="J547" t="s">
        <v>3844</v>
      </c>
      <c r="K547" t="s">
        <v>3840</v>
      </c>
      <c r="L547" t="s">
        <v>3847</v>
      </c>
      <c r="M547" s="3">
        <v>31815</v>
      </c>
      <c r="N547" s="4">
        <v>672461.58</v>
      </c>
      <c r="O547" s="4">
        <v>0</v>
      </c>
      <c r="P547" s="4">
        <v>751.18</v>
      </c>
      <c r="Q547" s="4">
        <v>954.45</v>
      </c>
      <c r="R547" s="4">
        <v>0</v>
      </c>
      <c r="S547" s="4">
        <v>671710.4</v>
      </c>
      <c r="T547" t="s">
        <v>2857</v>
      </c>
      <c r="U547" t="s">
        <v>3846</v>
      </c>
      <c r="V547" t="s">
        <v>3599</v>
      </c>
      <c r="W547" t="s">
        <v>2871</v>
      </c>
    </row>
    <row r="548" spans="1:23" x14ac:dyDescent="0.2">
      <c r="A548" t="s">
        <v>2911</v>
      </c>
      <c r="B548" t="s">
        <v>2912</v>
      </c>
      <c r="C548" t="s">
        <v>2871</v>
      </c>
      <c r="D548" t="s">
        <v>2872</v>
      </c>
      <c r="E548" t="s">
        <v>2915</v>
      </c>
      <c r="F548" t="s">
        <v>2916</v>
      </c>
      <c r="G548" t="s">
        <v>2856</v>
      </c>
      <c r="H548" t="s">
        <v>3843</v>
      </c>
      <c r="I548" s="2">
        <v>45699</v>
      </c>
      <c r="J548" t="s">
        <v>3844</v>
      </c>
      <c r="K548" t="s">
        <v>3840</v>
      </c>
      <c r="L548" t="s">
        <v>3848</v>
      </c>
      <c r="M548" s="3">
        <v>31630</v>
      </c>
      <c r="N548" s="4">
        <v>668551.30000000005</v>
      </c>
      <c r="O548" s="4">
        <v>0</v>
      </c>
      <c r="P548" s="4">
        <v>751.17</v>
      </c>
      <c r="Q548" s="4">
        <v>948.9</v>
      </c>
      <c r="R548" s="4">
        <v>0</v>
      </c>
      <c r="S548" s="4">
        <v>667800.13</v>
      </c>
      <c r="T548" t="s">
        <v>2857</v>
      </c>
      <c r="U548" t="s">
        <v>3846</v>
      </c>
      <c r="V548" t="s">
        <v>3599</v>
      </c>
      <c r="W548" t="s">
        <v>2871</v>
      </c>
    </row>
    <row r="549" spans="1:23" x14ac:dyDescent="0.2">
      <c r="A549" t="s">
        <v>2911</v>
      </c>
      <c r="B549" t="s">
        <v>2912</v>
      </c>
      <c r="C549" t="s">
        <v>2913</v>
      </c>
      <c r="D549" t="s">
        <v>2914</v>
      </c>
      <c r="E549" t="s">
        <v>2915</v>
      </c>
      <c r="F549" t="s">
        <v>2916</v>
      </c>
      <c r="G549" t="s">
        <v>2856</v>
      </c>
      <c r="H549" t="s">
        <v>3849</v>
      </c>
      <c r="I549" s="2">
        <v>45700</v>
      </c>
      <c r="J549" t="s">
        <v>3394</v>
      </c>
      <c r="K549" t="s">
        <v>3395</v>
      </c>
      <c r="L549" t="s">
        <v>3850</v>
      </c>
      <c r="M549" s="3">
        <v>29366</v>
      </c>
      <c r="N549" s="4">
        <v>677310.93</v>
      </c>
      <c r="O549" s="4">
        <v>753.83</v>
      </c>
      <c r="P549" s="4">
        <v>2695</v>
      </c>
      <c r="Q549" s="4">
        <v>880.98</v>
      </c>
      <c r="R549" s="4">
        <v>3500</v>
      </c>
      <c r="S549" s="4">
        <v>670362.1</v>
      </c>
      <c r="T549" t="s">
        <v>2857</v>
      </c>
      <c r="U549" t="s">
        <v>3851</v>
      </c>
      <c r="V549" t="s">
        <v>3599</v>
      </c>
      <c r="W549" t="s">
        <v>2913</v>
      </c>
    </row>
    <row r="550" spans="1:23" x14ac:dyDescent="0.2">
      <c r="A550" t="s">
        <v>2911</v>
      </c>
      <c r="B550" t="s">
        <v>2912</v>
      </c>
      <c r="C550" t="s">
        <v>2871</v>
      </c>
      <c r="D550" t="s">
        <v>2872</v>
      </c>
      <c r="E550" t="s">
        <v>2915</v>
      </c>
      <c r="F550" t="s">
        <v>2916</v>
      </c>
      <c r="G550" t="s">
        <v>2856</v>
      </c>
      <c r="H550" t="s">
        <v>3852</v>
      </c>
      <c r="I550" s="2">
        <v>45700</v>
      </c>
      <c r="J550" t="s">
        <v>2938</v>
      </c>
      <c r="K550" t="s">
        <v>2939</v>
      </c>
      <c r="L550" t="s">
        <v>3853</v>
      </c>
      <c r="M550" s="3">
        <v>26892</v>
      </c>
      <c r="N550" s="4">
        <v>559799.74</v>
      </c>
      <c r="O550" s="4">
        <v>623.04999999999995</v>
      </c>
      <c r="P550" s="4">
        <v>2363</v>
      </c>
      <c r="Q550" s="4">
        <v>1075.68</v>
      </c>
      <c r="R550" s="4">
        <v>1800</v>
      </c>
      <c r="S550" s="4">
        <v>555013.68999999994</v>
      </c>
      <c r="T550" t="s">
        <v>2857</v>
      </c>
      <c r="U550" t="s">
        <v>3854</v>
      </c>
      <c r="V550" t="s">
        <v>3599</v>
      </c>
      <c r="W550" t="s">
        <v>2871</v>
      </c>
    </row>
    <row r="551" spans="1:23" x14ac:dyDescent="0.2">
      <c r="A551" t="s">
        <v>2911</v>
      </c>
      <c r="B551" t="s">
        <v>2912</v>
      </c>
      <c r="C551" t="s">
        <v>2871</v>
      </c>
      <c r="D551" t="s">
        <v>2872</v>
      </c>
      <c r="E551" t="s">
        <v>2915</v>
      </c>
      <c r="F551" t="s">
        <v>2916</v>
      </c>
      <c r="G551" t="s">
        <v>2856</v>
      </c>
      <c r="H551" t="s">
        <v>3855</v>
      </c>
      <c r="I551" s="2">
        <v>45700</v>
      </c>
      <c r="J551" t="s">
        <v>3364</v>
      </c>
      <c r="K551" t="s">
        <v>3365</v>
      </c>
      <c r="L551" t="s">
        <v>3715</v>
      </c>
      <c r="M551" s="3">
        <v>13708</v>
      </c>
      <c r="N551" s="4">
        <v>285353.82</v>
      </c>
      <c r="O551" s="4">
        <v>317.58999999999997</v>
      </c>
      <c r="P551" s="4">
        <v>1181.5</v>
      </c>
      <c r="Q551" s="4">
        <v>548.32000000000005</v>
      </c>
      <c r="R551" s="4">
        <v>900</v>
      </c>
      <c r="S551" s="4">
        <v>282954.73</v>
      </c>
      <c r="T551" t="s">
        <v>2857</v>
      </c>
      <c r="U551" t="s">
        <v>3856</v>
      </c>
      <c r="V551" t="s">
        <v>3599</v>
      </c>
      <c r="W551" t="s">
        <v>2871</v>
      </c>
    </row>
    <row r="552" spans="1:23" x14ac:dyDescent="0.2">
      <c r="A552" t="s">
        <v>2911</v>
      </c>
      <c r="B552" t="s">
        <v>2912</v>
      </c>
      <c r="C552" t="s">
        <v>2871</v>
      </c>
      <c r="D552" t="s">
        <v>2872</v>
      </c>
      <c r="E552" t="s">
        <v>2915</v>
      </c>
      <c r="F552" t="s">
        <v>2916</v>
      </c>
      <c r="G552" t="s">
        <v>2856</v>
      </c>
      <c r="H552" t="s">
        <v>3857</v>
      </c>
      <c r="I552" s="2">
        <v>45700</v>
      </c>
      <c r="J552" t="s">
        <v>3364</v>
      </c>
      <c r="K552" t="s">
        <v>3365</v>
      </c>
      <c r="L552" t="s">
        <v>3858</v>
      </c>
      <c r="M552" s="3">
        <v>13179</v>
      </c>
      <c r="N552" s="4">
        <v>274341.84000000003</v>
      </c>
      <c r="O552" s="4">
        <v>305.33999999999997</v>
      </c>
      <c r="P552" s="4">
        <v>1181.5</v>
      </c>
      <c r="Q552" s="4">
        <v>527.16</v>
      </c>
      <c r="R552" s="4">
        <v>450</v>
      </c>
      <c r="S552" s="4">
        <v>272405</v>
      </c>
      <c r="T552" t="s">
        <v>2857</v>
      </c>
      <c r="U552" t="s">
        <v>3859</v>
      </c>
      <c r="V552" t="s">
        <v>3599</v>
      </c>
      <c r="W552" t="s">
        <v>2871</v>
      </c>
    </row>
    <row r="553" spans="1:23" x14ac:dyDescent="0.2">
      <c r="A553" t="s">
        <v>2911</v>
      </c>
      <c r="B553" t="s">
        <v>2912</v>
      </c>
      <c r="C553" t="s">
        <v>2871</v>
      </c>
      <c r="D553" t="s">
        <v>2872</v>
      </c>
      <c r="E553" t="s">
        <v>2915</v>
      </c>
      <c r="F553" t="s">
        <v>2916</v>
      </c>
      <c r="G553" t="s">
        <v>2856</v>
      </c>
      <c r="H553" t="s">
        <v>3860</v>
      </c>
      <c r="I553" s="2">
        <v>45700</v>
      </c>
      <c r="J553" t="s">
        <v>3105</v>
      </c>
      <c r="K553" t="s">
        <v>3106</v>
      </c>
      <c r="L553" t="s">
        <v>3861</v>
      </c>
      <c r="M553" s="3">
        <v>26116</v>
      </c>
      <c r="N553" s="4">
        <v>532766.4</v>
      </c>
      <c r="O553" s="4">
        <v>592.96</v>
      </c>
      <c r="P553" s="4">
        <v>1800</v>
      </c>
      <c r="Q553" s="4">
        <v>783.48</v>
      </c>
      <c r="R553" s="4">
        <v>900</v>
      </c>
      <c r="S553" s="4">
        <v>529473.43999999994</v>
      </c>
      <c r="T553" t="s">
        <v>2857</v>
      </c>
      <c r="U553" t="s">
        <v>3862</v>
      </c>
      <c r="V553" t="s">
        <v>3599</v>
      </c>
      <c r="W553" t="s">
        <v>2871</v>
      </c>
    </row>
    <row r="554" spans="1:23" x14ac:dyDescent="0.2">
      <c r="A554" t="s">
        <v>2911</v>
      </c>
      <c r="B554" t="s">
        <v>2912</v>
      </c>
      <c r="C554" t="s">
        <v>2871</v>
      </c>
      <c r="D554" t="s">
        <v>2872</v>
      </c>
      <c r="E554" t="s">
        <v>2915</v>
      </c>
      <c r="F554" t="s">
        <v>2916</v>
      </c>
      <c r="G554" t="s">
        <v>2856</v>
      </c>
      <c r="H554" t="s">
        <v>3863</v>
      </c>
      <c r="I554" s="2">
        <v>45700</v>
      </c>
      <c r="J554" t="s">
        <v>3864</v>
      </c>
      <c r="K554" t="s">
        <v>3865</v>
      </c>
      <c r="L554" t="s">
        <v>3866</v>
      </c>
      <c r="M554" s="3">
        <v>26116</v>
      </c>
      <c r="N554" s="4">
        <v>534072.19999999995</v>
      </c>
      <c r="O554" s="4">
        <v>594.41</v>
      </c>
      <c r="P554" s="4">
        <v>1800</v>
      </c>
      <c r="Q554" s="4">
        <v>783.48</v>
      </c>
      <c r="R554" s="4">
        <v>900</v>
      </c>
      <c r="S554" s="4">
        <v>530777.79</v>
      </c>
      <c r="T554" t="s">
        <v>2857</v>
      </c>
      <c r="U554" t="s">
        <v>3867</v>
      </c>
      <c r="V554" t="s">
        <v>3599</v>
      </c>
      <c r="W554" t="s">
        <v>2871</v>
      </c>
    </row>
    <row r="555" spans="1:23" x14ac:dyDescent="0.2">
      <c r="A555" t="s">
        <v>2911</v>
      </c>
      <c r="B555" t="s">
        <v>2912</v>
      </c>
      <c r="C555" t="s">
        <v>3120</v>
      </c>
      <c r="D555" t="s">
        <v>3121</v>
      </c>
      <c r="E555" t="s">
        <v>2915</v>
      </c>
      <c r="F555" t="s">
        <v>2916</v>
      </c>
      <c r="G555" t="s">
        <v>2856</v>
      </c>
      <c r="H555" t="s">
        <v>2431</v>
      </c>
      <c r="I555" s="2">
        <v>45700</v>
      </c>
      <c r="J555" t="s">
        <v>930</v>
      </c>
      <c r="K555" t="s">
        <v>3122</v>
      </c>
      <c r="L555" t="s">
        <v>3868</v>
      </c>
      <c r="M555" s="3">
        <v>25580</v>
      </c>
      <c r="N555" s="4">
        <v>495491</v>
      </c>
      <c r="O555" s="4">
        <v>551.47</v>
      </c>
      <c r="P555" s="4">
        <v>2687.5</v>
      </c>
      <c r="Q555" s="4">
        <v>0</v>
      </c>
      <c r="R555" s="4">
        <v>800</v>
      </c>
      <c r="S555" s="4">
        <v>491452.03</v>
      </c>
      <c r="T555" t="s">
        <v>2857</v>
      </c>
      <c r="U555" t="s">
        <v>3869</v>
      </c>
      <c r="V555" t="s">
        <v>3599</v>
      </c>
      <c r="W555" t="s">
        <v>3120</v>
      </c>
    </row>
    <row r="556" spans="1:23" x14ac:dyDescent="0.2">
      <c r="A556" t="s">
        <v>2911</v>
      </c>
      <c r="B556" t="s">
        <v>2912</v>
      </c>
      <c r="C556" t="s">
        <v>3120</v>
      </c>
      <c r="D556" t="s">
        <v>3121</v>
      </c>
      <c r="E556" t="s">
        <v>2915</v>
      </c>
      <c r="F556" t="s">
        <v>2916</v>
      </c>
      <c r="G556" t="s">
        <v>2856</v>
      </c>
      <c r="H556" t="s">
        <v>2431</v>
      </c>
      <c r="I556" s="2">
        <v>45700</v>
      </c>
      <c r="J556" t="s">
        <v>930</v>
      </c>
      <c r="K556" t="s">
        <v>3122</v>
      </c>
      <c r="L556" t="s">
        <v>3870</v>
      </c>
      <c r="M556" s="3">
        <v>25129</v>
      </c>
      <c r="N556" s="4">
        <v>486755.01</v>
      </c>
      <c r="O556" s="4">
        <v>541.75</v>
      </c>
      <c r="P556" s="4">
        <v>2661.53</v>
      </c>
      <c r="Q556" s="4">
        <v>0</v>
      </c>
      <c r="R556" s="4">
        <v>800</v>
      </c>
      <c r="S556" s="4">
        <v>482751.73</v>
      </c>
      <c r="T556" t="s">
        <v>2857</v>
      </c>
      <c r="U556" t="s">
        <v>3869</v>
      </c>
      <c r="V556" t="s">
        <v>3599</v>
      </c>
      <c r="W556" t="s">
        <v>3120</v>
      </c>
    </row>
    <row r="557" spans="1:23" x14ac:dyDescent="0.2">
      <c r="A557" t="s">
        <v>2911</v>
      </c>
      <c r="B557" t="s">
        <v>2912</v>
      </c>
      <c r="C557" t="s">
        <v>3120</v>
      </c>
      <c r="D557" t="s">
        <v>3121</v>
      </c>
      <c r="E557" t="s">
        <v>2915</v>
      </c>
      <c r="F557" t="s">
        <v>2916</v>
      </c>
      <c r="G557" t="s">
        <v>2856</v>
      </c>
      <c r="H557" t="s">
        <v>2431</v>
      </c>
      <c r="I557" s="2">
        <v>45700</v>
      </c>
      <c r="J557" t="s">
        <v>930</v>
      </c>
      <c r="K557" t="s">
        <v>3122</v>
      </c>
      <c r="L557" t="s">
        <v>3871</v>
      </c>
      <c r="M557" s="3">
        <v>24860</v>
      </c>
      <c r="N557" s="4">
        <v>481544.42</v>
      </c>
      <c r="O557" s="4">
        <v>535.95000000000005</v>
      </c>
      <c r="P557" s="4">
        <v>2618.5100000000002</v>
      </c>
      <c r="Q557" s="4">
        <v>0</v>
      </c>
      <c r="R557" s="4">
        <v>800</v>
      </c>
      <c r="S557" s="4">
        <v>477589.96</v>
      </c>
      <c r="T557" t="s">
        <v>2857</v>
      </c>
      <c r="U557" t="s">
        <v>3869</v>
      </c>
      <c r="V557" t="s">
        <v>3599</v>
      </c>
      <c r="W557" t="s">
        <v>3120</v>
      </c>
    </row>
    <row r="558" spans="1:23" x14ac:dyDescent="0.2">
      <c r="A558" t="s">
        <v>2911</v>
      </c>
      <c r="B558" t="s">
        <v>2912</v>
      </c>
      <c r="C558" t="s">
        <v>3120</v>
      </c>
      <c r="D558" t="s">
        <v>3121</v>
      </c>
      <c r="E558" t="s">
        <v>2915</v>
      </c>
      <c r="F558" t="s">
        <v>2916</v>
      </c>
      <c r="G558" t="s">
        <v>2856</v>
      </c>
      <c r="H558" t="s">
        <v>2431</v>
      </c>
      <c r="I558" s="2">
        <v>45700</v>
      </c>
      <c r="J558" t="s">
        <v>930</v>
      </c>
      <c r="K558" t="s">
        <v>3122</v>
      </c>
      <c r="L558" t="s">
        <v>3872</v>
      </c>
      <c r="M558" s="3">
        <v>25209</v>
      </c>
      <c r="N558" s="4">
        <v>488304.63</v>
      </c>
      <c r="O558" s="4">
        <v>543.47</v>
      </c>
      <c r="P558" s="4">
        <v>2671.77</v>
      </c>
      <c r="Q558" s="4">
        <v>0</v>
      </c>
      <c r="R558" s="4">
        <v>800</v>
      </c>
      <c r="S558" s="4">
        <v>484289.39</v>
      </c>
      <c r="T558" t="s">
        <v>2857</v>
      </c>
      <c r="U558" t="s">
        <v>3869</v>
      </c>
      <c r="V558" t="s">
        <v>3599</v>
      </c>
      <c r="W558" t="s">
        <v>3120</v>
      </c>
    </row>
    <row r="559" spans="1:23" x14ac:dyDescent="0.2">
      <c r="A559" t="s">
        <v>2911</v>
      </c>
      <c r="B559" t="s">
        <v>2912</v>
      </c>
      <c r="C559" t="s">
        <v>3120</v>
      </c>
      <c r="D559" t="s">
        <v>3121</v>
      </c>
      <c r="E559" t="s">
        <v>2915</v>
      </c>
      <c r="F559" t="s">
        <v>2916</v>
      </c>
      <c r="G559" t="s">
        <v>2856</v>
      </c>
      <c r="H559" t="s">
        <v>2431</v>
      </c>
      <c r="I559" s="2">
        <v>45700</v>
      </c>
      <c r="J559" t="s">
        <v>930</v>
      </c>
      <c r="K559" t="s">
        <v>3122</v>
      </c>
      <c r="L559" t="s">
        <v>3873</v>
      </c>
      <c r="M559" s="3">
        <v>24832</v>
      </c>
      <c r="N559" s="4">
        <v>481002.05</v>
      </c>
      <c r="O559" s="4">
        <v>535.35</v>
      </c>
      <c r="P559" s="4">
        <v>2618.83</v>
      </c>
      <c r="Q559" s="4">
        <v>0</v>
      </c>
      <c r="R559" s="4">
        <v>800</v>
      </c>
      <c r="S559" s="4">
        <v>477047.87</v>
      </c>
      <c r="T559" t="s">
        <v>2857</v>
      </c>
      <c r="U559" t="s">
        <v>3869</v>
      </c>
      <c r="V559" t="s">
        <v>3599</v>
      </c>
      <c r="W559" t="s">
        <v>3120</v>
      </c>
    </row>
    <row r="560" spans="1:23" x14ac:dyDescent="0.2">
      <c r="A560" t="s">
        <v>2911</v>
      </c>
      <c r="B560" t="s">
        <v>2912</v>
      </c>
      <c r="C560" t="s">
        <v>3120</v>
      </c>
      <c r="D560" t="s">
        <v>3121</v>
      </c>
      <c r="E560" t="s">
        <v>2915</v>
      </c>
      <c r="F560" t="s">
        <v>2916</v>
      </c>
      <c r="G560" t="s">
        <v>2856</v>
      </c>
      <c r="H560" t="s">
        <v>2431</v>
      </c>
      <c r="I560" s="2">
        <v>45700</v>
      </c>
      <c r="J560" t="s">
        <v>930</v>
      </c>
      <c r="K560" t="s">
        <v>3122</v>
      </c>
      <c r="L560" t="s">
        <v>3874</v>
      </c>
      <c r="M560" s="3">
        <v>24065</v>
      </c>
      <c r="N560" s="4">
        <v>466145.07</v>
      </c>
      <c r="O560" s="4">
        <v>518.80999999999995</v>
      </c>
      <c r="P560" s="4">
        <v>2527.64</v>
      </c>
      <c r="Q560" s="4">
        <v>0</v>
      </c>
      <c r="R560" s="4">
        <v>800</v>
      </c>
      <c r="S560" s="4">
        <v>462298.62</v>
      </c>
      <c r="T560" t="s">
        <v>2857</v>
      </c>
      <c r="U560" t="s">
        <v>3869</v>
      </c>
      <c r="V560" t="s">
        <v>3599</v>
      </c>
      <c r="W560" t="s">
        <v>3120</v>
      </c>
    </row>
    <row r="561" spans="1:23" x14ac:dyDescent="0.2">
      <c r="A561" t="s">
        <v>2911</v>
      </c>
      <c r="B561" t="s">
        <v>2912</v>
      </c>
      <c r="C561" t="s">
        <v>3120</v>
      </c>
      <c r="D561" t="s">
        <v>3121</v>
      </c>
      <c r="E561" t="s">
        <v>2915</v>
      </c>
      <c r="F561" t="s">
        <v>2916</v>
      </c>
      <c r="G561" t="s">
        <v>2856</v>
      </c>
      <c r="H561" t="s">
        <v>2431</v>
      </c>
      <c r="I561" s="2">
        <v>45700</v>
      </c>
      <c r="J561" t="s">
        <v>930</v>
      </c>
      <c r="K561" t="s">
        <v>3122</v>
      </c>
      <c r="L561" t="s">
        <v>3875</v>
      </c>
      <c r="M561" s="3">
        <v>24232</v>
      </c>
      <c r="N561" s="4">
        <v>469379.9</v>
      </c>
      <c r="O561" s="4">
        <v>522.41</v>
      </c>
      <c r="P561" s="4">
        <v>2524.86</v>
      </c>
      <c r="Q561" s="4">
        <v>0</v>
      </c>
      <c r="R561" s="4">
        <v>800</v>
      </c>
      <c r="S561" s="4">
        <v>465532.63</v>
      </c>
      <c r="T561" t="s">
        <v>2857</v>
      </c>
      <c r="U561" t="s">
        <v>3869</v>
      </c>
      <c r="V561" t="s">
        <v>3599</v>
      </c>
      <c r="W561" t="s">
        <v>3120</v>
      </c>
    </row>
    <row r="562" spans="1:23" x14ac:dyDescent="0.2">
      <c r="A562" t="s">
        <v>2911</v>
      </c>
      <c r="B562" t="s">
        <v>2912</v>
      </c>
      <c r="C562" t="s">
        <v>3120</v>
      </c>
      <c r="D562" t="s">
        <v>3121</v>
      </c>
      <c r="E562" t="s">
        <v>2915</v>
      </c>
      <c r="F562" t="s">
        <v>2916</v>
      </c>
      <c r="G562" t="s">
        <v>2856</v>
      </c>
      <c r="H562" t="s">
        <v>2431</v>
      </c>
      <c r="I562" s="2">
        <v>45700</v>
      </c>
      <c r="J562" t="s">
        <v>930</v>
      </c>
      <c r="K562" t="s">
        <v>3122</v>
      </c>
      <c r="L562" t="s">
        <v>3876</v>
      </c>
      <c r="M562" s="3">
        <v>25774</v>
      </c>
      <c r="N562" s="4">
        <v>499248.82</v>
      </c>
      <c r="O562" s="4">
        <v>555.65</v>
      </c>
      <c r="P562" s="4">
        <v>2672.51</v>
      </c>
      <c r="Q562" s="4">
        <v>0</v>
      </c>
      <c r="R562" s="4">
        <v>800</v>
      </c>
      <c r="S562" s="4">
        <v>495220.66</v>
      </c>
      <c r="T562" t="s">
        <v>2857</v>
      </c>
      <c r="U562" t="s">
        <v>3869</v>
      </c>
      <c r="V562" t="s">
        <v>3599</v>
      </c>
      <c r="W562" t="s">
        <v>3120</v>
      </c>
    </row>
    <row r="563" spans="1:23" x14ac:dyDescent="0.2">
      <c r="A563" t="s">
        <v>2911</v>
      </c>
      <c r="B563" t="s">
        <v>2912</v>
      </c>
      <c r="C563" t="s">
        <v>3120</v>
      </c>
      <c r="D563" t="s">
        <v>3121</v>
      </c>
      <c r="E563" t="s">
        <v>2915</v>
      </c>
      <c r="F563" t="s">
        <v>2916</v>
      </c>
      <c r="G563" t="s">
        <v>2856</v>
      </c>
      <c r="H563" t="s">
        <v>2431</v>
      </c>
      <c r="I563" s="2">
        <v>45700</v>
      </c>
      <c r="J563" t="s">
        <v>930</v>
      </c>
      <c r="K563" t="s">
        <v>3122</v>
      </c>
      <c r="L563" t="s">
        <v>3877</v>
      </c>
      <c r="M563" s="3">
        <v>26894</v>
      </c>
      <c r="N563" s="4">
        <v>520943.5</v>
      </c>
      <c r="O563" s="4">
        <v>579.79999999999995</v>
      </c>
      <c r="P563" s="4">
        <v>2803.58</v>
      </c>
      <c r="Q563" s="4">
        <v>0</v>
      </c>
      <c r="R563" s="4">
        <v>799.98</v>
      </c>
      <c r="S563" s="4">
        <v>516760.14</v>
      </c>
      <c r="T563" t="s">
        <v>2857</v>
      </c>
      <c r="U563" t="s">
        <v>3869</v>
      </c>
      <c r="V563" t="s">
        <v>3599</v>
      </c>
      <c r="W563" t="s">
        <v>3120</v>
      </c>
    </row>
    <row r="564" spans="1:23" x14ac:dyDescent="0.2">
      <c r="A564" t="s">
        <v>2911</v>
      </c>
      <c r="B564" t="s">
        <v>2912</v>
      </c>
      <c r="C564" t="s">
        <v>3120</v>
      </c>
      <c r="D564" t="s">
        <v>3121</v>
      </c>
      <c r="E564" t="s">
        <v>2915</v>
      </c>
      <c r="F564" t="s">
        <v>2916</v>
      </c>
      <c r="G564" t="s">
        <v>2856</v>
      </c>
      <c r="H564" t="s">
        <v>2435</v>
      </c>
      <c r="I564" s="2">
        <v>45700</v>
      </c>
      <c r="J564" t="s">
        <v>930</v>
      </c>
      <c r="K564" t="s">
        <v>3122</v>
      </c>
      <c r="L564" t="s">
        <v>3878</v>
      </c>
      <c r="M564" s="3">
        <v>28057</v>
      </c>
      <c r="N564" s="4">
        <v>543471.1</v>
      </c>
      <c r="O564" s="4">
        <v>604.87</v>
      </c>
      <c r="P564" s="4">
        <v>2680.93</v>
      </c>
      <c r="Q564" s="4">
        <v>0</v>
      </c>
      <c r="R564" s="4">
        <v>800</v>
      </c>
      <c r="S564" s="4">
        <v>539385.30000000005</v>
      </c>
      <c r="T564" t="s">
        <v>2857</v>
      </c>
      <c r="U564" t="s">
        <v>3879</v>
      </c>
      <c r="V564" t="s">
        <v>3599</v>
      </c>
      <c r="W564" t="s">
        <v>3120</v>
      </c>
    </row>
    <row r="565" spans="1:23" x14ac:dyDescent="0.2">
      <c r="A565" t="s">
        <v>2911</v>
      </c>
      <c r="B565" t="s">
        <v>2912</v>
      </c>
      <c r="C565" t="s">
        <v>3120</v>
      </c>
      <c r="D565" t="s">
        <v>3121</v>
      </c>
      <c r="E565" t="s">
        <v>2915</v>
      </c>
      <c r="F565" t="s">
        <v>2916</v>
      </c>
      <c r="G565" t="s">
        <v>2856</v>
      </c>
      <c r="H565" t="s">
        <v>2435</v>
      </c>
      <c r="I565" s="2">
        <v>45700</v>
      </c>
      <c r="J565" t="s">
        <v>930</v>
      </c>
      <c r="K565" t="s">
        <v>3122</v>
      </c>
      <c r="L565" t="s">
        <v>3880</v>
      </c>
      <c r="M565" s="3">
        <v>27901</v>
      </c>
      <c r="N565" s="4">
        <v>540449.35</v>
      </c>
      <c r="O565" s="4">
        <v>601.51</v>
      </c>
      <c r="P565" s="4">
        <v>2671.64</v>
      </c>
      <c r="Q565" s="4">
        <v>0</v>
      </c>
      <c r="R565" s="4">
        <v>800</v>
      </c>
      <c r="S565" s="4">
        <v>536376.19999999995</v>
      </c>
      <c r="T565" t="s">
        <v>2857</v>
      </c>
      <c r="U565" t="s">
        <v>3879</v>
      </c>
      <c r="V565" t="s">
        <v>3599</v>
      </c>
      <c r="W565" t="s">
        <v>3120</v>
      </c>
    </row>
    <row r="566" spans="1:23" x14ac:dyDescent="0.2">
      <c r="A566" t="s">
        <v>2911</v>
      </c>
      <c r="B566" t="s">
        <v>2912</v>
      </c>
      <c r="C566" t="s">
        <v>3120</v>
      </c>
      <c r="D566" t="s">
        <v>3121</v>
      </c>
      <c r="E566" t="s">
        <v>2915</v>
      </c>
      <c r="F566" t="s">
        <v>2916</v>
      </c>
      <c r="G566" t="s">
        <v>2856</v>
      </c>
      <c r="H566" t="s">
        <v>2435</v>
      </c>
      <c r="I566" s="2">
        <v>45700</v>
      </c>
      <c r="J566" t="s">
        <v>930</v>
      </c>
      <c r="K566" t="s">
        <v>3122</v>
      </c>
      <c r="L566" t="s">
        <v>3881</v>
      </c>
      <c r="M566" s="3">
        <v>28041</v>
      </c>
      <c r="N566" s="4">
        <v>543161.18000000005</v>
      </c>
      <c r="O566" s="4">
        <v>604.53</v>
      </c>
      <c r="P566" s="4">
        <v>2684.37</v>
      </c>
      <c r="Q566" s="4">
        <v>0</v>
      </c>
      <c r="R566" s="4">
        <v>800</v>
      </c>
      <c r="S566" s="4">
        <v>539072.28</v>
      </c>
      <c r="T566" t="s">
        <v>2857</v>
      </c>
      <c r="U566" t="s">
        <v>3879</v>
      </c>
      <c r="V566" t="s">
        <v>3599</v>
      </c>
      <c r="W566" t="s">
        <v>3120</v>
      </c>
    </row>
    <row r="567" spans="1:23" x14ac:dyDescent="0.2">
      <c r="A567" t="s">
        <v>2911</v>
      </c>
      <c r="B567" t="s">
        <v>2912</v>
      </c>
      <c r="C567" t="s">
        <v>3120</v>
      </c>
      <c r="D567" t="s">
        <v>3121</v>
      </c>
      <c r="E567" t="s">
        <v>2915</v>
      </c>
      <c r="F567" t="s">
        <v>2916</v>
      </c>
      <c r="G567" t="s">
        <v>2856</v>
      </c>
      <c r="H567" t="s">
        <v>2435</v>
      </c>
      <c r="I567" s="2">
        <v>45700</v>
      </c>
      <c r="J567" t="s">
        <v>930</v>
      </c>
      <c r="K567" t="s">
        <v>3122</v>
      </c>
      <c r="L567" t="s">
        <v>3882</v>
      </c>
      <c r="M567" s="3">
        <v>24631</v>
      </c>
      <c r="N567" s="4">
        <v>477108.63</v>
      </c>
      <c r="O567" s="4">
        <v>531.01</v>
      </c>
      <c r="P567" s="4">
        <v>2522.7399999999998</v>
      </c>
      <c r="Q567" s="4">
        <v>0</v>
      </c>
      <c r="R567" s="4">
        <v>800</v>
      </c>
      <c r="S567" s="4">
        <v>473254.88</v>
      </c>
      <c r="T567" t="s">
        <v>2857</v>
      </c>
      <c r="U567" t="s">
        <v>3879</v>
      </c>
      <c r="V567" t="s">
        <v>3599</v>
      </c>
      <c r="W567" t="s">
        <v>3120</v>
      </c>
    </row>
    <row r="568" spans="1:23" x14ac:dyDescent="0.2">
      <c r="A568" t="s">
        <v>2911</v>
      </c>
      <c r="B568" t="s">
        <v>2912</v>
      </c>
      <c r="C568" t="s">
        <v>3120</v>
      </c>
      <c r="D568" t="s">
        <v>3121</v>
      </c>
      <c r="E568" t="s">
        <v>2915</v>
      </c>
      <c r="F568" t="s">
        <v>2916</v>
      </c>
      <c r="G568" t="s">
        <v>2856</v>
      </c>
      <c r="H568" t="s">
        <v>2435</v>
      </c>
      <c r="I568" s="2">
        <v>45700</v>
      </c>
      <c r="J568" t="s">
        <v>930</v>
      </c>
      <c r="K568" t="s">
        <v>3122</v>
      </c>
      <c r="L568" t="s">
        <v>3883</v>
      </c>
      <c r="M568" s="3">
        <v>27640</v>
      </c>
      <c r="N568" s="4">
        <v>535393.71</v>
      </c>
      <c r="O568" s="4">
        <v>595.88</v>
      </c>
      <c r="P568" s="4">
        <v>2650.76</v>
      </c>
      <c r="Q568" s="4">
        <v>0</v>
      </c>
      <c r="R568" s="4">
        <v>800</v>
      </c>
      <c r="S568" s="4">
        <v>531347.06999999995</v>
      </c>
      <c r="T568" t="s">
        <v>2857</v>
      </c>
      <c r="U568" t="s">
        <v>3879</v>
      </c>
      <c r="V568" t="s">
        <v>3599</v>
      </c>
      <c r="W568" t="s">
        <v>3120</v>
      </c>
    </row>
    <row r="569" spans="1:23" x14ac:dyDescent="0.2">
      <c r="A569" t="s">
        <v>2911</v>
      </c>
      <c r="B569" t="s">
        <v>2912</v>
      </c>
      <c r="C569" t="s">
        <v>3120</v>
      </c>
      <c r="D569" t="s">
        <v>3121</v>
      </c>
      <c r="E569" t="s">
        <v>2915</v>
      </c>
      <c r="F569" t="s">
        <v>2916</v>
      </c>
      <c r="G569" t="s">
        <v>2856</v>
      </c>
      <c r="H569" t="s">
        <v>2435</v>
      </c>
      <c r="I569" s="2">
        <v>45700</v>
      </c>
      <c r="J569" t="s">
        <v>930</v>
      </c>
      <c r="K569" t="s">
        <v>3122</v>
      </c>
      <c r="L569" t="s">
        <v>3884</v>
      </c>
      <c r="M569" s="3">
        <v>26925</v>
      </c>
      <c r="N569" s="4">
        <v>521543.98</v>
      </c>
      <c r="O569" s="4">
        <v>580.47</v>
      </c>
      <c r="P569" s="4">
        <v>2647.38</v>
      </c>
      <c r="Q569" s="4">
        <v>0</v>
      </c>
      <c r="R569" s="4">
        <v>800</v>
      </c>
      <c r="S569" s="4">
        <v>517516.13</v>
      </c>
      <c r="T569" t="s">
        <v>2857</v>
      </c>
      <c r="U569" t="s">
        <v>3879</v>
      </c>
      <c r="V569" t="s">
        <v>3599</v>
      </c>
      <c r="W569" t="s">
        <v>3120</v>
      </c>
    </row>
    <row r="570" spans="1:23" x14ac:dyDescent="0.2">
      <c r="A570" t="s">
        <v>2911</v>
      </c>
      <c r="B570" t="s">
        <v>2912</v>
      </c>
      <c r="C570" t="s">
        <v>3120</v>
      </c>
      <c r="D570" t="s">
        <v>3121</v>
      </c>
      <c r="E570" t="s">
        <v>2915</v>
      </c>
      <c r="F570" t="s">
        <v>2916</v>
      </c>
      <c r="G570" t="s">
        <v>2856</v>
      </c>
      <c r="H570" t="s">
        <v>2433</v>
      </c>
      <c r="I570" s="2">
        <v>45700</v>
      </c>
      <c r="J570" t="s">
        <v>930</v>
      </c>
      <c r="K570" t="s">
        <v>3122</v>
      </c>
      <c r="L570" t="s">
        <v>3885</v>
      </c>
      <c r="M570" s="3">
        <v>27114</v>
      </c>
      <c r="N570" s="4">
        <v>525204.96</v>
      </c>
      <c r="O570" s="4">
        <v>584.54</v>
      </c>
      <c r="P570" s="4">
        <v>2679.9</v>
      </c>
      <c r="Q570" s="4">
        <v>0</v>
      </c>
      <c r="R570" s="4">
        <v>800</v>
      </c>
      <c r="S570" s="4">
        <v>521140.52</v>
      </c>
      <c r="T570" t="s">
        <v>2857</v>
      </c>
      <c r="U570" t="s">
        <v>3886</v>
      </c>
      <c r="V570" t="s">
        <v>3599</v>
      </c>
      <c r="W570" t="s">
        <v>3120</v>
      </c>
    </row>
    <row r="571" spans="1:23" x14ac:dyDescent="0.2">
      <c r="A571" t="s">
        <v>2911</v>
      </c>
      <c r="B571" t="s">
        <v>2912</v>
      </c>
      <c r="C571" t="s">
        <v>3120</v>
      </c>
      <c r="D571" t="s">
        <v>3121</v>
      </c>
      <c r="E571" t="s">
        <v>2915</v>
      </c>
      <c r="F571" t="s">
        <v>2916</v>
      </c>
      <c r="G571" t="s">
        <v>2856</v>
      </c>
      <c r="H571" t="s">
        <v>2433</v>
      </c>
      <c r="I571" s="2">
        <v>45700</v>
      </c>
      <c r="J571" t="s">
        <v>930</v>
      </c>
      <c r="K571" t="s">
        <v>3122</v>
      </c>
      <c r="L571" t="s">
        <v>3887</v>
      </c>
      <c r="M571" s="3">
        <v>27482</v>
      </c>
      <c r="N571" s="4">
        <v>532333.21</v>
      </c>
      <c r="O571" s="4">
        <v>592.48</v>
      </c>
      <c r="P571" s="4">
        <v>2675.88</v>
      </c>
      <c r="Q571" s="4">
        <v>0</v>
      </c>
      <c r="R571" s="4">
        <v>800</v>
      </c>
      <c r="S571" s="4">
        <v>528264.85</v>
      </c>
      <c r="T571" t="s">
        <v>2857</v>
      </c>
      <c r="U571" t="s">
        <v>3886</v>
      </c>
      <c r="V571" t="s">
        <v>3599</v>
      </c>
      <c r="W571" t="s">
        <v>3120</v>
      </c>
    </row>
    <row r="572" spans="1:23" x14ac:dyDescent="0.2">
      <c r="A572" t="s">
        <v>2911</v>
      </c>
      <c r="B572" t="s">
        <v>2912</v>
      </c>
      <c r="C572" t="s">
        <v>3120</v>
      </c>
      <c r="D572" t="s">
        <v>3121</v>
      </c>
      <c r="E572" t="s">
        <v>2915</v>
      </c>
      <c r="F572" t="s">
        <v>2916</v>
      </c>
      <c r="G572" t="s">
        <v>2856</v>
      </c>
      <c r="H572" t="s">
        <v>2433</v>
      </c>
      <c r="I572" s="2">
        <v>45700</v>
      </c>
      <c r="J572" t="s">
        <v>930</v>
      </c>
      <c r="K572" t="s">
        <v>3122</v>
      </c>
      <c r="L572" t="s">
        <v>3888</v>
      </c>
      <c r="M572" s="3">
        <v>27820</v>
      </c>
      <c r="N572" s="4">
        <v>538880.36</v>
      </c>
      <c r="O572" s="4">
        <v>599.76</v>
      </c>
      <c r="P572" s="4">
        <v>2697.77</v>
      </c>
      <c r="Q572" s="4">
        <v>0</v>
      </c>
      <c r="R572" s="4">
        <v>800</v>
      </c>
      <c r="S572" s="4">
        <v>534782.82999999996</v>
      </c>
      <c r="T572" t="s">
        <v>2857</v>
      </c>
      <c r="U572" t="s">
        <v>3886</v>
      </c>
      <c r="V572" t="s">
        <v>3599</v>
      </c>
      <c r="W572" t="s">
        <v>3120</v>
      </c>
    </row>
    <row r="573" spans="1:23" x14ac:dyDescent="0.2">
      <c r="A573" t="s">
        <v>2911</v>
      </c>
      <c r="B573" t="s">
        <v>2912</v>
      </c>
      <c r="C573" t="s">
        <v>3120</v>
      </c>
      <c r="D573" t="s">
        <v>3121</v>
      </c>
      <c r="E573" t="s">
        <v>2915</v>
      </c>
      <c r="F573" t="s">
        <v>2916</v>
      </c>
      <c r="G573" t="s">
        <v>2856</v>
      </c>
      <c r="H573" t="s">
        <v>2433</v>
      </c>
      <c r="I573" s="2">
        <v>45700</v>
      </c>
      <c r="J573" t="s">
        <v>930</v>
      </c>
      <c r="K573" t="s">
        <v>3122</v>
      </c>
      <c r="L573" t="s">
        <v>3889</v>
      </c>
      <c r="M573" s="3">
        <v>25383</v>
      </c>
      <c r="N573" s="4">
        <v>491675.06</v>
      </c>
      <c r="O573" s="4">
        <v>547.22</v>
      </c>
      <c r="P573" s="4">
        <v>2518.21</v>
      </c>
      <c r="Q573" s="4">
        <v>0</v>
      </c>
      <c r="R573" s="4">
        <v>799.98</v>
      </c>
      <c r="S573" s="4">
        <v>487809.65</v>
      </c>
      <c r="T573" t="s">
        <v>2857</v>
      </c>
      <c r="U573" t="s">
        <v>3886</v>
      </c>
      <c r="V573" t="s">
        <v>3599</v>
      </c>
      <c r="W573" t="s">
        <v>3120</v>
      </c>
    </row>
    <row r="574" spans="1:23" x14ac:dyDescent="0.2">
      <c r="A574" t="s">
        <v>2911</v>
      </c>
      <c r="B574" t="s">
        <v>2912</v>
      </c>
      <c r="C574" t="s">
        <v>2922</v>
      </c>
      <c r="D574" t="s">
        <v>2923</v>
      </c>
      <c r="E574" t="s">
        <v>2915</v>
      </c>
      <c r="F574" t="s">
        <v>2916</v>
      </c>
      <c r="G574" t="s">
        <v>2856</v>
      </c>
      <c r="H574" t="s">
        <v>3890</v>
      </c>
      <c r="I574" s="2">
        <v>45700</v>
      </c>
      <c r="J574" t="s">
        <v>2985</v>
      </c>
      <c r="K574" t="s">
        <v>2986</v>
      </c>
      <c r="L574" t="s">
        <v>3891</v>
      </c>
      <c r="M574" s="3">
        <v>28000</v>
      </c>
      <c r="N574" s="4">
        <v>637624.96</v>
      </c>
      <c r="O574" s="4">
        <v>709.66</v>
      </c>
      <c r="P574" s="4">
        <v>1932</v>
      </c>
      <c r="Q574" s="4">
        <v>840</v>
      </c>
      <c r="R574" s="4">
        <v>3500</v>
      </c>
      <c r="S574" s="4">
        <v>631483.30000000005</v>
      </c>
      <c r="T574" t="s">
        <v>2857</v>
      </c>
      <c r="U574" t="s">
        <v>3892</v>
      </c>
      <c r="V574" t="s">
        <v>3599</v>
      </c>
      <c r="W574" t="s">
        <v>2922</v>
      </c>
    </row>
    <row r="575" spans="1:23" x14ac:dyDescent="0.2">
      <c r="A575" t="s">
        <v>2911</v>
      </c>
      <c r="B575" t="s">
        <v>2912</v>
      </c>
      <c r="C575" t="s">
        <v>3120</v>
      </c>
      <c r="D575" t="s">
        <v>3121</v>
      </c>
      <c r="E575" t="s">
        <v>2915</v>
      </c>
      <c r="F575" t="s">
        <v>2916</v>
      </c>
      <c r="G575" t="s">
        <v>2856</v>
      </c>
      <c r="H575" t="s">
        <v>2423</v>
      </c>
      <c r="I575" s="2">
        <v>45700</v>
      </c>
      <c r="J575" t="s">
        <v>930</v>
      </c>
      <c r="K575" t="s">
        <v>3122</v>
      </c>
      <c r="L575" t="s">
        <v>3893</v>
      </c>
      <c r="M575" s="3">
        <v>25163</v>
      </c>
      <c r="N575" s="4">
        <v>487413.6</v>
      </c>
      <c r="O575" s="4">
        <v>542.48</v>
      </c>
      <c r="P575" s="4">
        <v>2506.65</v>
      </c>
      <c r="Q575" s="4">
        <v>0</v>
      </c>
      <c r="R575" s="4">
        <v>800</v>
      </c>
      <c r="S575" s="4">
        <v>483564.47</v>
      </c>
      <c r="T575" t="s">
        <v>2857</v>
      </c>
      <c r="U575" t="s">
        <v>3894</v>
      </c>
      <c r="V575" t="s">
        <v>3599</v>
      </c>
      <c r="W575" t="s">
        <v>3120</v>
      </c>
    </row>
    <row r="576" spans="1:23" x14ac:dyDescent="0.2">
      <c r="A576" t="s">
        <v>2911</v>
      </c>
      <c r="B576" t="s">
        <v>2912</v>
      </c>
      <c r="C576" t="s">
        <v>3120</v>
      </c>
      <c r="D576" t="s">
        <v>3121</v>
      </c>
      <c r="E576" t="s">
        <v>2915</v>
      </c>
      <c r="F576" t="s">
        <v>2916</v>
      </c>
      <c r="G576" t="s">
        <v>2856</v>
      </c>
      <c r="H576" t="s">
        <v>2423</v>
      </c>
      <c r="I576" s="2">
        <v>45700</v>
      </c>
      <c r="J576" t="s">
        <v>930</v>
      </c>
      <c r="K576" t="s">
        <v>3122</v>
      </c>
      <c r="L576" t="s">
        <v>3895</v>
      </c>
      <c r="M576" s="3">
        <v>27308</v>
      </c>
      <c r="N576" s="4">
        <v>528962.79</v>
      </c>
      <c r="O576" s="4">
        <v>588.73</v>
      </c>
      <c r="P576" s="4">
        <v>2794.64</v>
      </c>
      <c r="Q576" s="4">
        <v>0</v>
      </c>
      <c r="R576" s="4">
        <v>799.99</v>
      </c>
      <c r="S576" s="4">
        <v>524779.43000000005</v>
      </c>
      <c r="T576" t="s">
        <v>2857</v>
      </c>
      <c r="U576" t="s">
        <v>3894</v>
      </c>
      <c r="V576" t="s">
        <v>3599</v>
      </c>
      <c r="W576" t="s">
        <v>3120</v>
      </c>
    </row>
    <row r="577" spans="1:23" x14ac:dyDescent="0.2">
      <c r="A577" t="s">
        <v>2911</v>
      </c>
      <c r="B577" t="s">
        <v>2912</v>
      </c>
      <c r="C577" t="s">
        <v>3120</v>
      </c>
      <c r="D577" t="s">
        <v>3121</v>
      </c>
      <c r="E577" t="s">
        <v>2915</v>
      </c>
      <c r="F577" t="s">
        <v>2916</v>
      </c>
      <c r="G577" t="s">
        <v>2856</v>
      </c>
      <c r="H577" t="s">
        <v>2423</v>
      </c>
      <c r="I577" s="2">
        <v>45700</v>
      </c>
      <c r="J577" t="s">
        <v>930</v>
      </c>
      <c r="K577" t="s">
        <v>3122</v>
      </c>
      <c r="L577" t="s">
        <v>3896</v>
      </c>
      <c r="M577" s="3">
        <v>24374</v>
      </c>
      <c r="N577" s="4">
        <v>472130.47</v>
      </c>
      <c r="O577" s="4">
        <v>525.47</v>
      </c>
      <c r="P577" s="4">
        <v>2627.62</v>
      </c>
      <c r="Q577" s="4">
        <v>0</v>
      </c>
      <c r="R577" s="4">
        <v>800</v>
      </c>
      <c r="S577" s="4">
        <v>468177.38</v>
      </c>
      <c r="T577" t="s">
        <v>2857</v>
      </c>
      <c r="U577" t="s">
        <v>3894</v>
      </c>
      <c r="V577" t="s">
        <v>3599</v>
      </c>
      <c r="W577" t="s">
        <v>3120</v>
      </c>
    </row>
    <row r="578" spans="1:23" x14ac:dyDescent="0.2">
      <c r="A578" t="s">
        <v>2911</v>
      </c>
      <c r="B578" t="s">
        <v>2912</v>
      </c>
      <c r="C578" t="s">
        <v>3120</v>
      </c>
      <c r="D578" t="s">
        <v>3121</v>
      </c>
      <c r="E578" t="s">
        <v>2915</v>
      </c>
      <c r="F578" t="s">
        <v>2916</v>
      </c>
      <c r="G578" t="s">
        <v>2856</v>
      </c>
      <c r="H578" t="s">
        <v>2425</v>
      </c>
      <c r="I578" s="2">
        <v>45700</v>
      </c>
      <c r="J578" t="s">
        <v>930</v>
      </c>
      <c r="K578" t="s">
        <v>3122</v>
      </c>
      <c r="L578" t="s">
        <v>3897</v>
      </c>
      <c r="M578" s="3">
        <v>24374</v>
      </c>
      <c r="N578" s="4">
        <v>472130.47</v>
      </c>
      <c r="O578" s="4">
        <v>525.47</v>
      </c>
      <c r="P578" s="4">
        <v>2623.61</v>
      </c>
      <c r="Q578" s="4">
        <v>0</v>
      </c>
      <c r="R578" s="4">
        <v>800</v>
      </c>
      <c r="S578" s="4">
        <v>468181.39</v>
      </c>
      <c r="T578" t="s">
        <v>2857</v>
      </c>
      <c r="U578" t="s">
        <v>3898</v>
      </c>
      <c r="V578" t="s">
        <v>3599</v>
      </c>
      <c r="W578" t="s">
        <v>3120</v>
      </c>
    </row>
    <row r="579" spans="1:23" x14ac:dyDescent="0.2">
      <c r="A579" t="s">
        <v>2911</v>
      </c>
      <c r="B579" t="s">
        <v>2912</v>
      </c>
      <c r="C579" t="s">
        <v>3120</v>
      </c>
      <c r="D579" t="s">
        <v>3121</v>
      </c>
      <c r="E579" t="s">
        <v>2915</v>
      </c>
      <c r="F579" t="s">
        <v>2916</v>
      </c>
      <c r="G579" t="s">
        <v>2856</v>
      </c>
      <c r="H579" t="s">
        <v>2425</v>
      </c>
      <c r="I579" s="2">
        <v>45700</v>
      </c>
      <c r="J579" t="s">
        <v>930</v>
      </c>
      <c r="K579" t="s">
        <v>3122</v>
      </c>
      <c r="L579" t="s">
        <v>3899</v>
      </c>
      <c r="M579" s="3">
        <v>24692</v>
      </c>
      <c r="N579" s="4">
        <v>478290.21</v>
      </c>
      <c r="O579" s="4">
        <v>532.33000000000004</v>
      </c>
      <c r="P579" s="4">
        <v>2649.32</v>
      </c>
      <c r="Q579" s="4">
        <v>0</v>
      </c>
      <c r="R579" s="4">
        <v>800</v>
      </c>
      <c r="S579" s="4">
        <v>474308.56</v>
      </c>
      <c r="T579" t="s">
        <v>2857</v>
      </c>
      <c r="U579" t="s">
        <v>3898</v>
      </c>
      <c r="V579" t="s">
        <v>3599</v>
      </c>
      <c r="W579" t="s">
        <v>3120</v>
      </c>
    </row>
    <row r="580" spans="1:23" x14ac:dyDescent="0.2">
      <c r="A580" t="s">
        <v>2911</v>
      </c>
      <c r="B580" t="s">
        <v>2912</v>
      </c>
      <c r="C580" t="s">
        <v>3120</v>
      </c>
      <c r="D580" t="s">
        <v>3121</v>
      </c>
      <c r="E580" t="s">
        <v>2915</v>
      </c>
      <c r="F580" t="s">
        <v>2916</v>
      </c>
      <c r="G580" t="s">
        <v>2856</v>
      </c>
      <c r="H580" t="s">
        <v>2425</v>
      </c>
      <c r="I580" s="2">
        <v>45700</v>
      </c>
      <c r="J580" t="s">
        <v>930</v>
      </c>
      <c r="K580" t="s">
        <v>3122</v>
      </c>
      <c r="L580" t="s">
        <v>3900</v>
      </c>
      <c r="M580" s="3">
        <v>24520</v>
      </c>
      <c r="N580" s="4">
        <v>474958.53</v>
      </c>
      <c r="O580" s="4">
        <v>528.62</v>
      </c>
      <c r="P580" s="4">
        <v>2655.98</v>
      </c>
      <c r="Q580" s="4">
        <v>0</v>
      </c>
      <c r="R580" s="4">
        <v>800</v>
      </c>
      <c r="S580" s="4">
        <v>470973.93</v>
      </c>
      <c r="T580" t="s">
        <v>2857</v>
      </c>
      <c r="U580" t="s">
        <v>3898</v>
      </c>
      <c r="V580" t="s">
        <v>3599</v>
      </c>
      <c r="W580" t="s">
        <v>3120</v>
      </c>
    </row>
    <row r="581" spans="1:23" x14ac:dyDescent="0.2">
      <c r="A581" t="s">
        <v>2911</v>
      </c>
      <c r="B581" t="s">
        <v>2912</v>
      </c>
      <c r="C581" t="s">
        <v>3120</v>
      </c>
      <c r="D581" t="s">
        <v>3121</v>
      </c>
      <c r="E581" t="s">
        <v>2915</v>
      </c>
      <c r="F581" t="s">
        <v>2916</v>
      </c>
      <c r="G581" t="s">
        <v>2856</v>
      </c>
      <c r="H581" t="s">
        <v>2427</v>
      </c>
      <c r="I581" s="2">
        <v>45700</v>
      </c>
      <c r="J581" t="s">
        <v>930</v>
      </c>
      <c r="K581" t="s">
        <v>3122</v>
      </c>
      <c r="L581" t="s">
        <v>3901</v>
      </c>
      <c r="M581" s="3">
        <v>23024</v>
      </c>
      <c r="N581" s="4">
        <v>445980.64</v>
      </c>
      <c r="O581" s="4">
        <v>496.37</v>
      </c>
      <c r="P581" s="4">
        <v>2647.41</v>
      </c>
      <c r="Q581" s="4">
        <v>0</v>
      </c>
      <c r="R581" s="4">
        <v>800</v>
      </c>
      <c r="S581" s="4">
        <v>442036.86</v>
      </c>
      <c r="T581" t="s">
        <v>2857</v>
      </c>
      <c r="U581" t="s">
        <v>3902</v>
      </c>
      <c r="V581" t="s">
        <v>3599</v>
      </c>
      <c r="W581" t="s">
        <v>3120</v>
      </c>
    </row>
    <row r="582" spans="1:23" x14ac:dyDescent="0.2">
      <c r="A582" t="s">
        <v>2911</v>
      </c>
      <c r="B582" t="s">
        <v>2912</v>
      </c>
      <c r="C582" t="s">
        <v>3120</v>
      </c>
      <c r="D582" t="s">
        <v>3121</v>
      </c>
      <c r="E582" t="s">
        <v>2915</v>
      </c>
      <c r="F582" t="s">
        <v>2916</v>
      </c>
      <c r="G582" t="s">
        <v>2856</v>
      </c>
      <c r="H582" t="s">
        <v>2427</v>
      </c>
      <c r="I582" s="2">
        <v>45700</v>
      </c>
      <c r="J582" t="s">
        <v>930</v>
      </c>
      <c r="K582" t="s">
        <v>3122</v>
      </c>
      <c r="L582" t="s">
        <v>3903</v>
      </c>
      <c r="M582" s="3">
        <v>23270</v>
      </c>
      <c r="N582" s="4">
        <v>450745.72</v>
      </c>
      <c r="O582" s="4">
        <v>501.67</v>
      </c>
      <c r="P582" s="4">
        <v>2641.37</v>
      </c>
      <c r="Q582" s="4">
        <v>0</v>
      </c>
      <c r="R582" s="4">
        <v>800</v>
      </c>
      <c r="S582" s="4">
        <v>446802.68</v>
      </c>
      <c r="T582" t="s">
        <v>2857</v>
      </c>
      <c r="U582" t="s">
        <v>3902</v>
      </c>
      <c r="V582" t="s">
        <v>3599</v>
      </c>
      <c r="W582" t="s">
        <v>3120</v>
      </c>
    </row>
    <row r="583" spans="1:23" x14ac:dyDescent="0.2">
      <c r="A583" t="s">
        <v>2911</v>
      </c>
      <c r="B583" t="s">
        <v>2912</v>
      </c>
      <c r="C583" t="s">
        <v>3120</v>
      </c>
      <c r="D583" t="s">
        <v>3121</v>
      </c>
      <c r="E583" t="s">
        <v>2915</v>
      </c>
      <c r="F583" t="s">
        <v>2916</v>
      </c>
      <c r="G583" t="s">
        <v>2856</v>
      </c>
      <c r="H583" t="s">
        <v>2427</v>
      </c>
      <c r="I583" s="2">
        <v>45700</v>
      </c>
      <c r="J583" t="s">
        <v>930</v>
      </c>
      <c r="K583" t="s">
        <v>3122</v>
      </c>
      <c r="L583" t="s">
        <v>3904</v>
      </c>
      <c r="M583" s="3">
        <v>23426</v>
      </c>
      <c r="N583" s="4">
        <v>453767.48</v>
      </c>
      <c r="O583" s="4">
        <v>505.03</v>
      </c>
      <c r="P583" s="4">
        <v>2640.13</v>
      </c>
      <c r="Q583" s="4">
        <v>0</v>
      </c>
      <c r="R583" s="4">
        <v>800</v>
      </c>
      <c r="S583" s="4">
        <v>449822.32</v>
      </c>
      <c r="T583" t="s">
        <v>2857</v>
      </c>
      <c r="U583" t="s">
        <v>3902</v>
      </c>
      <c r="V583" t="s">
        <v>3599</v>
      </c>
      <c r="W583" t="s">
        <v>3120</v>
      </c>
    </row>
    <row r="584" spans="1:23" x14ac:dyDescent="0.2">
      <c r="A584" t="s">
        <v>2911</v>
      </c>
      <c r="B584" t="s">
        <v>2912</v>
      </c>
      <c r="C584" t="s">
        <v>2913</v>
      </c>
      <c r="D584" t="s">
        <v>2914</v>
      </c>
      <c r="E584" t="s">
        <v>2915</v>
      </c>
      <c r="F584" t="s">
        <v>2916</v>
      </c>
      <c r="G584" t="s">
        <v>2856</v>
      </c>
      <c r="H584" t="s">
        <v>3905</v>
      </c>
      <c r="I584" s="2">
        <v>45701</v>
      </c>
      <c r="J584" t="s">
        <v>3389</v>
      </c>
      <c r="K584" t="s">
        <v>3390</v>
      </c>
      <c r="L584" t="s">
        <v>3906</v>
      </c>
      <c r="M584" s="3">
        <v>29366</v>
      </c>
      <c r="N584" s="4">
        <v>677604.59</v>
      </c>
      <c r="O584" s="4">
        <v>754.16</v>
      </c>
      <c r="P584" s="4">
        <v>1884.55</v>
      </c>
      <c r="Q584" s="4">
        <v>880.98</v>
      </c>
      <c r="R584" s="4">
        <v>3500</v>
      </c>
      <c r="S584" s="4">
        <v>671465.88</v>
      </c>
      <c r="T584" t="s">
        <v>2857</v>
      </c>
      <c r="U584" t="s">
        <v>3907</v>
      </c>
      <c r="V584" t="s">
        <v>3599</v>
      </c>
      <c r="W584" t="s">
        <v>2913</v>
      </c>
    </row>
    <row r="585" spans="1:23" x14ac:dyDescent="0.2">
      <c r="A585" t="s">
        <v>2911</v>
      </c>
      <c r="B585" t="s">
        <v>2912</v>
      </c>
      <c r="C585" t="s">
        <v>2871</v>
      </c>
      <c r="D585" t="s">
        <v>2872</v>
      </c>
      <c r="E585" t="s">
        <v>2915</v>
      </c>
      <c r="F585" t="s">
        <v>2916</v>
      </c>
      <c r="G585" t="s">
        <v>2856</v>
      </c>
      <c r="H585" t="s">
        <v>3908</v>
      </c>
      <c r="I585" s="2">
        <v>45701</v>
      </c>
      <c r="J585" t="s">
        <v>3471</v>
      </c>
      <c r="K585" t="s">
        <v>3472</v>
      </c>
      <c r="L585" t="s">
        <v>3909</v>
      </c>
      <c r="M585" s="3">
        <v>26522</v>
      </c>
      <c r="N585" s="4">
        <v>538396.6</v>
      </c>
      <c r="O585" s="4">
        <v>599.22</v>
      </c>
      <c r="P585" s="4">
        <v>1278.08</v>
      </c>
      <c r="Q585" s="4">
        <v>795.66</v>
      </c>
      <c r="R585" s="4">
        <v>900</v>
      </c>
      <c r="S585" s="4">
        <v>535619.30000000005</v>
      </c>
      <c r="T585" t="s">
        <v>2857</v>
      </c>
      <c r="U585" t="s">
        <v>3910</v>
      </c>
      <c r="V585" t="s">
        <v>3599</v>
      </c>
      <c r="W585" t="s">
        <v>2871</v>
      </c>
    </row>
    <row r="586" spans="1:23" x14ac:dyDescent="0.2">
      <c r="A586" t="s">
        <v>2911</v>
      </c>
      <c r="B586" t="s">
        <v>2912</v>
      </c>
      <c r="C586" t="s">
        <v>2871</v>
      </c>
      <c r="D586" t="s">
        <v>2872</v>
      </c>
      <c r="E586" t="s">
        <v>2915</v>
      </c>
      <c r="F586" t="s">
        <v>2916</v>
      </c>
      <c r="G586" t="s">
        <v>2856</v>
      </c>
      <c r="H586" t="s">
        <v>3911</v>
      </c>
      <c r="I586" s="2">
        <v>45701</v>
      </c>
      <c r="J586" t="s">
        <v>3912</v>
      </c>
      <c r="K586" t="s">
        <v>3913</v>
      </c>
      <c r="L586" t="s">
        <v>3914</v>
      </c>
      <c r="M586" s="3">
        <v>26522</v>
      </c>
      <c r="N586" s="4">
        <v>538396.6</v>
      </c>
      <c r="O586" s="4">
        <v>599.22</v>
      </c>
      <c r="P586" s="4">
        <v>1278.08</v>
      </c>
      <c r="Q586" s="4">
        <v>795.66</v>
      </c>
      <c r="R586" s="4">
        <v>900</v>
      </c>
      <c r="S586" s="4">
        <v>535619.30000000005</v>
      </c>
      <c r="T586" t="s">
        <v>2857</v>
      </c>
      <c r="U586" t="s">
        <v>3915</v>
      </c>
      <c r="V586" t="s">
        <v>3599</v>
      </c>
      <c r="W586" t="s">
        <v>2871</v>
      </c>
    </row>
    <row r="587" spans="1:23" x14ac:dyDescent="0.2">
      <c r="A587" t="s">
        <v>2911</v>
      </c>
      <c r="B587" t="s">
        <v>2912</v>
      </c>
      <c r="C587" t="s">
        <v>2871</v>
      </c>
      <c r="D587" t="s">
        <v>2872</v>
      </c>
      <c r="E587" t="s">
        <v>2915</v>
      </c>
      <c r="F587" t="s">
        <v>2916</v>
      </c>
      <c r="G587" t="s">
        <v>2856</v>
      </c>
      <c r="H587" t="s">
        <v>3916</v>
      </c>
      <c r="I587" s="2">
        <v>45701</v>
      </c>
      <c r="J587" t="s">
        <v>3353</v>
      </c>
      <c r="K587" t="s">
        <v>3354</v>
      </c>
      <c r="L587" t="s">
        <v>3917</v>
      </c>
      <c r="M587" s="3">
        <v>26482</v>
      </c>
      <c r="N587" s="4">
        <v>538908.69999999995</v>
      </c>
      <c r="O587" s="4">
        <v>599.79</v>
      </c>
      <c r="P587" s="4">
        <v>1278.08</v>
      </c>
      <c r="Q587" s="4">
        <v>794.46</v>
      </c>
      <c r="R587" s="4">
        <v>900</v>
      </c>
      <c r="S587" s="4">
        <v>536130.82999999996</v>
      </c>
      <c r="T587" t="s">
        <v>2857</v>
      </c>
      <c r="U587" t="s">
        <v>3918</v>
      </c>
      <c r="V587" t="s">
        <v>3599</v>
      </c>
      <c r="W587" t="s">
        <v>2871</v>
      </c>
    </row>
    <row r="588" spans="1:23" x14ac:dyDescent="0.2">
      <c r="A588" t="s">
        <v>2911</v>
      </c>
      <c r="B588" t="s">
        <v>2912</v>
      </c>
      <c r="C588" t="s">
        <v>2922</v>
      </c>
      <c r="D588" t="s">
        <v>2923</v>
      </c>
      <c r="E588" t="s">
        <v>2915</v>
      </c>
      <c r="F588" t="s">
        <v>2916</v>
      </c>
      <c r="G588" t="s">
        <v>2856</v>
      </c>
      <c r="H588" t="s">
        <v>3919</v>
      </c>
      <c r="I588" s="2">
        <v>45701</v>
      </c>
      <c r="J588" t="s">
        <v>3920</v>
      </c>
      <c r="K588" t="s">
        <v>3921</v>
      </c>
      <c r="L588" t="s">
        <v>3922</v>
      </c>
      <c r="M588" s="3">
        <v>29707</v>
      </c>
      <c r="N588" s="4">
        <v>678804.95</v>
      </c>
      <c r="O588" s="4">
        <v>755.5</v>
      </c>
      <c r="P588" s="4">
        <v>2893.45</v>
      </c>
      <c r="Q588" s="4">
        <v>891.21</v>
      </c>
      <c r="R588" s="4">
        <v>4500</v>
      </c>
      <c r="S588" s="4">
        <v>670656</v>
      </c>
      <c r="T588" t="s">
        <v>2857</v>
      </c>
      <c r="U588" t="s">
        <v>3923</v>
      </c>
      <c r="V588" t="s">
        <v>3599</v>
      </c>
      <c r="W588" t="s">
        <v>2922</v>
      </c>
    </row>
    <row r="589" spans="1:23" x14ac:dyDescent="0.2">
      <c r="A589" t="s">
        <v>2911</v>
      </c>
      <c r="B589" t="s">
        <v>2912</v>
      </c>
      <c r="C589" t="s">
        <v>2871</v>
      </c>
      <c r="D589" t="s">
        <v>2872</v>
      </c>
      <c r="E589" t="s">
        <v>2915</v>
      </c>
      <c r="F589" t="s">
        <v>2916</v>
      </c>
      <c r="G589" t="s">
        <v>2856</v>
      </c>
      <c r="H589" t="s">
        <v>3924</v>
      </c>
      <c r="I589" s="2">
        <v>45701</v>
      </c>
      <c r="J589" t="s">
        <v>3471</v>
      </c>
      <c r="K589" t="s">
        <v>3472</v>
      </c>
      <c r="L589" t="s">
        <v>3925</v>
      </c>
      <c r="M589" s="3">
        <v>26482</v>
      </c>
      <c r="N589" s="4">
        <v>538908.69999999995</v>
      </c>
      <c r="O589" s="4">
        <v>599.79</v>
      </c>
      <c r="P589" s="4">
        <v>1300</v>
      </c>
      <c r="Q589" s="4">
        <v>794.46</v>
      </c>
      <c r="R589" s="4">
        <v>9000</v>
      </c>
      <c r="S589" s="4">
        <v>528008.91</v>
      </c>
      <c r="T589" t="s">
        <v>2857</v>
      </c>
      <c r="U589" t="s">
        <v>3926</v>
      </c>
      <c r="V589" t="s">
        <v>3599</v>
      </c>
      <c r="W589" t="s">
        <v>2871</v>
      </c>
    </row>
    <row r="590" spans="1:23" x14ac:dyDescent="0.2">
      <c r="A590" t="s">
        <v>2911</v>
      </c>
      <c r="B590" t="s">
        <v>2912</v>
      </c>
      <c r="C590" t="s">
        <v>2922</v>
      </c>
      <c r="D590" t="s">
        <v>2923</v>
      </c>
      <c r="E590" t="s">
        <v>2915</v>
      </c>
      <c r="F590" t="s">
        <v>2916</v>
      </c>
      <c r="G590" t="s">
        <v>2856</v>
      </c>
      <c r="H590" t="s">
        <v>3927</v>
      </c>
      <c r="I590" s="2">
        <v>45701</v>
      </c>
      <c r="J590" t="s">
        <v>2947</v>
      </c>
      <c r="K590" t="s">
        <v>2948</v>
      </c>
      <c r="L590" t="s">
        <v>3928</v>
      </c>
      <c r="M590" s="3">
        <v>28917</v>
      </c>
      <c r="N590" s="4">
        <v>645786.01</v>
      </c>
      <c r="O590" s="4">
        <v>718.75</v>
      </c>
      <c r="P590" s="4">
        <v>2650</v>
      </c>
      <c r="Q590" s="4">
        <v>867.51</v>
      </c>
      <c r="R590" s="4">
        <v>4500</v>
      </c>
      <c r="S590" s="4">
        <v>637917.26</v>
      </c>
      <c r="T590" t="s">
        <v>2857</v>
      </c>
      <c r="U590" t="s">
        <v>3929</v>
      </c>
      <c r="V590" t="s">
        <v>3599</v>
      </c>
      <c r="W590" t="s">
        <v>2922</v>
      </c>
    </row>
    <row r="591" spans="1:23" x14ac:dyDescent="0.2">
      <c r="A591" t="s">
        <v>2911</v>
      </c>
      <c r="B591" t="s">
        <v>2912</v>
      </c>
      <c r="C591" t="s">
        <v>2913</v>
      </c>
      <c r="D591" t="s">
        <v>2914</v>
      </c>
      <c r="E591" t="s">
        <v>2915</v>
      </c>
      <c r="F591" t="s">
        <v>2916</v>
      </c>
      <c r="G591" t="s">
        <v>2856</v>
      </c>
      <c r="H591" t="s">
        <v>3930</v>
      </c>
      <c r="I591" s="2">
        <v>45702</v>
      </c>
      <c r="J591" t="s">
        <v>2952</v>
      </c>
      <c r="K591" t="s">
        <v>3373</v>
      </c>
      <c r="L591" t="s">
        <v>3931</v>
      </c>
      <c r="M591" s="3">
        <v>29304</v>
      </c>
      <c r="N591" s="4">
        <v>676760.06</v>
      </c>
      <c r="O591" s="4">
        <v>753.22</v>
      </c>
      <c r="P591" s="4">
        <v>0</v>
      </c>
      <c r="Q591" s="4">
        <v>879.12</v>
      </c>
      <c r="R591" s="4">
        <v>0</v>
      </c>
      <c r="S591" s="4">
        <v>676006.84</v>
      </c>
      <c r="T591" t="s">
        <v>2857</v>
      </c>
      <c r="U591" t="s">
        <v>3932</v>
      </c>
      <c r="V591" t="s">
        <v>3599</v>
      </c>
      <c r="W591" t="s">
        <v>2913</v>
      </c>
    </row>
    <row r="592" spans="1:23" x14ac:dyDescent="0.2">
      <c r="A592" t="s">
        <v>2911</v>
      </c>
      <c r="B592" t="s">
        <v>2912</v>
      </c>
      <c r="C592" t="s">
        <v>2922</v>
      </c>
      <c r="D592" t="s">
        <v>2923</v>
      </c>
      <c r="E592" t="s">
        <v>2915</v>
      </c>
      <c r="F592" t="s">
        <v>2916</v>
      </c>
      <c r="G592" t="s">
        <v>2856</v>
      </c>
      <c r="H592" t="s">
        <v>3933</v>
      </c>
      <c r="I592" s="2">
        <v>45702</v>
      </c>
      <c r="J592" t="s">
        <v>3041</v>
      </c>
      <c r="K592" t="s">
        <v>3934</v>
      </c>
      <c r="L592" t="s">
        <v>3043</v>
      </c>
      <c r="M592" s="3">
        <v>2957</v>
      </c>
      <c r="N592" s="4">
        <v>67715.3</v>
      </c>
      <c r="O592" s="4">
        <v>75.37</v>
      </c>
      <c r="P592" s="4">
        <v>213.2</v>
      </c>
      <c r="Q592" s="4">
        <v>88.71</v>
      </c>
      <c r="R592" s="4">
        <v>450</v>
      </c>
      <c r="S592" s="4">
        <v>66976.73</v>
      </c>
      <c r="T592" t="s">
        <v>2857</v>
      </c>
      <c r="U592" t="s">
        <v>3935</v>
      </c>
      <c r="V592" t="s">
        <v>3599</v>
      </c>
      <c r="W592" t="s">
        <v>2922</v>
      </c>
    </row>
    <row r="593" spans="1:23" x14ac:dyDescent="0.2">
      <c r="A593" t="s">
        <v>2911</v>
      </c>
      <c r="B593" t="s">
        <v>2912</v>
      </c>
      <c r="C593" t="s">
        <v>2922</v>
      </c>
      <c r="D593" t="s">
        <v>2923</v>
      </c>
      <c r="E593" t="s">
        <v>2915</v>
      </c>
      <c r="F593" t="s">
        <v>2916</v>
      </c>
      <c r="G593" t="s">
        <v>2856</v>
      </c>
      <c r="H593" t="s">
        <v>3936</v>
      </c>
      <c r="I593" s="2">
        <v>45702</v>
      </c>
      <c r="J593" t="s">
        <v>2925</v>
      </c>
      <c r="K593" t="s">
        <v>3937</v>
      </c>
      <c r="L593" t="s">
        <v>3705</v>
      </c>
      <c r="M593" s="3">
        <v>14601</v>
      </c>
      <c r="N593" s="4">
        <v>333632.84999999998</v>
      </c>
      <c r="O593" s="4">
        <v>371.33</v>
      </c>
      <c r="P593" s="4">
        <v>973.59</v>
      </c>
      <c r="Q593" s="4">
        <v>438.03</v>
      </c>
      <c r="R593" s="4">
        <v>2250</v>
      </c>
      <c r="S593" s="4">
        <v>330037.93</v>
      </c>
      <c r="T593" t="s">
        <v>2857</v>
      </c>
      <c r="U593" t="s">
        <v>3938</v>
      </c>
      <c r="V593" t="s">
        <v>3599</v>
      </c>
      <c r="W593" t="s">
        <v>2922</v>
      </c>
    </row>
    <row r="594" spans="1:23" x14ac:dyDescent="0.2">
      <c r="A594" t="s">
        <v>2911</v>
      </c>
      <c r="B594" t="s">
        <v>3087</v>
      </c>
      <c r="C594" t="s">
        <v>3148</v>
      </c>
      <c r="D594" t="s">
        <v>3149</v>
      </c>
      <c r="E594" t="s">
        <v>2915</v>
      </c>
      <c r="F594" t="s">
        <v>2916</v>
      </c>
      <c r="G594" t="s">
        <v>2856</v>
      </c>
      <c r="H594" t="s">
        <v>3939</v>
      </c>
      <c r="I594" s="2">
        <v>45702</v>
      </c>
      <c r="J594" t="s">
        <v>3151</v>
      </c>
      <c r="K594" t="s">
        <v>3152</v>
      </c>
      <c r="L594" t="s">
        <v>3489</v>
      </c>
      <c r="M594" s="3">
        <v>276</v>
      </c>
      <c r="N594" s="4">
        <v>193200</v>
      </c>
      <c r="O594" s="4">
        <v>215.03</v>
      </c>
      <c r="P594" s="4">
        <v>0</v>
      </c>
      <c r="Q594" s="4">
        <v>0</v>
      </c>
      <c r="R594" s="4">
        <v>0</v>
      </c>
      <c r="S594" s="4">
        <v>192984.97</v>
      </c>
      <c r="T594" t="s">
        <v>2857</v>
      </c>
      <c r="U594" t="s">
        <v>3940</v>
      </c>
      <c r="V594" t="s">
        <v>3599</v>
      </c>
      <c r="W594" t="s">
        <v>3148</v>
      </c>
    </row>
    <row r="595" spans="1:23" x14ac:dyDescent="0.2">
      <c r="A595" t="s">
        <v>2911</v>
      </c>
      <c r="B595" t="s">
        <v>3087</v>
      </c>
      <c r="C595" t="s">
        <v>3148</v>
      </c>
      <c r="D595" t="s">
        <v>3149</v>
      </c>
      <c r="E595" t="s">
        <v>2915</v>
      </c>
      <c r="F595" t="s">
        <v>2916</v>
      </c>
      <c r="G595" t="s">
        <v>2856</v>
      </c>
      <c r="H595" t="s">
        <v>3939</v>
      </c>
      <c r="I595" s="2">
        <v>45702</v>
      </c>
      <c r="J595" t="s">
        <v>3151</v>
      </c>
      <c r="K595" t="s">
        <v>3152</v>
      </c>
      <c r="L595" t="s">
        <v>3941</v>
      </c>
      <c r="M595" s="3">
        <v>102</v>
      </c>
      <c r="N595" s="4">
        <v>71400</v>
      </c>
      <c r="O595" s="4">
        <v>79.47</v>
      </c>
      <c r="P595" s="4">
        <v>0</v>
      </c>
      <c r="Q595" s="4">
        <v>0</v>
      </c>
      <c r="R595" s="4">
        <v>0</v>
      </c>
      <c r="S595" s="4">
        <v>71320.53</v>
      </c>
      <c r="T595" t="s">
        <v>2857</v>
      </c>
      <c r="U595" t="s">
        <v>3940</v>
      </c>
      <c r="V595" t="s">
        <v>3599</v>
      </c>
      <c r="W595" t="s">
        <v>3148</v>
      </c>
    </row>
    <row r="596" spans="1:23" x14ac:dyDescent="0.2">
      <c r="A596" t="s">
        <v>2911</v>
      </c>
      <c r="B596" t="s">
        <v>3087</v>
      </c>
      <c r="C596" t="s">
        <v>3148</v>
      </c>
      <c r="D596" t="s">
        <v>3149</v>
      </c>
      <c r="E596" t="s">
        <v>2915</v>
      </c>
      <c r="F596" t="s">
        <v>2916</v>
      </c>
      <c r="G596" t="s">
        <v>2856</v>
      </c>
      <c r="H596" t="s">
        <v>3939</v>
      </c>
      <c r="I596" s="2">
        <v>45702</v>
      </c>
      <c r="J596" t="s">
        <v>3151</v>
      </c>
      <c r="K596" t="s">
        <v>3152</v>
      </c>
      <c r="L596" t="s">
        <v>3490</v>
      </c>
      <c r="M596" s="3">
        <v>281</v>
      </c>
      <c r="N596" s="4">
        <v>123640</v>
      </c>
      <c r="O596" s="4">
        <v>137.61000000000001</v>
      </c>
      <c r="P596" s="4">
        <v>0</v>
      </c>
      <c r="Q596" s="4">
        <v>0</v>
      </c>
      <c r="R596" s="4">
        <v>0</v>
      </c>
      <c r="S596" s="4">
        <v>123502.39</v>
      </c>
      <c r="T596" t="s">
        <v>2857</v>
      </c>
      <c r="U596" t="s">
        <v>3940</v>
      </c>
      <c r="V596" t="s">
        <v>3599</v>
      </c>
      <c r="W596" t="s">
        <v>3148</v>
      </c>
    </row>
    <row r="597" spans="1:23" x14ac:dyDescent="0.2">
      <c r="A597" t="s">
        <v>2911</v>
      </c>
      <c r="B597" t="s">
        <v>3087</v>
      </c>
      <c r="C597" t="s">
        <v>3148</v>
      </c>
      <c r="D597" t="s">
        <v>3149</v>
      </c>
      <c r="E597" t="s">
        <v>2915</v>
      </c>
      <c r="F597" t="s">
        <v>2916</v>
      </c>
      <c r="G597" t="s">
        <v>2856</v>
      </c>
      <c r="H597" t="s">
        <v>3939</v>
      </c>
      <c r="I597" s="2">
        <v>45702</v>
      </c>
      <c r="J597" t="s">
        <v>3151</v>
      </c>
      <c r="K597" t="s">
        <v>3152</v>
      </c>
      <c r="L597" t="s">
        <v>3942</v>
      </c>
      <c r="M597" s="3">
        <v>237</v>
      </c>
      <c r="N597" s="4">
        <v>104280</v>
      </c>
      <c r="O597" s="4">
        <v>116.06</v>
      </c>
      <c r="P597" s="4">
        <v>0</v>
      </c>
      <c r="Q597" s="4">
        <v>0</v>
      </c>
      <c r="R597" s="4">
        <v>0</v>
      </c>
      <c r="S597" s="4">
        <v>104163.94</v>
      </c>
      <c r="T597" t="s">
        <v>2857</v>
      </c>
      <c r="U597" t="s">
        <v>3940</v>
      </c>
      <c r="V597" t="s">
        <v>3599</v>
      </c>
      <c r="W597" t="s">
        <v>3148</v>
      </c>
    </row>
    <row r="598" spans="1:23" x14ac:dyDescent="0.2">
      <c r="A598" t="s">
        <v>2911</v>
      </c>
      <c r="B598" t="s">
        <v>2912</v>
      </c>
      <c r="C598" t="s">
        <v>3120</v>
      </c>
      <c r="D598" t="s">
        <v>3121</v>
      </c>
      <c r="E598" t="s">
        <v>2915</v>
      </c>
      <c r="F598" t="s">
        <v>2916</v>
      </c>
      <c r="G598" t="s">
        <v>2856</v>
      </c>
      <c r="H598" t="s">
        <v>2457</v>
      </c>
      <c r="I598" s="2">
        <v>45704</v>
      </c>
      <c r="J598" t="s">
        <v>930</v>
      </c>
      <c r="K598" t="s">
        <v>3122</v>
      </c>
      <c r="L598" t="s">
        <v>3943</v>
      </c>
      <c r="M598" s="3">
        <v>24682</v>
      </c>
      <c r="N598" s="4">
        <v>482598.75</v>
      </c>
      <c r="O598" s="4">
        <v>537.12</v>
      </c>
      <c r="P598" s="4">
        <v>3518</v>
      </c>
      <c r="Q598" s="4">
        <v>0</v>
      </c>
      <c r="R598" s="4">
        <v>780</v>
      </c>
      <c r="S598" s="4">
        <v>477763.63</v>
      </c>
      <c r="T598" t="s">
        <v>2857</v>
      </c>
      <c r="U598" t="s">
        <v>3944</v>
      </c>
      <c r="V598" t="s">
        <v>3599</v>
      </c>
      <c r="W598" t="s">
        <v>3120</v>
      </c>
    </row>
    <row r="599" spans="1:23" x14ac:dyDescent="0.2">
      <c r="A599" t="s">
        <v>2911</v>
      </c>
      <c r="B599" t="s">
        <v>2912</v>
      </c>
      <c r="C599" t="s">
        <v>2913</v>
      </c>
      <c r="D599" t="s">
        <v>2914</v>
      </c>
      <c r="E599" t="s">
        <v>2915</v>
      </c>
      <c r="F599" t="s">
        <v>2916</v>
      </c>
      <c r="G599" t="s">
        <v>2856</v>
      </c>
      <c r="H599" t="s">
        <v>3945</v>
      </c>
      <c r="I599" s="2">
        <v>45705</v>
      </c>
      <c r="J599" t="s">
        <v>2918</v>
      </c>
      <c r="K599" t="s">
        <v>2919</v>
      </c>
      <c r="L599" t="s">
        <v>3946</v>
      </c>
      <c r="M599" s="3">
        <v>29304</v>
      </c>
      <c r="N599" s="4">
        <v>693199.89</v>
      </c>
      <c r="O599" s="4">
        <v>771.52</v>
      </c>
      <c r="P599" s="4">
        <v>1506.4</v>
      </c>
      <c r="Q599" s="4">
        <v>879.12</v>
      </c>
      <c r="R599" s="4">
        <v>3500</v>
      </c>
      <c r="S599" s="4">
        <v>687421.97</v>
      </c>
      <c r="T599" t="s">
        <v>2857</v>
      </c>
      <c r="U599" t="s">
        <v>3947</v>
      </c>
      <c r="V599" t="s">
        <v>3599</v>
      </c>
      <c r="W599" t="s">
        <v>2913</v>
      </c>
    </row>
    <row r="600" spans="1:23" x14ac:dyDescent="0.2">
      <c r="A600" t="s">
        <v>2911</v>
      </c>
      <c r="B600" t="s">
        <v>2912</v>
      </c>
      <c r="C600" t="s">
        <v>2913</v>
      </c>
      <c r="D600" t="s">
        <v>2914</v>
      </c>
      <c r="E600" t="s">
        <v>2915</v>
      </c>
      <c r="F600" t="s">
        <v>2916</v>
      </c>
      <c r="G600" t="s">
        <v>2856</v>
      </c>
      <c r="H600" t="s">
        <v>3948</v>
      </c>
      <c r="I600" s="2">
        <v>45705</v>
      </c>
      <c r="J600" t="s">
        <v>2918</v>
      </c>
      <c r="K600" t="s">
        <v>2919</v>
      </c>
      <c r="L600" t="s">
        <v>3949</v>
      </c>
      <c r="M600" s="3">
        <v>29304</v>
      </c>
      <c r="N600" s="4">
        <v>675880.94</v>
      </c>
      <c r="O600" s="4">
        <v>752.24</v>
      </c>
      <c r="P600" s="4">
        <v>3032</v>
      </c>
      <c r="Q600" s="4">
        <v>879.12</v>
      </c>
      <c r="R600" s="4">
        <v>3500</v>
      </c>
      <c r="S600" s="4">
        <v>668596.69999999995</v>
      </c>
      <c r="T600" t="s">
        <v>2857</v>
      </c>
      <c r="U600" t="s">
        <v>3950</v>
      </c>
      <c r="V600" t="s">
        <v>3599</v>
      </c>
      <c r="W600" t="s">
        <v>2913</v>
      </c>
    </row>
    <row r="601" spans="1:23" x14ac:dyDescent="0.2">
      <c r="A601" t="s">
        <v>2911</v>
      </c>
      <c r="B601" t="s">
        <v>2912</v>
      </c>
      <c r="C601" t="s">
        <v>2913</v>
      </c>
      <c r="D601" t="s">
        <v>2914</v>
      </c>
      <c r="E601" t="s">
        <v>2915</v>
      </c>
      <c r="F601" t="s">
        <v>2916</v>
      </c>
      <c r="G601" t="s">
        <v>2856</v>
      </c>
      <c r="H601" t="s">
        <v>3951</v>
      </c>
      <c r="I601" s="2">
        <v>45705</v>
      </c>
      <c r="J601" t="s">
        <v>3049</v>
      </c>
      <c r="K601" t="s">
        <v>3390</v>
      </c>
      <c r="L601" t="s">
        <v>3952</v>
      </c>
      <c r="M601" s="3">
        <v>29304</v>
      </c>
      <c r="N601" s="4">
        <v>676173.98</v>
      </c>
      <c r="O601" s="4">
        <v>752.57</v>
      </c>
      <c r="P601" s="4">
        <v>1506.4</v>
      </c>
      <c r="Q601" s="4">
        <v>879.12</v>
      </c>
      <c r="R601" s="4">
        <v>3499.99</v>
      </c>
      <c r="S601" s="4">
        <v>670415.02</v>
      </c>
      <c r="T601" t="s">
        <v>2857</v>
      </c>
      <c r="U601" t="s">
        <v>3953</v>
      </c>
      <c r="V601" t="s">
        <v>3599</v>
      </c>
      <c r="W601" t="s">
        <v>2913</v>
      </c>
    </row>
    <row r="602" spans="1:23" x14ac:dyDescent="0.2">
      <c r="A602" t="s">
        <v>2911</v>
      </c>
      <c r="B602" t="s">
        <v>2912</v>
      </c>
      <c r="C602" t="s">
        <v>3030</v>
      </c>
      <c r="D602" t="s">
        <v>3031</v>
      </c>
      <c r="E602" t="s">
        <v>2915</v>
      </c>
      <c r="F602" t="s">
        <v>2916</v>
      </c>
      <c r="G602" t="s">
        <v>2856</v>
      </c>
      <c r="H602" t="s">
        <v>2704</v>
      </c>
      <c r="I602" s="2">
        <v>45705</v>
      </c>
      <c r="J602" t="s">
        <v>3032</v>
      </c>
      <c r="K602" t="s">
        <v>3033</v>
      </c>
      <c r="L602" t="s">
        <v>3954</v>
      </c>
      <c r="M602" s="3">
        <v>34</v>
      </c>
      <c r="N602" s="4">
        <v>37478.58</v>
      </c>
      <c r="O602" s="4">
        <v>41.71</v>
      </c>
      <c r="P602" s="4">
        <v>0</v>
      </c>
      <c r="Q602" s="4">
        <v>0</v>
      </c>
      <c r="R602" s="4">
        <v>0</v>
      </c>
      <c r="S602" s="4">
        <v>37436.870000000003</v>
      </c>
      <c r="T602" t="s">
        <v>2857</v>
      </c>
      <c r="U602" t="s">
        <v>3955</v>
      </c>
      <c r="V602" t="s">
        <v>3599</v>
      </c>
      <c r="W602" t="s">
        <v>3030</v>
      </c>
    </row>
    <row r="603" spans="1:23" x14ac:dyDescent="0.2">
      <c r="A603" t="s">
        <v>2911</v>
      </c>
      <c r="B603" t="s">
        <v>2912</v>
      </c>
      <c r="C603" t="s">
        <v>3030</v>
      </c>
      <c r="D603" t="s">
        <v>3031</v>
      </c>
      <c r="E603" t="s">
        <v>2915</v>
      </c>
      <c r="F603" t="s">
        <v>2916</v>
      </c>
      <c r="G603" t="s">
        <v>2856</v>
      </c>
      <c r="H603" t="s">
        <v>2704</v>
      </c>
      <c r="I603" s="2">
        <v>45705</v>
      </c>
      <c r="J603" t="s">
        <v>3032</v>
      </c>
      <c r="K603" t="s">
        <v>3033</v>
      </c>
      <c r="L603" t="s">
        <v>3956</v>
      </c>
      <c r="M603" s="3">
        <v>26</v>
      </c>
      <c r="N603" s="4">
        <v>28108.94</v>
      </c>
      <c r="O603" s="4">
        <v>31.28</v>
      </c>
      <c r="P603" s="4">
        <v>0</v>
      </c>
      <c r="Q603" s="4">
        <v>0</v>
      </c>
      <c r="R603" s="4">
        <v>0</v>
      </c>
      <c r="S603" s="4">
        <v>28077.66</v>
      </c>
      <c r="T603" t="s">
        <v>2857</v>
      </c>
      <c r="U603" t="s">
        <v>3955</v>
      </c>
      <c r="V603" t="s">
        <v>3599</v>
      </c>
      <c r="W603" t="s">
        <v>3030</v>
      </c>
    </row>
    <row r="604" spans="1:23" x14ac:dyDescent="0.2">
      <c r="A604" t="s">
        <v>2911</v>
      </c>
      <c r="B604" t="s">
        <v>2912</v>
      </c>
      <c r="C604" t="s">
        <v>3030</v>
      </c>
      <c r="D604" t="s">
        <v>3031</v>
      </c>
      <c r="E604" t="s">
        <v>2915</v>
      </c>
      <c r="F604" t="s">
        <v>2916</v>
      </c>
      <c r="G604" t="s">
        <v>2856</v>
      </c>
      <c r="H604" t="s">
        <v>2704</v>
      </c>
      <c r="I604" s="2">
        <v>45705</v>
      </c>
      <c r="J604" t="s">
        <v>3032</v>
      </c>
      <c r="K604" t="s">
        <v>3033</v>
      </c>
      <c r="L604" t="s">
        <v>3956</v>
      </c>
      <c r="M604" s="3">
        <v>9</v>
      </c>
      <c r="N604" s="4">
        <v>9369.65</v>
      </c>
      <c r="O604" s="4">
        <v>10.43</v>
      </c>
      <c r="P604" s="4">
        <v>0</v>
      </c>
      <c r="Q604" s="4">
        <v>0</v>
      </c>
      <c r="R604" s="4">
        <v>0</v>
      </c>
      <c r="S604" s="4">
        <v>9359.2199999999993</v>
      </c>
      <c r="T604" t="s">
        <v>2857</v>
      </c>
      <c r="U604" t="s">
        <v>3955</v>
      </c>
      <c r="V604" t="s">
        <v>3599</v>
      </c>
      <c r="W604" t="s">
        <v>3030</v>
      </c>
    </row>
    <row r="605" spans="1:23" x14ac:dyDescent="0.2">
      <c r="A605" t="s">
        <v>2911</v>
      </c>
      <c r="B605" t="s">
        <v>2912</v>
      </c>
      <c r="C605" t="s">
        <v>3030</v>
      </c>
      <c r="D605" t="s">
        <v>3031</v>
      </c>
      <c r="E605" t="s">
        <v>2915</v>
      </c>
      <c r="F605" t="s">
        <v>2916</v>
      </c>
      <c r="G605" t="s">
        <v>2856</v>
      </c>
      <c r="H605" t="s">
        <v>2704</v>
      </c>
      <c r="I605" s="2">
        <v>45705</v>
      </c>
      <c r="J605" t="s">
        <v>3032</v>
      </c>
      <c r="K605" t="s">
        <v>3033</v>
      </c>
      <c r="L605" t="s">
        <v>3957</v>
      </c>
      <c r="M605" s="3">
        <v>34</v>
      </c>
      <c r="N605" s="4">
        <v>37478.58</v>
      </c>
      <c r="O605" s="4">
        <v>41.71</v>
      </c>
      <c r="P605" s="4">
        <v>0</v>
      </c>
      <c r="Q605" s="4">
        <v>0</v>
      </c>
      <c r="R605" s="4">
        <v>0</v>
      </c>
      <c r="S605" s="4">
        <v>37436.870000000003</v>
      </c>
      <c r="T605" t="s">
        <v>2857</v>
      </c>
      <c r="U605" t="s">
        <v>3955</v>
      </c>
      <c r="V605" t="s">
        <v>3599</v>
      </c>
      <c r="W605" t="s">
        <v>3030</v>
      </c>
    </row>
    <row r="606" spans="1:23" x14ac:dyDescent="0.2">
      <c r="A606" t="s">
        <v>2911</v>
      </c>
      <c r="B606" t="s">
        <v>2912</v>
      </c>
      <c r="C606" t="s">
        <v>3030</v>
      </c>
      <c r="D606" t="s">
        <v>3031</v>
      </c>
      <c r="E606" t="s">
        <v>2915</v>
      </c>
      <c r="F606" t="s">
        <v>2916</v>
      </c>
      <c r="G606" t="s">
        <v>2856</v>
      </c>
      <c r="H606" t="s">
        <v>2704</v>
      </c>
      <c r="I606" s="2">
        <v>45705</v>
      </c>
      <c r="J606" t="s">
        <v>3032</v>
      </c>
      <c r="K606" t="s">
        <v>3033</v>
      </c>
      <c r="L606" t="s">
        <v>3958</v>
      </c>
      <c r="M606" s="3">
        <v>17</v>
      </c>
      <c r="N606" s="4">
        <v>18739.29</v>
      </c>
      <c r="O606" s="4">
        <v>20.86</v>
      </c>
      <c r="P606" s="4">
        <v>0</v>
      </c>
      <c r="Q606" s="4">
        <v>0</v>
      </c>
      <c r="R606" s="4">
        <v>0</v>
      </c>
      <c r="S606" s="4">
        <v>18718.43</v>
      </c>
      <c r="T606" t="s">
        <v>2857</v>
      </c>
      <c r="U606" t="s">
        <v>3955</v>
      </c>
      <c r="V606" t="s">
        <v>3599</v>
      </c>
      <c r="W606" t="s">
        <v>3030</v>
      </c>
    </row>
    <row r="607" spans="1:23" x14ac:dyDescent="0.2">
      <c r="A607" t="s">
        <v>2911</v>
      </c>
      <c r="B607" t="s">
        <v>2912</v>
      </c>
      <c r="C607" t="s">
        <v>2871</v>
      </c>
      <c r="D607" t="s">
        <v>2872</v>
      </c>
      <c r="E607" t="s">
        <v>2915</v>
      </c>
      <c r="F607" t="s">
        <v>2916</v>
      </c>
      <c r="G607" t="s">
        <v>2856</v>
      </c>
      <c r="H607" t="s">
        <v>3959</v>
      </c>
      <c r="I607" s="2">
        <v>45706</v>
      </c>
      <c r="J607" t="s">
        <v>2980</v>
      </c>
      <c r="K607" t="s">
        <v>2981</v>
      </c>
      <c r="L607" t="s">
        <v>3819</v>
      </c>
      <c r="M607" s="3">
        <v>13896</v>
      </c>
      <c r="N607" s="4">
        <v>289267.33</v>
      </c>
      <c r="O607" s="4">
        <v>321.95</v>
      </c>
      <c r="P607" s="4">
        <v>1181.5</v>
      </c>
      <c r="Q607" s="4">
        <v>555.84</v>
      </c>
      <c r="R607" s="4">
        <v>900</v>
      </c>
      <c r="S607" s="4">
        <v>286863.88</v>
      </c>
      <c r="T607" t="s">
        <v>2857</v>
      </c>
      <c r="U607" t="s">
        <v>3960</v>
      </c>
      <c r="V607" t="s">
        <v>3599</v>
      </c>
      <c r="W607" t="s">
        <v>2871</v>
      </c>
    </row>
    <row r="608" spans="1:23" x14ac:dyDescent="0.2">
      <c r="A608" t="s">
        <v>2911</v>
      </c>
      <c r="B608" t="s">
        <v>2912</v>
      </c>
      <c r="C608" t="s">
        <v>2871</v>
      </c>
      <c r="D608" t="s">
        <v>2872</v>
      </c>
      <c r="E608" t="s">
        <v>2915</v>
      </c>
      <c r="F608" t="s">
        <v>2916</v>
      </c>
      <c r="G608" t="s">
        <v>2856</v>
      </c>
      <c r="H608" t="s">
        <v>3961</v>
      </c>
      <c r="I608" s="2">
        <v>45706</v>
      </c>
      <c r="J608" t="s">
        <v>3239</v>
      </c>
      <c r="K608" t="s">
        <v>3240</v>
      </c>
      <c r="L608" t="s">
        <v>3962</v>
      </c>
      <c r="M608" s="3">
        <v>13748</v>
      </c>
      <c r="N608" s="4">
        <v>286186.48</v>
      </c>
      <c r="O608" s="4">
        <v>318.52</v>
      </c>
      <c r="P608" s="4">
        <v>1181.5</v>
      </c>
      <c r="Q608" s="4">
        <v>549.91999999999996</v>
      </c>
      <c r="R608" s="4">
        <v>900</v>
      </c>
      <c r="S608" s="4">
        <v>283786.46000000002</v>
      </c>
      <c r="T608" t="s">
        <v>2857</v>
      </c>
      <c r="U608" t="s">
        <v>3963</v>
      </c>
      <c r="V608" t="s">
        <v>3599</v>
      </c>
      <c r="W608" t="s">
        <v>2871</v>
      </c>
    </row>
    <row r="609" spans="1:23" x14ac:dyDescent="0.2">
      <c r="A609" t="s">
        <v>2911</v>
      </c>
      <c r="B609" t="s">
        <v>2912</v>
      </c>
      <c r="C609" t="s">
        <v>2871</v>
      </c>
      <c r="D609" t="s">
        <v>2872</v>
      </c>
      <c r="E609" t="s">
        <v>2915</v>
      </c>
      <c r="F609" t="s">
        <v>2916</v>
      </c>
      <c r="G609" t="s">
        <v>2856</v>
      </c>
      <c r="H609" t="s">
        <v>3964</v>
      </c>
      <c r="I609" s="2">
        <v>45706</v>
      </c>
      <c r="J609" t="s">
        <v>3965</v>
      </c>
      <c r="K609" t="s">
        <v>3966</v>
      </c>
      <c r="L609" t="s">
        <v>3967</v>
      </c>
      <c r="M609" s="3">
        <v>27346</v>
      </c>
      <c r="N609" s="4">
        <v>567429.5</v>
      </c>
      <c r="O609" s="4">
        <v>631.54</v>
      </c>
      <c r="P609" s="4">
        <v>2454.79</v>
      </c>
      <c r="Q609" s="4">
        <v>1093.8399999999999</v>
      </c>
      <c r="R609" s="4">
        <v>1800</v>
      </c>
      <c r="S609" s="4">
        <v>562543.17000000004</v>
      </c>
      <c r="T609" t="s">
        <v>2857</v>
      </c>
      <c r="U609" t="s">
        <v>3968</v>
      </c>
      <c r="V609" t="s">
        <v>3599</v>
      </c>
      <c r="W609" t="s">
        <v>2871</v>
      </c>
    </row>
    <row r="610" spans="1:23" x14ac:dyDescent="0.2">
      <c r="A610" t="s">
        <v>2911</v>
      </c>
      <c r="B610" t="s">
        <v>2912</v>
      </c>
      <c r="C610" t="s">
        <v>2922</v>
      </c>
      <c r="D610" t="s">
        <v>2923</v>
      </c>
      <c r="E610" t="s">
        <v>2915</v>
      </c>
      <c r="F610" t="s">
        <v>2916</v>
      </c>
      <c r="G610" t="s">
        <v>2856</v>
      </c>
      <c r="H610" t="s">
        <v>3969</v>
      </c>
      <c r="I610" s="2">
        <v>45706</v>
      </c>
      <c r="J610" t="s">
        <v>3041</v>
      </c>
      <c r="K610" t="s">
        <v>3970</v>
      </c>
      <c r="L610" t="s">
        <v>3705</v>
      </c>
      <c r="M610" s="3">
        <v>2086</v>
      </c>
      <c r="N610" s="4">
        <v>47769.4</v>
      </c>
      <c r="O610" s="4">
        <v>53.17</v>
      </c>
      <c r="P610" s="4">
        <v>117.86</v>
      </c>
      <c r="Q610" s="4">
        <v>62.58</v>
      </c>
      <c r="R610" s="4">
        <v>85.71</v>
      </c>
      <c r="S610" s="4">
        <v>47512.66</v>
      </c>
      <c r="T610" t="s">
        <v>2857</v>
      </c>
      <c r="U610" t="s">
        <v>3971</v>
      </c>
      <c r="V610" t="s">
        <v>3599</v>
      </c>
      <c r="W610" t="s">
        <v>2922</v>
      </c>
    </row>
    <row r="611" spans="1:23" x14ac:dyDescent="0.2">
      <c r="A611" t="s">
        <v>2911</v>
      </c>
      <c r="B611" t="s">
        <v>2912</v>
      </c>
      <c r="C611" t="s">
        <v>2922</v>
      </c>
      <c r="D611" t="s">
        <v>2923</v>
      </c>
      <c r="E611" t="s">
        <v>2915</v>
      </c>
      <c r="F611" t="s">
        <v>2916</v>
      </c>
      <c r="G611" t="s">
        <v>2856</v>
      </c>
      <c r="H611" t="s">
        <v>3972</v>
      </c>
      <c r="I611" s="2">
        <v>45706</v>
      </c>
      <c r="J611" t="s">
        <v>2925</v>
      </c>
      <c r="K611" t="s">
        <v>3973</v>
      </c>
      <c r="L611" t="s">
        <v>3705</v>
      </c>
      <c r="M611" s="3">
        <v>4172</v>
      </c>
      <c r="N611" s="4">
        <v>95330.2</v>
      </c>
      <c r="O611" s="4">
        <v>106.1</v>
      </c>
      <c r="P611" s="4">
        <v>278.17</v>
      </c>
      <c r="Q611" s="4">
        <v>125.16</v>
      </c>
      <c r="R611" s="4">
        <v>642.86</v>
      </c>
      <c r="S611" s="4">
        <v>94303.07</v>
      </c>
      <c r="T611" t="s">
        <v>2857</v>
      </c>
      <c r="U611" t="s">
        <v>3974</v>
      </c>
      <c r="V611" t="s">
        <v>3599</v>
      </c>
      <c r="W611" t="s">
        <v>2922</v>
      </c>
    </row>
    <row r="612" spans="1:23" x14ac:dyDescent="0.2">
      <c r="A612" t="s">
        <v>2911</v>
      </c>
      <c r="B612" t="s">
        <v>2912</v>
      </c>
      <c r="C612" t="s">
        <v>2922</v>
      </c>
      <c r="D612" t="s">
        <v>2923</v>
      </c>
      <c r="E612" t="s">
        <v>2915</v>
      </c>
      <c r="F612" t="s">
        <v>2916</v>
      </c>
      <c r="G612" t="s">
        <v>2856</v>
      </c>
      <c r="H612" t="s">
        <v>3975</v>
      </c>
      <c r="I612" s="2">
        <v>45706</v>
      </c>
      <c r="J612" t="s">
        <v>2925</v>
      </c>
      <c r="K612" t="s">
        <v>2926</v>
      </c>
      <c r="L612" t="s">
        <v>3976</v>
      </c>
      <c r="M612" s="3">
        <v>29589</v>
      </c>
      <c r="N612" s="4">
        <v>661090.46</v>
      </c>
      <c r="O612" s="4">
        <v>735.78</v>
      </c>
      <c r="P612" s="4">
        <v>1924</v>
      </c>
      <c r="Q612" s="4">
        <v>887.67</v>
      </c>
      <c r="R612" s="4">
        <v>4500</v>
      </c>
      <c r="S612" s="4">
        <v>653930.68000000005</v>
      </c>
      <c r="T612" t="s">
        <v>2857</v>
      </c>
      <c r="U612" t="s">
        <v>3977</v>
      </c>
      <c r="V612" t="s">
        <v>3599</v>
      </c>
      <c r="W612" t="s">
        <v>2922</v>
      </c>
    </row>
    <row r="613" spans="1:23" x14ac:dyDescent="0.2">
      <c r="A613" t="s">
        <v>2911</v>
      </c>
      <c r="B613" t="s">
        <v>2912</v>
      </c>
      <c r="C613" t="s">
        <v>2922</v>
      </c>
      <c r="D613" t="s">
        <v>2923</v>
      </c>
      <c r="E613" t="s">
        <v>2915</v>
      </c>
      <c r="F613" t="s">
        <v>2916</v>
      </c>
      <c r="G613" t="s">
        <v>2856</v>
      </c>
      <c r="H613" t="s">
        <v>3978</v>
      </c>
      <c r="I613" s="2">
        <v>45706</v>
      </c>
      <c r="J613" t="s">
        <v>2925</v>
      </c>
      <c r="K613" t="s">
        <v>2926</v>
      </c>
      <c r="L613" t="s">
        <v>3979</v>
      </c>
      <c r="M613" s="3">
        <v>29576</v>
      </c>
      <c r="N613" s="4">
        <v>660800.01</v>
      </c>
      <c r="O613" s="4">
        <v>735.46</v>
      </c>
      <c r="P613" s="4">
        <v>1924</v>
      </c>
      <c r="Q613" s="4">
        <v>887.28</v>
      </c>
      <c r="R613" s="4">
        <v>4500</v>
      </c>
      <c r="S613" s="4">
        <v>653640.55000000005</v>
      </c>
      <c r="T613" t="s">
        <v>2857</v>
      </c>
      <c r="U613" t="s">
        <v>3980</v>
      </c>
      <c r="V613" t="s">
        <v>3599</v>
      </c>
      <c r="W613" t="s">
        <v>2922</v>
      </c>
    </row>
    <row r="614" spans="1:23" x14ac:dyDescent="0.2">
      <c r="A614" t="s">
        <v>2911</v>
      </c>
      <c r="B614" t="s">
        <v>2912</v>
      </c>
      <c r="C614" t="s">
        <v>2871</v>
      </c>
      <c r="D614" t="s">
        <v>2872</v>
      </c>
      <c r="E614" t="s">
        <v>2915</v>
      </c>
      <c r="F614" t="s">
        <v>2916</v>
      </c>
      <c r="G614" t="s">
        <v>2856</v>
      </c>
      <c r="H614" t="s">
        <v>3981</v>
      </c>
      <c r="I614" s="2">
        <v>45707</v>
      </c>
      <c r="J614" t="s">
        <v>3353</v>
      </c>
      <c r="K614" t="s">
        <v>3982</v>
      </c>
      <c r="L614" t="s">
        <v>3983</v>
      </c>
      <c r="M614" s="3">
        <v>27549</v>
      </c>
      <c r="N614" s="4">
        <v>561999.6</v>
      </c>
      <c r="O614" s="4">
        <v>625.49</v>
      </c>
      <c r="P614" s="4">
        <v>1620.1</v>
      </c>
      <c r="Q614" s="4">
        <v>826.47</v>
      </c>
      <c r="R614" s="4">
        <v>800</v>
      </c>
      <c r="S614" s="4">
        <v>558954.01</v>
      </c>
      <c r="T614" t="s">
        <v>2857</v>
      </c>
      <c r="U614" t="s">
        <v>3984</v>
      </c>
      <c r="V614" t="s">
        <v>3599</v>
      </c>
      <c r="W614" t="s">
        <v>2871</v>
      </c>
    </row>
    <row r="615" spans="1:23" x14ac:dyDescent="0.2">
      <c r="A615" t="s">
        <v>2911</v>
      </c>
      <c r="B615" t="s">
        <v>2912</v>
      </c>
      <c r="C615" t="s">
        <v>2871</v>
      </c>
      <c r="D615" t="s">
        <v>2872</v>
      </c>
      <c r="E615" t="s">
        <v>2915</v>
      </c>
      <c r="F615" t="s">
        <v>2916</v>
      </c>
      <c r="G615" t="s">
        <v>2856</v>
      </c>
      <c r="H615" t="s">
        <v>3985</v>
      </c>
      <c r="I615" s="2">
        <v>45707</v>
      </c>
      <c r="J615" t="s">
        <v>3068</v>
      </c>
      <c r="K615" t="s">
        <v>3986</v>
      </c>
      <c r="L615" t="s">
        <v>3987</v>
      </c>
      <c r="M615" s="3">
        <v>32799</v>
      </c>
      <c r="N615" s="4">
        <v>678939.3</v>
      </c>
      <c r="O615" s="4">
        <v>0</v>
      </c>
      <c r="P615" s="4">
        <v>0</v>
      </c>
      <c r="Q615" s="4">
        <v>983.97</v>
      </c>
      <c r="R615" s="4">
        <v>0</v>
      </c>
      <c r="S615" s="4">
        <v>678939.3</v>
      </c>
      <c r="T615" t="s">
        <v>2857</v>
      </c>
      <c r="U615" t="s">
        <v>3988</v>
      </c>
      <c r="V615" t="s">
        <v>3599</v>
      </c>
      <c r="W615" t="s">
        <v>2871</v>
      </c>
    </row>
    <row r="616" spans="1:23" x14ac:dyDescent="0.2">
      <c r="A616" t="s">
        <v>2911</v>
      </c>
      <c r="B616" t="s">
        <v>2912</v>
      </c>
      <c r="C616" t="s">
        <v>2922</v>
      </c>
      <c r="D616" t="s">
        <v>2923</v>
      </c>
      <c r="E616" t="s">
        <v>2915</v>
      </c>
      <c r="F616" t="s">
        <v>2916</v>
      </c>
      <c r="G616" t="s">
        <v>2856</v>
      </c>
      <c r="H616" t="s">
        <v>3989</v>
      </c>
      <c r="I616" s="2">
        <v>45707</v>
      </c>
      <c r="J616" t="s">
        <v>3041</v>
      </c>
      <c r="K616" t="s">
        <v>3990</v>
      </c>
      <c r="L616" t="s">
        <v>3043</v>
      </c>
      <c r="M616" s="3">
        <v>2957</v>
      </c>
      <c r="N616" s="4">
        <v>67863.149999999994</v>
      </c>
      <c r="O616" s="4">
        <v>75.53</v>
      </c>
      <c r="P616" s="4">
        <v>213.2</v>
      </c>
      <c r="Q616" s="4">
        <v>88.71</v>
      </c>
      <c r="R616" s="4">
        <v>225</v>
      </c>
      <c r="S616" s="4">
        <v>67349.42</v>
      </c>
      <c r="T616" t="s">
        <v>2857</v>
      </c>
      <c r="U616" t="s">
        <v>3991</v>
      </c>
      <c r="V616" t="s">
        <v>3599</v>
      </c>
      <c r="W616" t="s">
        <v>2922</v>
      </c>
    </row>
    <row r="617" spans="1:23" x14ac:dyDescent="0.2">
      <c r="A617" t="s">
        <v>2911</v>
      </c>
      <c r="B617" t="s">
        <v>2912</v>
      </c>
      <c r="C617" t="s">
        <v>2871</v>
      </c>
      <c r="D617" t="s">
        <v>2872</v>
      </c>
      <c r="E617" t="s">
        <v>2915</v>
      </c>
      <c r="F617" t="s">
        <v>2916</v>
      </c>
      <c r="G617" t="s">
        <v>2856</v>
      </c>
      <c r="H617" t="s">
        <v>3992</v>
      </c>
      <c r="I617" s="2">
        <v>45707</v>
      </c>
      <c r="J617" t="s">
        <v>3068</v>
      </c>
      <c r="K617" t="s">
        <v>3986</v>
      </c>
      <c r="L617" t="s">
        <v>3993</v>
      </c>
      <c r="M617" s="3">
        <v>32953</v>
      </c>
      <c r="N617" s="4">
        <v>682127.1</v>
      </c>
      <c r="O617" s="4">
        <v>0</v>
      </c>
      <c r="P617" s="4">
        <v>0</v>
      </c>
      <c r="Q617" s="4">
        <v>988.59</v>
      </c>
      <c r="R617" s="4">
        <v>0</v>
      </c>
      <c r="S617" s="4">
        <v>682127.1</v>
      </c>
      <c r="T617" t="s">
        <v>2857</v>
      </c>
      <c r="U617" t="s">
        <v>3994</v>
      </c>
      <c r="V617" t="s">
        <v>3599</v>
      </c>
      <c r="W617" t="s">
        <v>2871</v>
      </c>
    </row>
    <row r="618" spans="1:23" x14ac:dyDescent="0.2">
      <c r="A618" t="s">
        <v>2911</v>
      </c>
      <c r="B618" t="s">
        <v>2912</v>
      </c>
      <c r="C618" t="s">
        <v>2871</v>
      </c>
      <c r="D618" t="s">
        <v>2872</v>
      </c>
      <c r="E618" t="s">
        <v>2915</v>
      </c>
      <c r="F618" t="s">
        <v>2916</v>
      </c>
      <c r="G618" t="s">
        <v>2856</v>
      </c>
      <c r="H618" t="s">
        <v>3995</v>
      </c>
      <c r="I618" s="2">
        <v>45707</v>
      </c>
      <c r="J618" t="s">
        <v>3068</v>
      </c>
      <c r="K618" t="s">
        <v>3986</v>
      </c>
      <c r="L618" t="s">
        <v>3996</v>
      </c>
      <c r="M618" s="3">
        <v>33133</v>
      </c>
      <c r="N618" s="4">
        <v>685853.1</v>
      </c>
      <c r="O618" s="4">
        <v>0</v>
      </c>
      <c r="P618" s="4">
        <v>0</v>
      </c>
      <c r="Q618" s="4">
        <v>993.99</v>
      </c>
      <c r="R618" s="4">
        <v>0</v>
      </c>
      <c r="S618" s="4">
        <v>685853.1</v>
      </c>
      <c r="T618" t="s">
        <v>2857</v>
      </c>
      <c r="U618" t="s">
        <v>3997</v>
      </c>
      <c r="V618" t="s">
        <v>3599</v>
      </c>
      <c r="W618" t="s">
        <v>2871</v>
      </c>
    </row>
    <row r="619" spans="1:23" x14ac:dyDescent="0.2">
      <c r="A619" t="s">
        <v>2911</v>
      </c>
      <c r="B619" t="s">
        <v>2912</v>
      </c>
      <c r="C619" t="s">
        <v>2922</v>
      </c>
      <c r="D619" t="s">
        <v>2923</v>
      </c>
      <c r="E619" t="s">
        <v>2915</v>
      </c>
      <c r="F619" t="s">
        <v>2916</v>
      </c>
      <c r="G619" t="s">
        <v>2856</v>
      </c>
      <c r="H619" t="s">
        <v>3998</v>
      </c>
      <c r="I619" s="2">
        <v>45707</v>
      </c>
      <c r="J619" t="s">
        <v>2925</v>
      </c>
      <c r="K619" t="s">
        <v>2926</v>
      </c>
      <c r="L619" t="s">
        <v>3999</v>
      </c>
      <c r="M619" s="3">
        <v>28955</v>
      </c>
      <c r="N619" s="4">
        <v>646925.35</v>
      </c>
      <c r="O619" s="4">
        <v>720.01</v>
      </c>
      <c r="P619" s="4">
        <v>1924</v>
      </c>
      <c r="Q619" s="4">
        <v>868.65</v>
      </c>
      <c r="R619" s="4">
        <v>4500</v>
      </c>
      <c r="S619" s="4">
        <v>639781.34</v>
      </c>
      <c r="T619" t="s">
        <v>2857</v>
      </c>
      <c r="U619" t="s">
        <v>4000</v>
      </c>
      <c r="V619" t="s">
        <v>3599</v>
      </c>
      <c r="W619" t="s">
        <v>2922</v>
      </c>
    </row>
    <row r="620" spans="1:23" x14ac:dyDescent="0.2">
      <c r="A620" t="s">
        <v>2911</v>
      </c>
      <c r="B620" t="s">
        <v>2912</v>
      </c>
      <c r="C620" t="s">
        <v>2871</v>
      </c>
      <c r="D620" t="s">
        <v>2872</v>
      </c>
      <c r="E620" t="s">
        <v>2915</v>
      </c>
      <c r="F620" t="s">
        <v>2916</v>
      </c>
      <c r="G620" t="s">
        <v>2856</v>
      </c>
      <c r="H620" t="s">
        <v>4001</v>
      </c>
      <c r="I620" s="2">
        <v>45708</v>
      </c>
      <c r="J620" t="s">
        <v>2980</v>
      </c>
      <c r="K620" t="s">
        <v>2981</v>
      </c>
      <c r="L620" t="s">
        <v>4002</v>
      </c>
      <c r="M620" s="3">
        <v>27403</v>
      </c>
      <c r="N620" s="4">
        <v>570437.02</v>
      </c>
      <c r="O620" s="4">
        <v>634.88</v>
      </c>
      <c r="P620" s="4">
        <v>2363</v>
      </c>
      <c r="Q620" s="4">
        <v>1096.1199999999999</v>
      </c>
      <c r="R620" s="4">
        <v>1800</v>
      </c>
      <c r="S620" s="4">
        <v>565639.14</v>
      </c>
      <c r="T620" t="s">
        <v>2857</v>
      </c>
      <c r="U620" t="s">
        <v>4003</v>
      </c>
      <c r="V620" t="s">
        <v>3599</v>
      </c>
      <c r="W620" t="s">
        <v>2871</v>
      </c>
    </row>
    <row r="621" spans="1:23" x14ac:dyDescent="0.2">
      <c r="A621" t="s">
        <v>2911</v>
      </c>
      <c r="B621" t="s">
        <v>2912</v>
      </c>
      <c r="C621" t="s">
        <v>2871</v>
      </c>
      <c r="D621" t="s">
        <v>2872</v>
      </c>
      <c r="E621" t="s">
        <v>2915</v>
      </c>
      <c r="F621" t="s">
        <v>2916</v>
      </c>
      <c r="G621" t="s">
        <v>2856</v>
      </c>
      <c r="H621" t="s">
        <v>4004</v>
      </c>
      <c r="I621" s="2">
        <v>45708</v>
      </c>
      <c r="J621" t="s">
        <v>3353</v>
      </c>
      <c r="K621" t="s">
        <v>3982</v>
      </c>
      <c r="L621" t="s">
        <v>4005</v>
      </c>
      <c r="M621" s="3">
        <v>27377</v>
      </c>
      <c r="N621" s="4">
        <v>558490.80000000005</v>
      </c>
      <c r="O621" s="4">
        <v>621.59</v>
      </c>
      <c r="P621" s="4">
        <v>1620.1</v>
      </c>
      <c r="Q621" s="4">
        <v>821.31</v>
      </c>
      <c r="R621" s="4">
        <v>800</v>
      </c>
      <c r="S621" s="4">
        <v>555449.11</v>
      </c>
      <c r="T621" t="s">
        <v>2857</v>
      </c>
      <c r="U621" t="s">
        <v>4006</v>
      </c>
      <c r="V621" t="s">
        <v>3599</v>
      </c>
      <c r="W621" t="s">
        <v>2871</v>
      </c>
    </row>
    <row r="622" spans="1:23" x14ac:dyDescent="0.2">
      <c r="A622" t="s">
        <v>2911</v>
      </c>
      <c r="B622" t="s">
        <v>2912</v>
      </c>
      <c r="C622" t="s">
        <v>2871</v>
      </c>
      <c r="D622" t="s">
        <v>2872</v>
      </c>
      <c r="E622" t="s">
        <v>2915</v>
      </c>
      <c r="F622" t="s">
        <v>2916</v>
      </c>
      <c r="G622" t="s">
        <v>2856</v>
      </c>
      <c r="H622" t="s">
        <v>4007</v>
      </c>
      <c r="I622" s="2">
        <v>45708</v>
      </c>
      <c r="J622" t="s">
        <v>4008</v>
      </c>
      <c r="K622" t="s">
        <v>4009</v>
      </c>
      <c r="L622" t="s">
        <v>4010</v>
      </c>
      <c r="M622" s="3">
        <v>27818</v>
      </c>
      <c r="N622" s="4">
        <v>568878.1</v>
      </c>
      <c r="O622" s="4">
        <v>633.15</v>
      </c>
      <c r="P622" s="4">
        <v>1620.1</v>
      </c>
      <c r="Q622" s="4">
        <v>834.54</v>
      </c>
      <c r="R622" s="4">
        <v>800</v>
      </c>
      <c r="S622" s="4">
        <v>565824.85</v>
      </c>
      <c r="T622" t="s">
        <v>2857</v>
      </c>
      <c r="U622" t="s">
        <v>4011</v>
      </c>
      <c r="V622" t="s">
        <v>3599</v>
      </c>
      <c r="W622" t="s">
        <v>2871</v>
      </c>
    </row>
    <row r="623" spans="1:23" x14ac:dyDescent="0.2">
      <c r="A623" t="s">
        <v>2911</v>
      </c>
      <c r="B623" t="s">
        <v>2912</v>
      </c>
      <c r="C623" t="s">
        <v>2922</v>
      </c>
      <c r="D623" t="s">
        <v>2923</v>
      </c>
      <c r="E623" t="s">
        <v>2915</v>
      </c>
      <c r="F623" t="s">
        <v>2916</v>
      </c>
      <c r="G623" t="s">
        <v>2856</v>
      </c>
      <c r="H623" t="s">
        <v>4012</v>
      </c>
      <c r="I623" s="2">
        <v>45708</v>
      </c>
      <c r="J623" t="s">
        <v>3013</v>
      </c>
      <c r="K623" t="s">
        <v>4013</v>
      </c>
      <c r="L623" t="s">
        <v>3705</v>
      </c>
      <c r="M623" s="3">
        <v>6258</v>
      </c>
      <c r="N623" s="4">
        <v>143934</v>
      </c>
      <c r="O623" s="4">
        <v>160.19999999999999</v>
      </c>
      <c r="P623" s="4">
        <v>417.25</v>
      </c>
      <c r="Q623" s="4">
        <v>187.74</v>
      </c>
      <c r="R623" s="4">
        <v>964.29</v>
      </c>
      <c r="S623" s="4">
        <v>142392.26</v>
      </c>
      <c r="T623" t="s">
        <v>2857</v>
      </c>
      <c r="U623" t="s">
        <v>4014</v>
      </c>
      <c r="V623" t="s">
        <v>3599</v>
      </c>
      <c r="W623" t="s">
        <v>2922</v>
      </c>
    </row>
    <row r="624" spans="1:23" x14ac:dyDescent="0.2">
      <c r="A624" t="s">
        <v>2911</v>
      </c>
      <c r="B624" t="s">
        <v>2912</v>
      </c>
      <c r="C624" t="s">
        <v>2871</v>
      </c>
      <c r="D624" t="s">
        <v>2872</v>
      </c>
      <c r="E624" t="s">
        <v>2915</v>
      </c>
      <c r="F624" t="s">
        <v>2916</v>
      </c>
      <c r="G624" t="s">
        <v>2856</v>
      </c>
      <c r="H624" t="s">
        <v>4015</v>
      </c>
      <c r="I624" s="2">
        <v>45709</v>
      </c>
      <c r="J624" t="s">
        <v>3023</v>
      </c>
      <c r="K624" t="s">
        <v>3024</v>
      </c>
      <c r="L624" t="s">
        <v>3775</v>
      </c>
      <c r="M624" s="3">
        <v>13603</v>
      </c>
      <c r="N624" s="4">
        <v>283304.09999999998</v>
      </c>
      <c r="O624" s="4">
        <v>315.31</v>
      </c>
      <c r="P624" s="4">
        <v>1181.5</v>
      </c>
      <c r="Q624" s="4">
        <v>544.12</v>
      </c>
      <c r="R624" s="4">
        <v>900</v>
      </c>
      <c r="S624" s="4">
        <v>280907.28999999998</v>
      </c>
      <c r="T624" t="s">
        <v>2857</v>
      </c>
      <c r="U624" t="s">
        <v>4016</v>
      </c>
      <c r="V624" t="s">
        <v>3599</v>
      </c>
      <c r="W624" t="s">
        <v>2871</v>
      </c>
    </row>
    <row r="625" spans="1:23" x14ac:dyDescent="0.2">
      <c r="A625" t="s">
        <v>2911</v>
      </c>
      <c r="B625" t="s">
        <v>2912</v>
      </c>
      <c r="C625" t="s">
        <v>2871</v>
      </c>
      <c r="D625" t="s">
        <v>2872</v>
      </c>
      <c r="E625" t="s">
        <v>2915</v>
      </c>
      <c r="F625" t="s">
        <v>2916</v>
      </c>
      <c r="G625" t="s">
        <v>2856</v>
      </c>
      <c r="H625" t="s">
        <v>4017</v>
      </c>
      <c r="I625" s="2">
        <v>45709</v>
      </c>
      <c r="J625" t="s">
        <v>3023</v>
      </c>
      <c r="K625" t="s">
        <v>3024</v>
      </c>
      <c r="L625" t="s">
        <v>3740</v>
      </c>
      <c r="M625" s="3">
        <v>13422</v>
      </c>
      <c r="N625" s="4">
        <v>279534.49</v>
      </c>
      <c r="O625" s="4">
        <v>311.12</v>
      </c>
      <c r="P625" s="4">
        <v>1181.5</v>
      </c>
      <c r="Q625" s="4">
        <v>536.88</v>
      </c>
      <c r="R625" s="4">
        <v>900</v>
      </c>
      <c r="S625" s="4">
        <v>277141.87</v>
      </c>
      <c r="T625" t="s">
        <v>2857</v>
      </c>
      <c r="U625" t="s">
        <v>4018</v>
      </c>
      <c r="V625" t="s">
        <v>3599</v>
      </c>
      <c r="W625" t="s">
        <v>2871</v>
      </c>
    </row>
    <row r="626" spans="1:23" x14ac:dyDescent="0.2">
      <c r="A626" t="s">
        <v>2911</v>
      </c>
      <c r="B626" t="s">
        <v>2912</v>
      </c>
      <c r="C626" t="s">
        <v>2913</v>
      </c>
      <c r="D626" t="s">
        <v>2914</v>
      </c>
      <c r="E626" t="s">
        <v>2915</v>
      </c>
      <c r="F626" t="s">
        <v>2916</v>
      </c>
      <c r="G626" t="s">
        <v>2856</v>
      </c>
      <c r="H626" t="s">
        <v>4019</v>
      </c>
      <c r="I626" s="2">
        <v>45709</v>
      </c>
      <c r="J626" t="s">
        <v>3294</v>
      </c>
      <c r="K626" t="s">
        <v>3295</v>
      </c>
      <c r="L626" t="s">
        <v>4020</v>
      </c>
      <c r="M626" s="3">
        <v>29366</v>
      </c>
      <c r="N626" s="4">
        <v>678191.91</v>
      </c>
      <c r="O626" s="4">
        <v>754.81</v>
      </c>
      <c r="P626" s="4">
        <v>2681.33</v>
      </c>
      <c r="Q626" s="4">
        <v>880.98</v>
      </c>
      <c r="R626" s="4">
        <v>3500</v>
      </c>
      <c r="S626" s="4">
        <v>671255.77</v>
      </c>
      <c r="T626" t="s">
        <v>2857</v>
      </c>
      <c r="U626" t="s">
        <v>4021</v>
      </c>
      <c r="V626" t="s">
        <v>3599</v>
      </c>
      <c r="W626" t="s">
        <v>2913</v>
      </c>
    </row>
    <row r="627" spans="1:23" x14ac:dyDescent="0.2">
      <c r="A627" t="s">
        <v>2911</v>
      </c>
      <c r="B627" t="s">
        <v>2912</v>
      </c>
      <c r="C627" t="s">
        <v>2871</v>
      </c>
      <c r="D627" t="s">
        <v>2872</v>
      </c>
      <c r="E627" t="s">
        <v>2915</v>
      </c>
      <c r="F627" t="s">
        <v>2916</v>
      </c>
      <c r="G627" t="s">
        <v>2856</v>
      </c>
      <c r="H627" t="s">
        <v>4022</v>
      </c>
      <c r="I627" s="2">
        <v>45709</v>
      </c>
      <c r="J627" t="s">
        <v>3353</v>
      </c>
      <c r="K627" t="s">
        <v>3982</v>
      </c>
      <c r="L627" t="s">
        <v>4023</v>
      </c>
      <c r="M627" s="3">
        <v>27549</v>
      </c>
      <c r="N627" s="4">
        <v>563377.05000000005</v>
      </c>
      <c r="O627" s="4">
        <v>627.03</v>
      </c>
      <c r="P627" s="4">
        <v>1620.1</v>
      </c>
      <c r="Q627" s="4">
        <v>826.47</v>
      </c>
      <c r="R627" s="4">
        <v>800</v>
      </c>
      <c r="S627" s="4">
        <v>560329.92000000004</v>
      </c>
      <c r="T627" t="s">
        <v>2857</v>
      </c>
      <c r="U627" t="s">
        <v>4024</v>
      </c>
      <c r="V627" t="s">
        <v>3599</v>
      </c>
      <c r="W627" t="s">
        <v>2871</v>
      </c>
    </row>
    <row r="628" spans="1:23" x14ac:dyDescent="0.2">
      <c r="A628" t="s">
        <v>2911</v>
      </c>
      <c r="B628" t="s">
        <v>2912</v>
      </c>
      <c r="C628" t="s">
        <v>2871</v>
      </c>
      <c r="D628" t="s">
        <v>2872</v>
      </c>
      <c r="E628" t="s">
        <v>2915</v>
      </c>
      <c r="F628" t="s">
        <v>2916</v>
      </c>
      <c r="G628" t="s">
        <v>2856</v>
      </c>
      <c r="H628" t="s">
        <v>4025</v>
      </c>
      <c r="I628" s="2">
        <v>45709</v>
      </c>
      <c r="J628" t="s">
        <v>3912</v>
      </c>
      <c r="K628" t="s">
        <v>4026</v>
      </c>
      <c r="L628" t="s">
        <v>4027</v>
      </c>
      <c r="M628" s="3">
        <v>27633</v>
      </c>
      <c r="N628" s="4">
        <v>566476.5</v>
      </c>
      <c r="O628" s="4">
        <v>630.48</v>
      </c>
      <c r="P628" s="4">
        <v>1620.1</v>
      </c>
      <c r="Q628" s="4">
        <v>828.99</v>
      </c>
      <c r="R628" s="4">
        <v>800</v>
      </c>
      <c r="S628" s="4">
        <v>563425.92000000004</v>
      </c>
      <c r="T628" t="s">
        <v>2857</v>
      </c>
      <c r="U628" t="s">
        <v>4028</v>
      </c>
      <c r="V628" t="s">
        <v>3599</v>
      </c>
      <c r="W628" t="s">
        <v>2871</v>
      </c>
    </row>
    <row r="629" spans="1:23" x14ac:dyDescent="0.2">
      <c r="A629" t="s">
        <v>2911</v>
      </c>
      <c r="B629" t="s">
        <v>2912</v>
      </c>
      <c r="C629" t="s">
        <v>2871</v>
      </c>
      <c r="D629" t="s">
        <v>2872</v>
      </c>
      <c r="E629" t="s">
        <v>2915</v>
      </c>
      <c r="F629" t="s">
        <v>2916</v>
      </c>
      <c r="G629" t="s">
        <v>2856</v>
      </c>
      <c r="H629" t="s">
        <v>4029</v>
      </c>
      <c r="I629" s="2">
        <v>45709</v>
      </c>
      <c r="J629" t="s">
        <v>3864</v>
      </c>
      <c r="K629" t="s">
        <v>4030</v>
      </c>
      <c r="L629" t="s">
        <v>4031</v>
      </c>
      <c r="M629" s="3">
        <v>27461</v>
      </c>
      <c r="N629" s="4">
        <v>569815.75</v>
      </c>
      <c r="O629" s="4">
        <v>634.19000000000005</v>
      </c>
      <c r="P629" s="4">
        <v>1620.1</v>
      </c>
      <c r="Q629" s="4">
        <v>823.83</v>
      </c>
      <c r="R629" s="4">
        <v>800</v>
      </c>
      <c r="S629" s="4">
        <v>566761.46</v>
      </c>
      <c r="T629" t="s">
        <v>2857</v>
      </c>
      <c r="U629" t="s">
        <v>4032</v>
      </c>
      <c r="V629" t="s">
        <v>3599</v>
      </c>
      <c r="W629" t="s">
        <v>2871</v>
      </c>
    </row>
    <row r="630" spans="1:23" x14ac:dyDescent="0.2">
      <c r="A630" t="s">
        <v>2911</v>
      </c>
      <c r="B630" t="s">
        <v>2912</v>
      </c>
      <c r="C630" t="s">
        <v>2913</v>
      </c>
      <c r="D630" t="s">
        <v>2914</v>
      </c>
      <c r="E630" t="s">
        <v>2915</v>
      </c>
      <c r="F630" t="s">
        <v>2916</v>
      </c>
      <c r="G630" t="s">
        <v>2856</v>
      </c>
      <c r="H630" t="s">
        <v>4033</v>
      </c>
      <c r="I630" s="2">
        <v>45709</v>
      </c>
      <c r="J630" t="s">
        <v>3681</v>
      </c>
      <c r="K630" t="s">
        <v>3295</v>
      </c>
      <c r="L630" t="s">
        <v>4034</v>
      </c>
      <c r="M630" s="3">
        <v>29304</v>
      </c>
      <c r="N630" s="4">
        <v>676760.06</v>
      </c>
      <c r="O630" s="4">
        <v>753.22</v>
      </c>
      <c r="P630" s="4">
        <v>1767</v>
      </c>
      <c r="Q630" s="4">
        <v>879.12</v>
      </c>
      <c r="R630" s="4">
        <v>4499.99</v>
      </c>
      <c r="S630" s="4">
        <v>669739.85</v>
      </c>
      <c r="T630" t="s">
        <v>2857</v>
      </c>
      <c r="U630" t="s">
        <v>4035</v>
      </c>
      <c r="V630" t="s">
        <v>3599</v>
      </c>
      <c r="W630" t="s">
        <v>2913</v>
      </c>
    </row>
    <row r="631" spans="1:23" x14ac:dyDescent="0.2">
      <c r="A631" t="s">
        <v>2911</v>
      </c>
      <c r="B631" t="s">
        <v>2912</v>
      </c>
      <c r="C631" t="s">
        <v>3120</v>
      </c>
      <c r="D631" t="s">
        <v>3121</v>
      </c>
      <c r="E631" t="s">
        <v>2915</v>
      </c>
      <c r="F631" t="s">
        <v>2916</v>
      </c>
      <c r="G631" t="s">
        <v>2856</v>
      </c>
      <c r="H631" t="s">
        <v>2429</v>
      </c>
      <c r="I631" s="2">
        <v>45709</v>
      </c>
      <c r="J631" t="s">
        <v>930</v>
      </c>
      <c r="K631" t="s">
        <v>3122</v>
      </c>
      <c r="L631" t="s">
        <v>4036</v>
      </c>
      <c r="M631" s="3">
        <v>24150</v>
      </c>
      <c r="N631" s="4">
        <v>475241.09</v>
      </c>
      <c r="O631" s="4">
        <v>528.92999999999995</v>
      </c>
      <c r="P631" s="4">
        <v>1449.66</v>
      </c>
      <c r="Q631" s="4">
        <v>0</v>
      </c>
      <c r="R631" s="4">
        <v>780</v>
      </c>
      <c r="S631" s="4">
        <v>472482.5</v>
      </c>
      <c r="T631" t="s">
        <v>2857</v>
      </c>
      <c r="U631" t="s">
        <v>4037</v>
      </c>
      <c r="V631" t="s">
        <v>3599</v>
      </c>
      <c r="W631" t="s">
        <v>3120</v>
      </c>
    </row>
    <row r="632" spans="1:23" x14ac:dyDescent="0.2">
      <c r="A632" t="s">
        <v>2911</v>
      </c>
      <c r="B632" t="s">
        <v>2912</v>
      </c>
      <c r="C632" t="s">
        <v>3120</v>
      </c>
      <c r="D632" t="s">
        <v>3121</v>
      </c>
      <c r="E632" t="s">
        <v>2915</v>
      </c>
      <c r="F632" t="s">
        <v>2916</v>
      </c>
      <c r="G632" t="s">
        <v>2856</v>
      </c>
      <c r="H632" t="s">
        <v>2429</v>
      </c>
      <c r="I632" s="2">
        <v>45709</v>
      </c>
      <c r="J632" t="s">
        <v>930</v>
      </c>
      <c r="K632" t="s">
        <v>3122</v>
      </c>
      <c r="L632" t="s">
        <v>4038</v>
      </c>
      <c r="M632" s="3">
        <v>24600</v>
      </c>
      <c r="N632" s="4">
        <v>484096.51</v>
      </c>
      <c r="O632" s="4">
        <v>538.79</v>
      </c>
      <c r="P632" s="4">
        <v>1468.43</v>
      </c>
      <c r="Q632" s="4">
        <v>0</v>
      </c>
      <c r="R632" s="4">
        <v>780</v>
      </c>
      <c r="S632" s="4">
        <v>481309.29</v>
      </c>
      <c r="T632" t="s">
        <v>2857</v>
      </c>
      <c r="U632" t="s">
        <v>4037</v>
      </c>
      <c r="V632" t="s">
        <v>3599</v>
      </c>
      <c r="W632" t="s">
        <v>3120</v>
      </c>
    </row>
    <row r="633" spans="1:23" x14ac:dyDescent="0.2">
      <c r="A633" t="s">
        <v>2911</v>
      </c>
      <c r="B633" t="s">
        <v>2912</v>
      </c>
      <c r="C633" t="s">
        <v>3120</v>
      </c>
      <c r="D633" t="s">
        <v>3121</v>
      </c>
      <c r="E633" t="s">
        <v>2915</v>
      </c>
      <c r="F633" t="s">
        <v>2916</v>
      </c>
      <c r="G633" t="s">
        <v>2856</v>
      </c>
      <c r="H633" t="s">
        <v>2429</v>
      </c>
      <c r="I633" s="2">
        <v>45709</v>
      </c>
      <c r="J633" t="s">
        <v>930</v>
      </c>
      <c r="K633" t="s">
        <v>3122</v>
      </c>
      <c r="L633" t="s">
        <v>4039</v>
      </c>
      <c r="M633" s="3">
        <v>24549</v>
      </c>
      <c r="N633" s="4">
        <v>483092.9</v>
      </c>
      <c r="O633" s="4">
        <v>537.66999999999996</v>
      </c>
      <c r="P633" s="4">
        <v>1479.91</v>
      </c>
      <c r="Q633" s="4">
        <v>0</v>
      </c>
      <c r="R633" s="4">
        <v>780</v>
      </c>
      <c r="S633" s="4">
        <v>480295.32</v>
      </c>
      <c r="T633" t="s">
        <v>2857</v>
      </c>
      <c r="U633" t="s">
        <v>4037</v>
      </c>
      <c r="V633" t="s">
        <v>3599</v>
      </c>
      <c r="W633" t="s">
        <v>3120</v>
      </c>
    </row>
    <row r="634" spans="1:23" x14ac:dyDescent="0.2">
      <c r="A634" t="s">
        <v>2911</v>
      </c>
      <c r="B634" t="s">
        <v>2912</v>
      </c>
      <c r="C634" t="s">
        <v>3120</v>
      </c>
      <c r="D634" t="s">
        <v>3121</v>
      </c>
      <c r="E634" t="s">
        <v>2915</v>
      </c>
      <c r="F634" t="s">
        <v>2916</v>
      </c>
      <c r="G634" t="s">
        <v>2856</v>
      </c>
      <c r="H634" t="s">
        <v>2437</v>
      </c>
      <c r="I634" s="2">
        <v>45710</v>
      </c>
      <c r="J634" t="s">
        <v>930</v>
      </c>
      <c r="K634" t="s">
        <v>3122</v>
      </c>
      <c r="L634" t="s">
        <v>4040</v>
      </c>
      <c r="M634" s="3">
        <v>24586</v>
      </c>
      <c r="N634" s="4">
        <v>480721.7</v>
      </c>
      <c r="O634" s="4">
        <v>535.03</v>
      </c>
      <c r="P634" s="4">
        <v>2639.91</v>
      </c>
      <c r="Q634" s="4">
        <v>0</v>
      </c>
      <c r="R634" s="4">
        <v>780</v>
      </c>
      <c r="S634" s="4">
        <v>476766.76</v>
      </c>
      <c r="T634" t="s">
        <v>2857</v>
      </c>
      <c r="U634" t="s">
        <v>4041</v>
      </c>
      <c r="V634" t="s">
        <v>3599</v>
      </c>
      <c r="W634" t="s">
        <v>3120</v>
      </c>
    </row>
    <row r="635" spans="1:23" x14ac:dyDescent="0.2">
      <c r="A635" t="s">
        <v>2911</v>
      </c>
      <c r="B635" t="s">
        <v>2912</v>
      </c>
      <c r="C635" t="s">
        <v>3120</v>
      </c>
      <c r="D635" t="s">
        <v>3121</v>
      </c>
      <c r="E635" t="s">
        <v>2915</v>
      </c>
      <c r="F635" t="s">
        <v>2916</v>
      </c>
      <c r="G635" t="s">
        <v>2856</v>
      </c>
      <c r="H635" t="s">
        <v>2437</v>
      </c>
      <c r="I635" s="2">
        <v>45710</v>
      </c>
      <c r="J635" t="s">
        <v>930</v>
      </c>
      <c r="K635" t="s">
        <v>3122</v>
      </c>
      <c r="L635" t="s">
        <v>4042</v>
      </c>
      <c r="M635" s="3">
        <v>25124</v>
      </c>
      <c r="N635" s="4">
        <v>491241.03</v>
      </c>
      <c r="O635" s="4">
        <v>546.74</v>
      </c>
      <c r="P635" s="4">
        <v>2647.39</v>
      </c>
      <c r="Q635" s="4">
        <v>0</v>
      </c>
      <c r="R635" s="4">
        <v>780</v>
      </c>
      <c r="S635" s="4">
        <v>487266.9</v>
      </c>
      <c r="T635" t="s">
        <v>2857</v>
      </c>
      <c r="U635" t="s">
        <v>4041</v>
      </c>
      <c r="V635" t="s">
        <v>3599</v>
      </c>
      <c r="W635" t="s">
        <v>3120</v>
      </c>
    </row>
    <row r="636" spans="1:23" x14ac:dyDescent="0.2">
      <c r="A636" t="s">
        <v>2911</v>
      </c>
      <c r="B636" t="s">
        <v>2912</v>
      </c>
      <c r="C636" t="s">
        <v>3120</v>
      </c>
      <c r="D636" t="s">
        <v>3121</v>
      </c>
      <c r="E636" t="s">
        <v>2915</v>
      </c>
      <c r="F636" t="s">
        <v>2916</v>
      </c>
      <c r="G636" t="s">
        <v>2856</v>
      </c>
      <c r="H636" t="s">
        <v>2437</v>
      </c>
      <c r="I636" s="2">
        <v>45710</v>
      </c>
      <c r="J636" t="s">
        <v>930</v>
      </c>
      <c r="K636" t="s">
        <v>3122</v>
      </c>
      <c r="L636" t="s">
        <v>4043</v>
      </c>
      <c r="M636" s="3">
        <v>25370</v>
      </c>
      <c r="N636" s="4">
        <v>496050.98</v>
      </c>
      <c r="O636" s="4">
        <v>552.09</v>
      </c>
      <c r="P636" s="4">
        <v>2645.51</v>
      </c>
      <c r="Q636" s="4">
        <v>0</v>
      </c>
      <c r="R636" s="4">
        <v>780</v>
      </c>
      <c r="S636" s="4">
        <v>492073.38</v>
      </c>
      <c r="T636" t="s">
        <v>2857</v>
      </c>
      <c r="U636" t="s">
        <v>4041</v>
      </c>
      <c r="V636" t="s">
        <v>3599</v>
      </c>
      <c r="W636" t="s">
        <v>3120</v>
      </c>
    </row>
    <row r="637" spans="1:23" x14ac:dyDescent="0.2">
      <c r="A637" t="s">
        <v>2911</v>
      </c>
      <c r="B637" t="s">
        <v>2912</v>
      </c>
      <c r="C637" t="s">
        <v>3120</v>
      </c>
      <c r="D637" t="s">
        <v>3121</v>
      </c>
      <c r="E637" t="s">
        <v>2915</v>
      </c>
      <c r="F637" t="s">
        <v>2916</v>
      </c>
      <c r="G637" t="s">
        <v>2856</v>
      </c>
      <c r="H637" t="s">
        <v>2439</v>
      </c>
      <c r="I637" s="2">
        <v>45710</v>
      </c>
      <c r="J637" t="s">
        <v>930</v>
      </c>
      <c r="K637" t="s">
        <v>3122</v>
      </c>
      <c r="L637" t="s">
        <v>4044</v>
      </c>
      <c r="M637" s="3">
        <v>25754</v>
      </c>
      <c r="N637" s="4">
        <v>503559.21</v>
      </c>
      <c r="O637" s="4">
        <v>560.45000000000005</v>
      </c>
      <c r="P637" s="4">
        <v>2644.22</v>
      </c>
      <c r="Q637" s="4">
        <v>0</v>
      </c>
      <c r="R637" s="4">
        <v>780</v>
      </c>
      <c r="S637" s="4">
        <v>499574.54</v>
      </c>
      <c r="T637" t="s">
        <v>2857</v>
      </c>
      <c r="U637" t="s">
        <v>4045</v>
      </c>
      <c r="V637" t="s">
        <v>3599</v>
      </c>
      <c r="W637" t="s">
        <v>3120</v>
      </c>
    </row>
    <row r="638" spans="1:23" x14ac:dyDescent="0.2">
      <c r="A638" t="s">
        <v>2911</v>
      </c>
      <c r="B638" t="s">
        <v>2912</v>
      </c>
      <c r="C638" t="s">
        <v>3120</v>
      </c>
      <c r="D638" t="s">
        <v>3121</v>
      </c>
      <c r="E638" t="s">
        <v>2915</v>
      </c>
      <c r="F638" t="s">
        <v>2916</v>
      </c>
      <c r="G638" t="s">
        <v>2856</v>
      </c>
      <c r="H638" t="s">
        <v>2439</v>
      </c>
      <c r="I638" s="2">
        <v>45710</v>
      </c>
      <c r="J638" t="s">
        <v>930</v>
      </c>
      <c r="K638" t="s">
        <v>3122</v>
      </c>
      <c r="L638" t="s">
        <v>4046</v>
      </c>
      <c r="M638" s="3">
        <v>26035</v>
      </c>
      <c r="N638" s="4">
        <v>509053.5</v>
      </c>
      <c r="O638" s="4">
        <v>566.57000000000005</v>
      </c>
      <c r="P638" s="4">
        <v>2668.51</v>
      </c>
      <c r="Q638" s="4">
        <v>0</v>
      </c>
      <c r="R638" s="4">
        <v>780</v>
      </c>
      <c r="S638" s="4">
        <v>505038.42</v>
      </c>
      <c r="T638" t="s">
        <v>2857</v>
      </c>
      <c r="U638" t="s">
        <v>4045</v>
      </c>
      <c r="V638" t="s">
        <v>3599</v>
      </c>
      <c r="W638" t="s">
        <v>3120</v>
      </c>
    </row>
    <row r="639" spans="1:23" x14ac:dyDescent="0.2">
      <c r="A639" t="s">
        <v>2911</v>
      </c>
      <c r="B639" t="s">
        <v>2912</v>
      </c>
      <c r="C639" t="s">
        <v>3120</v>
      </c>
      <c r="D639" t="s">
        <v>3121</v>
      </c>
      <c r="E639" t="s">
        <v>2915</v>
      </c>
      <c r="F639" t="s">
        <v>2916</v>
      </c>
      <c r="G639" t="s">
        <v>2856</v>
      </c>
      <c r="H639" t="s">
        <v>2439</v>
      </c>
      <c r="I639" s="2">
        <v>45710</v>
      </c>
      <c r="J639" t="s">
        <v>930</v>
      </c>
      <c r="K639" t="s">
        <v>3122</v>
      </c>
      <c r="L639" t="s">
        <v>4047</v>
      </c>
      <c r="M639" s="3">
        <v>26032</v>
      </c>
      <c r="N639" s="4">
        <v>508994.85</v>
      </c>
      <c r="O639" s="4">
        <v>566.5</v>
      </c>
      <c r="P639" s="4">
        <v>2658.69</v>
      </c>
      <c r="Q639" s="4">
        <v>0</v>
      </c>
      <c r="R639" s="4">
        <v>780</v>
      </c>
      <c r="S639" s="4">
        <v>504989.66</v>
      </c>
      <c r="T639" t="s">
        <v>2857</v>
      </c>
      <c r="U639" t="s">
        <v>4045</v>
      </c>
      <c r="V639" t="s">
        <v>3599</v>
      </c>
      <c r="W639" t="s">
        <v>3120</v>
      </c>
    </row>
    <row r="640" spans="1:23" x14ac:dyDescent="0.2">
      <c r="A640" t="s">
        <v>2911</v>
      </c>
      <c r="B640" t="s">
        <v>2912</v>
      </c>
      <c r="C640" t="s">
        <v>3120</v>
      </c>
      <c r="D640" t="s">
        <v>3121</v>
      </c>
      <c r="E640" t="s">
        <v>2915</v>
      </c>
      <c r="F640" t="s">
        <v>2916</v>
      </c>
      <c r="G640" t="s">
        <v>2856</v>
      </c>
      <c r="H640" t="s">
        <v>2439</v>
      </c>
      <c r="I640" s="2">
        <v>45710</v>
      </c>
      <c r="J640" t="s">
        <v>930</v>
      </c>
      <c r="K640" t="s">
        <v>3122</v>
      </c>
      <c r="L640" t="s">
        <v>4048</v>
      </c>
      <c r="M640" s="3">
        <v>25709</v>
      </c>
      <c r="N640" s="4">
        <v>502679.34</v>
      </c>
      <c r="O640" s="4">
        <v>559.47</v>
      </c>
      <c r="P640" s="4">
        <v>2634.88</v>
      </c>
      <c r="Q640" s="4">
        <v>0</v>
      </c>
      <c r="R640" s="4">
        <v>780</v>
      </c>
      <c r="S640" s="4">
        <v>498704.99</v>
      </c>
      <c r="T640" t="s">
        <v>2857</v>
      </c>
      <c r="U640" t="s">
        <v>4045</v>
      </c>
      <c r="V640" t="s">
        <v>3599</v>
      </c>
      <c r="W640" t="s">
        <v>3120</v>
      </c>
    </row>
    <row r="641" spans="1:23" x14ac:dyDescent="0.2">
      <c r="A641" t="s">
        <v>2911</v>
      </c>
      <c r="B641" t="s">
        <v>2912</v>
      </c>
      <c r="C641" t="s">
        <v>3120</v>
      </c>
      <c r="D641" t="s">
        <v>3121</v>
      </c>
      <c r="E641" t="s">
        <v>2915</v>
      </c>
      <c r="F641" t="s">
        <v>2916</v>
      </c>
      <c r="G641" t="s">
        <v>2856</v>
      </c>
      <c r="H641" t="s">
        <v>2439</v>
      </c>
      <c r="I641" s="2">
        <v>45710</v>
      </c>
      <c r="J641" t="s">
        <v>930</v>
      </c>
      <c r="K641" t="s">
        <v>3122</v>
      </c>
      <c r="L641" t="s">
        <v>4049</v>
      </c>
      <c r="M641" s="3">
        <v>25224</v>
      </c>
      <c r="N641" s="4">
        <v>493196.3</v>
      </c>
      <c r="O641" s="4">
        <v>548.91999999999996</v>
      </c>
      <c r="P641" s="4">
        <v>2638.33</v>
      </c>
      <c r="Q641" s="4">
        <v>0</v>
      </c>
      <c r="R641" s="4">
        <v>780</v>
      </c>
      <c r="S641" s="4">
        <v>489229.05</v>
      </c>
      <c r="T641" t="s">
        <v>2857</v>
      </c>
      <c r="U641" t="s">
        <v>4045</v>
      </c>
      <c r="V641" t="s">
        <v>3599</v>
      </c>
      <c r="W641" t="s">
        <v>3120</v>
      </c>
    </row>
    <row r="642" spans="1:23" x14ac:dyDescent="0.2">
      <c r="A642" t="s">
        <v>2911</v>
      </c>
      <c r="B642" t="s">
        <v>2912</v>
      </c>
      <c r="C642" t="s">
        <v>3120</v>
      </c>
      <c r="D642" t="s">
        <v>3121</v>
      </c>
      <c r="E642" t="s">
        <v>2915</v>
      </c>
      <c r="F642" t="s">
        <v>2916</v>
      </c>
      <c r="G642" t="s">
        <v>2856</v>
      </c>
      <c r="H642" t="s">
        <v>2439</v>
      </c>
      <c r="I642" s="2">
        <v>45710</v>
      </c>
      <c r="J642" t="s">
        <v>930</v>
      </c>
      <c r="K642" t="s">
        <v>3122</v>
      </c>
      <c r="L642" t="s">
        <v>4050</v>
      </c>
      <c r="M642" s="3">
        <v>25384</v>
      </c>
      <c r="N642" s="4">
        <v>496324.72</v>
      </c>
      <c r="O642" s="4">
        <v>552.4</v>
      </c>
      <c r="P642" s="4">
        <v>2638.09</v>
      </c>
      <c r="Q642" s="4">
        <v>0</v>
      </c>
      <c r="R642" s="4">
        <v>780</v>
      </c>
      <c r="S642" s="4">
        <v>492354.23</v>
      </c>
      <c r="T642" t="s">
        <v>2857</v>
      </c>
      <c r="U642" t="s">
        <v>4045</v>
      </c>
      <c r="V642" t="s">
        <v>3599</v>
      </c>
      <c r="W642" t="s">
        <v>3120</v>
      </c>
    </row>
    <row r="643" spans="1:23" x14ac:dyDescent="0.2">
      <c r="A643" t="s">
        <v>2911</v>
      </c>
      <c r="B643" t="s">
        <v>2912</v>
      </c>
      <c r="C643" t="s">
        <v>3120</v>
      </c>
      <c r="D643" t="s">
        <v>3121</v>
      </c>
      <c r="E643" t="s">
        <v>2915</v>
      </c>
      <c r="F643" t="s">
        <v>2916</v>
      </c>
      <c r="G643" t="s">
        <v>2856</v>
      </c>
      <c r="H643" t="s">
        <v>2439</v>
      </c>
      <c r="I643" s="2">
        <v>45710</v>
      </c>
      <c r="J643" t="s">
        <v>930</v>
      </c>
      <c r="K643" t="s">
        <v>3122</v>
      </c>
      <c r="L643" t="s">
        <v>4051</v>
      </c>
      <c r="M643" s="3">
        <v>24931</v>
      </c>
      <c r="N643" s="4">
        <v>487467.37</v>
      </c>
      <c r="O643" s="4">
        <v>542.54</v>
      </c>
      <c r="P643" s="4">
        <v>2627.17</v>
      </c>
      <c r="Q643" s="4">
        <v>0</v>
      </c>
      <c r="R643" s="4">
        <v>780</v>
      </c>
      <c r="S643" s="4">
        <v>483517.66</v>
      </c>
      <c r="T643" t="s">
        <v>2857</v>
      </c>
      <c r="U643" t="s">
        <v>4045</v>
      </c>
      <c r="V643" t="s">
        <v>3599</v>
      </c>
      <c r="W643" t="s">
        <v>3120</v>
      </c>
    </row>
    <row r="644" spans="1:23" x14ac:dyDescent="0.2">
      <c r="A644" t="s">
        <v>2911</v>
      </c>
      <c r="B644" t="s">
        <v>2912</v>
      </c>
      <c r="C644" t="s">
        <v>3120</v>
      </c>
      <c r="D644" t="s">
        <v>3121</v>
      </c>
      <c r="E644" t="s">
        <v>2915</v>
      </c>
      <c r="F644" t="s">
        <v>2916</v>
      </c>
      <c r="G644" t="s">
        <v>2856</v>
      </c>
      <c r="H644" t="s">
        <v>2441</v>
      </c>
      <c r="I644" s="2">
        <v>45710</v>
      </c>
      <c r="J644" t="s">
        <v>930</v>
      </c>
      <c r="K644" t="s">
        <v>3122</v>
      </c>
      <c r="L644" t="s">
        <v>4052</v>
      </c>
      <c r="M644" s="3">
        <v>24614</v>
      </c>
      <c r="N644" s="4">
        <v>481269.17</v>
      </c>
      <c r="O644" s="4">
        <v>535.64</v>
      </c>
      <c r="P644" s="4">
        <v>2637.09</v>
      </c>
      <c r="Q644" s="4">
        <v>0</v>
      </c>
      <c r="R644" s="4">
        <v>780</v>
      </c>
      <c r="S644" s="4">
        <v>477316.44</v>
      </c>
      <c r="T644" t="s">
        <v>2857</v>
      </c>
      <c r="U644" t="s">
        <v>4053</v>
      </c>
      <c r="V644" t="s">
        <v>3599</v>
      </c>
      <c r="W644" t="s">
        <v>3120</v>
      </c>
    </row>
    <row r="645" spans="1:23" x14ac:dyDescent="0.2">
      <c r="A645" t="s">
        <v>2911</v>
      </c>
      <c r="B645" t="s">
        <v>2912</v>
      </c>
      <c r="C645" t="s">
        <v>3120</v>
      </c>
      <c r="D645" t="s">
        <v>3121</v>
      </c>
      <c r="E645" t="s">
        <v>2915</v>
      </c>
      <c r="F645" t="s">
        <v>2916</v>
      </c>
      <c r="G645" t="s">
        <v>2856</v>
      </c>
      <c r="H645" t="s">
        <v>2441</v>
      </c>
      <c r="I645" s="2">
        <v>45710</v>
      </c>
      <c r="J645" t="s">
        <v>930</v>
      </c>
      <c r="K645" t="s">
        <v>3122</v>
      </c>
      <c r="L645" t="s">
        <v>4054</v>
      </c>
      <c r="M645" s="3">
        <v>25117</v>
      </c>
      <c r="N645" s="4">
        <v>491104.16</v>
      </c>
      <c r="O645" s="4">
        <v>546.59</v>
      </c>
      <c r="P645" s="4">
        <v>2651.61</v>
      </c>
      <c r="Q645" s="4">
        <v>0</v>
      </c>
      <c r="R645" s="4">
        <v>780</v>
      </c>
      <c r="S645" s="4">
        <v>487125.96</v>
      </c>
      <c r="T645" t="s">
        <v>2857</v>
      </c>
      <c r="U645" t="s">
        <v>4053</v>
      </c>
      <c r="V645" t="s">
        <v>3599</v>
      </c>
      <c r="W645" t="s">
        <v>3120</v>
      </c>
    </row>
    <row r="646" spans="1:23" x14ac:dyDescent="0.2">
      <c r="A646" t="s">
        <v>2911</v>
      </c>
      <c r="B646" t="s">
        <v>2912</v>
      </c>
      <c r="C646" t="s">
        <v>3120</v>
      </c>
      <c r="D646" t="s">
        <v>3121</v>
      </c>
      <c r="E646" t="s">
        <v>2915</v>
      </c>
      <c r="F646" t="s">
        <v>2916</v>
      </c>
      <c r="G646" t="s">
        <v>2856</v>
      </c>
      <c r="H646" t="s">
        <v>2441</v>
      </c>
      <c r="I646" s="2">
        <v>45710</v>
      </c>
      <c r="J646" t="s">
        <v>930</v>
      </c>
      <c r="K646" t="s">
        <v>3122</v>
      </c>
      <c r="L646" t="s">
        <v>4055</v>
      </c>
      <c r="M646" s="3">
        <v>25154</v>
      </c>
      <c r="N646" s="4">
        <v>491827.61</v>
      </c>
      <c r="O646" s="4">
        <v>547.39</v>
      </c>
      <c r="P646" s="4">
        <v>2644.11</v>
      </c>
      <c r="Q646" s="4">
        <v>0</v>
      </c>
      <c r="R646" s="4">
        <v>780</v>
      </c>
      <c r="S646" s="4">
        <v>487856.11</v>
      </c>
      <c r="T646" t="s">
        <v>2857</v>
      </c>
      <c r="U646" t="s">
        <v>4053</v>
      </c>
      <c r="V646" t="s">
        <v>3599</v>
      </c>
      <c r="W646" t="s">
        <v>3120</v>
      </c>
    </row>
    <row r="647" spans="1:23" x14ac:dyDescent="0.2">
      <c r="A647" t="s">
        <v>2911</v>
      </c>
      <c r="B647" t="s">
        <v>2912</v>
      </c>
      <c r="C647" t="s">
        <v>2922</v>
      </c>
      <c r="D647" t="s">
        <v>2923</v>
      </c>
      <c r="E647" t="s">
        <v>2915</v>
      </c>
      <c r="F647" t="s">
        <v>2916</v>
      </c>
      <c r="G647" t="s">
        <v>2856</v>
      </c>
      <c r="H647" t="s">
        <v>4056</v>
      </c>
      <c r="I647" s="2">
        <v>45710</v>
      </c>
      <c r="J647" t="s">
        <v>3204</v>
      </c>
      <c r="K647" t="s">
        <v>3205</v>
      </c>
      <c r="L647" t="s">
        <v>3607</v>
      </c>
      <c r="M647" s="3">
        <v>36927</v>
      </c>
      <c r="N647" s="4">
        <v>833897.33</v>
      </c>
      <c r="O647" s="4">
        <v>0</v>
      </c>
      <c r="P647" s="4">
        <v>290</v>
      </c>
      <c r="Q647" s="4">
        <v>1107.81</v>
      </c>
      <c r="R647" s="4">
        <v>0</v>
      </c>
      <c r="S647" s="4">
        <v>833607.33</v>
      </c>
      <c r="T647" t="s">
        <v>2857</v>
      </c>
      <c r="U647" t="s">
        <v>4057</v>
      </c>
      <c r="V647" t="s">
        <v>3599</v>
      </c>
      <c r="W647" t="s">
        <v>2922</v>
      </c>
    </row>
    <row r="648" spans="1:23" x14ac:dyDescent="0.2">
      <c r="A648" t="s">
        <v>2911</v>
      </c>
      <c r="B648" t="s">
        <v>2912</v>
      </c>
      <c r="C648" t="s">
        <v>2922</v>
      </c>
      <c r="D648" t="s">
        <v>2923</v>
      </c>
      <c r="E648" t="s">
        <v>2915</v>
      </c>
      <c r="F648" t="s">
        <v>2916</v>
      </c>
      <c r="G648" t="s">
        <v>2856</v>
      </c>
      <c r="H648" t="s">
        <v>4058</v>
      </c>
      <c r="I648" s="2">
        <v>45711</v>
      </c>
      <c r="J648" t="s">
        <v>3659</v>
      </c>
      <c r="K648" t="s">
        <v>3660</v>
      </c>
      <c r="L648" t="s">
        <v>4059</v>
      </c>
      <c r="M648" s="3">
        <v>29626</v>
      </c>
      <c r="N648" s="4">
        <v>665768.51</v>
      </c>
      <c r="O648" s="4">
        <v>740.99</v>
      </c>
      <c r="P648" s="4">
        <v>1119.5899999999999</v>
      </c>
      <c r="Q648" s="4">
        <v>1481.3</v>
      </c>
      <c r="R648" s="4">
        <v>0</v>
      </c>
      <c r="S648" s="4">
        <v>663907.93000000005</v>
      </c>
      <c r="T648" t="s">
        <v>2857</v>
      </c>
      <c r="U648" t="s">
        <v>4060</v>
      </c>
      <c r="V648" t="s">
        <v>3599</v>
      </c>
      <c r="W648" t="s">
        <v>2922</v>
      </c>
    </row>
    <row r="649" spans="1:23" x14ac:dyDescent="0.2">
      <c r="A649" t="s">
        <v>2911</v>
      </c>
      <c r="B649" t="s">
        <v>2912</v>
      </c>
      <c r="C649" t="s">
        <v>2913</v>
      </c>
      <c r="D649" t="s">
        <v>2914</v>
      </c>
      <c r="E649" t="s">
        <v>2915</v>
      </c>
      <c r="F649" t="s">
        <v>2916</v>
      </c>
      <c r="G649" t="s">
        <v>2856</v>
      </c>
      <c r="H649" t="s">
        <v>4061</v>
      </c>
      <c r="I649" s="2">
        <v>45712</v>
      </c>
      <c r="J649" t="s">
        <v>2952</v>
      </c>
      <c r="K649" t="s">
        <v>3373</v>
      </c>
      <c r="L649" t="s">
        <v>4062</v>
      </c>
      <c r="M649" s="3">
        <v>29304</v>
      </c>
      <c r="N649" s="4">
        <v>676760.06</v>
      </c>
      <c r="O649" s="4">
        <v>753.22</v>
      </c>
      <c r="P649" s="4">
        <v>0</v>
      </c>
      <c r="Q649" s="4">
        <v>879.12</v>
      </c>
      <c r="R649" s="4">
        <v>0</v>
      </c>
      <c r="S649" s="4">
        <v>676006.84</v>
      </c>
      <c r="T649" t="s">
        <v>2857</v>
      </c>
      <c r="U649" t="s">
        <v>4063</v>
      </c>
      <c r="V649" t="s">
        <v>3599</v>
      </c>
      <c r="W649" t="s">
        <v>2913</v>
      </c>
    </row>
    <row r="650" spans="1:23" x14ac:dyDescent="0.2">
      <c r="A650" t="s">
        <v>2911</v>
      </c>
      <c r="B650" t="s">
        <v>2912</v>
      </c>
      <c r="C650" t="s">
        <v>2913</v>
      </c>
      <c r="D650" t="s">
        <v>2914</v>
      </c>
      <c r="E650" t="s">
        <v>2915</v>
      </c>
      <c r="F650" t="s">
        <v>2916</v>
      </c>
      <c r="G650" t="s">
        <v>2856</v>
      </c>
      <c r="H650" t="s">
        <v>4064</v>
      </c>
      <c r="I650" s="2">
        <v>45712</v>
      </c>
      <c r="J650" t="s">
        <v>3049</v>
      </c>
      <c r="K650" t="s">
        <v>3390</v>
      </c>
      <c r="L650" t="s">
        <v>4065</v>
      </c>
      <c r="M650" s="3">
        <v>29304</v>
      </c>
      <c r="N650" s="4">
        <v>676173.98</v>
      </c>
      <c r="O650" s="4">
        <v>752.57</v>
      </c>
      <c r="P650" s="4">
        <v>1506.4</v>
      </c>
      <c r="Q650" s="4">
        <v>879.12</v>
      </c>
      <c r="R650" s="4">
        <v>4500</v>
      </c>
      <c r="S650" s="4">
        <v>669415.01</v>
      </c>
      <c r="T650" t="s">
        <v>2857</v>
      </c>
      <c r="U650" t="s">
        <v>4066</v>
      </c>
      <c r="V650" t="s">
        <v>3599</v>
      </c>
      <c r="W650" t="s">
        <v>2913</v>
      </c>
    </row>
    <row r="651" spans="1:23" x14ac:dyDescent="0.2">
      <c r="A651" t="s">
        <v>2911</v>
      </c>
      <c r="B651" t="s">
        <v>2912</v>
      </c>
      <c r="C651" t="s">
        <v>2871</v>
      </c>
      <c r="D651" t="s">
        <v>2872</v>
      </c>
      <c r="E651" t="s">
        <v>2915</v>
      </c>
      <c r="F651" t="s">
        <v>2916</v>
      </c>
      <c r="G651" t="s">
        <v>2856</v>
      </c>
      <c r="H651" t="s">
        <v>4067</v>
      </c>
      <c r="I651" s="2">
        <v>45712</v>
      </c>
      <c r="J651" t="s">
        <v>3353</v>
      </c>
      <c r="K651" t="s">
        <v>3982</v>
      </c>
      <c r="L651" t="s">
        <v>4068</v>
      </c>
      <c r="M651" s="3">
        <v>27633</v>
      </c>
      <c r="N651" s="4">
        <v>567858.15</v>
      </c>
      <c r="O651" s="4">
        <v>632.01</v>
      </c>
      <c r="P651" s="4">
        <v>1620.1</v>
      </c>
      <c r="Q651" s="4">
        <v>828.99</v>
      </c>
      <c r="R651" s="4">
        <v>800</v>
      </c>
      <c r="S651" s="4">
        <v>564806.04</v>
      </c>
      <c r="T651" t="s">
        <v>2857</v>
      </c>
      <c r="U651" t="s">
        <v>4069</v>
      </c>
      <c r="V651" t="s">
        <v>3599</v>
      </c>
      <c r="W651" t="s">
        <v>2871</v>
      </c>
    </row>
    <row r="652" spans="1:23" x14ac:dyDescent="0.2">
      <c r="A652" t="s">
        <v>2911</v>
      </c>
      <c r="B652" t="s">
        <v>2912</v>
      </c>
      <c r="C652" t="s">
        <v>2871</v>
      </c>
      <c r="D652" t="s">
        <v>2872</v>
      </c>
      <c r="E652" t="s">
        <v>2915</v>
      </c>
      <c r="F652" t="s">
        <v>2916</v>
      </c>
      <c r="G652" t="s">
        <v>2856</v>
      </c>
      <c r="H652" t="s">
        <v>4070</v>
      </c>
      <c r="I652" s="2">
        <v>45712</v>
      </c>
      <c r="J652" t="s">
        <v>3471</v>
      </c>
      <c r="K652" t="s">
        <v>4071</v>
      </c>
      <c r="L652" t="s">
        <v>4072</v>
      </c>
      <c r="M652" s="3">
        <v>27553</v>
      </c>
      <c r="N652" s="4">
        <v>574480.05000000005</v>
      </c>
      <c r="O652" s="4">
        <v>639.38</v>
      </c>
      <c r="P652" s="4">
        <v>1620.1</v>
      </c>
      <c r="Q652" s="4">
        <v>826.59</v>
      </c>
      <c r="R652" s="4">
        <v>800</v>
      </c>
      <c r="S652" s="4">
        <v>571420.56999999995</v>
      </c>
      <c r="T652" t="s">
        <v>2857</v>
      </c>
      <c r="U652" t="s">
        <v>4073</v>
      </c>
      <c r="V652" t="s">
        <v>3599</v>
      </c>
      <c r="W652" t="s">
        <v>2871</v>
      </c>
    </row>
    <row r="653" spans="1:23" x14ac:dyDescent="0.2">
      <c r="A653" t="s">
        <v>2911</v>
      </c>
      <c r="B653" t="s">
        <v>2912</v>
      </c>
      <c r="C653" t="s">
        <v>2913</v>
      </c>
      <c r="D653" t="s">
        <v>2914</v>
      </c>
      <c r="E653" t="s">
        <v>2915</v>
      </c>
      <c r="F653" t="s">
        <v>2916</v>
      </c>
      <c r="G653" t="s">
        <v>2856</v>
      </c>
      <c r="H653" t="s">
        <v>4074</v>
      </c>
      <c r="I653" s="2">
        <v>45712</v>
      </c>
      <c r="J653" t="s">
        <v>4075</v>
      </c>
      <c r="K653" t="s">
        <v>4076</v>
      </c>
      <c r="L653" t="s">
        <v>4077</v>
      </c>
      <c r="M653" s="3">
        <v>29366</v>
      </c>
      <c r="N653" s="4">
        <v>686355.07</v>
      </c>
      <c r="O653" s="4">
        <v>763.9</v>
      </c>
      <c r="P653" s="4">
        <v>496</v>
      </c>
      <c r="Q653" s="4">
        <v>880.98</v>
      </c>
      <c r="R653" s="4">
        <v>0</v>
      </c>
      <c r="S653" s="4">
        <v>685095.17</v>
      </c>
      <c r="T653" t="s">
        <v>2857</v>
      </c>
      <c r="U653" t="s">
        <v>4078</v>
      </c>
      <c r="V653" t="s">
        <v>3599</v>
      </c>
      <c r="W653" t="s">
        <v>2913</v>
      </c>
    </row>
    <row r="654" spans="1:23" x14ac:dyDescent="0.2">
      <c r="A654" t="s">
        <v>2911</v>
      </c>
      <c r="B654" t="s">
        <v>2912</v>
      </c>
      <c r="C654" t="s">
        <v>2913</v>
      </c>
      <c r="D654" t="s">
        <v>2914</v>
      </c>
      <c r="E654" t="s">
        <v>2915</v>
      </c>
      <c r="F654" t="s">
        <v>2916</v>
      </c>
      <c r="G654" t="s">
        <v>2856</v>
      </c>
      <c r="H654" t="s">
        <v>4079</v>
      </c>
      <c r="I654" s="2">
        <v>45712</v>
      </c>
      <c r="J654" t="s">
        <v>3326</v>
      </c>
      <c r="K654" t="s">
        <v>3327</v>
      </c>
      <c r="L654" t="s">
        <v>4080</v>
      </c>
      <c r="M654" s="3">
        <v>29366</v>
      </c>
      <c r="N654" s="4">
        <v>683418.47</v>
      </c>
      <c r="O654" s="4">
        <v>760.63</v>
      </c>
      <c r="P654" s="4">
        <v>496</v>
      </c>
      <c r="Q654" s="4">
        <v>5579.48</v>
      </c>
      <c r="R654" s="4">
        <v>0</v>
      </c>
      <c r="S654" s="4">
        <v>682161.84</v>
      </c>
      <c r="T654" t="s">
        <v>2857</v>
      </c>
      <c r="U654" t="s">
        <v>4081</v>
      </c>
      <c r="V654" t="s">
        <v>3599</v>
      </c>
      <c r="W654" t="s">
        <v>2913</v>
      </c>
    </row>
    <row r="655" spans="1:23" x14ac:dyDescent="0.2">
      <c r="A655" t="s">
        <v>2911</v>
      </c>
      <c r="B655" t="s">
        <v>2912</v>
      </c>
      <c r="C655" t="s">
        <v>2913</v>
      </c>
      <c r="D655" t="s">
        <v>2914</v>
      </c>
      <c r="E655" t="s">
        <v>2915</v>
      </c>
      <c r="F655" t="s">
        <v>2916</v>
      </c>
      <c r="G655" t="s">
        <v>2856</v>
      </c>
      <c r="H655" t="s">
        <v>4079</v>
      </c>
      <c r="I655" s="2">
        <v>45712</v>
      </c>
      <c r="J655" t="s">
        <v>3326</v>
      </c>
      <c r="K655" t="s">
        <v>3327</v>
      </c>
      <c r="L655" t="s">
        <v>4082</v>
      </c>
      <c r="M655" s="3">
        <v>29366</v>
      </c>
      <c r="N655" s="4">
        <v>683418.47</v>
      </c>
      <c r="O655" s="4">
        <v>760.63</v>
      </c>
      <c r="P655" s="4">
        <v>496</v>
      </c>
      <c r="Q655" s="4">
        <v>5579.48</v>
      </c>
      <c r="R655" s="4">
        <v>0</v>
      </c>
      <c r="S655" s="4">
        <v>682161.84</v>
      </c>
      <c r="T655" t="s">
        <v>2857</v>
      </c>
      <c r="U655" t="s">
        <v>4081</v>
      </c>
      <c r="V655" t="s">
        <v>3599</v>
      </c>
      <c r="W655" t="s">
        <v>2913</v>
      </c>
    </row>
    <row r="656" spans="1:23" x14ac:dyDescent="0.2">
      <c r="A656" t="s">
        <v>2911</v>
      </c>
      <c r="B656" t="s">
        <v>2912</v>
      </c>
      <c r="C656" t="s">
        <v>2913</v>
      </c>
      <c r="D656" t="s">
        <v>2914</v>
      </c>
      <c r="E656" t="s">
        <v>2915</v>
      </c>
      <c r="F656" t="s">
        <v>2916</v>
      </c>
      <c r="G656" t="s">
        <v>2856</v>
      </c>
      <c r="H656" t="s">
        <v>4083</v>
      </c>
      <c r="I656" s="2">
        <v>45712</v>
      </c>
      <c r="J656" t="s">
        <v>4008</v>
      </c>
      <c r="K656" t="s">
        <v>4084</v>
      </c>
      <c r="L656" t="s">
        <v>4085</v>
      </c>
      <c r="M656" s="3">
        <v>29366</v>
      </c>
      <c r="N656" s="4">
        <v>683017.63</v>
      </c>
      <c r="O656" s="4">
        <v>760.18</v>
      </c>
      <c r="P656" s="4">
        <v>500</v>
      </c>
      <c r="Q656" s="4">
        <v>880.98</v>
      </c>
      <c r="R656" s="4">
        <v>0</v>
      </c>
      <c r="S656" s="4">
        <v>681757.45</v>
      </c>
      <c r="T656" t="s">
        <v>2857</v>
      </c>
      <c r="U656" t="s">
        <v>4086</v>
      </c>
      <c r="V656" t="s">
        <v>3599</v>
      </c>
      <c r="W656" t="s">
        <v>2913</v>
      </c>
    </row>
    <row r="657" spans="1:23" x14ac:dyDescent="0.2">
      <c r="A657" t="s">
        <v>2911</v>
      </c>
      <c r="B657" t="s">
        <v>2912</v>
      </c>
      <c r="C657" t="s">
        <v>2913</v>
      </c>
      <c r="D657" t="s">
        <v>2914</v>
      </c>
      <c r="E657" t="s">
        <v>2915</v>
      </c>
      <c r="F657" t="s">
        <v>2916</v>
      </c>
      <c r="G657" t="s">
        <v>2856</v>
      </c>
      <c r="H657" t="s">
        <v>4083</v>
      </c>
      <c r="I657" s="2">
        <v>45712</v>
      </c>
      <c r="J657" t="s">
        <v>4008</v>
      </c>
      <c r="K657" t="s">
        <v>4084</v>
      </c>
      <c r="L657" t="s">
        <v>4087</v>
      </c>
      <c r="M657" s="3">
        <v>29366</v>
      </c>
      <c r="N657" s="4">
        <v>683017.63</v>
      </c>
      <c r="O657" s="4">
        <v>760.18</v>
      </c>
      <c r="P657" s="4">
        <v>500</v>
      </c>
      <c r="Q657" s="4">
        <v>880.98</v>
      </c>
      <c r="R657" s="4">
        <v>0</v>
      </c>
      <c r="S657" s="4">
        <v>681757.45</v>
      </c>
      <c r="T657" t="s">
        <v>2857</v>
      </c>
      <c r="U657" t="s">
        <v>4086</v>
      </c>
      <c r="V657" t="s">
        <v>3599</v>
      </c>
      <c r="W657" t="s">
        <v>2913</v>
      </c>
    </row>
    <row r="658" spans="1:23" x14ac:dyDescent="0.2">
      <c r="A658" t="s">
        <v>2911</v>
      </c>
      <c r="B658" t="s">
        <v>2912</v>
      </c>
      <c r="C658" t="s">
        <v>2922</v>
      </c>
      <c r="D658" t="s">
        <v>2923</v>
      </c>
      <c r="E658" t="s">
        <v>2915</v>
      </c>
      <c r="F658" t="s">
        <v>2916</v>
      </c>
      <c r="G658" t="s">
        <v>2856</v>
      </c>
      <c r="H658" t="s">
        <v>4088</v>
      </c>
      <c r="I658" s="2">
        <v>45712</v>
      </c>
      <c r="J658" t="s">
        <v>2967</v>
      </c>
      <c r="K658" t="s">
        <v>3346</v>
      </c>
      <c r="L658" t="s">
        <v>4089</v>
      </c>
      <c r="M658" s="3">
        <v>29467</v>
      </c>
      <c r="N658" s="4">
        <v>662195.39</v>
      </c>
      <c r="O658" s="4">
        <v>737.01</v>
      </c>
      <c r="P658" s="4">
        <v>684</v>
      </c>
      <c r="Q658" s="4">
        <v>1473.35</v>
      </c>
      <c r="R658" s="4">
        <v>0</v>
      </c>
      <c r="S658" s="4">
        <v>660774.38</v>
      </c>
      <c r="T658" t="s">
        <v>2857</v>
      </c>
      <c r="U658" t="s">
        <v>4090</v>
      </c>
      <c r="V658" t="s">
        <v>3599</v>
      </c>
      <c r="W658" t="s">
        <v>2922</v>
      </c>
    </row>
    <row r="659" spans="1:23" x14ac:dyDescent="0.2">
      <c r="A659" t="s">
        <v>2911</v>
      </c>
      <c r="B659" t="s">
        <v>2912</v>
      </c>
      <c r="C659" t="s">
        <v>2913</v>
      </c>
      <c r="D659" t="s">
        <v>2914</v>
      </c>
      <c r="E659" t="s">
        <v>2915</v>
      </c>
      <c r="F659" t="s">
        <v>2916</v>
      </c>
      <c r="G659" t="s">
        <v>2856</v>
      </c>
      <c r="H659" t="s">
        <v>4091</v>
      </c>
      <c r="I659" s="2">
        <v>45713</v>
      </c>
      <c r="J659" t="s">
        <v>3294</v>
      </c>
      <c r="K659" t="s">
        <v>3295</v>
      </c>
      <c r="L659" t="s">
        <v>4092</v>
      </c>
      <c r="M659" s="3">
        <v>29366</v>
      </c>
      <c r="N659" s="4">
        <v>678191.91</v>
      </c>
      <c r="O659" s="4">
        <v>754.81</v>
      </c>
      <c r="P659" s="4">
        <v>2681.33</v>
      </c>
      <c r="Q659" s="4">
        <v>880.98</v>
      </c>
      <c r="R659" s="4">
        <v>3500</v>
      </c>
      <c r="S659" s="4">
        <v>671255.77</v>
      </c>
      <c r="T659" t="s">
        <v>2857</v>
      </c>
      <c r="U659" t="s">
        <v>4093</v>
      </c>
      <c r="V659" t="s">
        <v>3599</v>
      </c>
      <c r="W659" t="s">
        <v>2913</v>
      </c>
    </row>
    <row r="660" spans="1:23" x14ac:dyDescent="0.2">
      <c r="A660" t="s">
        <v>2911</v>
      </c>
      <c r="B660" t="s">
        <v>2912</v>
      </c>
      <c r="C660" t="s">
        <v>2871</v>
      </c>
      <c r="D660" t="s">
        <v>2872</v>
      </c>
      <c r="E660" t="s">
        <v>2915</v>
      </c>
      <c r="F660" t="s">
        <v>2916</v>
      </c>
      <c r="G660" t="s">
        <v>2856</v>
      </c>
      <c r="H660" t="s">
        <v>4094</v>
      </c>
      <c r="I660" s="2">
        <v>45713</v>
      </c>
      <c r="J660" t="s">
        <v>3353</v>
      </c>
      <c r="K660" t="s">
        <v>3982</v>
      </c>
      <c r="L660" t="s">
        <v>4095</v>
      </c>
      <c r="M660" s="3">
        <v>27377</v>
      </c>
      <c r="N660" s="4">
        <v>569441.6</v>
      </c>
      <c r="O660" s="4">
        <v>633.78</v>
      </c>
      <c r="P660" s="4">
        <v>1620.1</v>
      </c>
      <c r="Q660" s="4">
        <v>821.31</v>
      </c>
      <c r="R660" s="4">
        <v>800</v>
      </c>
      <c r="S660" s="4">
        <v>566387.72</v>
      </c>
      <c r="T660" t="s">
        <v>2857</v>
      </c>
      <c r="U660" t="s">
        <v>4096</v>
      </c>
      <c r="V660" t="s">
        <v>3599</v>
      </c>
      <c r="W660" t="s">
        <v>2871</v>
      </c>
    </row>
    <row r="661" spans="1:23" x14ac:dyDescent="0.2">
      <c r="A661" t="s">
        <v>2911</v>
      </c>
      <c r="B661" t="s">
        <v>2912</v>
      </c>
      <c r="C661" t="s">
        <v>2922</v>
      </c>
      <c r="D661" t="s">
        <v>2923</v>
      </c>
      <c r="E661" t="s">
        <v>2915</v>
      </c>
      <c r="F661" t="s">
        <v>2916</v>
      </c>
      <c r="G661" t="s">
        <v>2856</v>
      </c>
      <c r="H661" t="s">
        <v>4097</v>
      </c>
      <c r="I661" s="2">
        <v>45713</v>
      </c>
      <c r="J661" t="s">
        <v>2925</v>
      </c>
      <c r="K661" t="s">
        <v>2926</v>
      </c>
      <c r="L661" t="s">
        <v>4098</v>
      </c>
      <c r="M661" s="3">
        <v>28409</v>
      </c>
      <c r="N661" s="4">
        <v>633590.02</v>
      </c>
      <c r="O661" s="4">
        <v>705.17</v>
      </c>
      <c r="P661" s="4">
        <v>1924</v>
      </c>
      <c r="Q661" s="4">
        <v>852.27</v>
      </c>
      <c r="R661" s="4">
        <v>4500</v>
      </c>
      <c r="S661" s="4">
        <v>626460.85</v>
      </c>
      <c r="T661" t="s">
        <v>2857</v>
      </c>
      <c r="U661" t="s">
        <v>4099</v>
      </c>
      <c r="V661" t="s">
        <v>3599</v>
      </c>
      <c r="W661" t="s">
        <v>2922</v>
      </c>
    </row>
    <row r="662" spans="1:23" x14ac:dyDescent="0.2">
      <c r="A662" t="s">
        <v>2911</v>
      </c>
      <c r="B662" t="s">
        <v>2912</v>
      </c>
      <c r="C662" t="s">
        <v>2871</v>
      </c>
      <c r="D662" t="s">
        <v>2872</v>
      </c>
      <c r="E662" t="s">
        <v>2915</v>
      </c>
      <c r="F662" t="s">
        <v>2916</v>
      </c>
      <c r="G662" t="s">
        <v>2856</v>
      </c>
      <c r="H662" t="s">
        <v>4100</v>
      </c>
      <c r="I662" s="2">
        <v>45713</v>
      </c>
      <c r="J662" t="s">
        <v>3068</v>
      </c>
      <c r="K662" t="s">
        <v>4101</v>
      </c>
      <c r="L662" t="s">
        <v>4102</v>
      </c>
      <c r="M662" s="3">
        <v>32196</v>
      </c>
      <c r="N662" s="4">
        <v>662569.53</v>
      </c>
      <c r="O662" s="4">
        <v>0</v>
      </c>
      <c r="P662" s="4">
        <v>709</v>
      </c>
      <c r="Q662" s="4">
        <v>965.88</v>
      </c>
      <c r="R662" s="4">
        <v>0</v>
      </c>
      <c r="S662" s="4">
        <v>661860.53</v>
      </c>
      <c r="T662" t="s">
        <v>2857</v>
      </c>
      <c r="U662" t="s">
        <v>4103</v>
      </c>
      <c r="V662" t="s">
        <v>3599</v>
      </c>
      <c r="W662" t="s">
        <v>2871</v>
      </c>
    </row>
    <row r="663" spans="1:23" x14ac:dyDescent="0.2">
      <c r="A663" t="s">
        <v>2911</v>
      </c>
      <c r="B663" t="s">
        <v>2912</v>
      </c>
      <c r="C663" t="s">
        <v>2871</v>
      </c>
      <c r="D663" t="s">
        <v>2872</v>
      </c>
      <c r="E663" t="s">
        <v>2915</v>
      </c>
      <c r="F663" t="s">
        <v>2916</v>
      </c>
      <c r="G663" t="s">
        <v>2856</v>
      </c>
      <c r="H663" t="s">
        <v>4100</v>
      </c>
      <c r="I663" s="2">
        <v>45713</v>
      </c>
      <c r="J663" t="s">
        <v>3068</v>
      </c>
      <c r="K663" t="s">
        <v>4101</v>
      </c>
      <c r="L663" t="s">
        <v>4104</v>
      </c>
      <c r="M663" s="3">
        <v>32080</v>
      </c>
      <c r="N663" s="4">
        <v>660182.34</v>
      </c>
      <c r="O663" s="4">
        <v>0</v>
      </c>
      <c r="P663" s="4">
        <v>709</v>
      </c>
      <c r="Q663" s="4">
        <v>962.4</v>
      </c>
      <c r="R663" s="4">
        <v>0</v>
      </c>
      <c r="S663" s="4">
        <v>659473.34</v>
      </c>
      <c r="T663" t="s">
        <v>2857</v>
      </c>
      <c r="U663" t="s">
        <v>4103</v>
      </c>
      <c r="V663" t="s">
        <v>3599</v>
      </c>
      <c r="W663" t="s">
        <v>2871</v>
      </c>
    </row>
    <row r="664" spans="1:23" x14ac:dyDescent="0.2">
      <c r="A664" t="s">
        <v>2911</v>
      </c>
      <c r="B664" t="s">
        <v>2912</v>
      </c>
      <c r="C664" t="s">
        <v>2871</v>
      </c>
      <c r="D664" t="s">
        <v>2872</v>
      </c>
      <c r="E664" t="s">
        <v>2915</v>
      </c>
      <c r="F664" t="s">
        <v>2916</v>
      </c>
      <c r="G664" t="s">
        <v>2856</v>
      </c>
      <c r="H664" t="s">
        <v>4105</v>
      </c>
      <c r="I664" s="2">
        <v>45714</v>
      </c>
      <c r="J664" t="s">
        <v>3239</v>
      </c>
      <c r="K664" t="s">
        <v>3240</v>
      </c>
      <c r="L664" t="s">
        <v>3962</v>
      </c>
      <c r="M664" s="3">
        <v>13748</v>
      </c>
      <c r="N664" s="4">
        <v>286186.48</v>
      </c>
      <c r="O664" s="4">
        <v>318.52</v>
      </c>
      <c r="P664" s="4">
        <v>1181.5</v>
      </c>
      <c r="Q664" s="4">
        <v>549.91999999999996</v>
      </c>
      <c r="R664" s="4">
        <v>900</v>
      </c>
      <c r="S664" s="4">
        <v>283786.46000000002</v>
      </c>
      <c r="T664" t="s">
        <v>2857</v>
      </c>
      <c r="U664" t="s">
        <v>4106</v>
      </c>
      <c r="V664" t="s">
        <v>3599</v>
      </c>
      <c r="W664" t="s">
        <v>2871</v>
      </c>
    </row>
    <row r="665" spans="1:23" x14ac:dyDescent="0.2">
      <c r="A665" t="s">
        <v>2911</v>
      </c>
      <c r="B665" t="s">
        <v>2912</v>
      </c>
      <c r="C665" t="s">
        <v>2913</v>
      </c>
      <c r="D665" t="s">
        <v>2914</v>
      </c>
      <c r="E665" t="s">
        <v>2915</v>
      </c>
      <c r="F665" t="s">
        <v>2916</v>
      </c>
      <c r="G665" t="s">
        <v>2856</v>
      </c>
      <c r="H665" t="s">
        <v>4107</v>
      </c>
      <c r="I665" s="2">
        <v>45714</v>
      </c>
      <c r="J665" t="s">
        <v>2990</v>
      </c>
      <c r="K665" t="s">
        <v>2991</v>
      </c>
      <c r="L665" t="s">
        <v>4108</v>
      </c>
      <c r="M665" s="3">
        <v>29304</v>
      </c>
      <c r="N665" s="4">
        <v>675708.63</v>
      </c>
      <c r="O665" s="4">
        <v>752.05</v>
      </c>
      <c r="P665" s="4">
        <v>2500</v>
      </c>
      <c r="Q665" s="4">
        <v>879.12</v>
      </c>
      <c r="R665" s="4">
        <v>3500</v>
      </c>
      <c r="S665" s="4">
        <v>668956.57999999996</v>
      </c>
      <c r="T665" t="s">
        <v>2857</v>
      </c>
      <c r="U665" t="s">
        <v>4109</v>
      </c>
      <c r="V665" t="s">
        <v>3599</v>
      </c>
      <c r="W665" t="s">
        <v>2913</v>
      </c>
    </row>
    <row r="666" spans="1:23" x14ac:dyDescent="0.2">
      <c r="A666" t="s">
        <v>2911</v>
      </c>
      <c r="B666" t="s">
        <v>2912</v>
      </c>
      <c r="C666" t="s">
        <v>2871</v>
      </c>
      <c r="D666" t="s">
        <v>2872</v>
      </c>
      <c r="E666" t="s">
        <v>2915</v>
      </c>
      <c r="F666" t="s">
        <v>2916</v>
      </c>
      <c r="G666" t="s">
        <v>2856</v>
      </c>
      <c r="H666" t="s">
        <v>4110</v>
      </c>
      <c r="I666" s="2">
        <v>45714</v>
      </c>
      <c r="J666" t="s">
        <v>4111</v>
      </c>
      <c r="K666" t="s">
        <v>4112</v>
      </c>
      <c r="L666" t="s">
        <v>4113</v>
      </c>
      <c r="M666" s="3">
        <v>27553</v>
      </c>
      <c r="N666" s="4">
        <v>560703.55000000005</v>
      </c>
      <c r="O666" s="4">
        <v>624.04999999999995</v>
      </c>
      <c r="P666" s="4">
        <v>1620.1</v>
      </c>
      <c r="Q666" s="4">
        <v>826.59</v>
      </c>
      <c r="R666" s="4">
        <v>800</v>
      </c>
      <c r="S666" s="4">
        <v>557659.4</v>
      </c>
      <c r="T666" t="s">
        <v>2857</v>
      </c>
      <c r="U666" t="s">
        <v>4114</v>
      </c>
      <c r="V666" t="s">
        <v>3599</v>
      </c>
      <c r="W666" t="s">
        <v>2871</v>
      </c>
    </row>
    <row r="667" spans="1:23" x14ac:dyDescent="0.2">
      <c r="A667" t="s">
        <v>2911</v>
      </c>
      <c r="B667" t="s">
        <v>2912</v>
      </c>
      <c r="C667" t="s">
        <v>2871</v>
      </c>
      <c r="D667" t="s">
        <v>2872</v>
      </c>
      <c r="E667" t="s">
        <v>2915</v>
      </c>
      <c r="F667" t="s">
        <v>2916</v>
      </c>
      <c r="G667" t="s">
        <v>2856</v>
      </c>
      <c r="H667" t="s">
        <v>4115</v>
      </c>
      <c r="I667" s="2">
        <v>45714</v>
      </c>
      <c r="J667" t="s">
        <v>4111</v>
      </c>
      <c r="K667" t="s">
        <v>4112</v>
      </c>
      <c r="L667" t="s">
        <v>4116</v>
      </c>
      <c r="M667" s="3">
        <v>27818</v>
      </c>
      <c r="N667" s="4">
        <v>570269</v>
      </c>
      <c r="O667" s="4">
        <v>634.70000000000005</v>
      </c>
      <c r="P667" s="4">
        <v>1620.1</v>
      </c>
      <c r="Q667" s="4">
        <v>834.54</v>
      </c>
      <c r="R667" s="4">
        <v>800</v>
      </c>
      <c r="S667" s="4">
        <v>567214.19999999995</v>
      </c>
      <c r="T667" t="s">
        <v>2857</v>
      </c>
      <c r="U667" t="s">
        <v>4117</v>
      </c>
      <c r="V667" t="s">
        <v>3599</v>
      </c>
      <c r="W667" t="s">
        <v>2871</v>
      </c>
    </row>
    <row r="668" spans="1:23" x14ac:dyDescent="0.2">
      <c r="A668" t="s">
        <v>2911</v>
      </c>
      <c r="B668" t="s">
        <v>2912</v>
      </c>
      <c r="C668" t="s">
        <v>2871</v>
      </c>
      <c r="D668" t="s">
        <v>2872</v>
      </c>
      <c r="E668" t="s">
        <v>2915</v>
      </c>
      <c r="F668" t="s">
        <v>2916</v>
      </c>
      <c r="G668" t="s">
        <v>2856</v>
      </c>
      <c r="H668" t="s">
        <v>4118</v>
      </c>
      <c r="I668" s="2">
        <v>45714</v>
      </c>
      <c r="J668" t="s">
        <v>4119</v>
      </c>
      <c r="K668" t="s">
        <v>4120</v>
      </c>
      <c r="L668" t="s">
        <v>4121</v>
      </c>
      <c r="M668" s="3">
        <v>27461</v>
      </c>
      <c r="N668" s="4">
        <v>565696.6</v>
      </c>
      <c r="O668" s="4">
        <v>629.61</v>
      </c>
      <c r="P668" s="4">
        <v>1620.1</v>
      </c>
      <c r="Q668" s="4">
        <v>823.83</v>
      </c>
      <c r="R668" s="4">
        <v>800</v>
      </c>
      <c r="S668" s="4">
        <v>562646.89</v>
      </c>
      <c r="T668" t="s">
        <v>2857</v>
      </c>
      <c r="U668" t="s">
        <v>4122</v>
      </c>
      <c r="V668" t="s">
        <v>3599</v>
      </c>
      <c r="W668" t="s">
        <v>2871</v>
      </c>
    </row>
    <row r="669" spans="1:23" x14ac:dyDescent="0.2">
      <c r="A669" t="s">
        <v>2911</v>
      </c>
      <c r="B669" t="s">
        <v>2912</v>
      </c>
      <c r="C669" t="s">
        <v>3148</v>
      </c>
      <c r="D669" t="s">
        <v>3149</v>
      </c>
      <c r="E669" t="s">
        <v>2915</v>
      </c>
      <c r="F669" t="s">
        <v>2916</v>
      </c>
      <c r="G669" t="s">
        <v>2856</v>
      </c>
      <c r="H669" t="s">
        <v>4123</v>
      </c>
      <c r="I669" s="2">
        <v>45714</v>
      </c>
      <c r="J669" t="s">
        <v>3008</v>
      </c>
      <c r="K669" t="s">
        <v>4124</v>
      </c>
      <c r="L669" t="s">
        <v>4125</v>
      </c>
      <c r="M669" s="3">
        <v>352</v>
      </c>
      <c r="N669" s="4">
        <v>262240</v>
      </c>
      <c r="O669" s="4">
        <v>291.87</v>
      </c>
      <c r="P669" s="4">
        <v>853.32</v>
      </c>
      <c r="Q669" s="4">
        <v>0</v>
      </c>
      <c r="R669" s="4">
        <v>0</v>
      </c>
      <c r="S669" s="4">
        <v>261094.81</v>
      </c>
      <c r="T669" t="s">
        <v>2857</v>
      </c>
      <c r="U669" t="s">
        <v>4126</v>
      </c>
      <c r="V669" t="s">
        <v>3599</v>
      </c>
      <c r="W669" t="s">
        <v>3148</v>
      </c>
    </row>
    <row r="670" spans="1:23" x14ac:dyDescent="0.2">
      <c r="A670" t="s">
        <v>2911</v>
      </c>
      <c r="B670" t="s">
        <v>2912</v>
      </c>
      <c r="C670" t="s">
        <v>3148</v>
      </c>
      <c r="D670" t="s">
        <v>3149</v>
      </c>
      <c r="E670" t="s">
        <v>2915</v>
      </c>
      <c r="F670" t="s">
        <v>2916</v>
      </c>
      <c r="G670" t="s">
        <v>2856</v>
      </c>
      <c r="H670" t="s">
        <v>4123</v>
      </c>
      <c r="I670" s="2">
        <v>45714</v>
      </c>
      <c r="J670" t="s">
        <v>3008</v>
      </c>
      <c r="K670" t="s">
        <v>4124</v>
      </c>
      <c r="L670" t="s">
        <v>4127</v>
      </c>
      <c r="M670" s="3">
        <v>352</v>
      </c>
      <c r="N670" s="4">
        <v>262240</v>
      </c>
      <c r="O670" s="4">
        <v>291.87</v>
      </c>
      <c r="P670" s="4">
        <v>853.32</v>
      </c>
      <c r="Q670" s="4">
        <v>0</v>
      </c>
      <c r="R670" s="4">
        <v>0</v>
      </c>
      <c r="S670" s="4">
        <v>261094.81</v>
      </c>
      <c r="T670" t="s">
        <v>2857</v>
      </c>
      <c r="U670" t="s">
        <v>4126</v>
      </c>
      <c r="V670" t="s">
        <v>3599</v>
      </c>
      <c r="W670" t="s">
        <v>3148</v>
      </c>
    </row>
    <row r="671" spans="1:23" x14ac:dyDescent="0.2">
      <c r="A671" t="s">
        <v>2911</v>
      </c>
      <c r="B671" t="s">
        <v>2912</v>
      </c>
      <c r="C671" t="s">
        <v>3148</v>
      </c>
      <c r="D671" t="s">
        <v>3149</v>
      </c>
      <c r="E671" t="s">
        <v>2915</v>
      </c>
      <c r="F671" t="s">
        <v>2916</v>
      </c>
      <c r="G671" t="s">
        <v>2856</v>
      </c>
      <c r="H671" t="s">
        <v>4123</v>
      </c>
      <c r="I671" s="2">
        <v>45714</v>
      </c>
      <c r="J671" t="s">
        <v>3008</v>
      </c>
      <c r="K671" t="s">
        <v>4124</v>
      </c>
      <c r="L671" t="s">
        <v>4128</v>
      </c>
      <c r="M671" s="3">
        <v>352</v>
      </c>
      <c r="N671" s="4">
        <v>262240</v>
      </c>
      <c r="O671" s="4">
        <v>291.87</v>
      </c>
      <c r="P671" s="4">
        <v>853.32</v>
      </c>
      <c r="Q671" s="4">
        <v>0</v>
      </c>
      <c r="R671" s="4">
        <v>0</v>
      </c>
      <c r="S671" s="4">
        <v>261094.81</v>
      </c>
      <c r="T671" t="s">
        <v>2857</v>
      </c>
      <c r="U671" t="s">
        <v>4126</v>
      </c>
      <c r="V671" t="s">
        <v>3599</v>
      </c>
      <c r="W671" t="s">
        <v>3148</v>
      </c>
    </row>
    <row r="672" spans="1:23" x14ac:dyDescent="0.2">
      <c r="A672" t="s">
        <v>2911</v>
      </c>
      <c r="B672" t="s">
        <v>2912</v>
      </c>
      <c r="C672" t="s">
        <v>3148</v>
      </c>
      <c r="D672" t="s">
        <v>3149</v>
      </c>
      <c r="E672" t="s">
        <v>2915</v>
      </c>
      <c r="F672" t="s">
        <v>2916</v>
      </c>
      <c r="G672" t="s">
        <v>2856</v>
      </c>
      <c r="H672" t="s">
        <v>4123</v>
      </c>
      <c r="I672" s="2">
        <v>45714</v>
      </c>
      <c r="J672" t="s">
        <v>3008</v>
      </c>
      <c r="K672" t="s">
        <v>4124</v>
      </c>
      <c r="L672" t="s">
        <v>4129</v>
      </c>
      <c r="M672" s="3">
        <v>264</v>
      </c>
      <c r="N672" s="4">
        <v>196680</v>
      </c>
      <c r="O672" s="4">
        <v>218.9</v>
      </c>
      <c r="P672" s="4">
        <v>637.44000000000005</v>
      </c>
      <c r="Q672" s="4">
        <v>0</v>
      </c>
      <c r="R672" s="4">
        <v>0</v>
      </c>
      <c r="S672" s="4">
        <v>195823.66</v>
      </c>
      <c r="T672" t="s">
        <v>2857</v>
      </c>
      <c r="U672" t="s">
        <v>4126</v>
      </c>
      <c r="V672" t="s">
        <v>3599</v>
      </c>
      <c r="W672" t="s">
        <v>3148</v>
      </c>
    </row>
    <row r="673" spans="1:23" x14ac:dyDescent="0.2">
      <c r="A673" t="s">
        <v>2911</v>
      </c>
      <c r="B673" t="s">
        <v>3087</v>
      </c>
      <c r="C673" t="s">
        <v>2913</v>
      </c>
      <c r="D673" t="s">
        <v>2914</v>
      </c>
      <c r="E673" t="s">
        <v>2915</v>
      </c>
      <c r="F673" t="s">
        <v>2916</v>
      </c>
      <c r="G673" t="s">
        <v>2856</v>
      </c>
      <c r="H673" t="s">
        <v>2706</v>
      </c>
      <c r="I673" s="2">
        <v>45714</v>
      </c>
      <c r="J673" t="s">
        <v>3032</v>
      </c>
      <c r="K673" t="s">
        <v>3475</v>
      </c>
      <c r="L673" t="s">
        <v>4130</v>
      </c>
      <c r="M673" s="3">
        <v>31245</v>
      </c>
      <c r="N673" s="4">
        <v>718737.48</v>
      </c>
      <c r="O673" s="4">
        <v>799.94</v>
      </c>
      <c r="P673" s="4">
        <v>1347</v>
      </c>
      <c r="Q673" s="4">
        <v>937.35</v>
      </c>
      <c r="R673" s="4">
        <v>3500</v>
      </c>
      <c r="S673" s="4">
        <v>713090.54</v>
      </c>
      <c r="T673" t="s">
        <v>2857</v>
      </c>
      <c r="U673" t="s">
        <v>4131</v>
      </c>
      <c r="V673" t="s">
        <v>3599</v>
      </c>
      <c r="W673" t="s">
        <v>2913</v>
      </c>
    </row>
    <row r="674" spans="1:23" x14ac:dyDescent="0.2">
      <c r="A674" t="s">
        <v>2911</v>
      </c>
      <c r="B674" t="s">
        <v>3087</v>
      </c>
      <c r="C674" t="s">
        <v>2913</v>
      </c>
      <c r="D674" t="s">
        <v>2914</v>
      </c>
      <c r="E674" t="s">
        <v>2915</v>
      </c>
      <c r="F674" t="s">
        <v>2916</v>
      </c>
      <c r="G674" t="s">
        <v>2856</v>
      </c>
      <c r="H674" t="s">
        <v>2706</v>
      </c>
      <c r="I674" s="2">
        <v>45714</v>
      </c>
      <c r="J674" t="s">
        <v>3032</v>
      </c>
      <c r="K674" t="s">
        <v>3475</v>
      </c>
      <c r="L674" t="s">
        <v>4132</v>
      </c>
      <c r="M674" s="3">
        <v>31245</v>
      </c>
      <c r="N674" s="4">
        <v>718737.48</v>
      </c>
      <c r="O674" s="4">
        <v>799.94</v>
      </c>
      <c r="P674" s="4">
        <v>1347</v>
      </c>
      <c r="Q674" s="4">
        <v>937.35</v>
      </c>
      <c r="R674" s="4">
        <v>3500</v>
      </c>
      <c r="S674" s="4">
        <v>713090.54</v>
      </c>
      <c r="T674" t="s">
        <v>2857</v>
      </c>
      <c r="U674" t="s">
        <v>4131</v>
      </c>
      <c r="V674" t="s">
        <v>3599</v>
      </c>
      <c r="W674" t="s">
        <v>2913</v>
      </c>
    </row>
    <row r="675" spans="1:23" x14ac:dyDescent="0.2">
      <c r="A675" t="s">
        <v>2911</v>
      </c>
      <c r="B675" t="s">
        <v>3087</v>
      </c>
      <c r="C675" t="s">
        <v>2913</v>
      </c>
      <c r="D675" t="s">
        <v>2914</v>
      </c>
      <c r="E675" t="s">
        <v>2915</v>
      </c>
      <c r="F675" t="s">
        <v>2916</v>
      </c>
      <c r="G675" t="s">
        <v>2856</v>
      </c>
      <c r="H675" t="s">
        <v>2706</v>
      </c>
      <c r="I675" s="2">
        <v>45714</v>
      </c>
      <c r="J675" t="s">
        <v>3032</v>
      </c>
      <c r="K675" t="s">
        <v>3475</v>
      </c>
      <c r="L675" t="s">
        <v>4133</v>
      </c>
      <c r="M675" s="3">
        <v>31245</v>
      </c>
      <c r="N675" s="4">
        <v>718737.48</v>
      </c>
      <c r="O675" s="4">
        <v>799.94</v>
      </c>
      <c r="P675" s="4">
        <v>1347</v>
      </c>
      <c r="Q675" s="4">
        <v>937.35</v>
      </c>
      <c r="R675" s="4">
        <v>3500</v>
      </c>
      <c r="S675" s="4">
        <v>713090.54</v>
      </c>
      <c r="T675" t="s">
        <v>2857</v>
      </c>
      <c r="U675" t="s">
        <v>4131</v>
      </c>
      <c r="V675" t="s">
        <v>3599</v>
      </c>
      <c r="W675" t="s">
        <v>2913</v>
      </c>
    </row>
    <row r="676" spans="1:23" x14ac:dyDescent="0.2">
      <c r="A676" t="s">
        <v>2911</v>
      </c>
      <c r="B676" t="s">
        <v>3087</v>
      </c>
      <c r="C676" t="s">
        <v>2913</v>
      </c>
      <c r="D676" t="s">
        <v>2914</v>
      </c>
      <c r="E676" t="s">
        <v>2915</v>
      </c>
      <c r="F676" t="s">
        <v>2916</v>
      </c>
      <c r="G676" t="s">
        <v>2856</v>
      </c>
      <c r="H676" t="s">
        <v>2706</v>
      </c>
      <c r="I676" s="2">
        <v>45714</v>
      </c>
      <c r="J676" t="s">
        <v>3032</v>
      </c>
      <c r="K676" t="s">
        <v>3475</v>
      </c>
      <c r="L676" t="s">
        <v>4134</v>
      </c>
      <c r="M676" s="3">
        <v>31245</v>
      </c>
      <c r="N676" s="4">
        <v>718737.48</v>
      </c>
      <c r="O676" s="4">
        <v>799.94</v>
      </c>
      <c r="P676" s="4">
        <v>1347</v>
      </c>
      <c r="Q676" s="4">
        <v>937.35</v>
      </c>
      <c r="R676" s="4">
        <v>3500</v>
      </c>
      <c r="S676" s="4">
        <v>713090.54</v>
      </c>
      <c r="T676" t="s">
        <v>2857</v>
      </c>
      <c r="U676" t="s">
        <v>4131</v>
      </c>
      <c r="V676" t="s">
        <v>3599</v>
      </c>
      <c r="W676" t="s">
        <v>2913</v>
      </c>
    </row>
    <row r="677" spans="1:23" x14ac:dyDescent="0.2">
      <c r="A677" t="s">
        <v>2911</v>
      </c>
      <c r="B677" t="s">
        <v>3087</v>
      </c>
      <c r="C677" t="s">
        <v>2913</v>
      </c>
      <c r="D677" t="s">
        <v>2914</v>
      </c>
      <c r="E677" t="s">
        <v>2915</v>
      </c>
      <c r="F677" t="s">
        <v>2916</v>
      </c>
      <c r="G677" t="s">
        <v>2856</v>
      </c>
      <c r="H677" t="s">
        <v>2706</v>
      </c>
      <c r="I677" s="2">
        <v>45714</v>
      </c>
      <c r="J677" t="s">
        <v>3032</v>
      </c>
      <c r="K677" t="s">
        <v>3475</v>
      </c>
      <c r="L677" t="s">
        <v>4135</v>
      </c>
      <c r="M677" s="3">
        <v>31245</v>
      </c>
      <c r="N677" s="4">
        <v>718737.48</v>
      </c>
      <c r="O677" s="4">
        <v>799.94</v>
      </c>
      <c r="P677" s="4">
        <v>1847</v>
      </c>
      <c r="Q677" s="4">
        <v>937.35</v>
      </c>
      <c r="R677" s="4">
        <v>3500</v>
      </c>
      <c r="S677" s="4">
        <v>712590.54</v>
      </c>
      <c r="T677" t="s">
        <v>2857</v>
      </c>
      <c r="U677" t="s">
        <v>4131</v>
      </c>
      <c r="V677" t="s">
        <v>3599</v>
      </c>
      <c r="W677" t="s">
        <v>2913</v>
      </c>
    </row>
    <row r="678" spans="1:23" x14ac:dyDescent="0.2">
      <c r="A678" t="s">
        <v>2911</v>
      </c>
      <c r="B678" t="s">
        <v>3087</v>
      </c>
      <c r="C678" t="s">
        <v>2913</v>
      </c>
      <c r="D678" t="s">
        <v>2914</v>
      </c>
      <c r="E678" t="s">
        <v>2915</v>
      </c>
      <c r="F678" t="s">
        <v>2916</v>
      </c>
      <c r="G678" t="s">
        <v>2856</v>
      </c>
      <c r="H678" t="s">
        <v>2706</v>
      </c>
      <c r="I678" s="2">
        <v>45714</v>
      </c>
      <c r="J678" t="s">
        <v>3032</v>
      </c>
      <c r="K678" t="s">
        <v>3475</v>
      </c>
      <c r="L678" t="s">
        <v>4136</v>
      </c>
      <c r="M678" s="3">
        <v>31245</v>
      </c>
      <c r="N678" s="4">
        <v>718737.48</v>
      </c>
      <c r="O678" s="4">
        <v>799.94</v>
      </c>
      <c r="P678" s="4">
        <v>1847</v>
      </c>
      <c r="Q678" s="4">
        <v>937.35</v>
      </c>
      <c r="R678" s="4">
        <v>3500</v>
      </c>
      <c r="S678" s="4">
        <v>712590.54</v>
      </c>
      <c r="T678" t="s">
        <v>2857</v>
      </c>
      <c r="U678" t="s">
        <v>4131</v>
      </c>
      <c r="V678" t="s">
        <v>3599</v>
      </c>
      <c r="W678" t="s">
        <v>2913</v>
      </c>
    </row>
    <row r="679" spans="1:23" x14ac:dyDescent="0.2">
      <c r="A679" t="s">
        <v>2911</v>
      </c>
      <c r="B679" t="s">
        <v>3087</v>
      </c>
      <c r="C679" t="s">
        <v>2913</v>
      </c>
      <c r="D679" t="s">
        <v>2914</v>
      </c>
      <c r="E679" t="s">
        <v>2915</v>
      </c>
      <c r="F679" t="s">
        <v>2916</v>
      </c>
      <c r="G679" t="s">
        <v>2856</v>
      </c>
      <c r="H679" t="s">
        <v>2706</v>
      </c>
      <c r="I679" s="2">
        <v>45714</v>
      </c>
      <c r="J679" t="s">
        <v>3032</v>
      </c>
      <c r="K679" t="s">
        <v>3475</v>
      </c>
      <c r="L679" t="s">
        <v>4137</v>
      </c>
      <c r="M679" s="3">
        <v>31245</v>
      </c>
      <c r="N679" s="4">
        <v>718737.48</v>
      </c>
      <c r="O679" s="4">
        <v>799.94</v>
      </c>
      <c r="P679" s="4">
        <v>1847</v>
      </c>
      <c r="Q679" s="4">
        <v>937.35</v>
      </c>
      <c r="R679" s="4">
        <v>3500</v>
      </c>
      <c r="S679" s="4">
        <v>712590.54</v>
      </c>
      <c r="T679" t="s">
        <v>2857</v>
      </c>
      <c r="U679" t="s">
        <v>4131</v>
      </c>
      <c r="V679" t="s">
        <v>3599</v>
      </c>
      <c r="W679" t="s">
        <v>2913</v>
      </c>
    </row>
    <row r="680" spans="1:23" x14ac:dyDescent="0.2">
      <c r="A680" t="s">
        <v>2911</v>
      </c>
      <c r="B680" t="s">
        <v>3087</v>
      </c>
      <c r="C680" t="s">
        <v>2913</v>
      </c>
      <c r="D680" t="s">
        <v>2914</v>
      </c>
      <c r="E680" t="s">
        <v>2915</v>
      </c>
      <c r="F680" t="s">
        <v>2916</v>
      </c>
      <c r="G680" t="s">
        <v>2856</v>
      </c>
      <c r="H680" t="s">
        <v>2706</v>
      </c>
      <c r="I680" s="2">
        <v>45714</v>
      </c>
      <c r="J680" t="s">
        <v>3032</v>
      </c>
      <c r="K680" t="s">
        <v>3475</v>
      </c>
      <c r="L680" t="s">
        <v>4138</v>
      </c>
      <c r="M680" s="3">
        <v>31245</v>
      </c>
      <c r="N680" s="4">
        <v>718737.48</v>
      </c>
      <c r="O680" s="4">
        <v>799.94</v>
      </c>
      <c r="P680" s="4">
        <v>1847</v>
      </c>
      <c r="Q680" s="4">
        <v>937.35</v>
      </c>
      <c r="R680" s="4">
        <v>3500</v>
      </c>
      <c r="S680" s="4">
        <v>712590.54</v>
      </c>
      <c r="T680" t="s">
        <v>2857</v>
      </c>
      <c r="U680" t="s">
        <v>4131</v>
      </c>
      <c r="V680" t="s">
        <v>3599</v>
      </c>
      <c r="W680" t="s">
        <v>2913</v>
      </c>
    </row>
    <row r="681" spans="1:23" x14ac:dyDescent="0.2">
      <c r="A681" t="s">
        <v>2911</v>
      </c>
      <c r="B681" t="s">
        <v>3087</v>
      </c>
      <c r="C681" t="s">
        <v>2913</v>
      </c>
      <c r="D681" t="s">
        <v>2914</v>
      </c>
      <c r="E681" t="s">
        <v>2915</v>
      </c>
      <c r="F681" t="s">
        <v>2916</v>
      </c>
      <c r="G681" t="s">
        <v>2856</v>
      </c>
      <c r="H681" t="s">
        <v>2706</v>
      </c>
      <c r="I681" s="2">
        <v>45714</v>
      </c>
      <c r="J681" t="s">
        <v>3032</v>
      </c>
      <c r="K681" t="s">
        <v>3475</v>
      </c>
      <c r="L681" t="s">
        <v>4139</v>
      </c>
      <c r="M681" s="3">
        <v>31245</v>
      </c>
      <c r="N681" s="4">
        <v>718737.48</v>
      </c>
      <c r="O681" s="4">
        <v>799.94</v>
      </c>
      <c r="P681" s="4">
        <v>1847</v>
      </c>
      <c r="Q681" s="4">
        <v>937.35</v>
      </c>
      <c r="R681" s="4">
        <v>3500</v>
      </c>
      <c r="S681" s="4">
        <v>712590.54</v>
      </c>
      <c r="T681" t="s">
        <v>2857</v>
      </c>
      <c r="U681" t="s">
        <v>4131</v>
      </c>
      <c r="V681" t="s">
        <v>3599</v>
      </c>
      <c r="W681" t="s">
        <v>2913</v>
      </c>
    </row>
    <row r="682" spans="1:23" x14ac:dyDescent="0.2">
      <c r="A682" t="s">
        <v>2911</v>
      </c>
      <c r="B682" t="s">
        <v>3087</v>
      </c>
      <c r="C682" t="s">
        <v>2913</v>
      </c>
      <c r="D682" t="s">
        <v>2914</v>
      </c>
      <c r="E682" t="s">
        <v>2915</v>
      </c>
      <c r="F682" t="s">
        <v>2916</v>
      </c>
      <c r="G682" t="s">
        <v>2856</v>
      </c>
      <c r="H682" t="s">
        <v>2706</v>
      </c>
      <c r="I682" s="2">
        <v>45714</v>
      </c>
      <c r="J682" t="s">
        <v>3032</v>
      </c>
      <c r="K682" t="s">
        <v>3475</v>
      </c>
      <c r="L682" t="s">
        <v>4140</v>
      </c>
      <c r="M682" s="3">
        <v>31245</v>
      </c>
      <c r="N682" s="4">
        <v>718737.48</v>
      </c>
      <c r="O682" s="4">
        <v>799.94</v>
      </c>
      <c r="P682" s="4">
        <v>1847</v>
      </c>
      <c r="Q682" s="4">
        <v>937.35</v>
      </c>
      <c r="R682" s="4">
        <v>3500</v>
      </c>
      <c r="S682" s="4">
        <v>712590.54</v>
      </c>
      <c r="T682" t="s">
        <v>2857</v>
      </c>
      <c r="U682" t="s">
        <v>4131</v>
      </c>
      <c r="V682" t="s">
        <v>3599</v>
      </c>
      <c r="W682" t="s">
        <v>2913</v>
      </c>
    </row>
    <row r="683" spans="1:23" x14ac:dyDescent="0.2">
      <c r="A683" t="s">
        <v>2911</v>
      </c>
      <c r="B683" t="s">
        <v>2912</v>
      </c>
      <c r="C683" t="s">
        <v>2922</v>
      </c>
      <c r="D683" t="s">
        <v>2923</v>
      </c>
      <c r="E683" t="s">
        <v>2915</v>
      </c>
      <c r="F683" t="s">
        <v>2916</v>
      </c>
      <c r="G683" t="s">
        <v>2856</v>
      </c>
      <c r="H683" t="s">
        <v>4141</v>
      </c>
      <c r="I683" s="2">
        <v>45714</v>
      </c>
      <c r="J683" t="s">
        <v>2925</v>
      </c>
      <c r="K683" t="s">
        <v>2926</v>
      </c>
      <c r="L683" t="s">
        <v>4142</v>
      </c>
      <c r="M683" s="3">
        <v>29434</v>
      </c>
      <c r="N683" s="4">
        <v>657627.38</v>
      </c>
      <c r="O683" s="4">
        <v>731.93</v>
      </c>
      <c r="P683" s="4">
        <v>1947.18</v>
      </c>
      <c r="Q683" s="4">
        <v>883.02</v>
      </c>
      <c r="R683" s="4">
        <v>4500</v>
      </c>
      <c r="S683" s="4">
        <v>650448.27</v>
      </c>
      <c r="T683" t="s">
        <v>2857</v>
      </c>
      <c r="U683" t="s">
        <v>4143</v>
      </c>
      <c r="V683" t="s">
        <v>3599</v>
      </c>
      <c r="W683" t="s">
        <v>2922</v>
      </c>
    </row>
    <row r="684" spans="1:23" x14ac:dyDescent="0.2">
      <c r="A684" t="s">
        <v>2911</v>
      </c>
      <c r="B684" t="s">
        <v>2912</v>
      </c>
      <c r="C684" t="s">
        <v>2913</v>
      </c>
      <c r="D684" t="s">
        <v>2914</v>
      </c>
      <c r="E684" t="s">
        <v>2915</v>
      </c>
      <c r="F684" t="s">
        <v>2916</v>
      </c>
      <c r="G684" t="s">
        <v>2856</v>
      </c>
      <c r="H684" t="s">
        <v>4144</v>
      </c>
      <c r="I684" s="2">
        <v>45715</v>
      </c>
      <c r="J684" t="s">
        <v>3294</v>
      </c>
      <c r="K684" t="s">
        <v>3295</v>
      </c>
      <c r="L684" t="s">
        <v>4145</v>
      </c>
      <c r="M684" s="3">
        <v>29366</v>
      </c>
      <c r="N684" s="4">
        <v>678191.91</v>
      </c>
      <c r="O684" s="4">
        <v>754.81</v>
      </c>
      <c r="P684" s="4">
        <v>2681.33</v>
      </c>
      <c r="Q684" s="4">
        <v>880.98</v>
      </c>
      <c r="R684" s="4">
        <v>3500</v>
      </c>
      <c r="S684" s="4">
        <v>671255.77</v>
      </c>
      <c r="T684" t="s">
        <v>2857</v>
      </c>
      <c r="U684" t="s">
        <v>4146</v>
      </c>
      <c r="V684" t="s">
        <v>3599</v>
      </c>
      <c r="W684" t="s">
        <v>2913</v>
      </c>
    </row>
    <row r="685" spans="1:23" x14ac:dyDescent="0.2">
      <c r="A685" t="s">
        <v>2911</v>
      </c>
      <c r="B685" t="s">
        <v>2912</v>
      </c>
      <c r="C685" t="s">
        <v>2871</v>
      </c>
      <c r="D685" t="s">
        <v>2872</v>
      </c>
      <c r="E685" t="s">
        <v>2915</v>
      </c>
      <c r="F685" t="s">
        <v>2916</v>
      </c>
      <c r="G685" t="s">
        <v>2856</v>
      </c>
      <c r="H685" t="s">
        <v>4147</v>
      </c>
      <c r="I685" s="2">
        <v>45715</v>
      </c>
      <c r="J685" t="s">
        <v>2980</v>
      </c>
      <c r="K685" t="s">
        <v>2981</v>
      </c>
      <c r="L685" t="s">
        <v>4148</v>
      </c>
      <c r="M685" s="3">
        <v>13759</v>
      </c>
      <c r="N685" s="4">
        <v>286415.46000000002</v>
      </c>
      <c r="O685" s="4">
        <v>318.77</v>
      </c>
      <c r="P685" s="4">
        <v>1181.5</v>
      </c>
      <c r="Q685" s="4">
        <v>550.36</v>
      </c>
      <c r="R685" s="4">
        <v>900</v>
      </c>
      <c r="S685" s="4">
        <v>284015.19</v>
      </c>
      <c r="T685" t="s">
        <v>2857</v>
      </c>
      <c r="U685" t="s">
        <v>4149</v>
      </c>
      <c r="V685" t="s">
        <v>3599</v>
      </c>
      <c r="W685" t="s">
        <v>2871</v>
      </c>
    </row>
    <row r="686" spans="1:23" x14ac:dyDescent="0.2">
      <c r="A686" t="s">
        <v>2911</v>
      </c>
      <c r="B686" t="s">
        <v>2912</v>
      </c>
      <c r="C686" t="s">
        <v>2871</v>
      </c>
      <c r="D686" t="s">
        <v>2872</v>
      </c>
      <c r="E686" t="s">
        <v>2915</v>
      </c>
      <c r="F686" t="s">
        <v>2916</v>
      </c>
      <c r="G686" t="s">
        <v>2856</v>
      </c>
      <c r="H686" t="s">
        <v>4150</v>
      </c>
      <c r="I686" s="2">
        <v>45715</v>
      </c>
      <c r="J686" t="s">
        <v>2980</v>
      </c>
      <c r="K686" t="s">
        <v>2981</v>
      </c>
      <c r="L686" t="s">
        <v>4148</v>
      </c>
      <c r="M686" s="3">
        <v>13759</v>
      </c>
      <c r="N686" s="4">
        <v>286415.46000000002</v>
      </c>
      <c r="O686" s="4">
        <v>318.77</v>
      </c>
      <c r="P686" s="4">
        <v>1181.5</v>
      </c>
      <c r="Q686" s="4">
        <v>550.36</v>
      </c>
      <c r="R686" s="4">
        <v>900</v>
      </c>
      <c r="S686" s="4">
        <v>284015.19</v>
      </c>
      <c r="T686" t="s">
        <v>2857</v>
      </c>
      <c r="U686" t="s">
        <v>4151</v>
      </c>
      <c r="V686" t="s">
        <v>3599</v>
      </c>
      <c r="W686" t="s">
        <v>2871</v>
      </c>
    </row>
    <row r="687" spans="1:23" x14ac:dyDescent="0.2">
      <c r="A687" t="s">
        <v>2911</v>
      </c>
      <c r="B687" t="s">
        <v>2912</v>
      </c>
      <c r="C687" t="s">
        <v>2871</v>
      </c>
      <c r="D687" t="s">
        <v>2872</v>
      </c>
      <c r="E687" t="s">
        <v>2915</v>
      </c>
      <c r="F687" t="s">
        <v>2916</v>
      </c>
      <c r="G687" t="s">
        <v>2856</v>
      </c>
      <c r="H687" t="s">
        <v>4152</v>
      </c>
      <c r="I687" s="2">
        <v>45715</v>
      </c>
      <c r="J687" t="s">
        <v>2998</v>
      </c>
      <c r="K687" t="s">
        <v>2999</v>
      </c>
      <c r="L687" t="s">
        <v>4153</v>
      </c>
      <c r="M687" s="3">
        <v>26989</v>
      </c>
      <c r="N687" s="4">
        <v>561818.94999999995</v>
      </c>
      <c r="O687" s="4">
        <v>625.29</v>
      </c>
      <c r="P687" s="4">
        <v>2363</v>
      </c>
      <c r="Q687" s="4">
        <v>1079.56</v>
      </c>
      <c r="R687" s="4">
        <v>1800</v>
      </c>
      <c r="S687" s="4">
        <v>557030.66</v>
      </c>
      <c r="T687" t="s">
        <v>2857</v>
      </c>
      <c r="U687" t="s">
        <v>4154</v>
      </c>
      <c r="V687" t="s">
        <v>3599</v>
      </c>
      <c r="W687" t="s">
        <v>2871</v>
      </c>
    </row>
    <row r="688" spans="1:23" x14ac:dyDescent="0.2">
      <c r="A688" t="s">
        <v>2911</v>
      </c>
      <c r="B688" t="s">
        <v>2912</v>
      </c>
      <c r="C688" t="s">
        <v>2871</v>
      </c>
      <c r="D688" t="s">
        <v>2872</v>
      </c>
      <c r="E688" t="s">
        <v>2915</v>
      </c>
      <c r="F688" t="s">
        <v>2916</v>
      </c>
      <c r="G688" t="s">
        <v>2856</v>
      </c>
      <c r="H688" t="s">
        <v>4155</v>
      </c>
      <c r="I688" s="2">
        <v>45715</v>
      </c>
      <c r="J688" t="s">
        <v>2998</v>
      </c>
      <c r="K688" t="s">
        <v>2999</v>
      </c>
      <c r="L688" t="s">
        <v>4156</v>
      </c>
      <c r="M688" s="3">
        <v>27558</v>
      </c>
      <c r="N688" s="4">
        <v>573663.59</v>
      </c>
      <c r="O688" s="4">
        <v>638.48</v>
      </c>
      <c r="P688" s="4">
        <v>2363</v>
      </c>
      <c r="Q688" s="4">
        <v>1102.32</v>
      </c>
      <c r="R688" s="4">
        <v>1800</v>
      </c>
      <c r="S688" s="4">
        <v>568862.11</v>
      </c>
      <c r="T688" t="s">
        <v>2857</v>
      </c>
      <c r="U688" t="s">
        <v>4157</v>
      </c>
      <c r="V688" t="s">
        <v>3599</v>
      </c>
      <c r="W688" t="s">
        <v>2871</v>
      </c>
    </row>
    <row r="689" spans="1:23" x14ac:dyDescent="0.2">
      <c r="A689" t="s">
        <v>2911</v>
      </c>
      <c r="B689" t="s">
        <v>2912</v>
      </c>
      <c r="C689" t="s">
        <v>2871</v>
      </c>
      <c r="D689" t="s">
        <v>2872</v>
      </c>
      <c r="E689" t="s">
        <v>2915</v>
      </c>
      <c r="F689" t="s">
        <v>2916</v>
      </c>
      <c r="G689" t="s">
        <v>2856</v>
      </c>
      <c r="H689" t="s">
        <v>4158</v>
      </c>
      <c r="I689" s="2">
        <v>45715</v>
      </c>
      <c r="J689" t="s">
        <v>2998</v>
      </c>
      <c r="K689" t="s">
        <v>2999</v>
      </c>
      <c r="L689" t="s">
        <v>4159</v>
      </c>
      <c r="M689" s="3">
        <v>27558</v>
      </c>
      <c r="N689" s="4">
        <v>573663.59</v>
      </c>
      <c r="O689" s="4">
        <v>638.48</v>
      </c>
      <c r="P689" s="4">
        <v>2363</v>
      </c>
      <c r="Q689" s="4">
        <v>1102.32</v>
      </c>
      <c r="R689" s="4">
        <v>1800</v>
      </c>
      <c r="S689" s="4">
        <v>568862.11</v>
      </c>
      <c r="T689" t="s">
        <v>2857</v>
      </c>
      <c r="U689" t="s">
        <v>4160</v>
      </c>
      <c r="V689" t="s">
        <v>3599</v>
      </c>
      <c r="W689" t="s">
        <v>2871</v>
      </c>
    </row>
    <row r="690" spans="1:23" x14ac:dyDescent="0.2">
      <c r="A690" t="s">
        <v>2911</v>
      </c>
      <c r="B690" t="s">
        <v>2912</v>
      </c>
      <c r="C690" t="s">
        <v>2871</v>
      </c>
      <c r="D690" t="s">
        <v>2872</v>
      </c>
      <c r="E690" t="s">
        <v>2915</v>
      </c>
      <c r="F690" t="s">
        <v>2916</v>
      </c>
      <c r="G690" t="s">
        <v>2856</v>
      </c>
      <c r="H690" t="s">
        <v>4161</v>
      </c>
      <c r="I690" s="2">
        <v>45715</v>
      </c>
      <c r="J690" t="s">
        <v>4111</v>
      </c>
      <c r="K690" t="s">
        <v>4112</v>
      </c>
      <c r="L690" t="s">
        <v>4162</v>
      </c>
      <c r="M690" s="3">
        <v>27664</v>
      </c>
      <c r="N690" s="4">
        <v>562962.4</v>
      </c>
      <c r="O690" s="4">
        <v>626.57000000000005</v>
      </c>
      <c r="P690" s="4">
        <v>1620.1</v>
      </c>
      <c r="Q690" s="4">
        <v>829.92</v>
      </c>
      <c r="R690" s="4">
        <v>800</v>
      </c>
      <c r="S690" s="4">
        <v>559915.73</v>
      </c>
      <c r="T690" t="s">
        <v>2857</v>
      </c>
      <c r="U690" t="s">
        <v>4163</v>
      </c>
      <c r="V690" t="s">
        <v>3599</v>
      </c>
      <c r="W690" t="s">
        <v>2871</v>
      </c>
    </row>
    <row r="691" spans="1:23" x14ac:dyDescent="0.2">
      <c r="A691" t="s">
        <v>2911</v>
      </c>
      <c r="B691" t="s">
        <v>2912</v>
      </c>
      <c r="C691" t="s">
        <v>2871</v>
      </c>
      <c r="D691" t="s">
        <v>2872</v>
      </c>
      <c r="E691" t="s">
        <v>2915</v>
      </c>
      <c r="F691" t="s">
        <v>2916</v>
      </c>
      <c r="G691" t="s">
        <v>2856</v>
      </c>
      <c r="H691" t="s">
        <v>4161</v>
      </c>
      <c r="I691" s="2">
        <v>45715</v>
      </c>
      <c r="J691" t="s">
        <v>4111</v>
      </c>
      <c r="K691" t="s">
        <v>4112</v>
      </c>
      <c r="L691" t="s">
        <v>4164</v>
      </c>
      <c r="M691" s="3">
        <v>27664</v>
      </c>
      <c r="N691" s="4">
        <v>562962.4</v>
      </c>
      <c r="O691" s="4">
        <v>626.57000000000005</v>
      </c>
      <c r="P691" s="4">
        <v>1620.1</v>
      </c>
      <c r="Q691" s="4">
        <v>829.92</v>
      </c>
      <c r="R691" s="4">
        <v>800</v>
      </c>
      <c r="S691" s="4">
        <v>559915.73</v>
      </c>
      <c r="T691" t="s">
        <v>2857</v>
      </c>
      <c r="U691" t="s">
        <v>4163</v>
      </c>
      <c r="V691" t="s">
        <v>3599</v>
      </c>
      <c r="W691" t="s">
        <v>2871</v>
      </c>
    </row>
    <row r="692" spans="1:23" x14ac:dyDescent="0.2">
      <c r="A692" t="s">
        <v>2911</v>
      </c>
      <c r="B692" t="s">
        <v>2912</v>
      </c>
      <c r="C692" t="s">
        <v>2887</v>
      </c>
      <c r="D692" t="s">
        <v>2888</v>
      </c>
      <c r="E692" t="s">
        <v>2915</v>
      </c>
      <c r="F692" t="s">
        <v>2916</v>
      </c>
      <c r="G692" t="s">
        <v>2856</v>
      </c>
      <c r="H692" t="s">
        <v>4165</v>
      </c>
      <c r="I692" s="2">
        <v>45715</v>
      </c>
      <c r="J692" t="s">
        <v>4166</v>
      </c>
      <c r="K692" t="s">
        <v>4167</v>
      </c>
      <c r="L692" t="s">
        <v>4168</v>
      </c>
      <c r="M692" s="3">
        <v>25393</v>
      </c>
      <c r="N692" s="4">
        <v>531983.35</v>
      </c>
      <c r="O692" s="4">
        <v>592.09</v>
      </c>
      <c r="P692" s="4">
        <v>1641.24</v>
      </c>
      <c r="Q692" s="4">
        <v>761.79</v>
      </c>
      <c r="R692" s="4">
        <v>3500</v>
      </c>
      <c r="S692" s="4">
        <v>526250.02</v>
      </c>
      <c r="T692" t="s">
        <v>2857</v>
      </c>
      <c r="U692" t="s">
        <v>4169</v>
      </c>
      <c r="V692" t="s">
        <v>3599</v>
      </c>
      <c r="W692" t="s">
        <v>2887</v>
      </c>
    </row>
    <row r="693" spans="1:23" x14ac:dyDescent="0.2">
      <c r="A693" t="s">
        <v>2911</v>
      </c>
      <c r="B693" t="s">
        <v>2912</v>
      </c>
      <c r="C693" t="s">
        <v>2922</v>
      </c>
      <c r="D693" t="s">
        <v>2923</v>
      </c>
      <c r="E693" t="s">
        <v>2915</v>
      </c>
      <c r="F693" t="s">
        <v>2916</v>
      </c>
      <c r="G693" t="s">
        <v>2856</v>
      </c>
      <c r="H693" t="s">
        <v>4170</v>
      </c>
      <c r="I693" s="2">
        <v>45715</v>
      </c>
      <c r="J693" t="s">
        <v>3008</v>
      </c>
      <c r="K693" t="s">
        <v>3009</v>
      </c>
      <c r="L693" t="s">
        <v>4171</v>
      </c>
      <c r="M693" s="3">
        <v>29053</v>
      </c>
      <c r="N693" s="4">
        <v>645301.41</v>
      </c>
      <c r="O693" s="4">
        <v>718.21</v>
      </c>
      <c r="P693" s="4">
        <v>1930</v>
      </c>
      <c r="Q693" s="4">
        <v>871.59</v>
      </c>
      <c r="R693" s="4">
        <v>4500</v>
      </c>
      <c r="S693" s="4">
        <v>638153.19999999995</v>
      </c>
      <c r="T693" t="s">
        <v>2857</v>
      </c>
      <c r="U693" t="s">
        <v>4172</v>
      </c>
      <c r="V693" t="s">
        <v>3599</v>
      </c>
      <c r="W693" t="s">
        <v>2922</v>
      </c>
    </row>
    <row r="694" spans="1:23" x14ac:dyDescent="0.2">
      <c r="A694" t="s">
        <v>2911</v>
      </c>
      <c r="B694" t="s">
        <v>2912</v>
      </c>
      <c r="C694" t="s">
        <v>2922</v>
      </c>
      <c r="D694" t="s">
        <v>2923</v>
      </c>
      <c r="E694" t="s">
        <v>2915</v>
      </c>
      <c r="F694" t="s">
        <v>2916</v>
      </c>
      <c r="G694" t="s">
        <v>2856</v>
      </c>
      <c r="H694" t="s">
        <v>4173</v>
      </c>
      <c r="I694" s="2">
        <v>45715</v>
      </c>
      <c r="J694" t="s">
        <v>4174</v>
      </c>
      <c r="K694" t="s">
        <v>4175</v>
      </c>
      <c r="L694" t="s">
        <v>3719</v>
      </c>
      <c r="M694" s="3">
        <v>3973</v>
      </c>
      <c r="N694" s="4">
        <v>93166.85</v>
      </c>
      <c r="O694" s="4">
        <v>103.69</v>
      </c>
      <c r="P694" s="4">
        <v>289.58</v>
      </c>
      <c r="Q694" s="4">
        <v>119.19</v>
      </c>
      <c r="R694" s="4">
        <v>525</v>
      </c>
      <c r="S694" s="4">
        <v>92248.58</v>
      </c>
      <c r="T694" t="s">
        <v>2857</v>
      </c>
      <c r="U694" t="s">
        <v>4176</v>
      </c>
      <c r="V694" t="s">
        <v>3599</v>
      </c>
      <c r="W694" t="s">
        <v>2922</v>
      </c>
    </row>
    <row r="695" spans="1:23" x14ac:dyDescent="0.2">
      <c r="A695" t="s">
        <v>2911</v>
      </c>
      <c r="B695" t="s">
        <v>2912</v>
      </c>
      <c r="C695" t="s">
        <v>2913</v>
      </c>
      <c r="D695" t="s">
        <v>2914</v>
      </c>
      <c r="E695" t="s">
        <v>2915</v>
      </c>
      <c r="F695" t="s">
        <v>2916</v>
      </c>
      <c r="G695" t="s">
        <v>2856</v>
      </c>
      <c r="H695" t="s">
        <v>2206</v>
      </c>
      <c r="I695" s="2">
        <v>45716</v>
      </c>
      <c r="J695" t="s">
        <v>3465</v>
      </c>
      <c r="K695" t="s">
        <v>3466</v>
      </c>
      <c r="L695" t="s">
        <v>4177</v>
      </c>
      <c r="M695" s="3">
        <v>31245</v>
      </c>
      <c r="N695" s="4">
        <v>715984.8</v>
      </c>
      <c r="O695" s="4">
        <v>796.88</v>
      </c>
      <c r="P695" s="4">
        <v>1283.56</v>
      </c>
      <c r="Q695" s="4">
        <v>937.35</v>
      </c>
      <c r="R695" s="4">
        <v>3500</v>
      </c>
      <c r="S695" s="4">
        <v>710404.36</v>
      </c>
      <c r="T695" t="s">
        <v>2857</v>
      </c>
      <c r="U695" t="s">
        <v>4178</v>
      </c>
      <c r="V695" t="s">
        <v>3599</v>
      </c>
      <c r="W695" t="s">
        <v>2913</v>
      </c>
    </row>
    <row r="696" spans="1:23" x14ac:dyDescent="0.2">
      <c r="A696" t="s">
        <v>2911</v>
      </c>
      <c r="B696" t="s">
        <v>2912</v>
      </c>
      <c r="C696" t="s">
        <v>2913</v>
      </c>
      <c r="D696" t="s">
        <v>2914</v>
      </c>
      <c r="E696" t="s">
        <v>2915</v>
      </c>
      <c r="F696" t="s">
        <v>2916</v>
      </c>
      <c r="G696" t="s">
        <v>2856</v>
      </c>
      <c r="H696" t="s">
        <v>2206</v>
      </c>
      <c r="I696" s="2">
        <v>45716</v>
      </c>
      <c r="J696" t="s">
        <v>3465</v>
      </c>
      <c r="K696" t="s">
        <v>3466</v>
      </c>
      <c r="L696" t="s">
        <v>4179</v>
      </c>
      <c r="M696" s="3">
        <v>31245</v>
      </c>
      <c r="N696" s="4">
        <v>721608.9</v>
      </c>
      <c r="O696" s="4">
        <v>803.14</v>
      </c>
      <c r="P696" s="4">
        <v>1273.78</v>
      </c>
      <c r="Q696" s="4">
        <v>937.35</v>
      </c>
      <c r="R696" s="4">
        <v>3500</v>
      </c>
      <c r="S696" s="4">
        <v>716031.98</v>
      </c>
      <c r="T696" t="s">
        <v>2857</v>
      </c>
      <c r="U696" t="s">
        <v>4178</v>
      </c>
      <c r="V696" t="s">
        <v>3599</v>
      </c>
      <c r="W696" t="s">
        <v>2913</v>
      </c>
    </row>
    <row r="697" spans="1:23" x14ac:dyDescent="0.2">
      <c r="A697" t="s">
        <v>2911</v>
      </c>
      <c r="B697" t="s">
        <v>2912</v>
      </c>
      <c r="C697" t="s">
        <v>2913</v>
      </c>
      <c r="D697" t="s">
        <v>2914</v>
      </c>
      <c r="E697" t="s">
        <v>2915</v>
      </c>
      <c r="F697" t="s">
        <v>2916</v>
      </c>
      <c r="G697" t="s">
        <v>2856</v>
      </c>
      <c r="H697" t="s">
        <v>2206</v>
      </c>
      <c r="I697" s="2">
        <v>45716</v>
      </c>
      <c r="J697" t="s">
        <v>3465</v>
      </c>
      <c r="K697" t="s">
        <v>3466</v>
      </c>
      <c r="L697" t="s">
        <v>4180</v>
      </c>
      <c r="M697" s="3">
        <v>31245</v>
      </c>
      <c r="N697" s="4">
        <v>715984.8</v>
      </c>
      <c r="O697" s="4">
        <v>796.88</v>
      </c>
      <c r="P697" s="4">
        <v>2005.16</v>
      </c>
      <c r="Q697" s="4">
        <v>937.35</v>
      </c>
      <c r="R697" s="4">
        <v>3500</v>
      </c>
      <c r="S697" s="4">
        <v>709682.76</v>
      </c>
      <c r="T697" t="s">
        <v>2857</v>
      </c>
      <c r="U697" t="s">
        <v>4178</v>
      </c>
      <c r="V697" t="s">
        <v>3599</v>
      </c>
      <c r="W697" t="s">
        <v>2913</v>
      </c>
    </row>
    <row r="698" spans="1:23" x14ac:dyDescent="0.2">
      <c r="A698" t="s">
        <v>2911</v>
      </c>
      <c r="B698" t="s">
        <v>3087</v>
      </c>
      <c r="C698" t="s">
        <v>3088</v>
      </c>
      <c r="D698" t="s">
        <v>3089</v>
      </c>
      <c r="E698" t="s">
        <v>2915</v>
      </c>
      <c r="F698" t="s">
        <v>2916</v>
      </c>
      <c r="G698" t="s">
        <v>2856</v>
      </c>
      <c r="H698" t="s">
        <v>4181</v>
      </c>
      <c r="I698" s="2">
        <v>45716</v>
      </c>
      <c r="J698" t="s">
        <v>3492</v>
      </c>
      <c r="K698" t="s">
        <v>3493</v>
      </c>
      <c r="L698" t="s">
        <v>3498</v>
      </c>
      <c r="M698" s="3">
        <v>8810</v>
      </c>
      <c r="N698" s="4">
        <v>207619.21</v>
      </c>
      <c r="O698" s="4">
        <v>231.08</v>
      </c>
      <c r="P698" s="4">
        <v>637.41999999999996</v>
      </c>
      <c r="Q698" s="4">
        <v>264.3</v>
      </c>
      <c r="R698" s="4">
        <v>0</v>
      </c>
      <c r="S698" s="4">
        <v>206750.71</v>
      </c>
      <c r="T698" t="s">
        <v>2857</v>
      </c>
      <c r="U698" t="s">
        <v>4182</v>
      </c>
      <c r="V698" t="s">
        <v>3599</v>
      </c>
      <c r="W698" t="s">
        <v>3088</v>
      </c>
    </row>
    <row r="699" spans="1:23" x14ac:dyDescent="0.2">
      <c r="A699" t="s">
        <v>2911</v>
      </c>
      <c r="B699" t="s">
        <v>3087</v>
      </c>
      <c r="C699" t="s">
        <v>3088</v>
      </c>
      <c r="D699" t="s">
        <v>3089</v>
      </c>
      <c r="E699" t="s">
        <v>2915</v>
      </c>
      <c r="F699" t="s">
        <v>2916</v>
      </c>
      <c r="G699" t="s">
        <v>2856</v>
      </c>
      <c r="H699" t="s">
        <v>4181</v>
      </c>
      <c r="I699" s="2">
        <v>45716</v>
      </c>
      <c r="J699" t="s">
        <v>3492</v>
      </c>
      <c r="K699" t="s">
        <v>3493</v>
      </c>
      <c r="L699" t="s">
        <v>4183</v>
      </c>
      <c r="M699" s="3">
        <v>8810</v>
      </c>
      <c r="N699" s="4">
        <v>207619.21</v>
      </c>
      <c r="O699" s="4">
        <v>231.08</v>
      </c>
      <c r="P699" s="4">
        <v>637.41</v>
      </c>
      <c r="Q699" s="4">
        <v>264.3</v>
      </c>
      <c r="R699" s="4">
        <v>0</v>
      </c>
      <c r="S699" s="4">
        <v>206750.72</v>
      </c>
      <c r="T699" t="s">
        <v>2857</v>
      </c>
      <c r="U699" t="s">
        <v>4182</v>
      </c>
      <c r="V699" t="s">
        <v>3599</v>
      </c>
      <c r="W699" t="s">
        <v>3088</v>
      </c>
    </row>
    <row r="700" spans="1:23" x14ac:dyDescent="0.2">
      <c r="A700" t="s">
        <v>2911</v>
      </c>
      <c r="B700" t="s">
        <v>3087</v>
      </c>
      <c r="C700" t="s">
        <v>3088</v>
      </c>
      <c r="D700" t="s">
        <v>3089</v>
      </c>
      <c r="E700" t="s">
        <v>2915</v>
      </c>
      <c r="F700" t="s">
        <v>2916</v>
      </c>
      <c r="G700" t="s">
        <v>2856</v>
      </c>
      <c r="H700" t="s">
        <v>4181</v>
      </c>
      <c r="I700" s="2">
        <v>45716</v>
      </c>
      <c r="J700" t="s">
        <v>3492</v>
      </c>
      <c r="K700" t="s">
        <v>3493</v>
      </c>
      <c r="L700" t="s">
        <v>4184</v>
      </c>
      <c r="M700" s="3">
        <v>6607</v>
      </c>
      <c r="N700" s="4">
        <v>155714.41</v>
      </c>
      <c r="O700" s="4">
        <v>173.31</v>
      </c>
      <c r="P700" s="4">
        <v>469.59</v>
      </c>
      <c r="Q700" s="4">
        <v>198.21</v>
      </c>
      <c r="R700" s="4">
        <v>0</v>
      </c>
      <c r="S700" s="4">
        <v>155071.51</v>
      </c>
      <c r="T700" t="s">
        <v>2857</v>
      </c>
      <c r="U700" t="s">
        <v>4182</v>
      </c>
      <c r="V700" t="s">
        <v>3599</v>
      </c>
      <c r="W700" t="s">
        <v>3088</v>
      </c>
    </row>
    <row r="701" spans="1:23" x14ac:dyDescent="0.2">
      <c r="A701" t="s">
        <v>2911</v>
      </c>
      <c r="B701" t="s">
        <v>2912</v>
      </c>
      <c r="C701" t="s">
        <v>2913</v>
      </c>
      <c r="D701" t="s">
        <v>2914</v>
      </c>
      <c r="E701" t="s">
        <v>2915</v>
      </c>
      <c r="F701" t="s">
        <v>2916</v>
      </c>
      <c r="G701" t="s">
        <v>2856</v>
      </c>
      <c r="H701" t="s">
        <v>4185</v>
      </c>
      <c r="I701" s="2">
        <v>45716</v>
      </c>
      <c r="J701" t="s">
        <v>3681</v>
      </c>
      <c r="K701" t="s">
        <v>3295</v>
      </c>
      <c r="L701" t="s">
        <v>4186</v>
      </c>
      <c r="M701" s="3">
        <v>29304</v>
      </c>
      <c r="N701" s="4">
        <v>676760.06</v>
      </c>
      <c r="O701" s="4">
        <v>753.22</v>
      </c>
      <c r="P701" s="4">
        <v>1767</v>
      </c>
      <c r="Q701" s="4">
        <v>879.12</v>
      </c>
      <c r="R701" s="4">
        <v>4499.99</v>
      </c>
      <c r="S701" s="4">
        <v>669739.85</v>
      </c>
      <c r="T701" t="s">
        <v>2857</v>
      </c>
      <c r="U701" t="s">
        <v>4187</v>
      </c>
      <c r="V701" t="s">
        <v>3599</v>
      </c>
      <c r="W701" t="s">
        <v>2913</v>
      </c>
    </row>
    <row r="702" spans="1:23" x14ac:dyDescent="0.2">
      <c r="A702" t="s">
        <v>2911</v>
      </c>
      <c r="B702" t="s">
        <v>3087</v>
      </c>
      <c r="C702" t="s">
        <v>3148</v>
      </c>
      <c r="D702" t="s">
        <v>3149</v>
      </c>
      <c r="E702" t="s">
        <v>2915</v>
      </c>
      <c r="F702" t="s">
        <v>2916</v>
      </c>
      <c r="G702" t="s">
        <v>2856</v>
      </c>
      <c r="H702" t="s">
        <v>4188</v>
      </c>
      <c r="I702" s="2">
        <v>45716</v>
      </c>
      <c r="J702" t="s">
        <v>3151</v>
      </c>
      <c r="K702" t="s">
        <v>3152</v>
      </c>
      <c r="L702" t="s">
        <v>3941</v>
      </c>
      <c r="M702" s="3">
        <v>250</v>
      </c>
      <c r="N702" s="4">
        <v>175000</v>
      </c>
      <c r="O702" s="4">
        <v>194.77</v>
      </c>
      <c r="P702" s="4">
        <v>0</v>
      </c>
      <c r="Q702" s="4">
        <v>0</v>
      </c>
      <c r="R702" s="4">
        <v>0</v>
      </c>
      <c r="S702" s="4">
        <v>174805.23</v>
      </c>
      <c r="T702" t="s">
        <v>2857</v>
      </c>
      <c r="U702" t="s">
        <v>4189</v>
      </c>
      <c r="V702" t="s">
        <v>3599</v>
      </c>
      <c r="W702" t="s">
        <v>3148</v>
      </c>
    </row>
    <row r="703" spans="1:23" x14ac:dyDescent="0.2">
      <c r="A703" t="s">
        <v>2911</v>
      </c>
      <c r="B703" t="s">
        <v>3087</v>
      </c>
      <c r="C703" t="s">
        <v>3148</v>
      </c>
      <c r="D703" t="s">
        <v>3149</v>
      </c>
      <c r="E703" t="s">
        <v>2915</v>
      </c>
      <c r="F703" t="s">
        <v>2916</v>
      </c>
      <c r="G703" t="s">
        <v>2856</v>
      </c>
      <c r="H703" t="s">
        <v>4188</v>
      </c>
      <c r="I703" s="2">
        <v>45716</v>
      </c>
      <c r="J703" t="s">
        <v>3151</v>
      </c>
      <c r="K703" t="s">
        <v>3152</v>
      </c>
      <c r="L703" t="s">
        <v>3942</v>
      </c>
      <c r="M703" s="3">
        <v>113</v>
      </c>
      <c r="N703" s="4">
        <v>49720</v>
      </c>
      <c r="O703" s="4">
        <v>55.34</v>
      </c>
      <c r="P703" s="4">
        <v>0</v>
      </c>
      <c r="Q703" s="4">
        <v>0</v>
      </c>
      <c r="R703" s="4">
        <v>0</v>
      </c>
      <c r="S703" s="4">
        <v>49664.66</v>
      </c>
      <c r="T703" t="s">
        <v>2857</v>
      </c>
      <c r="U703" t="s">
        <v>4189</v>
      </c>
      <c r="V703" t="s">
        <v>3599</v>
      </c>
      <c r="W703" t="s">
        <v>3148</v>
      </c>
    </row>
    <row r="704" spans="1:23" x14ac:dyDescent="0.2">
      <c r="A704" t="s">
        <v>2911</v>
      </c>
      <c r="B704" t="s">
        <v>3087</v>
      </c>
      <c r="C704" t="s">
        <v>3148</v>
      </c>
      <c r="D704" t="s">
        <v>3149</v>
      </c>
      <c r="E704" t="s">
        <v>2915</v>
      </c>
      <c r="F704" t="s">
        <v>2916</v>
      </c>
      <c r="G704" t="s">
        <v>2856</v>
      </c>
      <c r="H704" t="s">
        <v>4188</v>
      </c>
      <c r="I704" s="2">
        <v>45716</v>
      </c>
      <c r="J704" t="s">
        <v>3151</v>
      </c>
      <c r="K704" t="s">
        <v>3152</v>
      </c>
      <c r="L704" t="s">
        <v>4190</v>
      </c>
      <c r="M704" s="3">
        <v>220</v>
      </c>
      <c r="N704" s="4">
        <v>96800</v>
      </c>
      <c r="O704" s="4">
        <v>107.74</v>
      </c>
      <c r="P704" s="4">
        <v>0</v>
      </c>
      <c r="Q704" s="4">
        <v>0</v>
      </c>
      <c r="R704" s="4">
        <v>0</v>
      </c>
      <c r="S704" s="4">
        <v>96692.26</v>
      </c>
      <c r="T704" t="s">
        <v>2857</v>
      </c>
      <c r="U704" t="s">
        <v>4189</v>
      </c>
      <c r="V704" t="s">
        <v>3599</v>
      </c>
      <c r="W704" t="s">
        <v>3148</v>
      </c>
    </row>
    <row r="705" spans="1:23" x14ac:dyDescent="0.2">
      <c r="A705" t="s">
        <v>2911</v>
      </c>
      <c r="B705" t="s">
        <v>2912</v>
      </c>
      <c r="C705" t="s">
        <v>2913</v>
      </c>
      <c r="D705" t="s">
        <v>2914</v>
      </c>
      <c r="E705" t="s">
        <v>2915</v>
      </c>
      <c r="F705" t="s">
        <v>2916</v>
      </c>
      <c r="G705" t="s">
        <v>2856</v>
      </c>
      <c r="H705" t="s">
        <v>4191</v>
      </c>
      <c r="I705" s="2">
        <v>45693</v>
      </c>
      <c r="J705" t="s">
        <v>3294</v>
      </c>
      <c r="K705" t="s">
        <v>3295</v>
      </c>
      <c r="L705" t="s">
        <v>3601</v>
      </c>
      <c r="M705" s="3">
        <v>29304</v>
      </c>
      <c r="N705" s="4">
        <v>694079.01</v>
      </c>
      <c r="O705" s="4">
        <v>772.5</v>
      </c>
      <c r="P705" s="4">
        <v>1767</v>
      </c>
      <c r="Q705" s="4">
        <v>879.12</v>
      </c>
      <c r="R705" s="4">
        <v>4499.99</v>
      </c>
      <c r="S705" s="4">
        <v>687039.52</v>
      </c>
      <c r="T705" t="s">
        <v>2857</v>
      </c>
      <c r="U705" t="s">
        <v>4192</v>
      </c>
      <c r="V705" t="s">
        <v>3599</v>
      </c>
      <c r="W705" t="s">
        <v>2913</v>
      </c>
    </row>
    <row r="706" spans="1:23" x14ac:dyDescent="0.2">
      <c r="A706" t="s">
        <v>2911</v>
      </c>
      <c r="B706" t="s">
        <v>2912</v>
      </c>
      <c r="C706" t="s">
        <v>2913</v>
      </c>
      <c r="D706" t="s">
        <v>2914</v>
      </c>
      <c r="E706" t="s">
        <v>2915</v>
      </c>
      <c r="F706" t="s">
        <v>2916</v>
      </c>
      <c r="G706" t="s">
        <v>2856</v>
      </c>
      <c r="H706" t="s">
        <v>4193</v>
      </c>
      <c r="I706" s="2">
        <v>45695</v>
      </c>
      <c r="J706" t="s">
        <v>2990</v>
      </c>
      <c r="K706" t="s">
        <v>2991</v>
      </c>
      <c r="L706" t="s">
        <v>3604</v>
      </c>
      <c r="M706" s="3">
        <v>29304</v>
      </c>
      <c r="N706" s="4">
        <v>679690.46</v>
      </c>
      <c r="O706" s="4">
        <v>756.48</v>
      </c>
      <c r="P706" s="4">
        <v>1767</v>
      </c>
      <c r="Q706" s="4">
        <v>879.12</v>
      </c>
      <c r="R706" s="4">
        <v>4499.99</v>
      </c>
      <c r="S706" s="4">
        <v>672666.99</v>
      </c>
      <c r="T706" t="s">
        <v>2857</v>
      </c>
      <c r="U706" t="s">
        <v>4194</v>
      </c>
      <c r="V706" t="s">
        <v>3599</v>
      </c>
      <c r="W706" t="s">
        <v>2913</v>
      </c>
    </row>
    <row r="707" spans="1:23" x14ac:dyDescent="0.2">
      <c r="A707" t="s">
        <v>2911</v>
      </c>
      <c r="B707" t="s">
        <v>2912</v>
      </c>
      <c r="C707" t="s">
        <v>2922</v>
      </c>
      <c r="D707" t="s">
        <v>2923</v>
      </c>
      <c r="E707" t="s">
        <v>2915</v>
      </c>
      <c r="F707" t="s">
        <v>2916</v>
      </c>
      <c r="G707" t="s">
        <v>2856</v>
      </c>
      <c r="H707" t="s">
        <v>4195</v>
      </c>
      <c r="I707" s="2">
        <v>45710</v>
      </c>
      <c r="J707" t="s">
        <v>3204</v>
      </c>
      <c r="K707" t="s">
        <v>3205</v>
      </c>
      <c r="L707" t="s">
        <v>3607</v>
      </c>
      <c r="M707" s="3">
        <v>36927</v>
      </c>
      <c r="N707" s="4">
        <v>833897.33</v>
      </c>
      <c r="O707" s="4">
        <v>0</v>
      </c>
      <c r="P707" s="4">
        <v>0</v>
      </c>
      <c r="Q707" s="4">
        <v>1107.81</v>
      </c>
      <c r="R707" s="4">
        <v>0</v>
      </c>
      <c r="S707" s="4">
        <v>833897.33</v>
      </c>
      <c r="T707" t="s">
        <v>2857</v>
      </c>
      <c r="U707" t="s">
        <v>4196</v>
      </c>
      <c r="V707" t="s">
        <v>3599</v>
      </c>
      <c r="W707" t="s">
        <v>2922</v>
      </c>
    </row>
    <row r="708" spans="1:23" x14ac:dyDescent="0.2">
      <c r="A708" s="7" t="s">
        <v>2911</v>
      </c>
      <c r="B708" s="7" t="s">
        <v>10</v>
      </c>
      <c r="C708" s="7" t="s">
        <v>10</v>
      </c>
      <c r="D708" s="7" t="s">
        <v>10</v>
      </c>
      <c r="E708" s="7" t="s">
        <v>10</v>
      </c>
      <c r="F708" s="7" t="s">
        <v>10</v>
      </c>
      <c r="G708" s="7" t="s">
        <v>10</v>
      </c>
      <c r="H708" s="7" t="s">
        <v>10</v>
      </c>
      <c r="I708" s="8"/>
      <c r="J708" s="7" t="s">
        <v>10</v>
      </c>
      <c r="K708" s="7" t="s">
        <v>10</v>
      </c>
      <c r="L708" s="7" t="s">
        <v>10</v>
      </c>
      <c r="M708" s="9">
        <v>5532437</v>
      </c>
      <c r="N708" s="10">
        <v>119553733.52</v>
      </c>
      <c r="O708" s="10">
        <v>118419.77</v>
      </c>
      <c r="P708" s="10">
        <v>370428.29</v>
      </c>
      <c r="Q708" s="10">
        <v>132170.4</v>
      </c>
      <c r="R708" s="10">
        <v>374093.57</v>
      </c>
      <c r="S708" s="10">
        <v>118690791.89</v>
      </c>
      <c r="T708" s="7" t="s">
        <v>10</v>
      </c>
      <c r="U708" s="7" t="s">
        <v>10</v>
      </c>
      <c r="V708" t="s">
        <v>3599</v>
      </c>
      <c r="W708" s="7" t="s">
        <v>10</v>
      </c>
    </row>
    <row r="709" spans="1:23" x14ac:dyDescent="0.2">
      <c r="A709" t="s">
        <v>3502</v>
      </c>
      <c r="B709" t="s">
        <v>2912</v>
      </c>
      <c r="C709" t="s">
        <v>2922</v>
      </c>
      <c r="D709" t="s">
        <v>2923</v>
      </c>
      <c r="E709" t="s">
        <v>3503</v>
      </c>
      <c r="F709" t="s">
        <v>2916</v>
      </c>
      <c r="G709" t="s">
        <v>2809</v>
      </c>
      <c r="H709" t="s">
        <v>2017</v>
      </c>
      <c r="I709" s="2">
        <v>45713</v>
      </c>
      <c r="J709" t="s">
        <v>3531</v>
      </c>
      <c r="K709" t="s">
        <v>3532</v>
      </c>
      <c r="L709" t="s">
        <v>4197</v>
      </c>
      <c r="M709" s="3">
        <v>1474</v>
      </c>
      <c r="N709" s="4">
        <v>34598.379999999997</v>
      </c>
      <c r="O709" s="4">
        <v>0</v>
      </c>
      <c r="P709" s="4">
        <v>0</v>
      </c>
      <c r="Q709" s="4">
        <v>0</v>
      </c>
      <c r="R709" s="4">
        <v>0</v>
      </c>
      <c r="S709" s="4">
        <v>34598.379999999997</v>
      </c>
      <c r="T709" t="s">
        <v>4198</v>
      </c>
      <c r="U709" t="s">
        <v>4199</v>
      </c>
      <c r="V709" t="s">
        <v>3599</v>
      </c>
      <c r="W709" t="s">
        <v>2922</v>
      </c>
    </row>
    <row r="710" spans="1:23" x14ac:dyDescent="0.2">
      <c r="A710" t="s">
        <v>3502</v>
      </c>
      <c r="B710" t="s">
        <v>2870</v>
      </c>
      <c r="C710" t="s">
        <v>2871</v>
      </c>
      <c r="D710" t="s">
        <v>2872</v>
      </c>
      <c r="E710" t="s">
        <v>3503</v>
      </c>
      <c r="F710" t="s">
        <v>2874</v>
      </c>
      <c r="G710" t="s">
        <v>2809</v>
      </c>
      <c r="H710" t="s">
        <v>4200</v>
      </c>
      <c r="I710" s="2">
        <v>45716</v>
      </c>
      <c r="J710" t="s">
        <v>2811</v>
      </c>
      <c r="K710" t="s">
        <v>2876</v>
      </c>
      <c r="L710" t="s">
        <v>3647</v>
      </c>
      <c r="M710" s="3">
        <v>27523</v>
      </c>
      <c r="N710" s="4">
        <v>42029.49</v>
      </c>
      <c r="O710" s="4">
        <v>0</v>
      </c>
      <c r="P710" s="4">
        <v>0</v>
      </c>
      <c r="Q710" s="4">
        <v>0</v>
      </c>
      <c r="R710" s="4">
        <v>0</v>
      </c>
      <c r="S710" s="4">
        <v>42029.49</v>
      </c>
      <c r="T710" t="s">
        <v>3622</v>
      </c>
      <c r="U710" t="s">
        <v>4201</v>
      </c>
      <c r="V710" t="s">
        <v>3599</v>
      </c>
      <c r="W710" t="s">
        <v>2871</v>
      </c>
    </row>
    <row r="711" spans="1:23" x14ac:dyDescent="0.2">
      <c r="A711" t="s">
        <v>3502</v>
      </c>
      <c r="B711" t="s">
        <v>2870</v>
      </c>
      <c r="C711" t="s">
        <v>2871</v>
      </c>
      <c r="D711" t="s">
        <v>2872</v>
      </c>
      <c r="E711" t="s">
        <v>3503</v>
      </c>
      <c r="F711" t="s">
        <v>2874</v>
      </c>
      <c r="G711" t="s">
        <v>2809</v>
      </c>
      <c r="H711" t="s">
        <v>4200</v>
      </c>
      <c r="I711" s="2">
        <v>45716</v>
      </c>
      <c r="J711" t="s">
        <v>2811</v>
      </c>
      <c r="K711" t="s">
        <v>2876</v>
      </c>
      <c r="L711" t="s">
        <v>3648</v>
      </c>
      <c r="M711" s="3">
        <v>27505</v>
      </c>
      <c r="N711" s="4">
        <v>42002.1</v>
      </c>
      <c r="O711" s="4">
        <v>0</v>
      </c>
      <c r="P711" s="4">
        <v>0</v>
      </c>
      <c r="Q711" s="4">
        <v>0</v>
      </c>
      <c r="R711" s="4">
        <v>0</v>
      </c>
      <c r="S711" s="4">
        <v>42002.1</v>
      </c>
      <c r="T711" t="s">
        <v>3622</v>
      </c>
      <c r="U711" t="s">
        <v>4201</v>
      </c>
      <c r="V711" t="s">
        <v>3599</v>
      </c>
      <c r="W711" t="s">
        <v>2871</v>
      </c>
    </row>
    <row r="712" spans="1:23" x14ac:dyDescent="0.2">
      <c r="A712" t="s">
        <v>3502</v>
      </c>
      <c r="B712" t="s">
        <v>2870</v>
      </c>
      <c r="C712" t="s">
        <v>2871</v>
      </c>
      <c r="D712" t="s">
        <v>2872</v>
      </c>
      <c r="E712" t="s">
        <v>3503</v>
      </c>
      <c r="F712" t="s">
        <v>2874</v>
      </c>
      <c r="G712" t="s">
        <v>2809</v>
      </c>
      <c r="H712" t="s">
        <v>4200</v>
      </c>
      <c r="I712" s="2">
        <v>45716</v>
      </c>
      <c r="J712" t="s">
        <v>2811</v>
      </c>
      <c r="K712" t="s">
        <v>2876</v>
      </c>
      <c r="L712" t="s">
        <v>3649</v>
      </c>
      <c r="M712" s="3">
        <v>27399</v>
      </c>
      <c r="N712" s="4">
        <v>41690.82</v>
      </c>
      <c r="O712" s="4">
        <v>0</v>
      </c>
      <c r="P712" s="4">
        <v>0</v>
      </c>
      <c r="Q712" s="4">
        <v>0</v>
      </c>
      <c r="R712" s="4">
        <v>0</v>
      </c>
      <c r="S712" s="4">
        <v>41690.82</v>
      </c>
      <c r="T712" t="s">
        <v>3622</v>
      </c>
      <c r="U712" t="s">
        <v>4201</v>
      </c>
      <c r="V712" t="s">
        <v>3599</v>
      </c>
      <c r="W712" t="s">
        <v>2871</v>
      </c>
    </row>
    <row r="713" spans="1:23" x14ac:dyDescent="0.2">
      <c r="A713" t="s">
        <v>3502</v>
      </c>
      <c r="B713" t="s">
        <v>2870</v>
      </c>
      <c r="C713" t="s">
        <v>2871</v>
      </c>
      <c r="D713" t="s">
        <v>2872</v>
      </c>
      <c r="E713" t="s">
        <v>3503</v>
      </c>
      <c r="F713" t="s">
        <v>2874</v>
      </c>
      <c r="G713" t="s">
        <v>2809</v>
      </c>
      <c r="H713" t="s">
        <v>4200</v>
      </c>
      <c r="I713" s="2">
        <v>45716</v>
      </c>
      <c r="J713" t="s">
        <v>2811</v>
      </c>
      <c r="K713" t="s">
        <v>2876</v>
      </c>
      <c r="L713" t="s">
        <v>3650</v>
      </c>
      <c r="M713" s="3">
        <v>27399</v>
      </c>
      <c r="N713" s="4">
        <v>41690.82</v>
      </c>
      <c r="O713" s="4">
        <v>0</v>
      </c>
      <c r="P713" s="4">
        <v>0</v>
      </c>
      <c r="Q713" s="4">
        <v>0</v>
      </c>
      <c r="R713" s="4">
        <v>0</v>
      </c>
      <c r="S713" s="4">
        <v>41690.82</v>
      </c>
      <c r="T713" t="s">
        <v>3622</v>
      </c>
      <c r="U713" t="s">
        <v>4201</v>
      </c>
      <c r="V713" t="s">
        <v>3599</v>
      </c>
      <c r="W713" t="s">
        <v>2871</v>
      </c>
    </row>
    <row r="714" spans="1:23" x14ac:dyDescent="0.2">
      <c r="A714" t="s">
        <v>3502</v>
      </c>
      <c r="B714" t="s">
        <v>2870</v>
      </c>
      <c r="C714" t="s">
        <v>2871</v>
      </c>
      <c r="D714" t="s">
        <v>2872</v>
      </c>
      <c r="E714" t="s">
        <v>3503</v>
      </c>
      <c r="F714" t="s">
        <v>2874</v>
      </c>
      <c r="G714" t="s">
        <v>2809</v>
      </c>
      <c r="H714" t="s">
        <v>4200</v>
      </c>
      <c r="I714" s="2">
        <v>45716</v>
      </c>
      <c r="J714" t="s">
        <v>2811</v>
      </c>
      <c r="K714" t="s">
        <v>2876</v>
      </c>
      <c r="L714" t="s">
        <v>3651</v>
      </c>
      <c r="M714" s="3">
        <v>27130</v>
      </c>
      <c r="N714" s="4">
        <v>41431.51</v>
      </c>
      <c r="O714" s="4">
        <v>0</v>
      </c>
      <c r="P714" s="4">
        <v>0</v>
      </c>
      <c r="Q714" s="4">
        <v>0</v>
      </c>
      <c r="R714" s="4">
        <v>0</v>
      </c>
      <c r="S714" s="4">
        <v>41431.51</v>
      </c>
      <c r="T714" t="s">
        <v>3622</v>
      </c>
      <c r="U714" t="s">
        <v>4201</v>
      </c>
      <c r="V714" t="s">
        <v>3599</v>
      </c>
      <c r="W714" t="s">
        <v>2871</v>
      </c>
    </row>
    <row r="715" spans="1:23" x14ac:dyDescent="0.2">
      <c r="A715" t="s">
        <v>3502</v>
      </c>
      <c r="B715" t="s">
        <v>2870</v>
      </c>
      <c r="C715" t="s">
        <v>2871</v>
      </c>
      <c r="D715" t="s">
        <v>2872</v>
      </c>
      <c r="E715" t="s">
        <v>3503</v>
      </c>
      <c r="F715" t="s">
        <v>2874</v>
      </c>
      <c r="G715" t="s">
        <v>2809</v>
      </c>
      <c r="H715" t="s">
        <v>4200</v>
      </c>
      <c r="I715" s="2">
        <v>45716</v>
      </c>
      <c r="J715" t="s">
        <v>2811</v>
      </c>
      <c r="K715" t="s">
        <v>2876</v>
      </c>
      <c r="L715" t="s">
        <v>3652</v>
      </c>
      <c r="M715" s="3">
        <v>27439</v>
      </c>
      <c r="N715" s="4">
        <v>41751.69</v>
      </c>
      <c r="O715" s="4">
        <v>0</v>
      </c>
      <c r="P715" s="4">
        <v>0</v>
      </c>
      <c r="Q715" s="4">
        <v>0</v>
      </c>
      <c r="R715" s="4">
        <v>0</v>
      </c>
      <c r="S715" s="4">
        <v>41751.69</v>
      </c>
      <c r="T715" t="s">
        <v>3622</v>
      </c>
      <c r="U715" t="s">
        <v>4201</v>
      </c>
      <c r="V715" t="s">
        <v>3599</v>
      </c>
      <c r="W715" t="s">
        <v>2871</v>
      </c>
    </row>
    <row r="716" spans="1:23" x14ac:dyDescent="0.2">
      <c r="A716" t="s">
        <v>3502</v>
      </c>
      <c r="B716" t="s">
        <v>2870</v>
      </c>
      <c r="C716" t="s">
        <v>2871</v>
      </c>
      <c r="D716" t="s">
        <v>2872</v>
      </c>
      <c r="E716" t="s">
        <v>3503</v>
      </c>
      <c r="F716" t="s">
        <v>2874</v>
      </c>
      <c r="G716" t="s">
        <v>2809</v>
      </c>
      <c r="H716" t="s">
        <v>4200</v>
      </c>
      <c r="I716" s="2">
        <v>45716</v>
      </c>
      <c r="J716" t="s">
        <v>2811</v>
      </c>
      <c r="K716" t="s">
        <v>2876</v>
      </c>
      <c r="L716" t="s">
        <v>3653</v>
      </c>
      <c r="M716" s="3">
        <v>27505</v>
      </c>
      <c r="N716" s="4">
        <v>41852.1</v>
      </c>
      <c r="O716" s="4">
        <v>0</v>
      </c>
      <c r="P716" s="4">
        <v>0</v>
      </c>
      <c r="Q716" s="4">
        <v>0</v>
      </c>
      <c r="R716" s="4">
        <v>0</v>
      </c>
      <c r="S716" s="4">
        <v>41852.1</v>
      </c>
      <c r="T716" t="s">
        <v>3622</v>
      </c>
      <c r="U716" t="s">
        <v>4201</v>
      </c>
      <c r="V716" t="s">
        <v>3599</v>
      </c>
      <c r="W716" t="s">
        <v>2871</v>
      </c>
    </row>
    <row r="717" spans="1:23" x14ac:dyDescent="0.2">
      <c r="A717" t="s">
        <v>3502</v>
      </c>
      <c r="B717" t="s">
        <v>2870</v>
      </c>
      <c r="C717" t="s">
        <v>2871</v>
      </c>
      <c r="D717" t="s">
        <v>2872</v>
      </c>
      <c r="E717" t="s">
        <v>3503</v>
      </c>
      <c r="F717" t="s">
        <v>2874</v>
      </c>
      <c r="G717" t="s">
        <v>2809</v>
      </c>
      <c r="H717" t="s">
        <v>4200</v>
      </c>
      <c r="I717" s="2">
        <v>45716</v>
      </c>
      <c r="J717" t="s">
        <v>2811</v>
      </c>
      <c r="K717" t="s">
        <v>2876</v>
      </c>
      <c r="L717" t="s">
        <v>3654</v>
      </c>
      <c r="M717" s="3">
        <v>26738</v>
      </c>
      <c r="N717" s="4">
        <v>40685.019999999997</v>
      </c>
      <c r="O717" s="4">
        <v>0</v>
      </c>
      <c r="P717" s="4">
        <v>0</v>
      </c>
      <c r="Q717" s="4">
        <v>0</v>
      </c>
      <c r="R717" s="4">
        <v>0</v>
      </c>
      <c r="S717" s="4">
        <v>40685.019999999997</v>
      </c>
      <c r="T717" t="s">
        <v>3622</v>
      </c>
      <c r="U717" t="s">
        <v>4201</v>
      </c>
      <c r="V717" t="s">
        <v>3599</v>
      </c>
      <c r="W717" t="s">
        <v>2871</v>
      </c>
    </row>
    <row r="718" spans="1:23" x14ac:dyDescent="0.2">
      <c r="A718" t="s">
        <v>3502</v>
      </c>
      <c r="B718" t="s">
        <v>2870</v>
      </c>
      <c r="C718" t="s">
        <v>2871</v>
      </c>
      <c r="D718" t="s">
        <v>2872</v>
      </c>
      <c r="E718" t="s">
        <v>3503</v>
      </c>
      <c r="F718" t="s">
        <v>2874</v>
      </c>
      <c r="G718" t="s">
        <v>2809</v>
      </c>
      <c r="H718" t="s">
        <v>4202</v>
      </c>
      <c r="I718" s="2">
        <v>45716</v>
      </c>
      <c r="J718" t="s">
        <v>2811</v>
      </c>
      <c r="K718" t="s">
        <v>2899</v>
      </c>
      <c r="L718" t="s">
        <v>3656</v>
      </c>
      <c r="M718" s="3">
        <v>27681</v>
      </c>
      <c r="N718" s="4">
        <v>21101.23</v>
      </c>
      <c r="O718" s="4">
        <v>0</v>
      </c>
      <c r="P718" s="4">
        <v>0</v>
      </c>
      <c r="Q718" s="4">
        <v>0</v>
      </c>
      <c r="R718" s="4">
        <v>0</v>
      </c>
      <c r="S718" s="4">
        <v>21101.23</v>
      </c>
      <c r="T718" t="s">
        <v>3622</v>
      </c>
      <c r="U718" t="s">
        <v>4203</v>
      </c>
      <c r="V718" t="s">
        <v>3599</v>
      </c>
      <c r="W718" t="s">
        <v>2871</v>
      </c>
    </row>
    <row r="719" spans="1:23" x14ac:dyDescent="0.2">
      <c r="A719" s="7" t="s">
        <v>3502</v>
      </c>
      <c r="B719" s="7" t="s">
        <v>10</v>
      </c>
      <c r="C719" s="7" t="s">
        <v>10</v>
      </c>
      <c r="D719" s="7" t="s">
        <v>10</v>
      </c>
      <c r="E719" s="7" t="s">
        <v>10</v>
      </c>
      <c r="F719" s="7" t="s">
        <v>10</v>
      </c>
      <c r="G719" s="7" t="s">
        <v>10</v>
      </c>
      <c r="H719" s="7" t="s">
        <v>10</v>
      </c>
      <c r="I719" s="8"/>
      <c r="J719" s="7" t="s">
        <v>10</v>
      </c>
      <c r="K719" s="7" t="s">
        <v>10</v>
      </c>
      <c r="L719" s="7" t="s">
        <v>10</v>
      </c>
      <c r="M719" s="9">
        <v>247793</v>
      </c>
      <c r="N719" s="10">
        <v>388833.16</v>
      </c>
      <c r="O719" s="10">
        <v>0</v>
      </c>
      <c r="P719" s="10">
        <v>0</v>
      </c>
      <c r="Q719" s="10">
        <v>0</v>
      </c>
      <c r="R719" s="10">
        <v>0</v>
      </c>
      <c r="S719" s="10">
        <v>388833.16</v>
      </c>
      <c r="T719" s="7" t="s">
        <v>10</v>
      </c>
      <c r="U719" s="7" t="s">
        <v>10</v>
      </c>
      <c r="V719" t="s">
        <v>3599</v>
      </c>
      <c r="W719" s="7" t="s">
        <v>10</v>
      </c>
    </row>
    <row r="720" spans="1:23" x14ac:dyDescent="0.2">
      <c r="A720" t="s">
        <v>3536</v>
      </c>
      <c r="B720" t="s">
        <v>2912</v>
      </c>
      <c r="C720" t="s">
        <v>3338</v>
      </c>
      <c r="D720" t="s">
        <v>3339</v>
      </c>
      <c r="E720" t="s">
        <v>3537</v>
      </c>
      <c r="F720" t="s">
        <v>2916</v>
      </c>
      <c r="G720" t="s">
        <v>2856</v>
      </c>
      <c r="H720" t="s">
        <v>4204</v>
      </c>
      <c r="I720" s="2">
        <v>45715</v>
      </c>
      <c r="J720" t="s">
        <v>3546</v>
      </c>
      <c r="K720" t="s">
        <v>3547</v>
      </c>
      <c r="L720" t="s">
        <v>4205</v>
      </c>
      <c r="M720" s="3">
        <v>0</v>
      </c>
      <c r="N720" s="4">
        <v>-856.03</v>
      </c>
      <c r="O720" s="4">
        <v>-0.95</v>
      </c>
      <c r="P720" s="4">
        <v>0</v>
      </c>
      <c r="Q720" s="4">
        <v>0</v>
      </c>
      <c r="R720" s="4">
        <v>0</v>
      </c>
      <c r="S720" s="4">
        <v>-855.08</v>
      </c>
      <c r="T720" t="s">
        <v>2857</v>
      </c>
      <c r="U720" t="s">
        <v>4206</v>
      </c>
      <c r="V720" t="s">
        <v>3599</v>
      </c>
      <c r="W720" t="s">
        <v>3338</v>
      </c>
    </row>
    <row r="721" spans="1:23" x14ac:dyDescent="0.2">
      <c r="A721" t="s">
        <v>3536</v>
      </c>
      <c r="B721" t="s">
        <v>2912</v>
      </c>
      <c r="C721" t="s">
        <v>2922</v>
      </c>
      <c r="D721" t="s">
        <v>2923</v>
      </c>
      <c r="E721" t="s">
        <v>3537</v>
      </c>
      <c r="F721" t="s">
        <v>2916</v>
      </c>
      <c r="G721" t="s">
        <v>2856</v>
      </c>
      <c r="H721" t="s">
        <v>4207</v>
      </c>
      <c r="I721" s="2">
        <v>45716</v>
      </c>
      <c r="J721" t="s">
        <v>3008</v>
      </c>
      <c r="K721" t="s">
        <v>3009</v>
      </c>
      <c r="L721" t="s">
        <v>3743</v>
      </c>
      <c r="M721" s="3">
        <v>0</v>
      </c>
      <c r="N721" s="4">
        <v>-3841.46</v>
      </c>
      <c r="O721" s="4">
        <v>-4.2699999999999996</v>
      </c>
      <c r="P721" s="4">
        <v>0</v>
      </c>
      <c r="Q721" s="4">
        <v>0</v>
      </c>
      <c r="R721" s="4">
        <v>0</v>
      </c>
      <c r="S721" s="4">
        <v>-3837.19</v>
      </c>
      <c r="T721" t="s">
        <v>2857</v>
      </c>
      <c r="U721" t="s">
        <v>4208</v>
      </c>
      <c r="V721" t="s">
        <v>3599</v>
      </c>
      <c r="W721" t="s">
        <v>2922</v>
      </c>
    </row>
    <row r="722" spans="1:23" x14ac:dyDescent="0.2">
      <c r="A722" t="s">
        <v>3536</v>
      </c>
      <c r="B722" t="s">
        <v>2912</v>
      </c>
      <c r="C722" t="s">
        <v>2913</v>
      </c>
      <c r="D722" t="s">
        <v>2914</v>
      </c>
      <c r="E722" t="s">
        <v>3537</v>
      </c>
      <c r="F722" t="s">
        <v>2916</v>
      </c>
      <c r="G722" t="s">
        <v>2856</v>
      </c>
      <c r="H722" t="s">
        <v>2208</v>
      </c>
      <c r="I722" s="2">
        <v>45716</v>
      </c>
      <c r="J722" t="s">
        <v>3465</v>
      </c>
      <c r="K722" t="s">
        <v>3466</v>
      </c>
      <c r="L722" t="s">
        <v>3467</v>
      </c>
      <c r="M722" s="3">
        <v>0</v>
      </c>
      <c r="N722" s="4">
        <v>-4014.67</v>
      </c>
      <c r="O722" s="4">
        <v>-4.47</v>
      </c>
      <c r="P722" s="4">
        <v>0</v>
      </c>
      <c r="Q722" s="4">
        <v>0</v>
      </c>
      <c r="R722" s="4">
        <v>0</v>
      </c>
      <c r="S722" s="4">
        <v>-4010.2</v>
      </c>
      <c r="T722" t="s">
        <v>2857</v>
      </c>
      <c r="U722" t="s">
        <v>4209</v>
      </c>
      <c r="V722" t="s">
        <v>3599</v>
      </c>
      <c r="W722" t="s">
        <v>2913</v>
      </c>
    </row>
    <row r="723" spans="1:23" x14ac:dyDescent="0.2">
      <c r="A723" t="s">
        <v>3536</v>
      </c>
      <c r="B723" t="s">
        <v>2912</v>
      </c>
      <c r="C723" t="s">
        <v>2913</v>
      </c>
      <c r="D723" t="s">
        <v>2914</v>
      </c>
      <c r="E723" t="s">
        <v>3537</v>
      </c>
      <c r="F723" t="s">
        <v>2916</v>
      </c>
      <c r="G723" t="s">
        <v>2856</v>
      </c>
      <c r="H723" t="s">
        <v>2208</v>
      </c>
      <c r="I723" s="2">
        <v>45716</v>
      </c>
      <c r="J723" t="s">
        <v>3465</v>
      </c>
      <c r="K723" t="s">
        <v>3466</v>
      </c>
      <c r="L723" t="s">
        <v>3469</v>
      </c>
      <c r="M723" s="3">
        <v>0</v>
      </c>
      <c r="N723" s="4">
        <v>-4014.67</v>
      </c>
      <c r="O723" s="4">
        <v>-4.46</v>
      </c>
      <c r="P723" s="4">
        <v>0</v>
      </c>
      <c r="Q723" s="4">
        <v>0</v>
      </c>
      <c r="R723" s="4">
        <v>0</v>
      </c>
      <c r="S723" s="4">
        <v>-4010.21</v>
      </c>
      <c r="T723" t="s">
        <v>2857</v>
      </c>
      <c r="U723" t="s">
        <v>4209</v>
      </c>
      <c r="V723" t="s">
        <v>3599</v>
      </c>
      <c r="W723" t="s">
        <v>2913</v>
      </c>
    </row>
    <row r="724" spans="1:23" x14ac:dyDescent="0.2">
      <c r="A724" t="s">
        <v>3536</v>
      </c>
      <c r="B724" t="s">
        <v>2912</v>
      </c>
      <c r="C724" t="s">
        <v>2922</v>
      </c>
      <c r="D724" t="s">
        <v>2923</v>
      </c>
      <c r="E724" t="s">
        <v>3537</v>
      </c>
      <c r="F724" t="s">
        <v>2916</v>
      </c>
      <c r="G724" t="s">
        <v>2856</v>
      </c>
      <c r="H724" t="s">
        <v>4210</v>
      </c>
      <c r="I724" s="2">
        <v>45716</v>
      </c>
      <c r="J724" t="s">
        <v>2957</v>
      </c>
      <c r="K724" t="s">
        <v>2958</v>
      </c>
      <c r="L724" t="s">
        <v>3781</v>
      </c>
      <c r="M724" s="3">
        <v>0</v>
      </c>
      <c r="N724" s="4">
        <v>-3651.58</v>
      </c>
      <c r="O724" s="4">
        <v>-4.07</v>
      </c>
      <c r="P724" s="4">
        <v>0</v>
      </c>
      <c r="Q724" s="4">
        <v>0</v>
      </c>
      <c r="R724" s="4">
        <v>0</v>
      </c>
      <c r="S724" s="4">
        <v>-3647.51</v>
      </c>
      <c r="T724" t="s">
        <v>2857</v>
      </c>
      <c r="U724" t="s">
        <v>4211</v>
      </c>
      <c r="V724" t="s">
        <v>3599</v>
      </c>
      <c r="W724" t="s">
        <v>2922</v>
      </c>
    </row>
    <row r="725" spans="1:23" x14ac:dyDescent="0.2">
      <c r="A725" t="s">
        <v>3536</v>
      </c>
      <c r="B725" t="s">
        <v>2912</v>
      </c>
      <c r="C725" t="s">
        <v>2922</v>
      </c>
      <c r="D725" t="s">
        <v>2923</v>
      </c>
      <c r="E725" t="s">
        <v>3537</v>
      </c>
      <c r="F725" t="s">
        <v>2916</v>
      </c>
      <c r="G725" t="s">
        <v>2856</v>
      </c>
      <c r="H725" t="s">
        <v>4212</v>
      </c>
      <c r="I725" s="2">
        <v>45716</v>
      </c>
      <c r="J725" t="s">
        <v>2933</v>
      </c>
      <c r="K725" t="s">
        <v>2934</v>
      </c>
      <c r="L725" t="s">
        <v>3705</v>
      </c>
      <c r="M725" s="3">
        <v>0</v>
      </c>
      <c r="N725" s="4">
        <v>-80.31</v>
      </c>
      <c r="O725" s="4">
        <v>-0.09</v>
      </c>
      <c r="P725" s="4">
        <v>0</v>
      </c>
      <c r="Q725" s="4">
        <v>0</v>
      </c>
      <c r="R725" s="4">
        <v>0</v>
      </c>
      <c r="S725" s="4">
        <v>-80.22</v>
      </c>
      <c r="T725" t="s">
        <v>2857</v>
      </c>
      <c r="U725" t="s">
        <v>4213</v>
      </c>
      <c r="V725" t="s">
        <v>3599</v>
      </c>
      <c r="W725" t="s">
        <v>2922</v>
      </c>
    </row>
    <row r="726" spans="1:23" x14ac:dyDescent="0.2">
      <c r="A726" t="s">
        <v>3536</v>
      </c>
      <c r="B726" t="s">
        <v>2912</v>
      </c>
      <c r="C726" t="s">
        <v>2922</v>
      </c>
      <c r="D726" t="s">
        <v>2923</v>
      </c>
      <c r="E726" t="s">
        <v>3537</v>
      </c>
      <c r="F726" t="s">
        <v>2916</v>
      </c>
      <c r="G726" t="s">
        <v>2856</v>
      </c>
      <c r="H726" t="s">
        <v>4212</v>
      </c>
      <c r="I726" s="2">
        <v>45716</v>
      </c>
      <c r="J726" t="s">
        <v>2933</v>
      </c>
      <c r="K726" t="s">
        <v>2934</v>
      </c>
      <c r="L726" t="s">
        <v>3707</v>
      </c>
      <c r="M726" s="3">
        <v>0</v>
      </c>
      <c r="N726" s="4">
        <v>-79.150000000000006</v>
      </c>
      <c r="O726" s="4">
        <v>-0.09</v>
      </c>
      <c r="P726" s="4">
        <v>0</v>
      </c>
      <c r="Q726" s="4">
        <v>0</v>
      </c>
      <c r="R726" s="4">
        <v>0</v>
      </c>
      <c r="S726" s="4">
        <v>-79.06</v>
      </c>
      <c r="T726" t="s">
        <v>2857</v>
      </c>
      <c r="U726" t="s">
        <v>4213</v>
      </c>
      <c r="V726" t="s">
        <v>3599</v>
      </c>
      <c r="W726" t="s">
        <v>2922</v>
      </c>
    </row>
    <row r="727" spans="1:23" x14ac:dyDescent="0.2">
      <c r="A727" t="s">
        <v>3536</v>
      </c>
      <c r="B727" t="s">
        <v>2912</v>
      </c>
      <c r="C727" t="s">
        <v>2922</v>
      </c>
      <c r="D727" t="s">
        <v>2923</v>
      </c>
      <c r="E727" t="s">
        <v>3537</v>
      </c>
      <c r="F727" t="s">
        <v>2916</v>
      </c>
      <c r="G727" t="s">
        <v>2856</v>
      </c>
      <c r="H727" t="s">
        <v>4214</v>
      </c>
      <c r="I727" s="2">
        <v>45716</v>
      </c>
      <c r="J727" t="s">
        <v>2925</v>
      </c>
      <c r="K727" t="s">
        <v>3003</v>
      </c>
      <c r="L727" t="s">
        <v>3692</v>
      </c>
      <c r="M727" s="3">
        <v>0</v>
      </c>
      <c r="N727" s="4">
        <v>-3672.23</v>
      </c>
      <c r="O727" s="4">
        <v>-4.09</v>
      </c>
      <c r="P727" s="4">
        <v>0</v>
      </c>
      <c r="Q727" s="4">
        <v>0</v>
      </c>
      <c r="R727" s="4">
        <v>0</v>
      </c>
      <c r="S727" s="4">
        <v>-3668.14</v>
      </c>
      <c r="T727" t="s">
        <v>2857</v>
      </c>
      <c r="U727" t="s">
        <v>4215</v>
      </c>
      <c r="V727" t="s">
        <v>3599</v>
      </c>
      <c r="W727" t="s">
        <v>2922</v>
      </c>
    </row>
    <row r="728" spans="1:23" x14ac:dyDescent="0.2">
      <c r="A728" t="s">
        <v>3536</v>
      </c>
      <c r="B728" t="s">
        <v>2912</v>
      </c>
      <c r="C728" t="s">
        <v>2922</v>
      </c>
      <c r="D728" t="s">
        <v>2923</v>
      </c>
      <c r="E728" t="s">
        <v>3537</v>
      </c>
      <c r="F728" t="s">
        <v>2916</v>
      </c>
      <c r="G728" t="s">
        <v>2856</v>
      </c>
      <c r="H728" t="s">
        <v>4214</v>
      </c>
      <c r="I728" s="2">
        <v>45716</v>
      </c>
      <c r="J728" t="s">
        <v>2925</v>
      </c>
      <c r="K728" t="s">
        <v>3003</v>
      </c>
      <c r="L728" t="s">
        <v>3694</v>
      </c>
      <c r="M728" s="3">
        <v>0</v>
      </c>
      <c r="N728" s="4">
        <v>-3720.8</v>
      </c>
      <c r="O728" s="4">
        <v>-4.1399999999999997</v>
      </c>
      <c r="P728" s="4">
        <v>0</v>
      </c>
      <c r="Q728" s="4">
        <v>0</v>
      </c>
      <c r="R728" s="4">
        <v>0</v>
      </c>
      <c r="S728" s="4">
        <v>-3716.66</v>
      </c>
      <c r="T728" t="s">
        <v>2857</v>
      </c>
      <c r="U728" t="s">
        <v>4215</v>
      </c>
      <c r="V728" t="s">
        <v>3599</v>
      </c>
      <c r="W728" t="s">
        <v>2922</v>
      </c>
    </row>
    <row r="729" spans="1:23" x14ac:dyDescent="0.2">
      <c r="A729" t="s">
        <v>3536</v>
      </c>
      <c r="B729" t="s">
        <v>2912</v>
      </c>
      <c r="C729" t="s">
        <v>2871</v>
      </c>
      <c r="D729" t="s">
        <v>2872</v>
      </c>
      <c r="E729" t="s">
        <v>3537</v>
      </c>
      <c r="F729" t="s">
        <v>2916</v>
      </c>
      <c r="G729" t="s">
        <v>2856</v>
      </c>
      <c r="H729" t="s">
        <v>4216</v>
      </c>
      <c r="I729" s="2">
        <v>45716</v>
      </c>
      <c r="J729" t="s">
        <v>3068</v>
      </c>
      <c r="K729" t="s">
        <v>3746</v>
      </c>
      <c r="L729" t="s">
        <v>3747</v>
      </c>
      <c r="M729" s="3">
        <v>0</v>
      </c>
      <c r="N729" s="4">
        <v>-4078.95</v>
      </c>
      <c r="O729" s="4">
        <v>0</v>
      </c>
      <c r="P729" s="4">
        <v>0</v>
      </c>
      <c r="Q729" s="4">
        <v>0</v>
      </c>
      <c r="R729" s="4">
        <v>0</v>
      </c>
      <c r="S729" s="4">
        <v>-4078.95</v>
      </c>
      <c r="T729" t="s">
        <v>2857</v>
      </c>
      <c r="U729" t="s">
        <v>4217</v>
      </c>
      <c r="V729" t="s">
        <v>3599</v>
      </c>
      <c r="W729" t="s">
        <v>2871</v>
      </c>
    </row>
    <row r="730" spans="1:23" x14ac:dyDescent="0.2">
      <c r="A730" t="s">
        <v>3536</v>
      </c>
      <c r="B730" t="s">
        <v>2912</v>
      </c>
      <c r="C730" t="s">
        <v>2871</v>
      </c>
      <c r="D730" t="s">
        <v>2872</v>
      </c>
      <c r="E730" t="s">
        <v>3537</v>
      </c>
      <c r="F730" t="s">
        <v>2916</v>
      </c>
      <c r="G730" t="s">
        <v>2856</v>
      </c>
      <c r="H730" t="s">
        <v>4218</v>
      </c>
      <c r="I730" s="2">
        <v>45716</v>
      </c>
      <c r="J730" t="s">
        <v>3068</v>
      </c>
      <c r="K730" t="s">
        <v>3746</v>
      </c>
      <c r="L730" t="s">
        <v>3750</v>
      </c>
      <c r="M730" s="3">
        <v>0</v>
      </c>
      <c r="N730" s="4">
        <v>-4080.35</v>
      </c>
      <c r="O730" s="4">
        <v>0</v>
      </c>
      <c r="P730" s="4">
        <v>0</v>
      </c>
      <c r="Q730" s="4">
        <v>0</v>
      </c>
      <c r="R730" s="4">
        <v>0</v>
      </c>
      <c r="S730" s="4">
        <v>-4080.35</v>
      </c>
      <c r="T730" t="s">
        <v>2857</v>
      </c>
      <c r="U730" t="s">
        <v>4219</v>
      </c>
      <c r="V730" t="s">
        <v>3599</v>
      </c>
      <c r="W730" t="s">
        <v>2871</v>
      </c>
    </row>
    <row r="731" spans="1:23" x14ac:dyDescent="0.2">
      <c r="A731" t="s">
        <v>3536</v>
      </c>
      <c r="B731" t="s">
        <v>2912</v>
      </c>
      <c r="C731" t="s">
        <v>2871</v>
      </c>
      <c r="D731" t="s">
        <v>2872</v>
      </c>
      <c r="E731" t="s">
        <v>3537</v>
      </c>
      <c r="F731" t="s">
        <v>2916</v>
      </c>
      <c r="G731" t="s">
        <v>2856</v>
      </c>
      <c r="H731" t="s">
        <v>4220</v>
      </c>
      <c r="I731" s="2">
        <v>45716</v>
      </c>
      <c r="J731" t="s">
        <v>3068</v>
      </c>
      <c r="K731" t="s">
        <v>3746</v>
      </c>
      <c r="L731" t="s">
        <v>3753</v>
      </c>
      <c r="M731" s="3">
        <v>0</v>
      </c>
      <c r="N731" s="4">
        <v>-4101.24</v>
      </c>
      <c r="O731" s="4">
        <v>0</v>
      </c>
      <c r="P731" s="4">
        <v>0</v>
      </c>
      <c r="Q731" s="4">
        <v>0</v>
      </c>
      <c r="R731" s="4">
        <v>0</v>
      </c>
      <c r="S731" s="4">
        <v>-4101.24</v>
      </c>
      <c r="T731" t="s">
        <v>2857</v>
      </c>
      <c r="U731" t="s">
        <v>4221</v>
      </c>
      <c r="V731" t="s">
        <v>3599</v>
      </c>
      <c r="W731" t="s">
        <v>2871</v>
      </c>
    </row>
    <row r="732" spans="1:23" x14ac:dyDescent="0.2">
      <c r="A732" t="s">
        <v>3536</v>
      </c>
      <c r="B732" t="s">
        <v>2912</v>
      </c>
      <c r="C732" t="s">
        <v>2871</v>
      </c>
      <c r="D732" t="s">
        <v>2872</v>
      </c>
      <c r="E732" t="s">
        <v>3537</v>
      </c>
      <c r="F732" t="s">
        <v>2916</v>
      </c>
      <c r="G732" t="s">
        <v>2856</v>
      </c>
      <c r="H732" t="s">
        <v>4222</v>
      </c>
      <c r="I732" s="2">
        <v>45716</v>
      </c>
      <c r="J732" t="s">
        <v>3068</v>
      </c>
      <c r="K732" t="s">
        <v>3746</v>
      </c>
      <c r="L732" t="s">
        <v>3756</v>
      </c>
      <c r="M732" s="3">
        <v>0</v>
      </c>
      <c r="N732" s="4">
        <v>-4079.72</v>
      </c>
      <c r="O732" s="4">
        <v>0</v>
      </c>
      <c r="P732" s="4">
        <v>0</v>
      </c>
      <c r="Q732" s="4">
        <v>0</v>
      </c>
      <c r="R732" s="4">
        <v>0</v>
      </c>
      <c r="S732" s="4">
        <v>-4079.72</v>
      </c>
      <c r="T732" t="s">
        <v>2857</v>
      </c>
      <c r="U732" t="s">
        <v>4223</v>
      </c>
      <c r="V732" t="s">
        <v>3599</v>
      </c>
      <c r="W732" t="s">
        <v>2871</v>
      </c>
    </row>
    <row r="733" spans="1:23" x14ac:dyDescent="0.2">
      <c r="A733" t="s">
        <v>3536</v>
      </c>
      <c r="B733" t="s">
        <v>2912</v>
      </c>
      <c r="C733" t="s">
        <v>3120</v>
      </c>
      <c r="D733" t="s">
        <v>3121</v>
      </c>
      <c r="E733" t="s">
        <v>3537</v>
      </c>
      <c r="F733" t="s">
        <v>2916</v>
      </c>
      <c r="G733" t="s">
        <v>2856</v>
      </c>
      <c r="H733" t="s">
        <v>2443</v>
      </c>
      <c r="I733" s="2">
        <v>45716</v>
      </c>
      <c r="J733" t="s">
        <v>930</v>
      </c>
      <c r="K733" t="s">
        <v>3122</v>
      </c>
      <c r="L733" t="s">
        <v>3123</v>
      </c>
      <c r="M733" s="3">
        <v>0</v>
      </c>
      <c r="N733" s="4">
        <v>-17235.009999999998</v>
      </c>
      <c r="O733" s="4">
        <v>-19.18</v>
      </c>
      <c r="P733" s="4">
        <v>0</v>
      </c>
      <c r="Q733" s="4">
        <v>0</v>
      </c>
      <c r="R733" s="4">
        <v>0</v>
      </c>
      <c r="S733" s="4">
        <v>-17215.830000000002</v>
      </c>
      <c r="T733" t="s">
        <v>2857</v>
      </c>
      <c r="U733" t="s">
        <v>4224</v>
      </c>
      <c r="V733" t="s">
        <v>3599</v>
      </c>
      <c r="W733" t="s">
        <v>3120</v>
      </c>
    </row>
    <row r="734" spans="1:23" x14ac:dyDescent="0.2">
      <c r="A734" t="s">
        <v>3536</v>
      </c>
      <c r="B734" t="s">
        <v>2912</v>
      </c>
      <c r="C734" t="s">
        <v>3120</v>
      </c>
      <c r="D734" t="s">
        <v>3121</v>
      </c>
      <c r="E734" t="s">
        <v>3537</v>
      </c>
      <c r="F734" t="s">
        <v>2916</v>
      </c>
      <c r="G734" t="s">
        <v>2856</v>
      </c>
      <c r="H734" t="s">
        <v>2443</v>
      </c>
      <c r="I734" s="2">
        <v>45716</v>
      </c>
      <c r="J734" t="s">
        <v>930</v>
      </c>
      <c r="K734" t="s">
        <v>3122</v>
      </c>
      <c r="L734" t="s">
        <v>3125</v>
      </c>
      <c r="M734" s="3">
        <v>0</v>
      </c>
      <c r="N734" s="4">
        <v>-17109.45</v>
      </c>
      <c r="O734" s="4">
        <v>-19.04</v>
      </c>
      <c r="P734" s="4">
        <v>0</v>
      </c>
      <c r="Q734" s="4">
        <v>0</v>
      </c>
      <c r="R734" s="4">
        <v>0</v>
      </c>
      <c r="S734" s="4">
        <v>-17090.41</v>
      </c>
      <c r="T734" t="s">
        <v>2857</v>
      </c>
      <c r="U734" t="s">
        <v>4224</v>
      </c>
      <c r="V734" t="s">
        <v>3599</v>
      </c>
      <c r="W734" t="s">
        <v>3120</v>
      </c>
    </row>
    <row r="735" spans="1:23" x14ac:dyDescent="0.2">
      <c r="A735" t="s">
        <v>3536</v>
      </c>
      <c r="B735" t="s">
        <v>2912</v>
      </c>
      <c r="C735" t="s">
        <v>3120</v>
      </c>
      <c r="D735" t="s">
        <v>3121</v>
      </c>
      <c r="E735" t="s">
        <v>3537</v>
      </c>
      <c r="F735" t="s">
        <v>2916</v>
      </c>
      <c r="G735" t="s">
        <v>2856</v>
      </c>
      <c r="H735" t="s">
        <v>2443</v>
      </c>
      <c r="I735" s="2">
        <v>45716</v>
      </c>
      <c r="J735" t="s">
        <v>930</v>
      </c>
      <c r="K735" t="s">
        <v>3122</v>
      </c>
      <c r="L735" t="s">
        <v>3126</v>
      </c>
      <c r="M735" s="3">
        <v>0</v>
      </c>
      <c r="N735" s="4">
        <v>-17179.990000000002</v>
      </c>
      <c r="O735" s="4">
        <v>-19.12</v>
      </c>
      <c r="P735" s="4">
        <v>0</v>
      </c>
      <c r="Q735" s="4">
        <v>0</v>
      </c>
      <c r="R735" s="4">
        <v>0</v>
      </c>
      <c r="S735" s="4">
        <v>-17160.87</v>
      </c>
      <c r="T735" t="s">
        <v>2857</v>
      </c>
      <c r="U735" t="s">
        <v>4224</v>
      </c>
      <c r="V735" t="s">
        <v>3599</v>
      </c>
      <c r="W735" t="s">
        <v>3120</v>
      </c>
    </row>
    <row r="736" spans="1:23" x14ac:dyDescent="0.2">
      <c r="A736" t="s">
        <v>3536</v>
      </c>
      <c r="B736" t="s">
        <v>2912</v>
      </c>
      <c r="C736" t="s">
        <v>3120</v>
      </c>
      <c r="D736" t="s">
        <v>3121</v>
      </c>
      <c r="E736" t="s">
        <v>3537</v>
      </c>
      <c r="F736" t="s">
        <v>2916</v>
      </c>
      <c r="G736" t="s">
        <v>2856</v>
      </c>
      <c r="H736" t="s">
        <v>2443</v>
      </c>
      <c r="I736" s="2">
        <v>45716</v>
      </c>
      <c r="J736" t="s">
        <v>930</v>
      </c>
      <c r="K736" t="s">
        <v>3122</v>
      </c>
      <c r="L736" t="s">
        <v>3127</v>
      </c>
      <c r="M736" s="3">
        <v>0</v>
      </c>
      <c r="N736" s="4">
        <v>-17655.41</v>
      </c>
      <c r="O736" s="4">
        <v>-19.649999999999999</v>
      </c>
      <c r="P736" s="4">
        <v>0</v>
      </c>
      <c r="Q736" s="4">
        <v>0</v>
      </c>
      <c r="R736" s="4">
        <v>0</v>
      </c>
      <c r="S736" s="4">
        <v>-17635.759999999998</v>
      </c>
      <c r="T736" t="s">
        <v>2857</v>
      </c>
      <c r="U736" t="s">
        <v>4224</v>
      </c>
      <c r="V736" t="s">
        <v>3599</v>
      </c>
      <c r="W736" t="s">
        <v>3120</v>
      </c>
    </row>
    <row r="737" spans="1:23" x14ac:dyDescent="0.2">
      <c r="A737" t="s">
        <v>3536</v>
      </c>
      <c r="B737" t="s">
        <v>2912</v>
      </c>
      <c r="C737" t="s">
        <v>3120</v>
      </c>
      <c r="D737" t="s">
        <v>3121</v>
      </c>
      <c r="E737" t="s">
        <v>3537</v>
      </c>
      <c r="F737" t="s">
        <v>2916</v>
      </c>
      <c r="G737" t="s">
        <v>2856</v>
      </c>
      <c r="H737" t="s">
        <v>2443</v>
      </c>
      <c r="I737" s="2">
        <v>45716</v>
      </c>
      <c r="J737" t="s">
        <v>930</v>
      </c>
      <c r="K737" t="s">
        <v>3122</v>
      </c>
      <c r="L737" t="s">
        <v>3128</v>
      </c>
      <c r="M737" s="3">
        <v>0</v>
      </c>
      <c r="N737" s="4">
        <v>-16787.810000000001</v>
      </c>
      <c r="O737" s="4">
        <v>-18.68</v>
      </c>
      <c r="P737" s="4">
        <v>0</v>
      </c>
      <c r="Q737" s="4">
        <v>0</v>
      </c>
      <c r="R737" s="4">
        <v>0</v>
      </c>
      <c r="S737" s="4">
        <v>-16769.13</v>
      </c>
      <c r="T737" t="s">
        <v>2857</v>
      </c>
      <c r="U737" t="s">
        <v>4224</v>
      </c>
      <c r="V737" t="s">
        <v>3599</v>
      </c>
      <c r="W737" t="s">
        <v>3120</v>
      </c>
    </row>
    <row r="738" spans="1:23" x14ac:dyDescent="0.2">
      <c r="A738" t="s">
        <v>3536</v>
      </c>
      <c r="B738" t="s">
        <v>2912</v>
      </c>
      <c r="C738" t="s">
        <v>3120</v>
      </c>
      <c r="D738" t="s">
        <v>3121</v>
      </c>
      <c r="E738" t="s">
        <v>3537</v>
      </c>
      <c r="F738" t="s">
        <v>2916</v>
      </c>
      <c r="G738" t="s">
        <v>2856</v>
      </c>
      <c r="H738" t="s">
        <v>2445</v>
      </c>
      <c r="I738" s="2">
        <v>45716</v>
      </c>
      <c r="J738" t="s">
        <v>930</v>
      </c>
      <c r="K738" t="s">
        <v>3122</v>
      </c>
      <c r="L738" t="s">
        <v>3129</v>
      </c>
      <c r="M738" s="3">
        <v>0</v>
      </c>
      <c r="N738" s="4">
        <v>-17697.73</v>
      </c>
      <c r="O738" s="4">
        <v>-19.7</v>
      </c>
      <c r="P738" s="4">
        <v>0</v>
      </c>
      <c r="Q738" s="4">
        <v>0</v>
      </c>
      <c r="R738" s="4">
        <v>0</v>
      </c>
      <c r="S738" s="4">
        <v>-17678.03</v>
      </c>
      <c r="T738" t="s">
        <v>2857</v>
      </c>
      <c r="U738" t="s">
        <v>4225</v>
      </c>
      <c r="V738" t="s">
        <v>3599</v>
      </c>
      <c r="W738" t="s">
        <v>3120</v>
      </c>
    </row>
    <row r="739" spans="1:23" x14ac:dyDescent="0.2">
      <c r="A739" t="s">
        <v>3536</v>
      </c>
      <c r="B739" t="s">
        <v>2912</v>
      </c>
      <c r="C739" t="s">
        <v>3120</v>
      </c>
      <c r="D739" t="s">
        <v>3121</v>
      </c>
      <c r="E739" t="s">
        <v>3537</v>
      </c>
      <c r="F739" t="s">
        <v>2916</v>
      </c>
      <c r="G739" t="s">
        <v>2856</v>
      </c>
      <c r="H739" t="s">
        <v>2445</v>
      </c>
      <c r="I739" s="2">
        <v>45716</v>
      </c>
      <c r="J739" t="s">
        <v>930</v>
      </c>
      <c r="K739" t="s">
        <v>3122</v>
      </c>
      <c r="L739" t="s">
        <v>3131</v>
      </c>
      <c r="M739" s="3">
        <v>0</v>
      </c>
      <c r="N739" s="4">
        <v>-17231.48</v>
      </c>
      <c r="O739" s="4">
        <v>-19.18</v>
      </c>
      <c r="P739" s="4">
        <v>0</v>
      </c>
      <c r="Q739" s="4">
        <v>0</v>
      </c>
      <c r="R739" s="4">
        <v>0</v>
      </c>
      <c r="S739" s="4">
        <v>-17212.3</v>
      </c>
      <c r="T739" t="s">
        <v>2857</v>
      </c>
      <c r="U739" t="s">
        <v>4225</v>
      </c>
      <c r="V739" t="s">
        <v>3599</v>
      </c>
      <c r="W739" t="s">
        <v>3120</v>
      </c>
    </row>
    <row r="740" spans="1:23" x14ac:dyDescent="0.2">
      <c r="A740" t="s">
        <v>3536</v>
      </c>
      <c r="B740" t="s">
        <v>2912</v>
      </c>
      <c r="C740" t="s">
        <v>3120</v>
      </c>
      <c r="D740" t="s">
        <v>3121</v>
      </c>
      <c r="E740" t="s">
        <v>3537</v>
      </c>
      <c r="F740" t="s">
        <v>2916</v>
      </c>
      <c r="G740" t="s">
        <v>2856</v>
      </c>
      <c r="H740" t="s">
        <v>2445</v>
      </c>
      <c r="I740" s="2">
        <v>45716</v>
      </c>
      <c r="J740" t="s">
        <v>930</v>
      </c>
      <c r="K740" t="s">
        <v>3122</v>
      </c>
      <c r="L740" t="s">
        <v>3132</v>
      </c>
      <c r="M740" s="3">
        <v>0</v>
      </c>
      <c r="N740" s="4">
        <v>-17400.77</v>
      </c>
      <c r="O740" s="4">
        <v>-19.37</v>
      </c>
      <c r="P740" s="4">
        <v>0</v>
      </c>
      <c r="Q740" s="4">
        <v>0</v>
      </c>
      <c r="R740" s="4">
        <v>0</v>
      </c>
      <c r="S740" s="4">
        <v>-17381.400000000001</v>
      </c>
      <c r="T740" t="s">
        <v>2857</v>
      </c>
      <c r="U740" t="s">
        <v>4225</v>
      </c>
      <c r="V740" t="s">
        <v>3599</v>
      </c>
      <c r="W740" t="s">
        <v>3120</v>
      </c>
    </row>
    <row r="741" spans="1:23" x14ac:dyDescent="0.2">
      <c r="A741" t="s">
        <v>3536</v>
      </c>
      <c r="B741" t="s">
        <v>2912</v>
      </c>
      <c r="C741" t="s">
        <v>3120</v>
      </c>
      <c r="D741" t="s">
        <v>3121</v>
      </c>
      <c r="E741" t="s">
        <v>3537</v>
      </c>
      <c r="F741" t="s">
        <v>2916</v>
      </c>
      <c r="G741" t="s">
        <v>2856</v>
      </c>
      <c r="H741" t="s">
        <v>2445</v>
      </c>
      <c r="I741" s="2">
        <v>45716</v>
      </c>
      <c r="J741" t="s">
        <v>930</v>
      </c>
      <c r="K741" t="s">
        <v>3122</v>
      </c>
      <c r="L741" t="s">
        <v>3133</v>
      </c>
      <c r="M741" s="3">
        <v>0</v>
      </c>
      <c r="N741" s="4">
        <v>-16613.580000000002</v>
      </c>
      <c r="O741" s="4">
        <v>-18.489999999999998</v>
      </c>
      <c r="P741" s="4">
        <v>0</v>
      </c>
      <c r="Q741" s="4">
        <v>0</v>
      </c>
      <c r="R741" s="4">
        <v>0</v>
      </c>
      <c r="S741" s="4">
        <v>-16595.09</v>
      </c>
      <c r="T741" t="s">
        <v>2857</v>
      </c>
      <c r="U741" t="s">
        <v>4225</v>
      </c>
      <c r="V741" t="s">
        <v>3599</v>
      </c>
      <c r="W741" t="s">
        <v>3120</v>
      </c>
    </row>
    <row r="742" spans="1:23" x14ac:dyDescent="0.2">
      <c r="A742" t="s">
        <v>3536</v>
      </c>
      <c r="B742" t="s">
        <v>2912</v>
      </c>
      <c r="C742" t="s">
        <v>3120</v>
      </c>
      <c r="D742" t="s">
        <v>3121</v>
      </c>
      <c r="E742" t="s">
        <v>3537</v>
      </c>
      <c r="F742" t="s">
        <v>2916</v>
      </c>
      <c r="G742" t="s">
        <v>2856</v>
      </c>
      <c r="H742" t="s">
        <v>2445</v>
      </c>
      <c r="I742" s="2">
        <v>45716</v>
      </c>
      <c r="J742" t="s">
        <v>930</v>
      </c>
      <c r="K742" t="s">
        <v>3122</v>
      </c>
      <c r="L742" t="s">
        <v>3134</v>
      </c>
      <c r="M742" s="3">
        <v>0</v>
      </c>
      <c r="N742" s="4">
        <v>-16955.68</v>
      </c>
      <c r="O742" s="4">
        <v>-18.87</v>
      </c>
      <c r="P742" s="4">
        <v>0</v>
      </c>
      <c r="Q742" s="4">
        <v>0</v>
      </c>
      <c r="R742" s="4">
        <v>0</v>
      </c>
      <c r="S742" s="4">
        <v>-16936.810000000001</v>
      </c>
      <c r="T742" t="s">
        <v>2857</v>
      </c>
      <c r="U742" t="s">
        <v>4225</v>
      </c>
      <c r="V742" t="s">
        <v>3599</v>
      </c>
      <c r="W742" t="s">
        <v>3120</v>
      </c>
    </row>
    <row r="743" spans="1:23" x14ac:dyDescent="0.2">
      <c r="A743" t="s">
        <v>3536</v>
      </c>
      <c r="B743" t="s">
        <v>2912</v>
      </c>
      <c r="C743" t="s">
        <v>3120</v>
      </c>
      <c r="D743" t="s">
        <v>3121</v>
      </c>
      <c r="E743" t="s">
        <v>3537</v>
      </c>
      <c r="F743" t="s">
        <v>2916</v>
      </c>
      <c r="G743" t="s">
        <v>2856</v>
      </c>
      <c r="H743" t="s">
        <v>2449</v>
      </c>
      <c r="I743" s="2">
        <v>45716</v>
      </c>
      <c r="J743" t="s">
        <v>930</v>
      </c>
      <c r="K743" t="s">
        <v>3122</v>
      </c>
      <c r="L743" t="s">
        <v>3423</v>
      </c>
      <c r="M743" s="3">
        <v>0</v>
      </c>
      <c r="N743" s="4">
        <v>-3255</v>
      </c>
      <c r="O743" s="4">
        <v>-3.62</v>
      </c>
      <c r="P743" s="4">
        <v>0</v>
      </c>
      <c r="Q743" s="4">
        <v>0</v>
      </c>
      <c r="R743" s="4">
        <v>0</v>
      </c>
      <c r="S743" s="4">
        <v>-3251.38</v>
      </c>
      <c r="T743" t="s">
        <v>2857</v>
      </c>
      <c r="U743" t="s">
        <v>4226</v>
      </c>
      <c r="V743" t="s">
        <v>3599</v>
      </c>
      <c r="W743" t="s">
        <v>3120</v>
      </c>
    </row>
    <row r="744" spans="1:23" x14ac:dyDescent="0.2">
      <c r="A744" t="s">
        <v>3536</v>
      </c>
      <c r="B744" t="s">
        <v>2912</v>
      </c>
      <c r="C744" t="s">
        <v>3120</v>
      </c>
      <c r="D744" t="s">
        <v>3121</v>
      </c>
      <c r="E744" t="s">
        <v>3537</v>
      </c>
      <c r="F744" t="s">
        <v>2916</v>
      </c>
      <c r="G744" t="s">
        <v>2856</v>
      </c>
      <c r="H744" t="s">
        <v>2449</v>
      </c>
      <c r="I744" s="2">
        <v>45716</v>
      </c>
      <c r="J744" t="s">
        <v>930</v>
      </c>
      <c r="K744" t="s">
        <v>3122</v>
      </c>
      <c r="L744" t="s">
        <v>3425</v>
      </c>
      <c r="M744" s="3">
        <v>0</v>
      </c>
      <c r="N744" s="4">
        <v>-3148.35</v>
      </c>
      <c r="O744" s="4">
        <v>-3.5</v>
      </c>
      <c r="P744" s="4">
        <v>0</v>
      </c>
      <c r="Q744" s="4">
        <v>0</v>
      </c>
      <c r="R744" s="4">
        <v>0</v>
      </c>
      <c r="S744" s="4">
        <v>-3144.85</v>
      </c>
      <c r="T744" t="s">
        <v>2857</v>
      </c>
      <c r="U744" t="s">
        <v>4226</v>
      </c>
      <c r="V744" t="s">
        <v>3599</v>
      </c>
      <c r="W744" t="s">
        <v>3120</v>
      </c>
    </row>
    <row r="745" spans="1:23" x14ac:dyDescent="0.2">
      <c r="A745" t="s">
        <v>3536</v>
      </c>
      <c r="B745" t="s">
        <v>2912</v>
      </c>
      <c r="C745" t="s">
        <v>3120</v>
      </c>
      <c r="D745" t="s">
        <v>3121</v>
      </c>
      <c r="E745" t="s">
        <v>3537</v>
      </c>
      <c r="F745" t="s">
        <v>2916</v>
      </c>
      <c r="G745" t="s">
        <v>2856</v>
      </c>
      <c r="H745" t="s">
        <v>2449</v>
      </c>
      <c r="I745" s="2">
        <v>45716</v>
      </c>
      <c r="J745" t="s">
        <v>930</v>
      </c>
      <c r="K745" t="s">
        <v>3122</v>
      </c>
      <c r="L745" t="s">
        <v>3426</v>
      </c>
      <c r="M745" s="3">
        <v>0</v>
      </c>
      <c r="N745" s="4">
        <v>-3110.28</v>
      </c>
      <c r="O745" s="4">
        <v>-3.46</v>
      </c>
      <c r="P745" s="4">
        <v>0</v>
      </c>
      <c r="Q745" s="4">
        <v>0</v>
      </c>
      <c r="R745" s="4">
        <v>0</v>
      </c>
      <c r="S745" s="4">
        <v>-3106.82</v>
      </c>
      <c r="T745" t="s">
        <v>2857</v>
      </c>
      <c r="U745" t="s">
        <v>4226</v>
      </c>
      <c r="V745" t="s">
        <v>3599</v>
      </c>
      <c r="W745" t="s">
        <v>3120</v>
      </c>
    </row>
    <row r="746" spans="1:23" x14ac:dyDescent="0.2">
      <c r="A746" t="s">
        <v>3536</v>
      </c>
      <c r="B746" t="s">
        <v>2912</v>
      </c>
      <c r="C746" t="s">
        <v>3120</v>
      </c>
      <c r="D746" t="s">
        <v>3121</v>
      </c>
      <c r="E746" t="s">
        <v>3537</v>
      </c>
      <c r="F746" t="s">
        <v>2916</v>
      </c>
      <c r="G746" t="s">
        <v>2856</v>
      </c>
      <c r="H746" t="s">
        <v>2449</v>
      </c>
      <c r="I746" s="2">
        <v>45716</v>
      </c>
      <c r="J746" t="s">
        <v>930</v>
      </c>
      <c r="K746" t="s">
        <v>3122</v>
      </c>
      <c r="L746" t="s">
        <v>3427</v>
      </c>
      <c r="M746" s="3">
        <v>0</v>
      </c>
      <c r="N746" s="4">
        <v>-3227.39</v>
      </c>
      <c r="O746" s="4">
        <v>-3.59</v>
      </c>
      <c r="P746" s="4">
        <v>0</v>
      </c>
      <c r="Q746" s="4">
        <v>0</v>
      </c>
      <c r="R746" s="4">
        <v>0</v>
      </c>
      <c r="S746" s="4">
        <v>-3223.8</v>
      </c>
      <c r="T746" t="s">
        <v>2857</v>
      </c>
      <c r="U746" t="s">
        <v>4226</v>
      </c>
      <c r="V746" t="s">
        <v>3599</v>
      </c>
      <c r="W746" t="s">
        <v>3120</v>
      </c>
    </row>
    <row r="747" spans="1:23" x14ac:dyDescent="0.2">
      <c r="A747" t="s">
        <v>3536</v>
      </c>
      <c r="B747" t="s">
        <v>2912</v>
      </c>
      <c r="C747" t="s">
        <v>3120</v>
      </c>
      <c r="D747" t="s">
        <v>3121</v>
      </c>
      <c r="E747" t="s">
        <v>3537</v>
      </c>
      <c r="F747" t="s">
        <v>2916</v>
      </c>
      <c r="G747" t="s">
        <v>2856</v>
      </c>
      <c r="H747" t="s">
        <v>2449</v>
      </c>
      <c r="I747" s="2">
        <v>45716</v>
      </c>
      <c r="J747" t="s">
        <v>930</v>
      </c>
      <c r="K747" t="s">
        <v>3122</v>
      </c>
      <c r="L747" t="s">
        <v>3428</v>
      </c>
      <c r="M747" s="3">
        <v>0</v>
      </c>
      <c r="N747" s="4">
        <v>-3245.16</v>
      </c>
      <c r="O747" s="4">
        <v>-3.61</v>
      </c>
      <c r="P747" s="4">
        <v>0</v>
      </c>
      <c r="Q747" s="4">
        <v>0</v>
      </c>
      <c r="R747" s="4">
        <v>0</v>
      </c>
      <c r="S747" s="4">
        <v>-3241.55</v>
      </c>
      <c r="T747" t="s">
        <v>2857</v>
      </c>
      <c r="U747" t="s">
        <v>4226</v>
      </c>
      <c r="V747" t="s">
        <v>3599</v>
      </c>
      <c r="W747" t="s">
        <v>3120</v>
      </c>
    </row>
    <row r="748" spans="1:23" x14ac:dyDescent="0.2">
      <c r="A748" t="s">
        <v>3536</v>
      </c>
      <c r="B748" t="s">
        <v>2912</v>
      </c>
      <c r="C748" t="s">
        <v>3120</v>
      </c>
      <c r="D748" t="s">
        <v>3121</v>
      </c>
      <c r="E748" t="s">
        <v>3537</v>
      </c>
      <c r="F748" t="s">
        <v>2916</v>
      </c>
      <c r="G748" t="s">
        <v>2856</v>
      </c>
      <c r="H748" t="s">
        <v>2447</v>
      </c>
      <c r="I748" s="2">
        <v>45716</v>
      </c>
      <c r="J748" t="s">
        <v>930</v>
      </c>
      <c r="K748" t="s">
        <v>4227</v>
      </c>
      <c r="L748" t="s">
        <v>4228</v>
      </c>
      <c r="M748" s="3">
        <v>0</v>
      </c>
      <c r="N748" s="4">
        <v>-30134.94</v>
      </c>
      <c r="O748" s="4">
        <v>-33.54</v>
      </c>
      <c r="P748" s="4">
        <v>0</v>
      </c>
      <c r="Q748" s="4">
        <v>0</v>
      </c>
      <c r="R748" s="4">
        <v>0</v>
      </c>
      <c r="S748" s="4">
        <v>-30101.4</v>
      </c>
      <c r="T748" t="s">
        <v>2857</v>
      </c>
      <c r="U748" t="s">
        <v>4229</v>
      </c>
      <c r="V748" t="s">
        <v>3599</v>
      </c>
      <c r="W748" t="s">
        <v>3120</v>
      </c>
    </row>
    <row r="749" spans="1:23" x14ac:dyDescent="0.2">
      <c r="A749" t="s">
        <v>3536</v>
      </c>
      <c r="B749" t="s">
        <v>2912</v>
      </c>
      <c r="C749" t="s">
        <v>3120</v>
      </c>
      <c r="D749" t="s">
        <v>3121</v>
      </c>
      <c r="E749" t="s">
        <v>3537</v>
      </c>
      <c r="F749" t="s">
        <v>2916</v>
      </c>
      <c r="G749" t="s">
        <v>2856</v>
      </c>
      <c r="H749" t="s">
        <v>2447</v>
      </c>
      <c r="I749" s="2">
        <v>45716</v>
      </c>
      <c r="J749" t="s">
        <v>930</v>
      </c>
      <c r="K749" t="s">
        <v>4227</v>
      </c>
      <c r="L749" t="s">
        <v>4230</v>
      </c>
      <c r="M749" s="3">
        <v>0</v>
      </c>
      <c r="N749" s="4">
        <v>-29976.63</v>
      </c>
      <c r="O749" s="4">
        <v>-33.36</v>
      </c>
      <c r="P749" s="4">
        <v>0</v>
      </c>
      <c r="Q749" s="4">
        <v>0</v>
      </c>
      <c r="R749" s="4">
        <v>0</v>
      </c>
      <c r="S749" s="4">
        <v>-29943.27</v>
      </c>
      <c r="T749" t="s">
        <v>2857</v>
      </c>
      <c r="U749" t="s">
        <v>4229</v>
      </c>
      <c r="V749" t="s">
        <v>3599</v>
      </c>
      <c r="W749" t="s">
        <v>3120</v>
      </c>
    </row>
    <row r="750" spans="1:23" x14ac:dyDescent="0.2">
      <c r="A750" t="s">
        <v>3536</v>
      </c>
      <c r="B750" t="s">
        <v>2912</v>
      </c>
      <c r="C750" t="s">
        <v>3120</v>
      </c>
      <c r="D750" t="s">
        <v>3121</v>
      </c>
      <c r="E750" t="s">
        <v>3537</v>
      </c>
      <c r="F750" t="s">
        <v>2916</v>
      </c>
      <c r="G750" t="s">
        <v>2856</v>
      </c>
      <c r="H750" t="s">
        <v>2447</v>
      </c>
      <c r="I750" s="2">
        <v>45716</v>
      </c>
      <c r="J750" t="s">
        <v>930</v>
      </c>
      <c r="K750" t="s">
        <v>4227</v>
      </c>
      <c r="L750" t="s">
        <v>4231</v>
      </c>
      <c r="M750" s="3">
        <v>0</v>
      </c>
      <c r="N750" s="4">
        <v>-30323.64</v>
      </c>
      <c r="O750" s="4">
        <v>-33.75</v>
      </c>
      <c r="P750" s="4">
        <v>0</v>
      </c>
      <c r="Q750" s="4">
        <v>0</v>
      </c>
      <c r="R750" s="4">
        <v>0</v>
      </c>
      <c r="S750" s="4">
        <v>-30289.89</v>
      </c>
      <c r="T750" t="s">
        <v>2857</v>
      </c>
      <c r="U750" t="s">
        <v>4229</v>
      </c>
      <c r="V750" t="s">
        <v>3599</v>
      </c>
      <c r="W750" t="s">
        <v>3120</v>
      </c>
    </row>
    <row r="751" spans="1:23" x14ac:dyDescent="0.2">
      <c r="A751" t="s">
        <v>3536</v>
      </c>
      <c r="B751" t="s">
        <v>2912</v>
      </c>
      <c r="C751" t="s">
        <v>3120</v>
      </c>
      <c r="D751" t="s">
        <v>3121</v>
      </c>
      <c r="E751" t="s">
        <v>3537</v>
      </c>
      <c r="F751" t="s">
        <v>2916</v>
      </c>
      <c r="G751" t="s">
        <v>2856</v>
      </c>
      <c r="H751" t="s">
        <v>2447</v>
      </c>
      <c r="I751" s="2">
        <v>45716</v>
      </c>
      <c r="J751" t="s">
        <v>930</v>
      </c>
      <c r="K751" t="s">
        <v>4227</v>
      </c>
      <c r="L751" t="s">
        <v>4232</v>
      </c>
      <c r="M751" s="3">
        <v>0</v>
      </c>
      <c r="N751" s="4">
        <v>-29067.33</v>
      </c>
      <c r="O751" s="4">
        <v>-32.35</v>
      </c>
      <c r="P751" s="4">
        <v>0</v>
      </c>
      <c r="Q751" s="4">
        <v>0</v>
      </c>
      <c r="R751" s="4">
        <v>0</v>
      </c>
      <c r="S751" s="4">
        <v>-29034.98</v>
      </c>
      <c r="T751" t="s">
        <v>2857</v>
      </c>
      <c r="U751" t="s">
        <v>4229</v>
      </c>
      <c r="V751" t="s">
        <v>3599</v>
      </c>
      <c r="W751" t="s">
        <v>3120</v>
      </c>
    </row>
    <row r="752" spans="1:23" x14ac:dyDescent="0.2">
      <c r="A752" t="s">
        <v>3536</v>
      </c>
      <c r="B752" t="s">
        <v>2912</v>
      </c>
      <c r="C752" t="s">
        <v>3120</v>
      </c>
      <c r="D752" t="s">
        <v>3121</v>
      </c>
      <c r="E752" t="s">
        <v>3537</v>
      </c>
      <c r="F752" t="s">
        <v>2916</v>
      </c>
      <c r="G752" t="s">
        <v>2856</v>
      </c>
      <c r="H752" t="s">
        <v>2447</v>
      </c>
      <c r="I752" s="2">
        <v>45716</v>
      </c>
      <c r="J752" t="s">
        <v>930</v>
      </c>
      <c r="K752" t="s">
        <v>4227</v>
      </c>
      <c r="L752" t="s">
        <v>4233</v>
      </c>
      <c r="M752" s="3">
        <v>0</v>
      </c>
      <c r="N752" s="4">
        <v>-29980.43</v>
      </c>
      <c r="O752" s="4">
        <v>-33.369999999999997</v>
      </c>
      <c r="P752" s="4">
        <v>0</v>
      </c>
      <c r="Q752" s="4">
        <v>0</v>
      </c>
      <c r="R752" s="4">
        <v>0</v>
      </c>
      <c r="S752" s="4">
        <v>-29947.06</v>
      </c>
      <c r="T752" t="s">
        <v>2857</v>
      </c>
      <c r="U752" t="s">
        <v>4229</v>
      </c>
      <c r="V752" t="s">
        <v>3599</v>
      </c>
      <c r="W752" t="s">
        <v>3120</v>
      </c>
    </row>
    <row r="753" spans="1:23" x14ac:dyDescent="0.2">
      <c r="A753" t="s">
        <v>3536</v>
      </c>
      <c r="B753" t="s">
        <v>2912</v>
      </c>
      <c r="C753" t="s">
        <v>3120</v>
      </c>
      <c r="D753" t="s">
        <v>3121</v>
      </c>
      <c r="E753" t="s">
        <v>3537</v>
      </c>
      <c r="F753" t="s">
        <v>2916</v>
      </c>
      <c r="G753" t="s">
        <v>2856</v>
      </c>
      <c r="H753" t="s">
        <v>2447</v>
      </c>
      <c r="I753" s="2">
        <v>45716</v>
      </c>
      <c r="J753" t="s">
        <v>930</v>
      </c>
      <c r="K753" t="s">
        <v>4227</v>
      </c>
      <c r="L753" t="s">
        <v>4234</v>
      </c>
      <c r="M753" s="3">
        <v>0</v>
      </c>
      <c r="N753" s="4">
        <v>-30598.46</v>
      </c>
      <c r="O753" s="4">
        <v>-34.06</v>
      </c>
      <c r="P753" s="4">
        <v>0</v>
      </c>
      <c r="Q753" s="4">
        <v>0</v>
      </c>
      <c r="R753" s="4">
        <v>0</v>
      </c>
      <c r="S753" s="4">
        <v>-30564.400000000001</v>
      </c>
      <c r="T753" t="s">
        <v>2857</v>
      </c>
      <c r="U753" t="s">
        <v>4229</v>
      </c>
      <c r="V753" t="s">
        <v>3599</v>
      </c>
      <c r="W753" t="s">
        <v>3120</v>
      </c>
    </row>
    <row r="754" spans="1:23" x14ac:dyDescent="0.2">
      <c r="A754" t="s">
        <v>3536</v>
      </c>
      <c r="B754" t="s">
        <v>2912</v>
      </c>
      <c r="C754" t="s">
        <v>3120</v>
      </c>
      <c r="D754" t="s">
        <v>3121</v>
      </c>
      <c r="E754" t="s">
        <v>3537</v>
      </c>
      <c r="F754" t="s">
        <v>2916</v>
      </c>
      <c r="G754" t="s">
        <v>2856</v>
      </c>
      <c r="H754" t="s">
        <v>2447</v>
      </c>
      <c r="I754" s="2">
        <v>45716</v>
      </c>
      <c r="J754" t="s">
        <v>930</v>
      </c>
      <c r="K754" t="s">
        <v>4227</v>
      </c>
      <c r="L754" t="s">
        <v>4235</v>
      </c>
      <c r="M754" s="3">
        <v>0</v>
      </c>
      <c r="N754" s="4">
        <v>-28337.86</v>
      </c>
      <c r="O754" s="4">
        <v>-31.54</v>
      </c>
      <c r="P754" s="4">
        <v>0</v>
      </c>
      <c r="Q754" s="4">
        <v>0</v>
      </c>
      <c r="R754" s="4">
        <v>0</v>
      </c>
      <c r="S754" s="4">
        <v>-28306.32</v>
      </c>
      <c r="T754" t="s">
        <v>2857</v>
      </c>
      <c r="U754" t="s">
        <v>4229</v>
      </c>
      <c r="V754" t="s">
        <v>3599</v>
      </c>
      <c r="W754" t="s">
        <v>3120</v>
      </c>
    </row>
    <row r="755" spans="1:23" x14ac:dyDescent="0.2">
      <c r="A755" t="s">
        <v>3536</v>
      </c>
      <c r="B755" t="s">
        <v>2912</v>
      </c>
      <c r="C755" t="s">
        <v>3120</v>
      </c>
      <c r="D755" t="s">
        <v>3121</v>
      </c>
      <c r="E755" t="s">
        <v>3537</v>
      </c>
      <c r="F755" t="s">
        <v>2916</v>
      </c>
      <c r="G755" t="s">
        <v>2856</v>
      </c>
      <c r="H755" t="s">
        <v>2451</v>
      </c>
      <c r="I755" s="2">
        <v>45716</v>
      </c>
      <c r="J755" t="s">
        <v>930</v>
      </c>
      <c r="K755" t="s">
        <v>3122</v>
      </c>
      <c r="L755" t="s">
        <v>3429</v>
      </c>
      <c r="M755" s="3">
        <v>0</v>
      </c>
      <c r="N755" s="4">
        <v>-3039.94</v>
      </c>
      <c r="O755" s="4">
        <v>-3.38</v>
      </c>
      <c r="P755" s="4">
        <v>0</v>
      </c>
      <c r="Q755" s="4">
        <v>0</v>
      </c>
      <c r="R755" s="4">
        <v>0</v>
      </c>
      <c r="S755" s="4">
        <v>-3036.56</v>
      </c>
      <c r="T755" t="s">
        <v>2857</v>
      </c>
      <c r="U755" t="s">
        <v>4236</v>
      </c>
      <c r="V755" t="s">
        <v>3599</v>
      </c>
      <c r="W755" t="s">
        <v>3120</v>
      </c>
    </row>
    <row r="756" spans="1:23" x14ac:dyDescent="0.2">
      <c r="A756" t="s">
        <v>3536</v>
      </c>
      <c r="B756" t="s">
        <v>2912</v>
      </c>
      <c r="C756" t="s">
        <v>3120</v>
      </c>
      <c r="D756" t="s">
        <v>3121</v>
      </c>
      <c r="E756" t="s">
        <v>3537</v>
      </c>
      <c r="F756" t="s">
        <v>2916</v>
      </c>
      <c r="G756" t="s">
        <v>2856</v>
      </c>
      <c r="H756" t="s">
        <v>2455</v>
      </c>
      <c r="I756" s="2">
        <v>45716</v>
      </c>
      <c r="J756" t="s">
        <v>930</v>
      </c>
      <c r="K756" t="s">
        <v>3122</v>
      </c>
      <c r="L756" t="s">
        <v>3453</v>
      </c>
      <c r="M756" s="3">
        <v>0</v>
      </c>
      <c r="N756" s="4">
        <v>-3055.06</v>
      </c>
      <c r="O756" s="4">
        <v>-3.4</v>
      </c>
      <c r="P756" s="4">
        <v>0</v>
      </c>
      <c r="Q756" s="4">
        <v>0</v>
      </c>
      <c r="R756" s="4">
        <v>0</v>
      </c>
      <c r="S756" s="4">
        <v>-3051.66</v>
      </c>
      <c r="T756" t="s">
        <v>2857</v>
      </c>
      <c r="U756" t="s">
        <v>4237</v>
      </c>
      <c r="V756" t="s">
        <v>3599</v>
      </c>
      <c r="W756" t="s">
        <v>3120</v>
      </c>
    </row>
    <row r="757" spans="1:23" x14ac:dyDescent="0.2">
      <c r="A757" t="s">
        <v>3536</v>
      </c>
      <c r="B757" t="s">
        <v>2912</v>
      </c>
      <c r="C757" t="s">
        <v>3120</v>
      </c>
      <c r="D757" t="s">
        <v>3121</v>
      </c>
      <c r="E757" t="s">
        <v>3537</v>
      </c>
      <c r="F757" t="s">
        <v>2916</v>
      </c>
      <c r="G757" t="s">
        <v>2856</v>
      </c>
      <c r="H757" t="s">
        <v>2455</v>
      </c>
      <c r="I757" s="2">
        <v>45716</v>
      </c>
      <c r="J757" t="s">
        <v>930</v>
      </c>
      <c r="K757" t="s">
        <v>3122</v>
      </c>
      <c r="L757" t="s">
        <v>3455</v>
      </c>
      <c r="M757" s="3">
        <v>0</v>
      </c>
      <c r="N757" s="4">
        <v>-2970.86</v>
      </c>
      <c r="O757" s="4">
        <v>-3.31</v>
      </c>
      <c r="P757" s="4">
        <v>0</v>
      </c>
      <c r="Q757" s="4">
        <v>0</v>
      </c>
      <c r="R757" s="4">
        <v>0</v>
      </c>
      <c r="S757" s="4">
        <v>-2967.55</v>
      </c>
      <c r="T757" t="s">
        <v>2857</v>
      </c>
      <c r="U757" t="s">
        <v>4237</v>
      </c>
      <c r="V757" t="s">
        <v>3599</v>
      </c>
      <c r="W757" t="s">
        <v>3120</v>
      </c>
    </row>
    <row r="758" spans="1:23" x14ac:dyDescent="0.2">
      <c r="A758" t="s">
        <v>3536</v>
      </c>
      <c r="B758" t="s">
        <v>2912</v>
      </c>
      <c r="C758" t="s">
        <v>3120</v>
      </c>
      <c r="D758" t="s">
        <v>3121</v>
      </c>
      <c r="E758" t="s">
        <v>3537</v>
      </c>
      <c r="F758" t="s">
        <v>2916</v>
      </c>
      <c r="G758" t="s">
        <v>2856</v>
      </c>
      <c r="H758" t="s">
        <v>2455</v>
      </c>
      <c r="I758" s="2">
        <v>45716</v>
      </c>
      <c r="J758" t="s">
        <v>930</v>
      </c>
      <c r="K758" t="s">
        <v>3122</v>
      </c>
      <c r="L758" t="s">
        <v>3456</v>
      </c>
      <c r="M758" s="3">
        <v>0</v>
      </c>
      <c r="N758" s="4">
        <v>-3025.57</v>
      </c>
      <c r="O758" s="4">
        <v>-3.37</v>
      </c>
      <c r="P758" s="4">
        <v>0</v>
      </c>
      <c r="Q758" s="4">
        <v>0</v>
      </c>
      <c r="R758" s="4">
        <v>0</v>
      </c>
      <c r="S758" s="4">
        <v>-3022.2</v>
      </c>
      <c r="T758" t="s">
        <v>2857</v>
      </c>
      <c r="U758" t="s">
        <v>4237</v>
      </c>
      <c r="V758" t="s">
        <v>3599</v>
      </c>
      <c r="W758" t="s">
        <v>3120</v>
      </c>
    </row>
    <row r="759" spans="1:23" x14ac:dyDescent="0.2">
      <c r="A759" t="s">
        <v>3536</v>
      </c>
      <c r="B759" t="s">
        <v>2912</v>
      </c>
      <c r="C759" t="s">
        <v>3120</v>
      </c>
      <c r="D759" t="s">
        <v>3121</v>
      </c>
      <c r="E759" t="s">
        <v>3537</v>
      </c>
      <c r="F759" t="s">
        <v>2916</v>
      </c>
      <c r="G759" t="s">
        <v>2856</v>
      </c>
      <c r="H759" t="s">
        <v>2455</v>
      </c>
      <c r="I759" s="2">
        <v>45716</v>
      </c>
      <c r="J759" t="s">
        <v>930</v>
      </c>
      <c r="K759" t="s">
        <v>3122</v>
      </c>
      <c r="L759" t="s">
        <v>3457</v>
      </c>
      <c r="M759" s="3">
        <v>0</v>
      </c>
      <c r="N759" s="4">
        <v>-3087.71</v>
      </c>
      <c r="O759" s="4">
        <v>-3.44</v>
      </c>
      <c r="P759" s="4">
        <v>0</v>
      </c>
      <c r="Q759" s="4">
        <v>0</v>
      </c>
      <c r="R759" s="4">
        <v>0</v>
      </c>
      <c r="S759" s="4">
        <v>-3084.27</v>
      </c>
      <c r="T759" t="s">
        <v>2857</v>
      </c>
      <c r="U759" t="s">
        <v>4237</v>
      </c>
      <c r="V759" t="s">
        <v>3599</v>
      </c>
      <c r="W759" t="s">
        <v>3120</v>
      </c>
    </row>
    <row r="760" spans="1:23" x14ac:dyDescent="0.2">
      <c r="A760" t="s">
        <v>3536</v>
      </c>
      <c r="B760" t="s">
        <v>2912</v>
      </c>
      <c r="C760" t="s">
        <v>3120</v>
      </c>
      <c r="D760" t="s">
        <v>3121</v>
      </c>
      <c r="E760" t="s">
        <v>3537</v>
      </c>
      <c r="F760" t="s">
        <v>2916</v>
      </c>
      <c r="G760" t="s">
        <v>2856</v>
      </c>
      <c r="H760" t="s">
        <v>2453</v>
      </c>
      <c r="I760" s="2">
        <v>45716</v>
      </c>
      <c r="J760" t="s">
        <v>930</v>
      </c>
      <c r="K760" t="s">
        <v>3122</v>
      </c>
      <c r="L760" t="s">
        <v>3459</v>
      </c>
      <c r="M760" s="3">
        <v>0</v>
      </c>
      <c r="N760" s="4">
        <v>-3145.45</v>
      </c>
      <c r="O760" s="4">
        <v>-3.5</v>
      </c>
      <c r="P760" s="4">
        <v>0</v>
      </c>
      <c r="Q760" s="4">
        <v>0</v>
      </c>
      <c r="R760" s="4">
        <v>0</v>
      </c>
      <c r="S760" s="4">
        <v>-3141.95</v>
      </c>
      <c r="T760" t="s">
        <v>2857</v>
      </c>
      <c r="U760" t="s">
        <v>4238</v>
      </c>
      <c r="V760" t="s">
        <v>3599</v>
      </c>
      <c r="W760" t="s">
        <v>3120</v>
      </c>
    </row>
    <row r="761" spans="1:23" x14ac:dyDescent="0.2">
      <c r="A761" t="s">
        <v>3536</v>
      </c>
      <c r="B761" t="s">
        <v>2912</v>
      </c>
      <c r="C761" t="s">
        <v>3120</v>
      </c>
      <c r="D761" t="s">
        <v>3121</v>
      </c>
      <c r="E761" t="s">
        <v>3537</v>
      </c>
      <c r="F761" t="s">
        <v>2916</v>
      </c>
      <c r="G761" t="s">
        <v>2856</v>
      </c>
      <c r="H761" t="s">
        <v>2453</v>
      </c>
      <c r="I761" s="2">
        <v>45716</v>
      </c>
      <c r="J761" t="s">
        <v>930</v>
      </c>
      <c r="K761" t="s">
        <v>3122</v>
      </c>
      <c r="L761" t="s">
        <v>3461</v>
      </c>
      <c r="M761" s="3">
        <v>0</v>
      </c>
      <c r="N761" s="4">
        <v>-3219.19</v>
      </c>
      <c r="O761" s="4">
        <v>-3.58</v>
      </c>
      <c r="P761" s="4">
        <v>0</v>
      </c>
      <c r="Q761" s="4">
        <v>0</v>
      </c>
      <c r="R761" s="4">
        <v>0</v>
      </c>
      <c r="S761" s="4">
        <v>-3215.61</v>
      </c>
      <c r="T761" t="s">
        <v>2857</v>
      </c>
      <c r="U761" t="s">
        <v>4238</v>
      </c>
      <c r="V761" t="s">
        <v>3599</v>
      </c>
      <c r="W761" t="s">
        <v>3120</v>
      </c>
    </row>
    <row r="762" spans="1:23" x14ac:dyDescent="0.2">
      <c r="A762" t="s">
        <v>3536</v>
      </c>
      <c r="B762" t="s">
        <v>2912</v>
      </c>
      <c r="C762" t="s">
        <v>3120</v>
      </c>
      <c r="D762" t="s">
        <v>3121</v>
      </c>
      <c r="E762" t="s">
        <v>3537</v>
      </c>
      <c r="F762" t="s">
        <v>2916</v>
      </c>
      <c r="G762" t="s">
        <v>2856</v>
      </c>
      <c r="H762" t="s">
        <v>2453</v>
      </c>
      <c r="I762" s="2">
        <v>45716</v>
      </c>
      <c r="J762" t="s">
        <v>930</v>
      </c>
      <c r="K762" t="s">
        <v>3122</v>
      </c>
      <c r="L762" t="s">
        <v>3462</v>
      </c>
      <c r="M762" s="3">
        <v>0</v>
      </c>
      <c r="N762" s="4">
        <v>-3246.93</v>
      </c>
      <c r="O762" s="4">
        <v>-3.61</v>
      </c>
      <c r="P762" s="4">
        <v>0</v>
      </c>
      <c r="Q762" s="4">
        <v>0</v>
      </c>
      <c r="R762" s="4">
        <v>0</v>
      </c>
      <c r="S762" s="4">
        <v>-3243.32</v>
      </c>
      <c r="T762" t="s">
        <v>2857</v>
      </c>
      <c r="U762" t="s">
        <v>4238</v>
      </c>
      <c r="V762" t="s">
        <v>3599</v>
      </c>
      <c r="W762" t="s">
        <v>3120</v>
      </c>
    </row>
    <row r="763" spans="1:23" x14ac:dyDescent="0.2">
      <c r="A763" t="s">
        <v>3536</v>
      </c>
      <c r="B763" t="s">
        <v>2912</v>
      </c>
      <c r="C763" t="s">
        <v>3120</v>
      </c>
      <c r="D763" t="s">
        <v>3121</v>
      </c>
      <c r="E763" t="s">
        <v>3537</v>
      </c>
      <c r="F763" t="s">
        <v>2916</v>
      </c>
      <c r="G763" t="s">
        <v>2856</v>
      </c>
      <c r="H763" t="s">
        <v>2453</v>
      </c>
      <c r="I763" s="2">
        <v>45716</v>
      </c>
      <c r="J763" t="s">
        <v>930</v>
      </c>
      <c r="K763" t="s">
        <v>3122</v>
      </c>
      <c r="L763" t="s">
        <v>3463</v>
      </c>
      <c r="M763" s="3">
        <v>0</v>
      </c>
      <c r="N763" s="4">
        <v>-3183.27</v>
      </c>
      <c r="O763" s="4">
        <v>-3.54</v>
      </c>
      <c r="P763" s="4">
        <v>0</v>
      </c>
      <c r="Q763" s="4">
        <v>0</v>
      </c>
      <c r="R763" s="4">
        <v>0</v>
      </c>
      <c r="S763" s="4">
        <v>-3179.73</v>
      </c>
      <c r="T763" t="s">
        <v>2857</v>
      </c>
      <c r="U763" t="s">
        <v>4238</v>
      </c>
      <c r="V763" t="s">
        <v>3599</v>
      </c>
      <c r="W763" t="s">
        <v>3120</v>
      </c>
    </row>
    <row r="764" spans="1:23" x14ac:dyDescent="0.2">
      <c r="A764" t="s">
        <v>3536</v>
      </c>
      <c r="B764" t="s">
        <v>2912</v>
      </c>
      <c r="C764" t="s">
        <v>3120</v>
      </c>
      <c r="D764" t="s">
        <v>3121</v>
      </c>
      <c r="E764" t="s">
        <v>3537</v>
      </c>
      <c r="F764" t="s">
        <v>2916</v>
      </c>
      <c r="G764" t="s">
        <v>2856</v>
      </c>
      <c r="H764" t="s">
        <v>2453</v>
      </c>
      <c r="I764" s="2">
        <v>45716</v>
      </c>
      <c r="J764" t="s">
        <v>930</v>
      </c>
      <c r="K764" t="s">
        <v>3122</v>
      </c>
      <c r="L764" t="s">
        <v>3464</v>
      </c>
      <c r="M764" s="3">
        <v>0</v>
      </c>
      <c r="N764" s="4">
        <v>-3138.89</v>
      </c>
      <c r="O764" s="4">
        <v>-3.49</v>
      </c>
      <c r="P764" s="4">
        <v>0</v>
      </c>
      <c r="Q764" s="4">
        <v>0</v>
      </c>
      <c r="R764" s="4">
        <v>0</v>
      </c>
      <c r="S764" s="4">
        <v>-3135.4</v>
      </c>
      <c r="T764" t="s">
        <v>2857</v>
      </c>
      <c r="U764" t="s">
        <v>4238</v>
      </c>
      <c r="V764" t="s">
        <v>3599</v>
      </c>
      <c r="W764" t="s">
        <v>3120</v>
      </c>
    </row>
    <row r="765" spans="1:23" x14ac:dyDescent="0.2">
      <c r="A765" s="7" t="s">
        <v>3536</v>
      </c>
      <c r="B765" s="7" t="s">
        <v>10</v>
      </c>
      <c r="C765" s="7" t="s">
        <v>10</v>
      </c>
      <c r="D765" s="7" t="s">
        <v>10</v>
      </c>
      <c r="E765" s="7" t="s">
        <v>10</v>
      </c>
      <c r="F765" s="7" t="s">
        <v>10</v>
      </c>
      <c r="G765" s="7" t="s">
        <v>10</v>
      </c>
      <c r="H765" s="7" t="s">
        <v>10</v>
      </c>
      <c r="I765" s="8"/>
      <c r="J765" s="7" t="s">
        <v>10</v>
      </c>
      <c r="K765" s="7" t="s">
        <v>10</v>
      </c>
      <c r="L765" s="7" t="s">
        <v>10</v>
      </c>
      <c r="M765" s="9">
        <v>0</v>
      </c>
      <c r="N765" s="10">
        <v>-467656.41</v>
      </c>
      <c r="O765" s="10">
        <v>-502.28</v>
      </c>
      <c r="P765" s="10">
        <v>0</v>
      </c>
      <c r="Q765" s="10">
        <v>0</v>
      </c>
      <c r="R765" s="10">
        <v>0</v>
      </c>
      <c r="S765" s="10">
        <v>-467154.13</v>
      </c>
      <c r="T765" s="7" t="s">
        <v>10</v>
      </c>
      <c r="U765" s="7" t="s">
        <v>10</v>
      </c>
      <c r="V765" t="s">
        <v>3599</v>
      </c>
      <c r="W765" s="7" t="s">
        <v>10</v>
      </c>
    </row>
    <row r="766" spans="1:23" x14ac:dyDescent="0.2">
      <c r="A766" t="s">
        <v>3593</v>
      </c>
      <c r="B766" t="s">
        <v>2912</v>
      </c>
      <c r="C766" t="s">
        <v>2913</v>
      </c>
      <c r="D766" t="s">
        <v>2914</v>
      </c>
      <c r="E766" t="s">
        <v>3594</v>
      </c>
      <c r="F766" t="s">
        <v>2916</v>
      </c>
      <c r="G766" t="s">
        <v>2856</v>
      </c>
      <c r="H766" t="s">
        <v>4239</v>
      </c>
      <c r="I766" s="2">
        <v>45716</v>
      </c>
      <c r="J766" t="s">
        <v>2990</v>
      </c>
      <c r="K766" t="s">
        <v>2991</v>
      </c>
      <c r="L766" t="s">
        <v>4108</v>
      </c>
      <c r="M766" s="3">
        <v>0</v>
      </c>
      <c r="N766" s="4">
        <v>212.75</v>
      </c>
      <c r="O766" s="4">
        <v>0.24</v>
      </c>
      <c r="P766" s="4">
        <v>0</v>
      </c>
      <c r="Q766" s="4">
        <v>0</v>
      </c>
      <c r="R766" s="4">
        <v>0</v>
      </c>
      <c r="S766" s="4">
        <v>212.51</v>
      </c>
      <c r="T766" t="s">
        <v>2857</v>
      </c>
      <c r="U766" t="s">
        <v>4240</v>
      </c>
      <c r="V766" t="s">
        <v>3599</v>
      </c>
      <c r="W766" t="s">
        <v>2913</v>
      </c>
    </row>
    <row r="767" spans="1:23" x14ac:dyDescent="0.2">
      <c r="A767" t="s">
        <v>3593</v>
      </c>
      <c r="B767" t="s">
        <v>2912</v>
      </c>
      <c r="C767" t="s">
        <v>2922</v>
      </c>
      <c r="D767" t="s">
        <v>2923</v>
      </c>
      <c r="E767" t="s">
        <v>3594</v>
      </c>
      <c r="F767" t="s">
        <v>2916</v>
      </c>
      <c r="G767" t="s">
        <v>2856</v>
      </c>
      <c r="H767" t="s">
        <v>4241</v>
      </c>
      <c r="I767" s="2">
        <v>45716</v>
      </c>
      <c r="J767" t="s">
        <v>2947</v>
      </c>
      <c r="K767" t="s">
        <v>2948</v>
      </c>
      <c r="L767" t="s">
        <v>3722</v>
      </c>
      <c r="M767" s="3">
        <v>0</v>
      </c>
      <c r="N767" s="4">
        <v>1159.68</v>
      </c>
      <c r="O767" s="4">
        <v>1.29</v>
      </c>
      <c r="P767" s="4">
        <v>0</v>
      </c>
      <c r="Q767" s="4">
        <v>0</v>
      </c>
      <c r="R767" s="4">
        <v>0</v>
      </c>
      <c r="S767" s="4">
        <v>1158.3900000000001</v>
      </c>
      <c r="T767" t="s">
        <v>2857</v>
      </c>
      <c r="U767" t="s">
        <v>4242</v>
      </c>
      <c r="V767" t="s">
        <v>3599</v>
      </c>
      <c r="W767" t="s">
        <v>2922</v>
      </c>
    </row>
    <row r="768" spans="1:23" x14ac:dyDescent="0.2">
      <c r="A768" t="s">
        <v>3593</v>
      </c>
      <c r="B768" t="s">
        <v>2912</v>
      </c>
      <c r="C768" t="s">
        <v>2922</v>
      </c>
      <c r="D768" t="s">
        <v>2923</v>
      </c>
      <c r="E768" t="s">
        <v>3594</v>
      </c>
      <c r="F768" t="s">
        <v>2916</v>
      </c>
      <c r="G768" t="s">
        <v>2856</v>
      </c>
      <c r="H768" t="s">
        <v>4243</v>
      </c>
      <c r="I768" s="2">
        <v>45716</v>
      </c>
      <c r="J768" t="s">
        <v>2947</v>
      </c>
      <c r="K768" t="s">
        <v>2948</v>
      </c>
      <c r="L768" t="s">
        <v>3928</v>
      </c>
      <c r="M768" s="3">
        <v>0</v>
      </c>
      <c r="N768" s="4">
        <v>1157.8399999999999</v>
      </c>
      <c r="O768" s="4">
        <v>1.29</v>
      </c>
      <c r="P768" s="4">
        <v>50</v>
      </c>
      <c r="Q768" s="4">
        <v>0</v>
      </c>
      <c r="R768" s="4">
        <v>0</v>
      </c>
      <c r="S768" s="4">
        <v>1106.55</v>
      </c>
      <c r="T768" t="s">
        <v>2857</v>
      </c>
      <c r="U768" t="s">
        <v>4244</v>
      </c>
      <c r="V768" t="s">
        <v>3599</v>
      </c>
      <c r="W768" t="s">
        <v>2922</v>
      </c>
    </row>
    <row r="769" spans="1:23" x14ac:dyDescent="0.2">
      <c r="A769" t="s">
        <v>3593</v>
      </c>
      <c r="B769" t="s">
        <v>2912</v>
      </c>
      <c r="C769" t="s">
        <v>2871</v>
      </c>
      <c r="D769" t="s">
        <v>2872</v>
      </c>
      <c r="E769" t="s">
        <v>3594</v>
      </c>
      <c r="F769" t="s">
        <v>2916</v>
      </c>
      <c r="G769" t="s">
        <v>2856</v>
      </c>
      <c r="H769" t="s">
        <v>4245</v>
      </c>
      <c r="I769" s="2">
        <v>45716</v>
      </c>
      <c r="J769" t="s">
        <v>3257</v>
      </c>
      <c r="K769" t="s">
        <v>3258</v>
      </c>
      <c r="L769" t="s">
        <v>3835</v>
      </c>
      <c r="M769" s="3">
        <v>0</v>
      </c>
      <c r="N769" s="4">
        <v>1838.99</v>
      </c>
      <c r="O769" s="4">
        <v>0</v>
      </c>
      <c r="P769" s="4">
        <v>0</v>
      </c>
      <c r="Q769" s="4">
        <v>0</v>
      </c>
      <c r="R769" s="4">
        <v>0</v>
      </c>
      <c r="S769" s="4">
        <v>1838.99</v>
      </c>
      <c r="T769" t="s">
        <v>2857</v>
      </c>
      <c r="U769" t="s">
        <v>4246</v>
      </c>
      <c r="V769" t="s">
        <v>3599</v>
      </c>
      <c r="W769" t="s">
        <v>2871</v>
      </c>
    </row>
    <row r="770" spans="1:23" x14ac:dyDescent="0.2">
      <c r="A770" t="s">
        <v>3593</v>
      </c>
      <c r="B770" t="s">
        <v>2912</v>
      </c>
      <c r="C770" t="s">
        <v>2871</v>
      </c>
      <c r="D770" t="s">
        <v>2872</v>
      </c>
      <c r="E770" t="s">
        <v>3594</v>
      </c>
      <c r="F770" t="s">
        <v>2916</v>
      </c>
      <c r="G770" t="s">
        <v>2856</v>
      </c>
      <c r="H770" t="s">
        <v>4245</v>
      </c>
      <c r="I770" s="2">
        <v>45716</v>
      </c>
      <c r="J770" t="s">
        <v>3257</v>
      </c>
      <c r="K770" t="s">
        <v>3258</v>
      </c>
      <c r="L770" t="s">
        <v>3837</v>
      </c>
      <c r="M770" s="3">
        <v>0</v>
      </c>
      <c r="N770" s="4">
        <v>1805.55</v>
      </c>
      <c r="O770" s="4">
        <v>0</v>
      </c>
      <c r="P770" s="4">
        <v>0</v>
      </c>
      <c r="Q770" s="4">
        <v>0</v>
      </c>
      <c r="R770" s="4">
        <v>0</v>
      </c>
      <c r="S770" s="4">
        <v>1805.55</v>
      </c>
      <c r="T770" t="s">
        <v>2857</v>
      </c>
      <c r="U770" t="s">
        <v>4246</v>
      </c>
      <c r="V770" t="s">
        <v>3599</v>
      </c>
      <c r="W770" t="s">
        <v>2871</v>
      </c>
    </row>
    <row r="771" spans="1:23" x14ac:dyDescent="0.2">
      <c r="A771" t="s">
        <v>3593</v>
      </c>
      <c r="B771" t="s">
        <v>2912</v>
      </c>
      <c r="C771" t="s">
        <v>2871</v>
      </c>
      <c r="D771" t="s">
        <v>2872</v>
      </c>
      <c r="E771" t="s">
        <v>3594</v>
      </c>
      <c r="F771" t="s">
        <v>2916</v>
      </c>
      <c r="G771" t="s">
        <v>2856</v>
      </c>
      <c r="H771" t="s">
        <v>4247</v>
      </c>
      <c r="I771" s="2">
        <v>45716</v>
      </c>
      <c r="J771" t="s">
        <v>3263</v>
      </c>
      <c r="K771" t="s">
        <v>3264</v>
      </c>
      <c r="L771" t="s">
        <v>3831</v>
      </c>
      <c r="M771" s="3">
        <v>0</v>
      </c>
      <c r="N771" s="4">
        <v>1781.53</v>
      </c>
      <c r="O771" s="4">
        <v>0</v>
      </c>
      <c r="P771" s="4">
        <v>0</v>
      </c>
      <c r="Q771" s="4">
        <v>0</v>
      </c>
      <c r="R771" s="4">
        <v>0</v>
      </c>
      <c r="S771" s="4">
        <v>1781.53</v>
      </c>
      <c r="T771" t="s">
        <v>2857</v>
      </c>
      <c r="U771" t="s">
        <v>4248</v>
      </c>
      <c r="V771" t="s">
        <v>3599</v>
      </c>
      <c r="W771" t="s">
        <v>2871</v>
      </c>
    </row>
    <row r="772" spans="1:23" x14ac:dyDescent="0.2">
      <c r="A772" t="s">
        <v>3593</v>
      </c>
      <c r="B772" t="s">
        <v>2912</v>
      </c>
      <c r="C772" t="s">
        <v>2871</v>
      </c>
      <c r="D772" t="s">
        <v>2872</v>
      </c>
      <c r="E772" t="s">
        <v>3594</v>
      </c>
      <c r="F772" t="s">
        <v>2916</v>
      </c>
      <c r="G772" t="s">
        <v>2856</v>
      </c>
      <c r="H772" t="s">
        <v>4247</v>
      </c>
      <c r="I772" s="2">
        <v>45716</v>
      </c>
      <c r="J772" t="s">
        <v>3263</v>
      </c>
      <c r="K772" t="s">
        <v>3264</v>
      </c>
      <c r="L772" t="s">
        <v>3833</v>
      </c>
      <c r="M772" s="3">
        <v>0</v>
      </c>
      <c r="N772" s="4">
        <v>1838.99</v>
      </c>
      <c r="O772" s="4">
        <v>0</v>
      </c>
      <c r="P772" s="4">
        <v>0</v>
      </c>
      <c r="Q772" s="4">
        <v>0</v>
      </c>
      <c r="R772" s="4">
        <v>0</v>
      </c>
      <c r="S772" s="4">
        <v>1838.99</v>
      </c>
      <c r="T772" t="s">
        <v>2857</v>
      </c>
      <c r="U772" t="s">
        <v>4248</v>
      </c>
      <c r="V772" t="s">
        <v>3599</v>
      </c>
      <c r="W772" t="s">
        <v>2871</v>
      </c>
    </row>
    <row r="773" spans="1:23" x14ac:dyDescent="0.2">
      <c r="A773" s="7" t="s">
        <v>3593</v>
      </c>
      <c r="B773" s="7" t="s">
        <v>10</v>
      </c>
      <c r="C773" s="7" t="s">
        <v>10</v>
      </c>
      <c r="D773" s="7" t="s">
        <v>10</v>
      </c>
      <c r="E773" s="7" t="s">
        <v>10</v>
      </c>
      <c r="F773" s="7" t="s">
        <v>10</v>
      </c>
      <c r="G773" s="7" t="s">
        <v>10</v>
      </c>
      <c r="H773" s="7" t="s">
        <v>10</v>
      </c>
      <c r="I773" s="8"/>
      <c r="J773" s="7" t="s">
        <v>10</v>
      </c>
      <c r="K773" s="7" t="s">
        <v>10</v>
      </c>
      <c r="L773" s="7" t="s">
        <v>10</v>
      </c>
      <c r="M773" s="9">
        <v>0</v>
      </c>
      <c r="N773" s="10">
        <v>9795.33</v>
      </c>
      <c r="O773" s="10">
        <v>2.82</v>
      </c>
      <c r="P773" s="10">
        <v>50</v>
      </c>
      <c r="Q773" s="10">
        <v>0</v>
      </c>
      <c r="R773" s="10">
        <v>0</v>
      </c>
      <c r="S773" s="10">
        <v>9742.51</v>
      </c>
      <c r="T773" s="7" t="s">
        <v>10</v>
      </c>
      <c r="U773" s="7" t="s">
        <v>10</v>
      </c>
      <c r="V773" t="s">
        <v>3599</v>
      </c>
      <c r="W773" s="7" t="s">
        <v>10</v>
      </c>
    </row>
    <row r="774" spans="1:23" x14ac:dyDescent="0.2">
      <c r="A774" s="11" t="s">
        <v>10</v>
      </c>
      <c r="B774" s="11" t="s">
        <v>10</v>
      </c>
      <c r="C774" s="11" t="s">
        <v>10</v>
      </c>
      <c r="D774" s="11" t="s">
        <v>10</v>
      </c>
      <c r="E774" s="11" t="s">
        <v>10</v>
      </c>
      <c r="F774" s="11" t="s">
        <v>10</v>
      </c>
      <c r="G774" s="11" t="s">
        <v>10</v>
      </c>
      <c r="H774" s="11" t="s">
        <v>10</v>
      </c>
      <c r="I774" s="12"/>
      <c r="J774" s="11" t="s">
        <v>10</v>
      </c>
      <c r="K774" s="11" t="s">
        <v>10</v>
      </c>
      <c r="L774" s="11" t="s">
        <v>10</v>
      </c>
      <c r="M774" s="13">
        <v>7802286</v>
      </c>
      <c r="N774" s="14">
        <v>119123544.08</v>
      </c>
      <c r="O774" s="14">
        <v>115618.83</v>
      </c>
      <c r="P774" s="14">
        <v>365177.29</v>
      </c>
      <c r="Q774" s="14">
        <v>128425.23</v>
      </c>
      <c r="R774" s="14">
        <v>360593.6</v>
      </c>
      <c r="S774" s="14">
        <v>118282154.36</v>
      </c>
      <c r="T774" s="11" t="s">
        <v>10</v>
      </c>
      <c r="U774" s="11" t="s">
        <v>10</v>
      </c>
      <c r="V774" t="s">
        <v>3599</v>
      </c>
      <c r="W774" s="11" t="s">
        <v>10</v>
      </c>
    </row>
    <row r="775" spans="1:23" ht="25.5" x14ac:dyDescent="0.2">
      <c r="A775" s="1" t="s">
        <v>2782</v>
      </c>
      <c r="B775" s="5" t="s">
        <v>2783</v>
      </c>
      <c r="C775" s="1" t="s">
        <v>2784</v>
      </c>
      <c r="D775" s="1" t="s">
        <v>2784</v>
      </c>
      <c r="E775" s="1" t="s">
        <v>2785</v>
      </c>
      <c r="F775" s="1" t="s">
        <v>2786</v>
      </c>
      <c r="G775" s="1" t="s">
        <v>2787</v>
      </c>
      <c r="H775" s="1" t="s">
        <v>2788</v>
      </c>
      <c r="I775" s="1" t="s">
        <v>2789</v>
      </c>
      <c r="J775" s="1" t="s">
        <v>2790</v>
      </c>
      <c r="K775" s="1" t="s">
        <v>2791</v>
      </c>
      <c r="L775" s="1" t="s">
        <v>2792</v>
      </c>
      <c r="M775" s="1" t="s">
        <v>2793</v>
      </c>
      <c r="N775" s="1" t="s">
        <v>2794</v>
      </c>
      <c r="O775" s="1" t="s">
        <v>2795</v>
      </c>
      <c r="P775" s="1" t="s">
        <v>2796</v>
      </c>
      <c r="Q775" s="1" t="s">
        <v>2797</v>
      </c>
      <c r="R775" s="1" t="s">
        <v>2798</v>
      </c>
      <c r="S775" s="1" t="s">
        <v>2799</v>
      </c>
      <c r="T775" s="1" t="s">
        <v>2800</v>
      </c>
      <c r="U775" s="1" t="s">
        <v>2801</v>
      </c>
      <c r="W775" s="1" t="s">
        <v>2784</v>
      </c>
    </row>
    <row r="776" spans="1:23" x14ac:dyDescent="0.2">
      <c r="A776" t="s">
        <v>2803</v>
      </c>
      <c r="B776" t="s">
        <v>2912</v>
      </c>
      <c r="C776" t="s">
        <v>2922</v>
      </c>
      <c r="D776" t="s">
        <v>2923</v>
      </c>
      <c r="E776" t="s">
        <v>2807</v>
      </c>
      <c r="F776" t="s">
        <v>2916</v>
      </c>
      <c r="G776" t="s">
        <v>2856</v>
      </c>
      <c r="H776" t="s">
        <v>4249</v>
      </c>
      <c r="I776" s="2">
        <v>45719</v>
      </c>
      <c r="J776" t="s">
        <v>2962</v>
      </c>
      <c r="K776" t="s">
        <v>4250</v>
      </c>
      <c r="L776" t="s">
        <v>4251</v>
      </c>
      <c r="M776" s="3">
        <v>-27372</v>
      </c>
      <c r="N776" s="4">
        <v>-614020.75</v>
      </c>
      <c r="O776" s="4">
        <v>-683.39</v>
      </c>
      <c r="P776" s="4">
        <v>-1930.5</v>
      </c>
      <c r="Q776" s="4">
        <v>-821.16</v>
      </c>
      <c r="R776" s="4">
        <v>-3500</v>
      </c>
      <c r="S776" s="4">
        <v>-607906.86</v>
      </c>
      <c r="T776" t="s">
        <v>2857</v>
      </c>
      <c r="U776" t="s">
        <v>4252</v>
      </c>
      <c r="V776" t="s">
        <v>4253</v>
      </c>
      <c r="W776" t="s">
        <v>2922</v>
      </c>
    </row>
    <row r="777" spans="1:23" x14ac:dyDescent="0.2">
      <c r="A777" t="s">
        <v>2803</v>
      </c>
      <c r="B777" t="s">
        <v>2804</v>
      </c>
      <c r="C777" t="s">
        <v>2821</v>
      </c>
      <c r="D777" t="s">
        <v>2822</v>
      </c>
      <c r="E777" t="s">
        <v>2807</v>
      </c>
      <c r="F777" t="s">
        <v>2808</v>
      </c>
      <c r="G777" t="s">
        <v>2809</v>
      </c>
      <c r="H777" t="s">
        <v>4254</v>
      </c>
      <c r="I777" s="2">
        <v>45742</v>
      </c>
      <c r="J777" t="s">
        <v>2846</v>
      </c>
      <c r="K777" t="s">
        <v>10</v>
      </c>
      <c r="L777" t="s">
        <v>10</v>
      </c>
      <c r="M777" s="3">
        <v>0</v>
      </c>
      <c r="N777" s="4">
        <v>-7535</v>
      </c>
      <c r="O777" s="4">
        <v>0</v>
      </c>
      <c r="P777" s="4">
        <v>0</v>
      </c>
      <c r="Q777" s="4">
        <v>0</v>
      </c>
      <c r="R777" s="4">
        <v>0</v>
      </c>
      <c r="S777" s="4">
        <v>-7535</v>
      </c>
      <c r="T777" t="s">
        <v>4255</v>
      </c>
      <c r="U777" t="s">
        <v>4256</v>
      </c>
      <c r="V777" t="s">
        <v>4253</v>
      </c>
      <c r="W777" t="s">
        <v>2821</v>
      </c>
    </row>
    <row r="778" spans="1:23" x14ac:dyDescent="0.2">
      <c r="A778" t="s">
        <v>2803</v>
      </c>
      <c r="B778" t="s">
        <v>2804</v>
      </c>
      <c r="C778" t="s">
        <v>2821</v>
      </c>
      <c r="D778" t="s">
        <v>2822</v>
      </c>
      <c r="E778" t="s">
        <v>2807</v>
      </c>
      <c r="F778" t="s">
        <v>2808</v>
      </c>
      <c r="G778" t="s">
        <v>2809</v>
      </c>
      <c r="H778" t="s">
        <v>1964</v>
      </c>
      <c r="I778" s="2">
        <v>45742</v>
      </c>
      <c r="J778" t="s">
        <v>3</v>
      </c>
      <c r="K778" t="s">
        <v>10</v>
      </c>
      <c r="L778" t="s">
        <v>10</v>
      </c>
      <c r="M778" s="3">
        <v>0</v>
      </c>
      <c r="N778" s="4">
        <v>-7002</v>
      </c>
      <c r="O778" s="4">
        <v>0</v>
      </c>
      <c r="P778" s="4">
        <v>0</v>
      </c>
      <c r="Q778" s="4">
        <v>0</v>
      </c>
      <c r="R778" s="4">
        <v>0</v>
      </c>
      <c r="S778" s="4">
        <v>-7002</v>
      </c>
      <c r="T778" t="s">
        <v>4255</v>
      </c>
      <c r="U778" t="s">
        <v>4257</v>
      </c>
      <c r="V778" t="s">
        <v>4253</v>
      </c>
      <c r="W778" t="s">
        <v>2821</v>
      </c>
    </row>
    <row r="779" spans="1:23" x14ac:dyDescent="0.2">
      <c r="A779" s="7" t="s">
        <v>2803</v>
      </c>
      <c r="B779" s="7" t="s">
        <v>10</v>
      </c>
      <c r="C779" s="7" t="s">
        <v>10</v>
      </c>
      <c r="D779" s="7" t="s">
        <v>10</v>
      </c>
      <c r="E779" s="7" t="s">
        <v>10</v>
      </c>
      <c r="F779" s="7" t="s">
        <v>10</v>
      </c>
      <c r="G779" s="7" t="s">
        <v>10</v>
      </c>
      <c r="H779" s="7" t="s">
        <v>10</v>
      </c>
      <c r="I779" s="8"/>
      <c r="J779" s="7" t="s">
        <v>10</v>
      </c>
      <c r="K779" s="7" t="s">
        <v>10</v>
      </c>
      <c r="L779" s="7" t="s">
        <v>10</v>
      </c>
      <c r="M779" s="9">
        <v>-27372</v>
      </c>
      <c r="N779" s="10">
        <v>-628557.75</v>
      </c>
      <c r="O779" s="10">
        <v>-683.39</v>
      </c>
      <c r="P779" s="10">
        <v>-1930.5</v>
      </c>
      <c r="Q779" s="10">
        <v>-821.16</v>
      </c>
      <c r="R779" s="10">
        <v>-3500</v>
      </c>
      <c r="S779" s="10">
        <v>-622443.86</v>
      </c>
      <c r="T779" s="7" t="s">
        <v>10</v>
      </c>
      <c r="U779" s="7" t="s">
        <v>10</v>
      </c>
      <c r="V779" t="s">
        <v>4253</v>
      </c>
      <c r="W779" s="7" t="s">
        <v>10</v>
      </c>
    </row>
    <row r="780" spans="1:23" x14ac:dyDescent="0.2">
      <c r="A780" t="s">
        <v>2817</v>
      </c>
      <c r="B780" t="s">
        <v>4258</v>
      </c>
      <c r="C780" t="s">
        <v>4259</v>
      </c>
      <c r="D780" t="s">
        <v>4260</v>
      </c>
      <c r="E780" t="s">
        <v>2818</v>
      </c>
      <c r="F780" t="s">
        <v>4261</v>
      </c>
      <c r="G780" t="s">
        <v>2809</v>
      </c>
      <c r="H780" t="s">
        <v>4262</v>
      </c>
      <c r="I780" s="2">
        <v>45730</v>
      </c>
      <c r="J780" t="s">
        <v>4263</v>
      </c>
      <c r="K780" t="s">
        <v>10</v>
      </c>
      <c r="L780" t="s">
        <v>10</v>
      </c>
      <c r="M780" s="3">
        <v>0</v>
      </c>
      <c r="N780" s="4">
        <v>44.69</v>
      </c>
      <c r="O780" s="4">
        <v>0</v>
      </c>
      <c r="P780" s="4">
        <v>0</v>
      </c>
      <c r="Q780" s="4">
        <v>0</v>
      </c>
      <c r="R780" s="4">
        <v>0</v>
      </c>
      <c r="S780" s="4">
        <v>44.69</v>
      </c>
      <c r="T780" t="s">
        <v>4264</v>
      </c>
      <c r="U780" t="s">
        <v>4265</v>
      </c>
      <c r="V780" t="s">
        <v>4253</v>
      </c>
      <c r="W780" t="s">
        <v>4259</v>
      </c>
    </row>
    <row r="781" spans="1:23" x14ac:dyDescent="0.2">
      <c r="A781" t="s">
        <v>2817</v>
      </c>
      <c r="B781" t="s">
        <v>2804</v>
      </c>
      <c r="C781" t="s">
        <v>2821</v>
      </c>
      <c r="D781" t="s">
        <v>2822</v>
      </c>
      <c r="E781" t="s">
        <v>2818</v>
      </c>
      <c r="F781" t="s">
        <v>2808</v>
      </c>
      <c r="G781" t="s">
        <v>2809</v>
      </c>
      <c r="H781" t="s">
        <v>4266</v>
      </c>
      <c r="I781" s="2">
        <v>45742</v>
      </c>
      <c r="J781" t="s">
        <v>2846</v>
      </c>
      <c r="K781" t="s">
        <v>10</v>
      </c>
      <c r="L781" t="s">
        <v>10</v>
      </c>
      <c r="M781" s="3">
        <v>0</v>
      </c>
      <c r="N781" s="4">
        <v>9078</v>
      </c>
      <c r="O781" s="4">
        <v>0</v>
      </c>
      <c r="P781" s="4">
        <v>0</v>
      </c>
      <c r="Q781" s="4">
        <v>0</v>
      </c>
      <c r="R781" s="4">
        <v>0</v>
      </c>
      <c r="S781" s="4">
        <v>9078</v>
      </c>
      <c r="T781" t="s">
        <v>4255</v>
      </c>
      <c r="U781" t="s">
        <v>4267</v>
      </c>
      <c r="V781" t="s">
        <v>4253</v>
      </c>
      <c r="W781" t="s">
        <v>2821</v>
      </c>
    </row>
    <row r="782" spans="1:23" x14ac:dyDescent="0.2">
      <c r="A782" t="s">
        <v>2817</v>
      </c>
      <c r="B782" t="s">
        <v>2804</v>
      </c>
      <c r="C782" t="s">
        <v>2821</v>
      </c>
      <c r="D782" t="s">
        <v>2822</v>
      </c>
      <c r="E782" t="s">
        <v>2818</v>
      </c>
      <c r="F782" t="s">
        <v>2808</v>
      </c>
      <c r="G782" t="s">
        <v>2809</v>
      </c>
      <c r="H782" t="s">
        <v>1967</v>
      </c>
      <c r="I782" s="2">
        <v>45742</v>
      </c>
      <c r="J782" t="s">
        <v>3</v>
      </c>
      <c r="K782" t="s">
        <v>10</v>
      </c>
      <c r="L782" t="s">
        <v>10</v>
      </c>
      <c r="M782" s="3">
        <v>0</v>
      </c>
      <c r="N782" s="4">
        <v>5775</v>
      </c>
      <c r="O782" s="4">
        <v>0</v>
      </c>
      <c r="P782" s="4">
        <v>0</v>
      </c>
      <c r="Q782" s="4">
        <v>0</v>
      </c>
      <c r="R782" s="4">
        <v>0</v>
      </c>
      <c r="S782" s="4">
        <v>5775</v>
      </c>
      <c r="T782" t="s">
        <v>4255</v>
      </c>
      <c r="U782" t="s">
        <v>4268</v>
      </c>
      <c r="V782" t="s">
        <v>4253</v>
      </c>
      <c r="W782" t="s">
        <v>2821</v>
      </c>
    </row>
    <row r="783" spans="1:23" x14ac:dyDescent="0.2">
      <c r="A783" t="s">
        <v>2817</v>
      </c>
      <c r="B783" t="s">
        <v>2804</v>
      </c>
      <c r="C783" t="s">
        <v>2821</v>
      </c>
      <c r="D783" t="s">
        <v>2822</v>
      </c>
      <c r="E783" t="s">
        <v>2818</v>
      </c>
      <c r="F783" t="s">
        <v>2808</v>
      </c>
      <c r="G783" t="s">
        <v>2809</v>
      </c>
      <c r="H783" t="s">
        <v>2673</v>
      </c>
      <c r="I783" s="2">
        <v>45742</v>
      </c>
      <c r="J783" t="s">
        <v>1354</v>
      </c>
      <c r="K783" t="s">
        <v>10</v>
      </c>
      <c r="L783" t="s">
        <v>10</v>
      </c>
      <c r="M783" s="3">
        <v>0</v>
      </c>
      <c r="N783" s="4">
        <v>416156.8</v>
      </c>
      <c r="O783" s="4">
        <v>0</v>
      </c>
      <c r="P783" s="4">
        <v>0</v>
      </c>
      <c r="Q783" s="4">
        <v>0</v>
      </c>
      <c r="R783" s="4">
        <v>0</v>
      </c>
      <c r="S783" s="4">
        <v>416156.8</v>
      </c>
      <c r="T783" t="s">
        <v>4255</v>
      </c>
      <c r="U783" t="s">
        <v>4269</v>
      </c>
      <c r="V783" t="s">
        <v>4253</v>
      </c>
      <c r="W783" t="s">
        <v>2821</v>
      </c>
    </row>
    <row r="784" spans="1:23" x14ac:dyDescent="0.2">
      <c r="A784" t="s">
        <v>2817</v>
      </c>
      <c r="B784" t="s">
        <v>2804</v>
      </c>
      <c r="C784" t="s">
        <v>2805</v>
      </c>
      <c r="D784" t="s">
        <v>2829</v>
      </c>
      <c r="E784" t="s">
        <v>2818</v>
      </c>
      <c r="F784" t="s">
        <v>2808</v>
      </c>
      <c r="G784" t="s">
        <v>2809</v>
      </c>
      <c r="H784" t="s">
        <v>4270</v>
      </c>
      <c r="I784" s="2">
        <v>45747</v>
      </c>
      <c r="J784" t="s">
        <v>2811</v>
      </c>
      <c r="K784" t="s">
        <v>10</v>
      </c>
      <c r="L784" t="s">
        <v>10</v>
      </c>
      <c r="M784" s="3">
        <v>67411</v>
      </c>
      <c r="N784" s="4">
        <v>13482.2</v>
      </c>
      <c r="O784" s="4">
        <v>0</v>
      </c>
      <c r="P784" s="4">
        <v>0</v>
      </c>
      <c r="Q784" s="4">
        <v>0</v>
      </c>
      <c r="R784" s="4">
        <v>0</v>
      </c>
      <c r="S784" s="4">
        <v>13482.2</v>
      </c>
      <c r="T784" t="s">
        <v>4271</v>
      </c>
      <c r="U784" t="s">
        <v>4272</v>
      </c>
      <c r="V784" t="s">
        <v>4253</v>
      </c>
      <c r="W784" t="s">
        <v>2805</v>
      </c>
    </row>
    <row r="785" spans="1:23" x14ac:dyDescent="0.2">
      <c r="A785" t="s">
        <v>2817</v>
      </c>
      <c r="B785" t="s">
        <v>2804</v>
      </c>
      <c r="C785" t="s">
        <v>2805</v>
      </c>
      <c r="D785" t="s">
        <v>2833</v>
      </c>
      <c r="E785" t="s">
        <v>2818</v>
      </c>
      <c r="F785" t="s">
        <v>2808</v>
      </c>
      <c r="G785" t="s">
        <v>2809</v>
      </c>
      <c r="H785" t="s">
        <v>4273</v>
      </c>
      <c r="I785" s="2">
        <v>45747</v>
      </c>
      <c r="J785" t="s">
        <v>2811</v>
      </c>
      <c r="K785" t="s">
        <v>10</v>
      </c>
      <c r="L785" t="s">
        <v>10</v>
      </c>
      <c r="M785" s="3">
        <v>94046</v>
      </c>
      <c r="N785" s="4">
        <v>11285.52</v>
      </c>
      <c r="O785" s="4">
        <v>0</v>
      </c>
      <c r="P785" s="4">
        <v>0</v>
      </c>
      <c r="Q785" s="4">
        <v>0</v>
      </c>
      <c r="R785" s="4">
        <v>0</v>
      </c>
      <c r="S785" s="4">
        <v>11285.52</v>
      </c>
      <c r="T785" t="s">
        <v>4271</v>
      </c>
      <c r="U785" t="s">
        <v>4274</v>
      </c>
      <c r="V785" t="s">
        <v>4253</v>
      </c>
      <c r="W785" t="s">
        <v>2805</v>
      </c>
    </row>
    <row r="786" spans="1:23" x14ac:dyDescent="0.2">
      <c r="A786" t="s">
        <v>2817</v>
      </c>
      <c r="B786" t="s">
        <v>2804</v>
      </c>
      <c r="C786" t="s">
        <v>2805</v>
      </c>
      <c r="D786" t="s">
        <v>2833</v>
      </c>
      <c r="E786" t="s">
        <v>2818</v>
      </c>
      <c r="F786" t="s">
        <v>2808</v>
      </c>
      <c r="G786" t="s">
        <v>2809</v>
      </c>
      <c r="H786" t="s">
        <v>4275</v>
      </c>
      <c r="I786" s="2">
        <v>45747</v>
      </c>
      <c r="J786" t="s">
        <v>2811</v>
      </c>
      <c r="K786" t="s">
        <v>10</v>
      </c>
      <c r="L786" t="s">
        <v>10</v>
      </c>
      <c r="M786" s="3">
        <v>23499</v>
      </c>
      <c r="N786" s="4">
        <v>2349.9</v>
      </c>
      <c r="O786" s="4">
        <v>0</v>
      </c>
      <c r="P786" s="4">
        <v>0</v>
      </c>
      <c r="Q786" s="4">
        <v>0</v>
      </c>
      <c r="R786" s="4">
        <v>0</v>
      </c>
      <c r="S786" s="4">
        <v>2349.9</v>
      </c>
      <c r="T786" t="s">
        <v>4271</v>
      </c>
      <c r="U786" t="s">
        <v>4276</v>
      </c>
      <c r="V786" t="s">
        <v>4253</v>
      </c>
      <c r="W786" t="s">
        <v>2805</v>
      </c>
    </row>
    <row r="787" spans="1:23" x14ac:dyDescent="0.2">
      <c r="A787" t="s">
        <v>2817</v>
      </c>
      <c r="B787" t="s">
        <v>2804</v>
      </c>
      <c r="C787" t="s">
        <v>2805</v>
      </c>
      <c r="D787" t="s">
        <v>2833</v>
      </c>
      <c r="E787" t="s">
        <v>2818</v>
      </c>
      <c r="F787" t="s">
        <v>2808</v>
      </c>
      <c r="G787" t="s">
        <v>2809</v>
      </c>
      <c r="H787" t="s">
        <v>4275</v>
      </c>
      <c r="I787" s="2">
        <v>45747</v>
      </c>
      <c r="J787" t="s">
        <v>2811</v>
      </c>
      <c r="K787" t="s">
        <v>10</v>
      </c>
      <c r="L787" t="s">
        <v>10</v>
      </c>
      <c r="M787" s="3">
        <v>21384</v>
      </c>
      <c r="N787" s="4">
        <v>24591.599999999999</v>
      </c>
      <c r="O787" s="4">
        <v>0</v>
      </c>
      <c r="P787" s="4">
        <v>0</v>
      </c>
      <c r="Q787" s="4">
        <v>0</v>
      </c>
      <c r="R787" s="4">
        <v>0</v>
      </c>
      <c r="S787" s="4">
        <v>24591.599999999999</v>
      </c>
      <c r="T787" t="s">
        <v>4271</v>
      </c>
      <c r="U787" t="s">
        <v>4276</v>
      </c>
      <c r="V787" t="s">
        <v>4253</v>
      </c>
      <c r="W787" t="s">
        <v>2805</v>
      </c>
    </row>
    <row r="788" spans="1:23" x14ac:dyDescent="0.2">
      <c r="A788" t="s">
        <v>2817</v>
      </c>
      <c r="B788" t="s">
        <v>2804</v>
      </c>
      <c r="C788" t="s">
        <v>2805</v>
      </c>
      <c r="D788" t="s">
        <v>2833</v>
      </c>
      <c r="E788" t="s">
        <v>2818</v>
      </c>
      <c r="F788" t="s">
        <v>2808</v>
      </c>
      <c r="G788" t="s">
        <v>2809</v>
      </c>
      <c r="H788" t="s">
        <v>4275</v>
      </c>
      <c r="I788" s="2">
        <v>45747</v>
      </c>
      <c r="J788" t="s">
        <v>2811</v>
      </c>
      <c r="K788" t="s">
        <v>10</v>
      </c>
      <c r="L788" t="s">
        <v>10</v>
      </c>
      <c r="M788" s="3">
        <v>22339</v>
      </c>
      <c r="N788" s="4">
        <v>13403.4</v>
      </c>
      <c r="O788" s="4">
        <v>0</v>
      </c>
      <c r="P788" s="4">
        <v>0</v>
      </c>
      <c r="Q788" s="4">
        <v>0</v>
      </c>
      <c r="R788" s="4">
        <v>0</v>
      </c>
      <c r="S788" s="4">
        <v>13403.4</v>
      </c>
      <c r="T788" t="s">
        <v>4271</v>
      </c>
      <c r="U788" t="s">
        <v>4276</v>
      </c>
      <c r="V788" t="s">
        <v>4253</v>
      </c>
      <c r="W788" t="s">
        <v>2805</v>
      </c>
    </row>
    <row r="789" spans="1:23" x14ac:dyDescent="0.2">
      <c r="A789" t="s">
        <v>2817</v>
      </c>
      <c r="B789" t="s">
        <v>2804</v>
      </c>
      <c r="C789" t="s">
        <v>2805</v>
      </c>
      <c r="D789" t="s">
        <v>2806</v>
      </c>
      <c r="E789" t="s">
        <v>2818</v>
      </c>
      <c r="F789" t="s">
        <v>2808</v>
      </c>
      <c r="G789" t="s">
        <v>2809</v>
      </c>
      <c r="H789" t="s">
        <v>4277</v>
      </c>
      <c r="I789" s="2">
        <v>45747</v>
      </c>
      <c r="J789" t="s">
        <v>2811</v>
      </c>
      <c r="K789" t="s">
        <v>10</v>
      </c>
      <c r="L789" t="s">
        <v>10</v>
      </c>
      <c r="M789" s="3">
        <v>138375</v>
      </c>
      <c r="N789" s="4">
        <v>15221.25</v>
      </c>
      <c r="O789" s="4">
        <v>0</v>
      </c>
      <c r="P789" s="4">
        <v>0</v>
      </c>
      <c r="Q789" s="4">
        <v>0</v>
      </c>
      <c r="R789" s="4">
        <v>0</v>
      </c>
      <c r="S789" s="4">
        <v>15221.25</v>
      </c>
      <c r="T789" t="s">
        <v>4271</v>
      </c>
      <c r="U789" t="s">
        <v>4278</v>
      </c>
      <c r="V789" t="s">
        <v>4253</v>
      </c>
      <c r="W789" t="s">
        <v>2805</v>
      </c>
    </row>
    <row r="790" spans="1:23" x14ac:dyDescent="0.2">
      <c r="A790" t="s">
        <v>2817</v>
      </c>
      <c r="B790" t="s">
        <v>2804</v>
      </c>
      <c r="C790" t="s">
        <v>2805</v>
      </c>
      <c r="D790" t="s">
        <v>4279</v>
      </c>
      <c r="E790" t="s">
        <v>2818</v>
      </c>
      <c r="F790" t="s">
        <v>2808</v>
      </c>
      <c r="G790" t="s">
        <v>2809</v>
      </c>
      <c r="H790" t="s">
        <v>4280</v>
      </c>
      <c r="I790" s="2">
        <v>45747</v>
      </c>
      <c r="J790" t="s">
        <v>2811</v>
      </c>
      <c r="K790" t="s">
        <v>10</v>
      </c>
      <c r="L790" t="s">
        <v>10</v>
      </c>
      <c r="M790" s="3">
        <v>44109</v>
      </c>
      <c r="N790" s="4">
        <v>2205.4499999999998</v>
      </c>
      <c r="O790" s="4">
        <v>0</v>
      </c>
      <c r="P790" s="4">
        <v>0</v>
      </c>
      <c r="Q790" s="4">
        <v>0</v>
      </c>
      <c r="R790" s="4">
        <v>0</v>
      </c>
      <c r="S790" s="4">
        <v>2205.4499999999998</v>
      </c>
      <c r="T790" t="s">
        <v>4271</v>
      </c>
      <c r="U790" t="s">
        <v>4281</v>
      </c>
      <c r="V790" t="s">
        <v>4253</v>
      </c>
      <c r="W790" t="s">
        <v>2805</v>
      </c>
    </row>
    <row r="791" spans="1:23" x14ac:dyDescent="0.2">
      <c r="A791" t="s">
        <v>2817</v>
      </c>
      <c r="B791" t="s">
        <v>2804</v>
      </c>
      <c r="C791" t="s">
        <v>2805</v>
      </c>
      <c r="D791" t="s">
        <v>3609</v>
      </c>
      <c r="E791" t="s">
        <v>2818</v>
      </c>
      <c r="F791" t="s">
        <v>2808</v>
      </c>
      <c r="G791" t="s">
        <v>2809</v>
      </c>
      <c r="H791" t="s">
        <v>2131</v>
      </c>
      <c r="I791" s="2">
        <v>45747</v>
      </c>
      <c r="J791" t="s">
        <v>125</v>
      </c>
      <c r="K791" t="s">
        <v>10</v>
      </c>
      <c r="L791" t="s">
        <v>10</v>
      </c>
      <c r="M791" s="3">
        <v>0</v>
      </c>
      <c r="N791" s="4">
        <v>4325662.24</v>
      </c>
      <c r="O791" s="4">
        <v>0</v>
      </c>
      <c r="P791" s="4">
        <v>0</v>
      </c>
      <c r="Q791" s="4">
        <v>0</v>
      </c>
      <c r="R791" s="4">
        <v>0</v>
      </c>
      <c r="S791" s="4">
        <v>4325662.24</v>
      </c>
      <c r="T791" t="s">
        <v>4271</v>
      </c>
      <c r="U791" t="s">
        <v>4282</v>
      </c>
      <c r="V791" t="s">
        <v>4253</v>
      </c>
      <c r="W791" t="s">
        <v>2805</v>
      </c>
    </row>
    <row r="792" spans="1:23" x14ac:dyDescent="0.2">
      <c r="A792" t="s">
        <v>2817</v>
      </c>
      <c r="B792" t="s">
        <v>2804</v>
      </c>
      <c r="C792" t="s">
        <v>2821</v>
      </c>
      <c r="D792" t="s">
        <v>2822</v>
      </c>
      <c r="E792" t="s">
        <v>2818</v>
      </c>
      <c r="F792" t="s">
        <v>2808</v>
      </c>
      <c r="G792" t="s">
        <v>2809</v>
      </c>
      <c r="H792" t="s">
        <v>4283</v>
      </c>
      <c r="I792" s="2">
        <v>45742</v>
      </c>
      <c r="J792" t="s">
        <v>2846</v>
      </c>
      <c r="K792" t="s">
        <v>10</v>
      </c>
      <c r="L792" t="s">
        <v>10</v>
      </c>
      <c r="M792" s="3">
        <v>0</v>
      </c>
      <c r="N792" s="4">
        <v>7535</v>
      </c>
      <c r="O792" s="4">
        <v>0</v>
      </c>
      <c r="P792" s="4">
        <v>0</v>
      </c>
      <c r="Q792" s="4">
        <v>0</v>
      </c>
      <c r="R792" s="4">
        <v>0</v>
      </c>
      <c r="S792" s="4">
        <v>7535</v>
      </c>
      <c r="T792" t="s">
        <v>4255</v>
      </c>
      <c r="U792" t="s">
        <v>4284</v>
      </c>
      <c r="V792" t="s">
        <v>4253</v>
      </c>
      <c r="W792" t="s">
        <v>2821</v>
      </c>
    </row>
    <row r="793" spans="1:23" x14ac:dyDescent="0.2">
      <c r="A793" t="s">
        <v>2817</v>
      </c>
      <c r="B793" t="s">
        <v>2804</v>
      </c>
      <c r="C793" t="s">
        <v>2821</v>
      </c>
      <c r="D793" t="s">
        <v>2822</v>
      </c>
      <c r="E793" t="s">
        <v>2818</v>
      </c>
      <c r="F793" t="s">
        <v>2808</v>
      </c>
      <c r="G793" t="s">
        <v>2809</v>
      </c>
      <c r="H793" t="s">
        <v>1961</v>
      </c>
      <c r="I793" s="2">
        <v>45742</v>
      </c>
      <c r="J793" t="s">
        <v>3</v>
      </c>
      <c r="K793" t="s">
        <v>10</v>
      </c>
      <c r="L793" t="s">
        <v>10</v>
      </c>
      <c r="M793" s="3">
        <v>0</v>
      </c>
      <c r="N793" s="4">
        <v>7002</v>
      </c>
      <c r="O793" s="4">
        <v>0</v>
      </c>
      <c r="P793" s="4">
        <v>0</v>
      </c>
      <c r="Q793" s="4">
        <v>0</v>
      </c>
      <c r="R793" s="4">
        <v>0</v>
      </c>
      <c r="S793" s="4">
        <v>7002</v>
      </c>
      <c r="T793" t="s">
        <v>4255</v>
      </c>
      <c r="U793" t="s">
        <v>4285</v>
      </c>
      <c r="V793" t="s">
        <v>4253</v>
      </c>
      <c r="W793" t="s">
        <v>2821</v>
      </c>
    </row>
    <row r="794" spans="1:23" x14ac:dyDescent="0.2">
      <c r="A794" s="7" t="s">
        <v>2817</v>
      </c>
      <c r="B794" s="7" t="s">
        <v>10</v>
      </c>
      <c r="C794" s="7" t="s">
        <v>10</v>
      </c>
      <c r="D794" s="7" t="s">
        <v>10</v>
      </c>
      <c r="E794" s="7" t="s">
        <v>10</v>
      </c>
      <c r="F794" s="7" t="s">
        <v>10</v>
      </c>
      <c r="G794" s="7" t="s">
        <v>10</v>
      </c>
      <c r="H794" s="7" t="s">
        <v>10</v>
      </c>
      <c r="I794" s="8"/>
      <c r="J794" s="7" t="s">
        <v>10</v>
      </c>
      <c r="K794" s="7" t="s">
        <v>10</v>
      </c>
      <c r="L794" s="7" t="s">
        <v>10</v>
      </c>
      <c r="M794" s="9">
        <v>411163</v>
      </c>
      <c r="N794" s="10">
        <v>4853793.05</v>
      </c>
      <c r="O794" s="10">
        <v>0</v>
      </c>
      <c r="P794" s="10">
        <v>0</v>
      </c>
      <c r="Q794" s="10">
        <v>0</v>
      </c>
      <c r="R794" s="10">
        <v>0</v>
      </c>
      <c r="S794" s="10">
        <v>4853793.05</v>
      </c>
      <c r="T794" s="7" t="s">
        <v>10</v>
      </c>
      <c r="U794" s="7" t="s">
        <v>10</v>
      </c>
      <c r="V794" t="s">
        <v>4253</v>
      </c>
      <c r="W794" s="7" t="s">
        <v>10</v>
      </c>
    </row>
    <row r="795" spans="1:23" x14ac:dyDescent="0.2">
      <c r="A795" t="s">
        <v>2854</v>
      </c>
      <c r="B795" t="s">
        <v>2804</v>
      </c>
      <c r="C795" t="s">
        <v>2821</v>
      </c>
      <c r="D795" t="s">
        <v>2822</v>
      </c>
      <c r="E795" t="s">
        <v>2855</v>
      </c>
      <c r="F795" t="s">
        <v>2808</v>
      </c>
      <c r="G795" t="s">
        <v>2856</v>
      </c>
      <c r="H795" t="s">
        <v>2266</v>
      </c>
      <c r="I795" s="2">
        <v>45742</v>
      </c>
      <c r="J795" t="s">
        <v>424</v>
      </c>
      <c r="K795" t="s">
        <v>10</v>
      </c>
      <c r="L795" t="s">
        <v>10</v>
      </c>
      <c r="M795" s="3">
        <v>0</v>
      </c>
      <c r="N795" s="4">
        <v>36028</v>
      </c>
      <c r="O795" s="4">
        <v>0</v>
      </c>
      <c r="P795" s="4">
        <v>0</v>
      </c>
      <c r="Q795" s="4">
        <v>0</v>
      </c>
      <c r="R795" s="4">
        <v>0</v>
      </c>
      <c r="S795" s="4">
        <v>36028</v>
      </c>
      <c r="T795" t="s">
        <v>2857</v>
      </c>
      <c r="U795" t="s">
        <v>4286</v>
      </c>
      <c r="V795" t="s">
        <v>4253</v>
      </c>
      <c r="W795" t="s">
        <v>2821</v>
      </c>
    </row>
    <row r="796" spans="1:23" x14ac:dyDescent="0.2">
      <c r="A796" t="s">
        <v>2854</v>
      </c>
      <c r="B796" t="s">
        <v>2804</v>
      </c>
      <c r="C796" t="s">
        <v>2821</v>
      </c>
      <c r="D796" t="s">
        <v>2822</v>
      </c>
      <c r="E796" t="s">
        <v>2855</v>
      </c>
      <c r="F796" t="s">
        <v>2808</v>
      </c>
      <c r="G796" t="s">
        <v>2856</v>
      </c>
      <c r="H796" t="s">
        <v>2242</v>
      </c>
      <c r="I796" s="2">
        <v>45742</v>
      </c>
      <c r="J796" t="s">
        <v>2859</v>
      </c>
      <c r="K796" t="s">
        <v>10</v>
      </c>
      <c r="L796" t="s">
        <v>10</v>
      </c>
      <c r="M796" s="3">
        <v>0</v>
      </c>
      <c r="N796" s="4">
        <v>2767</v>
      </c>
      <c r="O796" s="4">
        <v>0</v>
      </c>
      <c r="P796" s="4">
        <v>0</v>
      </c>
      <c r="Q796" s="4">
        <v>0</v>
      </c>
      <c r="R796" s="4">
        <v>0</v>
      </c>
      <c r="S796" s="4">
        <v>2767</v>
      </c>
      <c r="T796" t="s">
        <v>2857</v>
      </c>
      <c r="U796" t="s">
        <v>4287</v>
      </c>
      <c r="V796" t="s">
        <v>4253</v>
      </c>
      <c r="W796" t="s">
        <v>2821</v>
      </c>
    </row>
    <row r="797" spans="1:23" x14ac:dyDescent="0.2">
      <c r="A797" t="s">
        <v>2854</v>
      </c>
      <c r="B797" t="s">
        <v>2804</v>
      </c>
      <c r="C797" t="s">
        <v>2821</v>
      </c>
      <c r="D797" t="s">
        <v>2822</v>
      </c>
      <c r="E797" t="s">
        <v>2855</v>
      </c>
      <c r="F797" t="s">
        <v>2808</v>
      </c>
      <c r="G797" t="s">
        <v>2856</v>
      </c>
      <c r="H797" t="s">
        <v>2610</v>
      </c>
      <c r="I797" s="2">
        <v>45742</v>
      </c>
      <c r="J797" t="s">
        <v>2861</v>
      </c>
      <c r="K797" t="s">
        <v>10</v>
      </c>
      <c r="L797" t="s">
        <v>10</v>
      </c>
      <c r="M797" s="3">
        <v>0</v>
      </c>
      <c r="N797" s="4">
        <v>1939</v>
      </c>
      <c r="O797" s="4">
        <v>0</v>
      </c>
      <c r="P797" s="4">
        <v>0</v>
      </c>
      <c r="Q797" s="4">
        <v>0</v>
      </c>
      <c r="R797" s="4">
        <v>0</v>
      </c>
      <c r="S797" s="4">
        <v>1939</v>
      </c>
      <c r="T797" t="s">
        <v>2857</v>
      </c>
      <c r="U797" t="s">
        <v>4288</v>
      </c>
      <c r="V797" t="s">
        <v>4253</v>
      </c>
      <c r="W797" t="s">
        <v>2821</v>
      </c>
    </row>
    <row r="798" spans="1:23" x14ac:dyDescent="0.2">
      <c r="A798" t="s">
        <v>2854</v>
      </c>
      <c r="B798" t="s">
        <v>2804</v>
      </c>
      <c r="C798" t="s">
        <v>2821</v>
      </c>
      <c r="D798" t="s">
        <v>2822</v>
      </c>
      <c r="E798" t="s">
        <v>2855</v>
      </c>
      <c r="F798" t="s">
        <v>2808</v>
      </c>
      <c r="G798" t="s">
        <v>2856</v>
      </c>
      <c r="H798" t="s">
        <v>2746</v>
      </c>
      <c r="I798" s="2">
        <v>45742</v>
      </c>
      <c r="J798" t="s">
        <v>1782</v>
      </c>
      <c r="K798" t="s">
        <v>10</v>
      </c>
      <c r="L798" t="s">
        <v>10</v>
      </c>
      <c r="M798" s="3">
        <v>0</v>
      </c>
      <c r="N798" s="4">
        <v>3621</v>
      </c>
      <c r="O798" s="4">
        <v>0</v>
      </c>
      <c r="P798" s="4">
        <v>0</v>
      </c>
      <c r="Q798" s="4">
        <v>0</v>
      </c>
      <c r="R798" s="4">
        <v>0</v>
      </c>
      <c r="S798" s="4">
        <v>3621</v>
      </c>
      <c r="T798" t="s">
        <v>2857</v>
      </c>
      <c r="U798" t="s">
        <v>4289</v>
      </c>
      <c r="V798" t="s">
        <v>4253</v>
      </c>
      <c r="W798" t="s">
        <v>2821</v>
      </c>
    </row>
    <row r="799" spans="1:23" x14ac:dyDescent="0.2">
      <c r="A799" t="s">
        <v>2854</v>
      </c>
      <c r="B799" t="s">
        <v>2804</v>
      </c>
      <c r="C799" t="s">
        <v>2821</v>
      </c>
      <c r="D799" t="s">
        <v>2822</v>
      </c>
      <c r="E799" t="s">
        <v>2855</v>
      </c>
      <c r="F799" t="s">
        <v>2808</v>
      </c>
      <c r="G799" t="s">
        <v>2856</v>
      </c>
      <c r="H799" t="s">
        <v>2634</v>
      </c>
      <c r="I799" s="2">
        <v>45742</v>
      </c>
      <c r="J799" t="s">
        <v>2864</v>
      </c>
      <c r="K799" t="s">
        <v>10</v>
      </c>
      <c r="L799" t="s">
        <v>10</v>
      </c>
      <c r="M799" s="3">
        <v>0</v>
      </c>
      <c r="N799" s="4">
        <v>3330</v>
      </c>
      <c r="O799" s="4">
        <v>0</v>
      </c>
      <c r="P799" s="4">
        <v>0</v>
      </c>
      <c r="Q799" s="4">
        <v>0</v>
      </c>
      <c r="R799" s="4">
        <v>0</v>
      </c>
      <c r="S799" s="4">
        <v>3330</v>
      </c>
      <c r="T799" t="s">
        <v>2857</v>
      </c>
      <c r="U799" t="s">
        <v>4290</v>
      </c>
      <c r="V799" t="s">
        <v>4253</v>
      </c>
      <c r="W799" t="s">
        <v>2821</v>
      </c>
    </row>
    <row r="800" spans="1:23" x14ac:dyDescent="0.2">
      <c r="A800" t="s">
        <v>2854</v>
      </c>
      <c r="B800" t="s">
        <v>2804</v>
      </c>
      <c r="C800" t="s">
        <v>2821</v>
      </c>
      <c r="D800" t="s">
        <v>2822</v>
      </c>
      <c r="E800" t="s">
        <v>2855</v>
      </c>
      <c r="F800" t="s">
        <v>2808</v>
      </c>
      <c r="G800" t="s">
        <v>2856</v>
      </c>
      <c r="H800" t="s">
        <v>2340</v>
      </c>
      <c r="I800" s="2">
        <v>45742</v>
      </c>
      <c r="J800" t="s">
        <v>2866</v>
      </c>
      <c r="K800" t="s">
        <v>10</v>
      </c>
      <c r="L800" t="s">
        <v>10</v>
      </c>
      <c r="M800" s="3">
        <v>0</v>
      </c>
      <c r="N800" s="4">
        <v>4240</v>
      </c>
      <c r="O800" s="4">
        <v>0</v>
      </c>
      <c r="P800" s="4">
        <v>0</v>
      </c>
      <c r="Q800" s="4">
        <v>0</v>
      </c>
      <c r="R800" s="4">
        <v>0</v>
      </c>
      <c r="S800" s="4">
        <v>4240</v>
      </c>
      <c r="T800" t="s">
        <v>2857</v>
      </c>
      <c r="U800" t="s">
        <v>4291</v>
      </c>
      <c r="V800" t="s">
        <v>4253</v>
      </c>
      <c r="W800" t="s">
        <v>2821</v>
      </c>
    </row>
    <row r="801" spans="1:23" x14ac:dyDescent="0.2">
      <c r="A801" t="s">
        <v>2854</v>
      </c>
      <c r="B801" t="s">
        <v>2804</v>
      </c>
      <c r="C801" t="s">
        <v>2821</v>
      </c>
      <c r="D801" t="s">
        <v>2822</v>
      </c>
      <c r="E801" t="s">
        <v>2855</v>
      </c>
      <c r="F801" t="s">
        <v>2808</v>
      </c>
      <c r="G801" t="s">
        <v>2856</v>
      </c>
      <c r="H801" t="s">
        <v>2465</v>
      </c>
      <c r="I801" s="2">
        <v>45742</v>
      </c>
      <c r="J801" t="s">
        <v>930</v>
      </c>
      <c r="K801" t="s">
        <v>10</v>
      </c>
      <c r="L801" t="s">
        <v>10</v>
      </c>
      <c r="M801" s="3">
        <v>0</v>
      </c>
      <c r="N801" s="4">
        <v>15720</v>
      </c>
      <c r="O801" s="4">
        <v>0</v>
      </c>
      <c r="P801" s="4">
        <v>0</v>
      </c>
      <c r="Q801" s="4">
        <v>0</v>
      </c>
      <c r="R801" s="4">
        <v>0</v>
      </c>
      <c r="S801" s="4">
        <v>15720</v>
      </c>
      <c r="T801" t="s">
        <v>2857</v>
      </c>
      <c r="U801" t="s">
        <v>4292</v>
      </c>
      <c r="V801" t="s">
        <v>4253</v>
      </c>
      <c r="W801" t="s">
        <v>2821</v>
      </c>
    </row>
    <row r="802" spans="1:23" x14ac:dyDescent="0.2">
      <c r="A802" s="7" t="s">
        <v>2854</v>
      </c>
      <c r="B802" s="7" t="s">
        <v>10</v>
      </c>
      <c r="C802" s="7" t="s">
        <v>10</v>
      </c>
      <c r="D802" s="7" t="s">
        <v>10</v>
      </c>
      <c r="E802" s="7" t="s">
        <v>10</v>
      </c>
      <c r="F802" s="7" t="s">
        <v>10</v>
      </c>
      <c r="G802" s="7" t="s">
        <v>10</v>
      </c>
      <c r="H802" s="7" t="s">
        <v>10</v>
      </c>
      <c r="I802" s="8"/>
      <c r="J802" s="7" t="s">
        <v>10</v>
      </c>
      <c r="K802" s="7" t="s">
        <v>10</v>
      </c>
      <c r="L802" s="7" t="s">
        <v>10</v>
      </c>
      <c r="M802" s="9">
        <v>0</v>
      </c>
      <c r="N802" s="10">
        <v>67645</v>
      </c>
      <c r="O802" s="10">
        <v>0</v>
      </c>
      <c r="P802" s="10">
        <v>0</v>
      </c>
      <c r="Q802" s="10">
        <v>0</v>
      </c>
      <c r="R802" s="10">
        <v>0</v>
      </c>
      <c r="S802" s="10">
        <v>67645</v>
      </c>
      <c r="T802" s="7" t="s">
        <v>10</v>
      </c>
      <c r="U802" s="7" t="s">
        <v>10</v>
      </c>
      <c r="V802" t="s">
        <v>4253</v>
      </c>
      <c r="W802" s="7" t="s">
        <v>10</v>
      </c>
    </row>
    <row r="803" spans="1:23" x14ac:dyDescent="0.2">
      <c r="A803" t="s">
        <v>2869</v>
      </c>
      <c r="B803" t="s">
        <v>2870</v>
      </c>
      <c r="C803" t="s">
        <v>2887</v>
      </c>
      <c r="D803" t="s">
        <v>2888</v>
      </c>
      <c r="E803" t="s">
        <v>2873</v>
      </c>
      <c r="F803" t="s">
        <v>2874</v>
      </c>
      <c r="G803" t="s">
        <v>2809</v>
      </c>
      <c r="H803" t="s">
        <v>4293</v>
      </c>
      <c r="I803" s="2">
        <v>45747</v>
      </c>
      <c r="J803" t="s">
        <v>2811</v>
      </c>
      <c r="K803" t="s">
        <v>2876</v>
      </c>
      <c r="L803" t="s">
        <v>4294</v>
      </c>
      <c r="M803" s="3">
        <v>25860</v>
      </c>
      <c r="N803" s="4">
        <v>1167.4000000000001</v>
      </c>
      <c r="O803" s="4">
        <v>0</v>
      </c>
      <c r="P803" s="4">
        <v>0</v>
      </c>
      <c r="Q803" s="4">
        <v>0</v>
      </c>
      <c r="R803" s="4">
        <v>0</v>
      </c>
      <c r="S803" s="4">
        <v>1167.4000000000001</v>
      </c>
      <c r="T803" t="s">
        <v>4271</v>
      </c>
      <c r="U803" t="s">
        <v>4295</v>
      </c>
      <c r="V803" t="s">
        <v>4253</v>
      </c>
      <c r="W803" t="s">
        <v>2887</v>
      </c>
    </row>
    <row r="804" spans="1:23" x14ac:dyDescent="0.2">
      <c r="A804" t="s">
        <v>2869</v>
      </c>
      <c r="B804" t="s">
        <v>2870</v>
      </c>
      <c r="C804" t="s">
        <v>2887</v>
      </c>
      <c r="D804" t="s">
        <v>2888</v>
      </c>
      <c r="E804" t="s">
        <v>2873</v>
      </c>
      <c r="F804" t="s">
        <v>2874</v>
      </c>
      <c r="G804" t="s">
        <v>2809</v>
      </c>
      <c r="H804" t="s">
        <v>4293</v>
      </c>
      <c r="I804" s="2">
        <v>45747</v>
      </c>
      <c r="J804" t="s">
        <v>2811</v>
      </c>
      <c r="K804" t="s">
        <v>2876</v>
      </c>
      <c r="L804" t="s">
        <v>4296</v>
      </c>
      <c r="M804" s="3">
        <v>25463</v>
      </c>
      <c r="N804" s="4">
        <v>1167.4000000000001</v>
      </c>
      <c r="O804" s="4">
        <v>0</v>
      </c>
      <c r="P804" s="4">
        <v>0</v>
      </c>
      <c r="Q804" s="4">
        <v>0</v>
      </c>
      <c r="R804" s="4">
        <v>0</v>
      </c>
      <c r="S804" s="4">
        <v>1167.4000000000001</v>
      </c>
      <c r="T804" t="s">
        <v>4271</v>
      </c>
      <c r="U804" t="s">
        <v>4295</v>
      </c>
      <c r="V804" t="s">
        <v>4253</v>
      </c>
      <c r="W804" t="s">
        <v>2887</v>
      </c>
    </row>
    <row r="805" spans="1:23" x14ac:dyDescent="0.2">
      <c r="A805" t="s">
        <v>2869</v>
      </c>
      <c r="B805" t="s">
        <v>2870</v>
      </c>
      <c r="C805" t="s">
        <v>2887</v>
      </c>
      <c r="D805" t="s">
        <v>2888</v>
      </c>
      <c r="E805" t="s">
        <v>2873</v>
      </c>
      <c r="F805" t="s">
        <v>2874</v>
      </c>
      <c r="G805" t="s">
        <v>2809</v>
      </c>
      <c r="H805" t="s">
        <v>4293</v>
      </c>
      <c r="I805" s="2">
        <v>45747</v>
      </c>
      <c r="J805" t="s">
        <v>2811</v>
      </c>
      <c r="K805" t="s">
        <v>2876</v>
      </c>
      <c r="L805" t="s">
        <v>4297</v>
      </c>
      <c r="M805" s="3">
        <v>25763</v>
      </c>
      <c r="N805" s="4">
        <v>1167.4000000000001</v>
      </c>
      <c r="O805" s="4">
        <v>0</v>
      </c>
      <c r="P805" s="4">
        <v>0</v>
      </c>
      <c r="Q805" s="4">
        <v>0</v>
      </c>
      <c r="R805" s="4">
        <v>0</v>
      </c>
      <c r="S805" s="4">
        <v>1167.4000000000001</v>
      </c>
      <c r="T805" t="s">
        <v>4271</v>
      </c>
      <c r="U805" t="s">
        <v>4295</v>
      </c>
      <c r="V805" t="s">
        <v>4253</v>
      </c>
      <c r="W805" t="s">
        <v>2887</v>
      </c>
    </row>
    <row r="806" spans="1:23" x14ac:dyDescent="0.2">
      <c r="A806" t="s">
        <v>2869</v>
      </c>
      <c r="B806" t="s">
        <v>2870</v>
      </c>
      <c r="C806" t="s">
        <v>2887</v>
      </c>
      <c r="D806" t="s">
        <v>2888</v>
      </c>
      <c r="E806" t="s">
        <v>2873</v>
      </c>
      <c r="F806" t="s">
        <v>2874</v>
      </c>
      <c r="G806" t="s">
        <v>2809</v>
      </c>
      <c r="H806" t="s">
        <v>4293</v>
      </c>
      <c r="I806" s="2">
        <v>45747</v>
      </c>
      <c r="J806" t="s">
        <v>2811</v>
      </c>
      <c r="K806" t="s">
        <v>2876</v>
      </c>
      <c r="L806" t="s">
        <v>4298</v>
      </c>
      <c r="M806" s="3">
        <v>25750</v>
      </c>
      <c r="N806" s="4">
        <v>1167.4000000000001</v>
      </c>
      <c r="O806" s="4">
        <v>0</v>
      </c>
      <c r="P806" s="4">
        <v>0</v>
      </c>
      <c r="Q806" s="4">
        <v>0</v>
      </c>
      <c r="R806" s="4">
        <v>0</v>
      </c>
      <c r="S806" s="4">
        <v>1167.4000000000001</v>
      </c>
      <c r="T806" t="s">
        <v>4271</v>
      </c>
      <c r="U806" t="s">
        <v>4295</v>
      </c>
      <c r="V806" t="s">
        <v>4253</v>
      </c>
      <c r="W806" t="s">
        <v>2887</v>
      </c>
    </row>
    <row r="807" spans="1:23" x14ac:dyDescent="0.2">
      <c r="A807" t="s">
        <v>2869</v>
      </c>
      <c r="B807" t="s">
        <v>2870</v>
      </c>
      <c r="C807" t="s">
        <v>2887</v>
      </c>
      <c r="D807" t="s">
        <v>2888</v>
      </c>
      <c r="E807" t="s">
        <v>2873</v>
      </c>
      <c r="F807" t="s">
        <v>2874</v>
      </c>
      <c r="G807" t="s">
        <v>2809</v>
      </c>
      <c r="H807" t="s">
        <v>4293</v>
      </c>
      <c r="I807" s="2">
        <v>45747</v>
      </c>
      <c r="J807" t="s">
        <v>2811</v>
      </c>
      <c r="K807" t="s">
        <v>2876</v>
      </c>
      <c r="L807" t="s">
        <v>4299</v>
      </c>
      <c r="M807" s="3">
        <v>25234</v>
      </c>
      <c r="N807" s="4">
        <v>1167.4000000000001</v>
      </c>
      <c r="O807" s="4">
        <v>0</v>
      </c>
      <c r="P807" s="4">
        <v>0</v>
      </c>
      <c r="Q807" s="4">
        <v>0</v>
      </c>
      <c r="R807" s="4">
        <v>0</v>
      </c>
      <c r="S807" s="4">
        <v>1167.4000000000001</v>
      </c>
      <c r="T807" t="s">
        <v>4271</v>
      </c>
      <c r="U807" t="s">
        <v>4295</v>
      </c>
      <c r="V807" t="s">
        <v>4253</v>
      </c>
      <c r="W807" t="s">
        <v>2887</v>
      </c>
    </row>
    <row r="808" spans="1:23" x14ac:dyDescent="0.2">
      <c r="A808" t="s">
        <v>2869</v>
      </c>
      <c r="B808" t="s">
        <v>2870</v>
      </c>
      <c r="C808" t="s">
        <v>2887</v>
      </c>
      <c r="D808" t="s">
        <v>2888</v>
      </c>
      <c r="E808" t="s">
        <v>2873</v>
      </c>
      <c r="F808" t="s">
        <v>2874</v>
      </c>
      <c r="G808" t="s">
        <v>2809</v>
      </c>
      <c r="H808" t="s">
        <v>4293</v>
      </c>
      <c r="I808" s="2">
        <v>45747</v>
      </c>
      <c r="J808" t="s">
        <v>2811</v>
      </c>
      <c r="K808" t="s">
        <v>2876</v>
      </c>
      <c r="L808" t="s">
        <v>4300</v>
      </c>
      <c r="M808" s="3">
        <v>25547</v>
      </c>
      <c r="N808" s="4">
        <v>1167.4000000000001</v>
      </c>
      <c r="O808" s="4">
        <v>0</v>
      </c>
      <c r="P808" s="4">
        <v>0</v>
      </c>
      <c r="Q808" s="4">
        <v>0</v>
      </c>
      <c r="R808" s="4">
        <v>0</v>
      </c>
      <c r="S808" s="4">
        <v>1167.4000000000001</v>
      </c>
      <c r="T808" t="s">
        <v>4271</v>
      </c>
      <c r="U808" t="s">
        <v>4295</v>
      </c>
      <c r="V808" t="s">
        <v>4253</v>
      </c>
      <c r="W808" t="s">
        <v>2887</v>
      </c>
    </row>
    <row r="809" spans="1:23" x14ac:dyDescent="0.2">
      <c r="A809" t="s">
        <v>2869</v>
      </c>
      <c r="B809" t="s">
        <v>2870</v>
      </c>
      <c r="C809" t="s">
        <v>2887</v>
      </c>
      <c r="D809" t="s">
        <v>2888</v>
      </c>
      <c r="E809" t="s">
        <v>2873</v>
      </c>
      <c r="F809" t="s">
        <v>2874</v>
      </c>
      <c r="G809" t="s">
        <v>2809</v>
      </c>
      <c r="H809" t="s">
        <v>4293</v>
      </c>
      <c r="I809" s="2">
        <v>45747</v>
      </c>
      <c r="J809" t="s">
        <v>2811</v>
      </c>
      <c r="K809" t="s">
        <v>2876</v>
      </c>
      <c r="L809" t="s">
        <v>4301</v>
      </c>
      <c r="M809" s="3">
        <v>25437</v>
      </c>
      <c r="N809" s="4">
        <v>1167.4000000000001</v>
      </c>
      <c r="O809" s="4">
        <v>0</v>
      </c>
      <c r="P809" s="4">
        <v>0</v>
      </c>
      <c r="Q809" s="4">
        <v>0</v>
      </c>
      <c r="R809" s="4">
        <v>0</v>
      </c>
      <c r="S809" s="4">
        <v>1167.4000000000001</v>
      </c>
      <c r="T809" t="s">
        <v>4271</v>
      </c>
      <c r="U809" t="s">
        <v>4295</v>
      </c>
      <c r="V809" t="s">
        <v>4253</v>
      </c>
      <c r="W809" t="s">
        <v>2887</v>
      </c>
    </row>
    <row r="810" spans="1:23" x14ac:dyDescent="0.2">
      <c r="A810" t="s">
        <v>2869</v>
      </c>
      <c r="B810" t="s">
        <v>2870</v>
      </c>
      <c r="C810" t="s">
        <v>2887</v>
      </c>
      <c r="D810" t="s">
        <v>2888</v>
      </c>
      <c r="E810" t="s">
        <v>2873</v>
      </c>
      <c r="F810" t="s">
        <v>2874</v>
      </c>
      <c r="G810" t="s">
        <v>2809</v>
      </c>
      <c r="H810" t="s">
        <v>4293</v>
      </c>
      <c r="I810" s="2">
        <v>45747</v>
      </c>
      <c r="J810" t="s">
        <v>2811</v>
      </c>
      <c r="K810" t="s">
        <v>2876</v>
      </c>
      <c r="L810" t="s">
        <v>4302</v>
      </c>
      <c r="M810" s="3">
        <v>25234</v>
      </c>
      <c r="N810" s="4">
        <v>1167.4000000000001</v>
      </c>
      <c r="O810" s="4">
        <v>0</v>
      </c>
      <c r="P810" s="4">
        <v>0</v>
      </c>
      <c r="Q810" s="4">
        <v>0</v>
      </c>
      <c r="R810" s="4">
        <v>0</v>
      </c>
      <c r="S810" s="4">
        <v>1167.4000000000001</v>
      </c>
      <c r="T810" t="s">
        <v>4271</v>
      </c>
      <c r="U810" t="s">
        <v>4295</v>
      </c>
      <c r="V810" t="s">
        <v>4253</v>
      </c>
      <c r="W810" t="s">
        <v>2887</v>
      </c>
    </row>
    <row r="811" spans="1:23" x14ac:dyDescent="0.2">
      <c r="A811" t="s">
        <v>2869</v>
      </c>
      <c r="B811" t="s">
        <v>2870</v>
      </c>
      <c r="C811" t="s">
        <v>2887</v>
      </c>
      <c r="D811" t="s">
        <v>2888</v>
      </c>
      <c r="E811" t="s">
        <v>2873</v>
      </c>
      <c r="F811" t="s">
        <v>2874</v>
      </c>
      <c r="G811" t="s">
        <v>2809</v>
      </c>
      <c r="H811" t="s">
        <v>4293</v>
      </c>
      <c r="I811" s="2">
        <v>45747</v>
      </c>
      <c r="J811" t="s">
        <v>2811</v>
      </c>
      <c r="K811" t="s">
        <v>2876</v>
      </c>
      <c r="L811" t="s">
        <v>4303</v>
      </c>
      <c r="M811" s="3">
        <v>25353</v>
      </c>
      <c r="N811" s="4">
        <v>1167.4000000000001</v>
      </c>
      <c r="O811" s="4">
        <v>0</v>
      </c>
      <c r="P811" s="4">
        <v>0</v>
      </c>
      <c r="Q811" s="4">
        <v>0</v>
      </c>
      <c r="R811" s="4">
        <v>0</v>
      </c>
      <c r="S811" s="4">
        <v>1167.4000000000001</v>
      </c>
      <c r="T811" t="s">
        <v>4271</v>
      </c>
      <c r="U811" t="s">
        <v>4295</v>
      </c>
      <c r="V811" t="s">
        <v>4253</v>
      </c>
      <c r="W811" t="s">
        <v>2887</v>
      </c>
    </row>
    <row r="812" spans="1:23" x14ac:dyDescent="0.2">
      <c r="A812" t="s">
        <v>2869</v>
      </c>
      <c r="B812" t="s">
        <v>2870</v>
      </c>
      <c r="C812" t="s">
        <v>2887</v>
      </c>
      <c r="D812" t="s">
        <v>2888</v>
      </c>
      <c r="E812" t="s">
        <v>2873</v>
      </c>
      <c r="F812" t="s">
        <v>2874</v>
      </c>
      <c r="G812" t="s">
        <v>2809</v>
      </c>
      <c r="H812" t="s">
        <v>4293</v>
      </c>
      <c r="I812" s="2">
        <v>45747</v>
      </c>
      <c r="J812" t="s">
        <v>2811</v>
      </c>
      <c r="K812" t="s">
        <v>2876</v>
      </c>
      <c r="L812" t="s">
        <v>4304</v>
      </c>
      <c r="M812" s="3">
        <v>25437</v>
      </c>
      <c r="N812" s="4">
        <v>1167.4000000000001</v>
      </c>
      <c r="O812" s="4">
        <v>0</v>
      </c>
      <c r="P812" s="4">
        <v>0</v>
      </c>
      <c r="Q812" s="4">
        <v>0</v>
      </c>
      <c r="R812" s="4">
        <v>0</v>
      </c>
      <c r="S812" s="4">
        <v>1167.4000000000001</v>
      </c>
      <c r="T812" t="s">
        <v>4271</v>
      </c>
      <c r="U812" t="s">
        <v>4295</v>
      </c>
      <c r="V812" t="s">
        <v>4253</v>
      </c>
      <c r="W812" t="s">
        <v>2887</v>
      </c>
    </row>
    <row r="813" spans="1:23" x14ac:dyDescent="0.2">
      <c r="A813" t="s">
        <v>2869</v>
      </c>
      <c r="B813" t="s">
        <v>2870</v>
      </c>
      <c r="C813" t="s">
        <v>2887</v>
      </c>
      <c r="D813" t="s">
        <v>2888</v>
      </c>
      <c r="E813" t="s">
        <v>2873</v>
      </c>
      <c r="F813" t="s">
        <v>2874</v>
      </c>
      <c r="G813" t="s">
        <v>2809</v>
      </c>
      <c r="H813" t="s">
        <v>4293</v>
      </c>
      <c r="I813" s="2">
        <v>45747</v>
      </c>
      <c r="J813" t="s">
        <v>2811</v>
      </c>
      <c r="K813" t="s">
        <v>2876</v>
      </c>
      <c r="L813" t="s">
        <v>4305</v>
      </c>
      <c r="M813" s="3">
        <v>25512</v>
      </c>
      <c r="N813" s="4">
        <v>1167.4000000000001</v>
      </c>
      <c r="O813" s="4">
        <v>0</v>
      </c>
      <c r="P813" s="4">
        <v>0</v>
      </c>
      <c r="Q813" s="4">
        <v>0</v>
      </c>
      <c r="R813" s="4">
        <v>0</v>
      </c>
      <c r="S813" s="4">
        <v>1167.4000000000001</v>
      </c>
      <c r="T813" t="s">
        <v>4271</v>
      </c>
      <c r="U813" t="s">
        <v>4295</v>
      </c>
      <c r="V813" t="s">
        <v>4253</v>
      </c>
      <c r="W813" t="s">
        <v>2887</v>
      </c>
    </row>
    <row r="814" spans="1:23" x14ac:dyDescent="0.2">
      <c r="A814" t="s">
        <v>2869</v>
      </c>
      <c r="B814" t="s">
        <v>2870</v>
      </c>
      <c r="C814" t="s">
        <v>2887</v>
      </c>
      <c r="D814" t="s">
        <v>2888</v>
      </c>
      <c r="E814" t="s">
        <v>2873</v>
      </c>
      <c r="F814" t="s">
        <v>2874</v>
      </c>
      <c r="G814" t="s">
        <v>2809</v>
      </c>
      <c r="H814" t="s">
        <v>4293</v>
      </c>
      <c r="I814" s="2">
        <v>45747</v>
      </c>
      <c r="J814" t="s">
        <v>2811</v>
      </c>
      <c r="K814" t="s">
        <v>2876</v>
      </c>
      <c r="L814" t="s">
        <v>4306</v>
      </c>
      <c r="M814" s="3">
        <v>25525</v>
      </c>
      <c r="N814" s="4">
        <v>1167.4000000000001</v>
      </c>
      <c r="O814" s="4">
        <v>0</v>
      </c>
      <c r="P814" s="4">
        <v>0</v>
      </c>
      <c r="Q814" s="4">
        <v>0</v>
      </c>
      <c r="R814" s="4">
        <v>0</v>
      </c>
      <c r="S814" s="4">
        <v>1167.4000000000001</v>
      </c>
      <c r="T814" t="s">
        <v>4271</v>
      </c>
      <c r="U814" t="s">
        <v>4295</v>
      </c>
      <c r="V814" t="s">
        <v>4253</v>
      </c>
      <c r="W814" t="s">
        <v>2887</v>
      </c>
    </row>
    <row r="815" spans="1:23" x14ac:dyDescent="0.2">
      <c r="A815" t="s">
        <v>2869</v>
      </c>
      <c r="B815" t="s">
        <v>2870</v>
      </c>
      <c r="C815" t="s">
        <v>2887</v>
      </c>
      <c r="D815" t="s">
        <v>2888</v>
      </c>
      <c r="E815" t="s">
        <v>2873</v>
      </c>
      <c r="F815" t="s">
        <v>2874</v>
      </c>
      <c r="G815" t="s">
        <v>2809</v>
      </c>
      <c r="H815" t="s">
        <v>4293</v>
      </c>
      <c r="I815" s="2">
        <v>45747</v>
      </c>
      <c r="J815" t="s">
        <v>2811</v>
      </c>
      <c r="K815" t="s">
        <v>2876</v>
      </c>
      <c r="L815" t="s">
        <v>4307</v>
      </c>
      <c r="M815" s="3">
        <v>25754</v>
      </c>
      <c r="N815" s="4">
        <v>1167.4000000000001</v>
      </c>
      <c r="O815" s="4">
        <v>0</v>
      </c>
      <c r="P815" s="4">
        <v>0</v>
      </c>
      <c r="Q815" s="4">
        <v>0</v>
      </c>
      <c r="R815" s="4">
        <v>0</v>
      </c>
      <c r="S815" s="4">
        <v>1167.4000000000001</v>
      </c>
      <c r="T815" t="s">
        <v>4271</v>
      </c>
      <c r="U815" t="s">
        <v>4295</v>
      </c>
      <c r="V815" t="s">
        <v>4253</v>
      </c>
      <c r="W815" t="s">
        <v>2887</v>
      </c>
    </row>
    <row r="816" spans="1:23" x14ac:dyDescent="0.2">
      <c r="A816" t="s">
        <v>2869</v>
      </c>
      <c r="B816" t="s">
        <v>2870</v>
      </c>
      <c r="C816" t="s">
        <v>2887</v>
      </c>
      <c r="D816" t="s">
        <v>2888</v>
      </c>
      <c r="E816" t="s">
        <v>2873</v>
      </c>
      <c r="F816" t="s">
        <v>2874</v>
      </c>
      <c r="G816" t="s">
        <v>2809</v>
      </c>
      <c r="H816" t="s">
        <v>4293</v>
      </c>
      <c r="I816" s="2">
        <v>45747</v>
      </c>
      <c r="J816" t="s">
        <v>2811</v>
      </c>
      <c r="K816" t="s">
        <v>2876</v>
      </c>
      <c r="L816" t="s">
        <v>4308</v>
      </c>
      <c r="M816" s="3">
        <v>25693</v>
      </c>
      <c r="N816" s="4">
        <v>1167.4000000000001</v>
      </c>
      <c r="O816" s="4">
        <v>0</v>
      </c>
      <c r="P816" s="4">
        <v>0</v>
      </c>
      <c r="Q816" s="4">
        <v>0</v>
      </c>
      <c r="R816" s="4">
        <v>0</v>
      </c>
      <c r="S816" s="4">
        <v>1167.4000000000001</v>
      </c>
      <c r="T816" t="s">
        <v>4271</v>
      </c>
      <c r="U816" t="s">
        <v>4295</v>
      </c>
      <c r="V816" t="s">
        <v>4253</v>
      </c>
      <c r="W816" t="s">
        <v>2887</v>
      </c>
    </row>
    <row r="817" spans="1:23" x14ac:dyDescent="0.2">
      <c r="A817" t="s">
        <v>2869</v>
      </c>
      <c r="B817" t="s">
        <v>2870</v>
      </c>
      <c r="C817" t="s">
        <v>2887</v>
      </c>
      <c r="D817" t="s">
        <v>2888</v>
      </c>
      <c r="E817" t="s">
        <v>2873</v>
      </c>
      <c r="F817" t="s">
        <v>2874</v>
      </c>
      <c r="G817" t="s">
        <v>2809</v>
      </c>
      <c r="H817" t="s">
        <v>4293</v>
      </c>
      <c r="I817" s="2">
        <v>45747</v>
      </c>
      <c r="J817" t="s">
        <v>2811</v>
      </c>
      <c r="K817" t="s">
        <v>2876</v>
      </c>
      <c r="L817" t="s">
        <v>4309</v>
      </c>
      <c r="M817" s="3">
        <v>25146</v>
      </c>
      <c r="N817" s="4">
        <v>1167.4000000000001</v>
      </c>
      <c r="O817" s="4">
        <v>0</v>
      </c>
      <c r="P817" s="4">
        <v>0</v>
      </c>
      <c r="Q817" s="4">
        <v>0</v>
      </c>
      <c r="R817" s="4">
        <v>0</v>
      </c>
      <c r="S817" s="4">
        <v>1167.4000000000001</v>
      </c>
      <c r="T817" t="s">
        <v>4271</v>
      </c>
      <c r="U817" t="s">
        <v>4295</v>
      </c>
      <c r="V817" t="s">
        <v>4253</v>
      </c>
      <c r="W817" t="s">
        <v>2887</v>
      </c>
    </row>
    <row r="818" spans="1:23" x14ac:dyDescent="0.2">
      <c r="A818" t="s">
        <v>2869</v>
      </c>
      <c r="B818" t="s">
        <v>2870</v>
      </c>
      <c r="C818" t="s">
        <v>2871</v>
      </c>
      <c r="D818" t="s">
        <v>2872</v>
      </c>
      <c r="E818" t="s">
        <v>2873</v>
      </c>
      <c r="F818" t="s">
        <v>2874</v>
      </c>
      <c r="G818" t="s">
        <v>2809</v>
      </c>
      <c r="H818" t="s">
        <v>4310</v>
      </c>
      <c r="I818" s="2">
        <v>45747</v>
      </c>
      <c r="J818" t="s">
        <v>2811</v>
      </c>
      <c r="K818" t="s">
        <v>2876</v>
      </c>
      <c r="L818" t="s">
        <v>4311</v>
      </c>
      <c r="M818" s="3">
        <v>22928</v>
      </c>
      <c r="N818" s="4">
        <v>256.57</v>
      </c>
      <c r="O818" s="4">
        <v>0</v>
      </c>
      <c r="P818" s="4">
        <v>0</v>
      </c>
      <c r="Q818" s="4">
        <v>0</v>
      </c>
      <c r="R818" s="4">
        <v>0</v>
      </c>
      <c r="S818" s="4">
        <v>256.57</v>
      </c>
      <c r="T818" t="s">
        <v>4271</v>
      </c>
      <c r="U818" t="s">
        <v>4312</v>
      </c>
      <c r="V818" t="s">
        <v>4253</v>
      </c>
      <c r="W818" t="s">
        <v>2871</v>
      </c>
    </row>
    <row r="819" spans="1:23" x14ac:dyDescent="0.2">
      <c r="A819" t="s">
        <v>2869</v>
      </c>
      <c r="B819" t="s">
        <v>2870</v>
      </c>
      <c r="C819" t="s">
        <v>2871</v>
      </c>
      <c r="D819" t="s">
        <v>2872</v>
      </c>
      <c r="E819" t="s">
        <v>2873</v>
      </c>
      <c r="F819" t="s">
        <v>2874</v>
      </c>
      <c r="G819" t="s">
        <v>2809</v>
      </c>
      <c r="H819" t="s">
        <v>4313</v>
      </c>
      <c r="I819" s="2">
        <v>45747</v>
      </c>
      <c r="J819" t="s">
        <v>2811</v>
      </c>
      <c r="K819" t="s">
        <v>2899</v>
      </c>
      <c r="L819" t="s">
        <v>4314</v>
      </c>
      <c r="M819" s="3">
        <v>26830</v>
      </c>
      <c r="N819" s="4">
        <v>1223.2</v>
      </c>
      <c r="O819" s="4">
        <v>0</v>
      </c>
      <c r="P819" s="4">
        <v>0</v>
      </c>
      <c r="Q819" s="4">
        <v>0</v>
      </c>
      <c r="R819" s="4">
        <v>0</v>
      </c>
      <c r="S819" s="4">
        <v>1223.2</v>
      </c>
      <c r="T819" t="s">
        <v>4271</v>
      </c>
      <c r="U819" t="s">
        <v>4315</v>
      </c>
      <c r="V819" t="s">
        <v>4253</v>
      </c>
      <c r="W819" t="s">
        <v>2871</v>
      </c>
    </row>
    <row r="820" spans="1:23" x14ac:dyDescent="0.2">
      <c r="A820" t="s">
        <v>2869</v>
      </c>
      <c r="B820" t="s">
        <v>2870</v>
      </c>
      <c r="C820" t="s">
        <v>2871</v>
      </c>
      <c r="D820" t="s">
        <v>2872</v>
      </c>
      <c r="E820" t="s">
        <v>2873</v>
      </c>
      <c r="F820" t="s">
        <v>2874</v>
      </c>
      <c r="G820" t="s">
        <v>2809</v>
      </c>
      <c r="H820" t="s">
        <v>4313</v>
      </c>
      <c r="I820" s="2">
        <v>45747</v>
      </c>
      <c r="J820" t="s">
        <v>2811</v>
      </c>
      <c r="K820" t="s">
        <v>2899</v>
      </c>
      <c r="L820" t="s">
        <v>3525</v>
      </c>
      <c r="M820" s="3">
        <v>27293</v>
      </c>
      <c r="N820" s="4">
        <v>1167.4000000000001</v>
      </c>
      <c r="O820" s="4">
        <v>0</v>
      </c>
      <c r="P820" s="4">
        <v>0</v>
      </c>
      <c r="Q820" s="4">
        <v>0</v>
      </c>
      <c r="R820" s="4">
        <v>0</v>
      </c>
      <c r="S820" s="4">
        <v>1167.4000000000001</v>
      </c>
      <c r="T820" t="s">
        <v>4271</v>
      </c>
      <c r="U820" t="s">
        <v>4315</v>
      </c>
      <c r="V820" t="s">
        <v>4253</v>
      </c>
      <c r="W820" t="s">
        <v>2871</v>
      </c>
    </row>
    <row r="821" spans="1:23" x14ac:dyDescent="0.2">
      <c r="A821" t="s">
        <v>2869</v>
      </c>
      <c r="B821" t="s">
        <v>2870</v>
      </c>
      <c r="C821" t="s">
        <v>2871</v>
      </c>
      <c r="D821" t="s">
        <v>2872</v>
      </c>
      <c r="E821" t="s">
        <v>2873</v>
      </c>
      <c r="F821" t="s">
        <v>2874</v>
      </c>
      <c r="G821" t="s">
        <v>2809</v>
      </c>
      <c r="H821" t="s">
        <v>4313</v>
      </c>
      <c r="I821" s="2">
        <v>45747</v>
      </c>
      <c r="J821" t="s">
        <v>2811</v>
      </c>
      <c r="K821" t="s">
        <v>2899</v>
      </c>
      <c r="L821" t="s">
        <v>3526</v>
      </c>
      <c r="M821" s="3">
        <v>27293</v>
      </c>
      <c r="N821" s="4">
        <v>1167.4000000000001</v>
      </c>
      <c r="O821" s="4">
        <v>0</v>
      </c>
      <c r="P821" s="4">
        <v>0</v>
      </c>
      <c r="Q821" s="4">
        <v>0</v>
      </c>
      <c r="R821" s="4">
        <v>0</v>
      </c>
      <c r="S821" s="4">
        <v>1167.4000000000001</v>
      </c>
      <c r="T821" t="s">
        <v>4271</v>
      </c>
      <c r="U821" t="s">
        <v>4315</v>
      </c>
      <c r="V821" t="s">
        <v>4253</v>
      </c>
      <c r="W821" t="s">
        <v>2871</v>
      </c>
    </row>
    <row r="822" spans="1:23" x14ac:dyDescent="0.2">
      <c r="A822" t="s">
        <v>2869</v>
      </c>
      <c r="B822" t="s">
        <v>2870</v>
      </c>
      <c r="C822" t="s">
        <v>2871</v>
      </c>
      <c r="D822" t="s">
        <v>2872</v>
      </c>
      <c r="E822" t="s">
        <v>2873</v>
      </c>
      <c r="F822" t="s">
        <v>2874</v>
      </c>
      <c r="G822" t="s">
        <v>2809</v>
      </c>
      <c r="H822" t="s">
        <v>4313</v>
      </c>
      <c r="I822" s="2">
        <v>45747</v>
      </c>
      <c r="J822" t="s">
        <v>2811</v>
      </c>
      <c r="K822" t="s">
        <v>2899</v>
      </c>
      <c r="L822" t="s">
        <v>4316</v>
      </c>
      <c r="M822" s="3">
        <v>26830</v>
      </c>
      <c r="N822" s="4">
        <v>1223.2</v>
      </c>
      <c r="O822" s="4">
        <v>0</v>
      </c>
      <c r="P822" s="4">
        <v>0</v>
      </c>
      <c r="Q822" s="4">
        <v>0</v>
      </c>
      <c r="R822" s="4">
        <v>0</v>
      </c>
      <c r="S822" s="4">
        <v>1223.2</v>
      </c>
      <c r="T822" t="s">
        <v>4271</v>
      </c>
      <c r="U822" t="s">
        <v>4315</v>
      </c>
      <c r="V822" t="s">
        <v>4253</v>
      </c>
      <c r="W822" t="s">
        <v>2871</v>
      </c>
    </row>
    <row r="823" spans="1:23" x14ac:dyDescent="0.2">
      <c r="A823" t="s">
        <v>2869</v>
      </c>
      <c r="B823" t="s">
        <v>2870</v>
      </c>
      <c r="C823" t="s">
        <v>2887</v>
      </c>
      <c r="D823" t="s">
        <v>2888</v>
      </c>
      <c r="E823" t="s">
        <v>2873</v>
      </c>
      <c r="F823" t="s">
        <v>2874</v>
      </c>
      <c r="G823" t="s">
        <v>2809</v>
      </c>
      <c r="H823" t="s">
        <v>4317</v>
      </c>
      <c r="I823" s="2">
        <v>45747</v>
      </c>
      <c r="J823" t="s">
        <v>2811</v>
      </c>
      <c r="K823" t="s">
        <v>2899</v>
      </c>
      <c r="L823" t="s">
        <v>4318</v>
      </c>
      <c r="M823" s="3">
        <v>25380</v>
      </c>
      <c r="N823" s="4">
        <v>1167.4000000000001</v>
      </c>
      <c r="O823" s="4">
        <v>0</v>
      </c>
      <c r="P823" s="4">
        <v>0</v>
      </c>
      <c r="Q823" s="4">
        <v>0</v>
      </c>
      <c r="R823" s="4">
        <v>0</v>
      </c>
      <c r="S823" s="4">
        <v>1167.4000000000001</v>
      </c>
      <c r="T823" t="s">
        <v>4271</v>
      </c>
      <c r="U823" t="s">
        <v>4319</v>
      </c>
      <c r="V823" t="s">
        <v>4253</v>
      </c>
      <c r="W823" t="s">
        <v>2887</v>
      </c>
    </row>
    <row r="824" spans="1:23" x14ac:dyDescent="0.2">
      <c r="A824" t="s">
        <v>2869</v>
      </c>
      <c r="B824" t="s">
        <v>2870</v>
      </c>
      <c r="C824" t="s">
        <v>2887</v>
      </c>
      <c r="D824" t="s">
        <v>2888</v>
      </c>
      <c r="E824" t="s">
        <v>2873</v>
      </c>
      <c r="F824" t="s">
        <v>2874</v>
      </c>
      <c r="G824" t="s">
        <v>2809</v>
      </c>
      <c r="H824" t="s">
        <v>4317</v>
      </c>
      <c r="I824" s="2">
        <v>45747</v>
      </c>
      <c r="J824" t="s">
        <v>2811</v>
      </c>
      <c r="K824" t="s">
        <v>2899</v>
      </c>
      <c r="L824" t="s">
        <v>4320</v>
      </c>
      <c r="M824" s="3">
        <v>25159</v>
      </c>
      <c r="N824" s="4">
        <v>1167.4000000000001</v>
      </c>
      <c r="O824" s="4">
        <v>0</v>
      </c>
      <c r="P824" s="4">
        <v>0</v>
      </c>
      <c r="Q824" s="4">
        <v>0</v>
      </c>
      <c r="R824" s="4">
        <v>0</v>
      </c>
      <c r="S824" s="4">
        <v>1167.4000000000001</v>
      </c>
      <c r="T824" t="s">
        <v>4271</v>
      </c>
      <c r="U824" t="s">
        <v>4319</v>
      </c>
      <c r="V824" t="s">
        <v>4253</v>
      </c>
      <c r="W824" t="s">
        <v>2887</v>
      </c>
    </row>
    <row r="825" spans="1:23" x14ac:dyDescent="0.2">
      <c r="A825" t="s">
        <v>2869</v>
      </c>
      <c r="B825" t="s">
        <v>2870</v>
      </c>
      <c r="C825" t="s">
        <v>2887</v>
      </c>
      <c r="D825" t="s">
        <v>2888</v>
      </c>
      <c r="E825" t="s">
        <v>2873</v>
      </c>
      <c r="F825" t="s">
        <v>2874</v>
      </c>
      <c r="G825" t="s">
        <v>2809</v>
      </c>
      <c r="H825" t="s">
        <v>4317</v>
      </c>
      <c r="I825" s="2">
        <v>45747</v>
      </c>
      <c r="J825" t="s">
        <v>2811</v>
      </c>
      <c r="K825" t="s">
        <v>2899</v>
      </c>
      <c r="L825" t="s">
        <v>4321</v>
      </c>
      <c r="M825" s="3">
        <v>25803</v>
      </c>
      <c r="N825" s="4">
        <v>1167.4000000000001</v>
      </c>
      <c r="O825" s="4">
        <v>0</v>
      </c>
      <c r="P825" s="4">
        <v>0</v>
      </c>
      <c r="Q825" s="4">
        <v>0</v>
      </c>
      <c r="R825" s="4">
        <v>0</v>
      </c>
      <c r="S825" s="4">
        <v>1167.4000000000001</v>
      </c>
      <c r="T825" t="s">
        <v>4271</v>
      </c>
      <c r="U825" t="s">
        <v>4319</v>
      </c>
      <c r="V825" t="s">
        <v>4253</v>
      </c>
      <c r="W825" t="s">
        <v>2887</v>
      </c>
    </row>
    <row r="826" spans="1:23" x14ac:dyDescent="0.2">
      <c r="A826" s="7" t="s">
        <v>2869</v>
      </c>
      <c r="B826" s="7" t="s">
        <v>10</v>
      </c>
      <c r="C826" s="7" t="s">
        <v>10</v>
      </c>
      <c r="D826" s="7" t="s">
        <v>10</v>
      </c>
      <c r="E826" s="7" t="s">
        <v>10</v>
      </c>
      <c r="F826" s="7" t="s">
        <v>10</v>
      </c>
      <c r="G826" s="7" t="s">
        <v>10</v>
      </c>
      <c r="H826" s="7" t="s">
        <v>10</v>
      </c>
      <c r="I826" s="8"/>
      <c r="J826" s="7" t="s">
        <v>10</v>
      </c>
      <c r="K826" s="7" t="s">
        <v>10</v>
      </c>
      <c r="L826" s="7" t="s">
        <v>10</v>
      </c>
      <c r="M826" s="9">
        <v>590224</v>
      </c>
      <c r="N826" s="10">
        <v>26050.97</v>
      </c>
      <c r="O826" s="10">
        <v>0</v>
      </c>
      <c r="P826" s="10">
        <v>0</v>
      </c>
      <c r="Q826" s="10">
        <v>0</v>
      </c>
      <c r="R826" s="10">
        <v>0</v>
      </c>
      <c r="S826" s="10">
        <v>26050.97</v>
      </c>
      <c r="T826" s="7" t="s">
        <v>10</v>
      </c>
      <c r="U826" s="7" t="s">
        <v>10</v>
      </c>
      <c r="V826" t="s">
        <v>4253</v>
      </c>
      <c r="W826" s="7" t="s">
        <v>10</v>
      </c>
    </row>
    <row r="827" spans="1:23" x14ac:dyDescent="0.2">
      <c r="A827" t="s">
        <v>2911</v>
      </c>
      <c r="B827" t="s">
        <v>2912</v>
      </c>
      <c r="C827" t="s">
        <v>3030</v>
      </c>
      <c r="D827" t="s">
        <v>3031</v>
      </c>
      <c r="E827" t="s">
        <v>2915</v>
      </c>
      <c r="F827" t="s">
        <v>2916</v>
      </c>
      <c r="G827" t="s">
        <v>2856</v>
      </c>
      <c r="H827" t="s">
        <v>4322</v>
      </c>
      <c r="I827" s="2">
        <v>45717</v>
      </c>
      <c r="J827" t="s">
        <v>4323</v>
      </c>
      <c r="K827" t="s">
        <v>4324</v>
      </c>
      <c r="L827" t="s">
        <v>4325</v>
      </c>
      <c r="M827" s="3">
        <v>0</v>
      </c>
      <c r="N827" s="4">
        <v>22000</v>
      </c>
      <c r="O827" s="4">
        <v>24.49</v>
      </c>
      <c r="P827" s="4">
        <v>113.21</v>
      </c>
      <c r="Q827" s="4">
        <v>0</v>
      </c>
      <c r="R827" s="4">
        <v>142.07</v>
      </c>
      <c r="S827" s="4">
        <v>21720.23</v>
      </c>
      <c r="T827" t="s">
        <v>2857</v>
      </c>
      <c r="U827" t="s">
        <v>4326</v>
      </c>
      <c r="V827" t="s">
        <v>4253</v>
      </c>
      <c r="W827" t="s">
        <v>3030</v>
      </c>
    </row>
    <row r="828" spans="1:23" x14ac:dyDescent="0.2">
      <c r="A828" t="s">
        <v>2911</v>
      </c>
      <c r="B828" t="s">
        <v>2912</v>
      </c>
      <c r="C828" t="s">
        <v>3030</v>
      </c>
      <c r="D828" t="s">
        <v>3031</v>
      </c>
      <c r="E828" t="s">
        <v>2915</v>
      </c>
      <c r="F828" t="s">
        <v>2916</v>
      </c>
      <c r="G828" t="s">
        <v>2856</v>
      </c>
      <c r="H828" t="s">
        <v>4322</v>
      </c>
      <c r="I828" s="2">
        <v>45717</v>
      </c>
      <c r="J828" t="s">
        <v>4323</v>
      </c>
      <c r="K828" t="s">
        <v>4324</v>
      </c>
      <c r="L828" t="s">
        <v>4327</v>
      </c>
      <c r="M828" s="3">
        <v>44</v>
      </c>
      <c r="N828" s="4">
        <v>22000</v>
      </c>
      <c r="O828" s="4">
        <v>24.49</v>
      </c>
      <c r="P828" s="4">
        <v>113.21</v>
      </c>
      <c r="Q828" s="4">
        <v>0</v>
      </c>
      <c r="R828" s="4">
        <v>142.07</v>
      </c>
      <c r="S828" s="4">
        <v>21720.23</v>
      </c>
      <c r="T828" t="s">
        <v>2857</v>
      </c>
      <c r="U828" t="s">
        <v>4326</v>
      </c>
      <c r="V828" t="s">
        <v>4253</v>
      </c>
      <c r="W828" t="s">
        <v>3030</v>
      </c>
    </row>
    <row r="829" spans="1:23" x14ac:dyDescent="0.2">
      <c r="A829" t="s">
        <v>2911</v>
      </c>
      <c r="B829" t="s">
        <v>2912</v>
      </c>
      <c r="C829" t="s">
        <v>3030</v>
      </c>
      <c r="D829" t="s">
        <v>3031</v>
      </c>
      <c r="E829" t="s">
        <v>2915</v>
      </c>
      <c r="F829" t="s">
        <v>2916</v>
      </c>
      <c r="G829" t="s">
        <v>2856</v>
      </c>
      <c r="H829" t="s">
        <v>4322</v>
      </c>
      <c r="I829" s="2">
        <v>45717</v>
      </c>
      <c r="J829" t="s">
        <v>4323</v>
      </c>
      <c r="K829" t="s">
        <v>4324</v>
      </c>
      <c r="L829" t="s">
        <v>4328</v>
      </c>
      <c r="M829" s="3">
        <v>34</v>
      </c>
      <c r="N829" s="4">
        <v>22000</v>
      </c>
      <c r="O829" s="4">
        <v>24.49</v>
      </c>
      <c r="P829" s="4">
        <v>113.21</v>
      </c>
      <c r="Q829" s="4">
        <v>0</v>
      </c>
      <c r="R829" s="4">
        <v>142.07</v>
      </c>
      <c r="S829" s="4">
        <v>21720.23</v>
      </c>
      <c r="T829" t="s">
        <v>2857</v>
      </c>
      <c r="U829" t="s">
        <v>4326</v>
      </c>
      <c r="V829" t="s">
        <v>4253</v>
      </c>
      <c r="W829" t="s">
        <v>3030</v>
      </c>
    </row>
    <row r="830" spans="1:23" x14ac:dyDescent="0.2">
      <c r="A830" t="s">
        <v>2911</v>
      </c>
      <c r="B830" t="s">
        <v>2912</v>
      </c>
      <c r="C830" t="s">
        <v>3030</v>
      </c>
      <c r="D830" t="s">
        <v>3031</v>
      </c>
      <c r="E830" t="s">
        <v>2915</v>
      </c>
      <c r="F830" t="s">
        <v>2916</v>
      </c>
      <c r="G830" t="s">
        <v>2856</v>
      </c>
      <c r="H830" t="s">
        <v>4322</v>
      </c>
      <c r="I830" s="2">
        <v>45717</v>
      </c>
      <c r="J830" t="s">
        <v>4323</v>
      </c>
      <c r="K830" t="s">
        <v>4324</v>
      </c>
      <c r="L830" t="s">
        <v>4329</v>
      </c>
      <c r="M830" s="3">
        <v>0</v>
      </c>
      <c r="N830" s="4">
        <v>22000</v>
      </c>
      <c r="O830" s="4">
        <v>24.49</v>
      </c>
      <c r="P830" s="4">
        <v>113.21</v>
      </c>
      <c r="Q830" s="4">
        <v>0</v>
      </c>
      <c r="R830" s="4">
        <v>142.07</v>
      </c>
      <c r="S830" s="4">
        <v>21720.23</v>
      </c>
      <c r="T830" t="s">
        <v>2857</v>
      </c>
      <c r="U830" t="s">
        <v>4326</v>
      </c>
      <c r="V830" t="s">
        <v>4253</v>
      </c>
      <c r="W830" t="s">
        <v>3030</v>
      </c>
    </row>
    <row r="831" spans="1:23" x14ac:dyDescent="0.2">
      <c r="A831" t="s">
        <v>2911</v>
      </c>
      <c r="B831" t="s">
        <v>2912</v>
      </c>
      <c r="C831" t="s">
        <v>3030</v>
      </c>
      <c r="D831" t="s">
        <v>3031</v>
      </c>
      <c r="E831" t="s">
        <v>2915</v>
      </c>
      <c r="F831" t="s">
        <v>2916</v>
      </c>
      <c r="G831" t="s">
        <v>2856</v>
      </c>
      <c r="H831" t="s">
        <v>4322</v>
      </c>
      <c r="I831" s="2">
        <v>45717</v>
      </c>
      <c r="J831" t="s">
        <v>4323</v>
      </c>
      <c r="K831" t="s">
        <v>4324</v>
      </c>
      <c r="L831" t="s">
        <v>4330</v>
      </c>
      <c r="M831" s="3">
        <v>0</v>
      </c>
      <c r="N831" s="4">
        <v>22000</v>
      </c>
      <c r="O831" s="4">
        <v>24.49</v>
      </c>
      <c r="P831" s="4">
        <v>113.21</v>
      </c>
      <c r="Q831" s="4">
        <v>0</v>
      </c>
      <c r="R831" s="4">
        <v>142.07</v>
      </c>
      <c r="S831" s="4">
        <v>21720.23</v>
      </c>
      <c r="T831" t="s">
        <v>2857</v>
      </c>
      <c r="U831" t="s">
        <v>4326</v>
      </c>
      <c r="V831" t="s">
        <v>4253</v>
      </c>
      <c r="W831" t="s">
        <v>3030</v>
      </c>
    </row>
    <row r="832" spans="1:23" x14ac:dyDescent="0.2">
      <c r="A832" t="s">
        <v>2911</v>
      </c>
      <c r="B832" t="s">
        <v>2912</v>
      </c>
      <c r="C832" t="s">
        <v>3030</v>
      </c>
      <c r="D832" t="s">
        <v>3031</v>
      </c>
      <c r="E832" t="s">
        <v>2915</v>
      </c>
      <c r="F832" t="s">
        <v>2916</v>
      </c>
      <c r="G832" t="s">
        <v>2856</v>
      </c>
      <c r="H832" t="s">
        <v>4322</v>
      </c>
      <c r="I832" s="2">
        <v>45717</v>
      </c>
      <c r="J832" t="s">
        <v>4323</v>
      </c>
      <c r="K832" t="s">
        <v>4324</v>
      </c>
      <c r="L832" t="s">
        <v>4331</v>
      </c>
      <c r="M832" s="3">
        <v>0</v>
      </c>
      <c r="N832" s="4">
        <v>22000</v>
      </c>
      <c r="O832" s="4">
        <v>24.49</v>
      </c>
      <c r="P832" s="4">
        <v>113.21</v>
      </c>
      <c r="Q832" s="4">
        <v>0</v>
      </c>
      <c r="R832" s="4">
        <v>142.07</v>
      </c>
      <c r="S832" s="4">
        <v>21720.23</v>
      </c>
      <c r="T832" t="s">
        <v>2857</v>
      </c>
      <c r="U832" t="s">
        <v>4326</v>
      </c>
      <c r="V832" t="s">
        <v>4253</v>
      </c>
      <c r="W832" t="s">
        <v>3030</v>
      </c>
    </row>
    <row r="833" spans="1:23" x14ac:dyDescent="0.2">
      <c r="A833" t="s">
        <v>2911</v>
      </c>
      <c r="B833" t="s">
        <v>2912</v>
      </c>
      <c r="C833" t="s">
        <v>3030</v>
      </c>
      <c r="D833" t="s">
        <v>3031</v>
      </c>
      <c r="E833" t="s">
        <v>2915</v>
      </c>
      <c r="F833" t="s">
        <v>2916</v>
      </c>
      <c r="G833" t="s">
        <v>2856</v>
      </c>
      <c r="H833" t="s">
        <v>4322</v>
      </c>
      <c r="I833" s="2">
        <v>45717</v>
      </c>
      <c r="J833" t="s">
        <v>4323</v>
      </c>
      <c r="K833" t="s">
        <v>4324</v>
      </c>
      <c r="L833" t="s">
        <v>4332</v>
      </c>
      <c r="M833" s="3">
        <v>34</v>
      </c>
      <c r="N833" s="4">
        <v>22000</v>
      </c>
      <c r="O833" s="4">
        <v>24.49</v>
      </c>
      <c r="P833" s="4">
        <v>112.44</v>
      </c>
      <c r="Q833" s="4">
        <v>0</v>
      </c>
      <c r="R833" s="4">
        <v>141.08000000000001</v>
      </c>
      <c r="S833" s="4">
        <v>21721.99</v>
      </c>
      <c r="T833" t="s">
        <v>2857</v>
      </c>
      <c r="U833" t="s">
        <v>4326</v>
      </c>
      <c r="V833" t="s">
        <v>4253</v>
      </c>
      <c r="W833" t="s">
        <v>3030</v>
      </c>
    </row>
    <row r="834" spans="1:23" x14ac:dyDescent="0.2">
      <c r="A834" t="s">
        <v>2911</v>
      </c>
      <c r="B834" t="s">
        <v>2912</v>
      </c>
      <c r="C834" t="s">
        <v>2922</v>
      </c>
      <c r="D834" t="s">
        <v>2923</v>
      </c>
      <c r="E834" t="s">
        <v>2915</v>
      </c>
      <c r="F834" t="s">
        <v>2916</v>
      </c>
      <c r="G834" t="s">
        <v>2856</v>
      </c>
      <c r="H834" t="s">
        <v>4333</v>
      </c>
      <c r="I834" s="2">
        <v>45717</v>
      </c>
      <c r="J834" t="s">
        <v>2947</v>
      </c>
      <c r="K834" t="s">
        <v>2948</v>
      </c>
      <c r="L834" t="s">
        <v>4334</v>
      </c>
      <c r="M834" s="3">
        <v>28266</v>
      </c>
      <c r="N834" s="4">
        <v>632379.39</v>
      </c>
      <c r="O834" s="4">
        <v>703.83</v>
      </c>
      <c r="P834" s="4">
        <v>3000</v>
      </c>
      <c r="Q834" s="4">
        <v>847.98</v>
      </c>
      <c r="R834" s="4">
        <v>3500</v>
      </c>
      <c r="S834" s="4">
        <v>625175.56000000006</v>
      </c>
      <c r="T834" t="s">
        <v>2857</v>
      </c>
      <c r="U834" t="s">
        <v>4335</v>
      </c>
      <c r="V834" t="s">
        <v>4253</v>
      </c>
      <c r="W834" t="s">
        <v>2922</v>
      </c>
    </row>
    <row r="835" spans="1:23" x14ac:dyDescent="0.2">
      <c r="A835" t="s">
        <v>2911</v>
      </c>
      <c r="B835" t="s">
        <v>2912</v>
      </c>
      <c r="C835" t="s">
        <v>3338</v>
      </c>
      <c r="D835" t="s">
        <v>3339</v>
      </c>
      <c r="E835" t="s">
        <v>2915</v>
      </c>
      <c r="F835" t="s">
        <v>2916</v>
      </c>
      <c r="G835" t="s">
        <v>2856</v>
      </c>
      <c r="H835" t="s">
        <v>4336</v>
      </c>
      <c r="I835" s="2">
        <v>45717</v>
      </c>
      <c r="J835" t="s">
        <v>3546</v>
      </c>
      <c r="K835" t="s">
        <v>4337</v>
      </c>
      <c r="L835" t="s">
        <v>4338</v>
      </c>
      <c r="M835" s="3">
        <v>5986</v>
      </c>
      <c r="N835" s="4">
        <v>142900.43</v>
      </c>
      <c r="O835" s="4">
        <v>0</v>
      </c>
      <c r="P835" s="4">
        <v>1848.22</v>
      </c>
      <c r="Q835" s="4">
        <v>179.58</v>
      </c>
      <c r="R835" s="4">
        <v>0</v>
      </c>
      <c r="S835" s="4">
        <v>141052.21</v>
      </c>
      <c r="T835" t="s">
        <v>2857</v>
      </c>
      <c r="U835" t="s">
        <v>4339</v>
      </c>
      <c r="V835" t="s">
        <v>4253</v>
      </c>
      <c r="W835" t="s">
        <v>3338</v>
      </c>
    </row>
    <row r="836" spans="1:23" x14ac:dyDescent="0.2">
      <c r="A836" t="s">
        <v>2911</v>
      </c>
      <c r="B836" t="s">
        <v>2912</v>
      </c>
      <c r="C836" t="s">
        <v>3338</v>
      </c>
      <c r="D836" t="s">
        <v>3339</v>
      </c>
      <c r="E836" t="s">
        <v>2915</v>
      </c>
      <c r="F836" t="s">
        <v>2916</v>
      </c>
      <c r="G836" t="s">
        <v>2856</v>
      </c>
      <c r="H836" t="s">
        <v>4340</v>
      </c>
      <c r="I836" s="2">
        <v>45717</v>
      </c>
      <c r="J836" t="s">
        <v>3546</v>
      </c>
      <c r="K836" t="s">
        <v>4337</v>
      </c>
      <c r="L836" t="s">
        <v>4341</v>
      </c>
      <c r="M836" s="3">
        <v>5986</v>
      </c>
      <c r="N836" s="4">
        <v>142900.43</v>
      </c>
      <c r="O836" s="4">
        <v>0</v>
      </c>
      <c r="P836" s="4">
        <v>1848.22</v>
      </c>
      <c r="Q836" s="4">
        <v>179.58</v>
      </c>
      <c r="R836" s="4">
        <v>0</v>
      </c>
      <c r="S836" s="4">
        <v>141052.21</v>
      </c>
      <c r="T836" t="s">
        <v>2857</v>
      </c>
      <c r="U836" t="s">
        <v>4342</v>
      </c>
      <c r="V836" t="s">
        <v>4253</v>
      </c>
      <c r="W836" t="s">
        <v>3338</v>
      </c>
    </row>
    <row r="837" spans="1:23" x14ac:dyDescent="0.2">
      <c r="A837" t="s">
        <v>2911</v>
      </c>
      <c r="B837" t="s">
        <v>2912</v>
      </c>
      <c r="C837" t="s">
        <v>2922</v>
      </c>
      <c r="D837" t="s">
        <v>2923</v>
      </c>
      <c r="E837" t="s">
        <v>2915</v>
      </c>
      <c r="F837" t="s">
        <v>2916</v>
      </c>
      <c r="G837" t="s">
        <v>2856</v>
      </c>
      <c r="H837" t="s">
        <v>4343</v>
      </c>
      <c r="I837" s="2">
        <v>45717</v>
      </c>
      <c r="J837" t="s">
        <v>3659</v>
      </c>
      <c r="K837" t="s">
        <v>3660</v>
      </c>
      <c r="L837" t="s">
        <v>4344</v>
      </c>
      <c r="M837" s="3">
        <v>30203</v>
      </c>
      <c r="N837" s="4">
        <v>678735.11</v>
      </c>
      <c r="O837" s="4">
        <v>755.42</v>
      </c>
      <c r="P837" s="4">
        <v>901</v>
      </c>
      <c r="Q837" s="4">
        <v>1510.15</v>
      </c>
      <c r="R837" s="4">
        <v>0</v>
      </c>
      <c r="S837" s="4">
        <v>677078.69</v>
      </c>
      <c r="T837" t="s">
        <v>2857</v>
      </c>
      <c r="U837" t="s">
        <v>4345</v>
      </c>
      <c r="V837" t="s">
        <v>4253</v>
      </c>
      <c r="W837" t="s">
        <v>2922</v>
      </c>
    </row>
    <row r="838" spans="1:23" x14ac:dyDescent="0.2">
      <c r="A838" t="s">
        <v>2911</v>
      </c>
      <c r="B838" t="s">
        <v>2912</v>
      </c>
      <c r="C838" t="s">
        <v>2871</v>
      </c>
      <c r="D838" t="s">
        <v>2872</v>
      </c>
      <c r="E838" t="s">
        <v>2915</v>
      </c>
      <c r="F838" t="s">
        <v>2916</v>
      </c>
      <c r="G838" t="s">
        <v>2856</v>
      </c>
      <c r="H838" t="s">
        <v>4346</v>
      </c>
      <c r="I838" s="2">
        <v>45718</v>
      </c>
      <c r="J838" t="s">
        <v>3269</v>
      </c>
      <c r="K838" t="s">
        <v>4347</v>
      </c>
      <c r="L838" t="s">
        <v>4348</v>
      </c>
      <c r="M838" s="3">
        <v>26892</v>
      </c>
      <c r="N838" s="4">
        <v>557450.99</v>
      </c>
      <c r="O838" s="4">
        <v>0</v>
      </c>
      <c r="P838" s="4">
        <v>290</v>
      </c>
      <c r="Q838" s="4">
        <v>806.76</v>
      </c>
      <c r="R838" s="4">
        <v>0</v>
      </c>
      <c r="S838" s="4">
        <v>557160.99</v>
      </c>
      <c r="T838" t="s">
        <v>2857</v>
      </c>
      <c r="U838" t="s">
        <v>4349</v>
      </c>
      <c r="V838" t="s">
        <v>4253</v>
      </c>
      <c r="W838" t="s">
        <v>2871</v>
      </c>
    </row>
    <row r="839" spans="1:23" x14ac:dyDescent="0.2">
      <c r="A839" t="s">
        <v>2911</v>
      </c>
      <c r="B839" t="s">
        <v>2912</v>
      </c>
      <c r="C839" t="s">
        <v>2871</v>
      </c>
      <c r="D839" t="s">
        <v>2872</v>
      </c>
      <c r="E839" t="s">
        <v>2915</v>
      </c>
      <c r="F839" t="s">
        <v>2916</v>
      </c>
      <c r="G839" t="s">
        <v>2856</v>
      </c>
      <c r="H839" t="s">
        <v>4346</v>
      </c>
      <c r="I839" s="2">
        <v>45718</v>
      </c>
      <c r="J839" t="s">
        <v>3269</v>
      </c>
      <c r="K839" t="s">
        <v>4347</v>
      </c>
      <c r="L839" t="s">
        <v>4350</v>
      </c>
      <c r="M839" s="3">
        <v>26892</v>
      </c>
      <c r="N839" s="4">
        <v>557450.99</v>
      </c>
      <c r="O839" s="4">
        <v>0</v>
      </c>
      <c r="P839" s="4">
        <v>290</v>
      </c>
      <c r="Q839" s="4">
        <v>806.76</v>
      </c>
      <c r="R839" s="4">
        <v>0</v>
      </c>
      <c r="S839" s="4">
        <v>557160.99</v>
      </c>
      <c r="T839" t="s">
        <v>2857</v>
      </c>
      <c r="U839" t="s">
        <v>4349</v>
      </c>
      <c r="V839" t="s">
        <v>4253</v>
      </c>
      <c r="W839" t="s">
        <v>2871</v>
      </c>
    </row>
    <row r="840" spans="1:23" x14ac:dyDescent="0.2">
      <c r="A840" t="s">
        <v>2911</v>
      </c>
      <c r="B840" t="s">
        <v>2912</v>
      </c>
      <c r="C840" t="s">
        <v>3053</v>
      </c>
      <c r="D840" t="s">
        <v>3054</v>
      </c>
      <c r="E840" t="s">
        <v>2915</v>
      </c>
      <c r="F840" t="s">
        <v>2916</v>
      </c>
      <c r="G840" t="s">
        <v>2856</v>
      </c>
      <c r="H840" t="s">
        <v>4351</v>
      </c>
      <c r="I840" s="2">
        <v>45719</v>
      </c>
      <c r="J840" t="s">
        <v>4352</v>
      </c>
      <c r="K840" t="s">
        <v>4353</v>
      </c>
      <c r="L840" t="s">
        <v>4354</v>
      </c>
      <c r="M840" s="3">
        <v>7896</v>
      </c>
      <c r="N840" s="4">
        <v>183538.26</v>
      </c>
      <c r="O840" s="4">
        <v>204.27</v>
      </c>
      <c r="P840" s="4">
        <v>915.41</v>
      </c>
      <c r="Q840" s="4">
        <v>236.88</v>
      </c>
      <c r="R840" s="4">
        <v>1431.82</v>
      </c>
      <c r="S840" s="4">
        <v>180986.76</v>
      </c>
      <c r="T840" t="s">
        <v>2857</v>
      </c>
      <c r="U840" t="s">
        <v>4355</v>
      </c>
      <c r="V840" t="s">
        <v>4253</v>
      </c>
      <c r="W840" t="s">
        <v>3053</v>
      </c>
    </row>
    <row r="841" spans="1:23" x14ac:dyDescent="0.2">
      <c r="A841" t="s">
        <v>2911</v>
      </c>
      <c r="B841" t="s">
        <v>2912</v>
      </c>
      <c r="C841" t="s">
        <v>3053</v>
      </c>
      <c r="D841" t="s">
        <v>3054</v>
      </c>
      <c r="E841" t="s">
        <v>2915</v>
      </c>
      <c r="F841" t="s">
        <v>2916</v>
      </c>
      <c r="G841" t="s">
        <v>2856</v>
      </c>
      <c r="H841" t="s">
        <v>4351</v>
      </c>
      <c r="I841" s="2">
        <v>45719</v>
      </c>
      <c r="J841" t="s">
        <v>4352</v>
      </c>
      <c r="K841" t="s">
        <v>4353</v>
      </c>
      <c r="L841" t="s">
        <v>4356</v>
      </c>
      <c r="M841" s="3">
        <v>7896</v>
      </c>
      <c r="N841" s="4">
        <v>183538.26</v>
      </c>
      <c r="O841" s="4">
        <v>204.27</v>
      </c>
      <c r="P841" s="4">
        <v>915.41</v>
      </c>
      <c r="Q841" s="4">
        <v>236.88</v>
      </c>
      <c r="R841" s="4">
        <v>1431.82</v>
      </c>
      <c r="S841" s="4">
        <v>180986.76</v>
      </c>
      <c r="T841" t="s">
        <v>2857</v>
      </c>
      <c r="U841" t="s">
        <v>4355</v>
      </c>
      <c r="V841" t="s">
        <v>4253</v>
      </c>
      <c r="W841" t="s">
        <v>3053</v>
      </c>
    </row>
    <row r="842" spans="1:23" x14ac:dyDescent="0.2">
      <c r="A842" t="s">
        <v>2911</v>
      </c>
      <c r="B842" t="s">
        <v>2912</v>
      </c>
      <c r="C842" t="s">
        <v>3053</v>
      </c>
      <c r="D842" t="s">
        <v>3054</v>
      </c>
      <c r="E842" t="s">
        <v>2915</v>
      </c>
      <c r="F842" t="s">
        <v>2916</v>
      </c>
      <c r="G842" t="s">
        <v>2856</v>
      </c>
      <c r="H842" t="s">
        <v>4351</v>
      </c>
      <c r="I842" s="2">
        <v>45719</v>
      </c>
      <c r="J842" t="s">
        <v>4352</v>
      </c>
      <c r="K842" t="s">
        <v>4353</v>
      </c>
      <c r="L842" t="s">
        <v>4357</v>
      </c>
      <c r="M842" s="3">
        <v>9024</v>
      </c>
      <c r="N842" s="4">
        <v>209758.01</v>
      </c>
      <c r="O842" s="4">
        <v>233.46</v>
      </c>
      <c r="P842" s="4">
        <v>1046.18</v>
      </c>
      <c r="Q842" s="4">
        <v>270.72000000000003</v>
      </c>
      <c r="R842" s="4">
        <v>1636.36</v>
      </c>
      <c r="S842" s="4">
        <v>206842.01</v>
      </c>
      <c r="T842" t="s">
        <v>2857</v>
      </c>
      <c r="U842" t="s">
        <v>4355</v>
      </c>
      <c r="V842" t="s">
        <v>4253</v>
      </c>
      <c r="W842" t="s">
        <v>3053</v>
      </c>
    </row>
    <row r="843" spans="1:23" x14ac:dyDescent="0.2">
      <c r="A843" t="s">
        <v>2911</v>
      </c>
      <c r="B843" t="s">
        <v>2912</v>
      </c>
      <c r="C843" t="s">
        <v>2871</v>
      </c>
      <c r="D843" t="s">
        <v>2872</v>
      </c>
      <c r="E843" t="s">
        <v>2915</v>
      </c>
      <c r="F843" t="s">
        <v>2916</v>
      </c>
      <c r="G843" t="s">
        <v>2856</v>
      </c>
      <c r="H843" t="s">
        <v>4358</v>
      </c>
      <c r="I843" s="2">
        <v>45719</v>
      </c>
      <c r="J843" t="s">
        <v>2998</v>
      </c>
      <c r="K843" t="s">
        <v>2999</v>
      </c>
      <c r="L843" t="s">
        <v>4359</v>
      </c>
      <c r="M843" s="3">
        <v>13494</v>
      </c>
      <c r="N843" s="4">
        <v>280899.07</v>
      </c>
      <c r="O843" s="4">
        <v>312.64</v>
      </c>
      <c r="P843" s="4">
        <v>1181.5</v>
      </c>
      <c r="Q843" s="4">
        <v>539.76</v>
      </c>
      <c r="R843" s="4">
        <v>900</v>
      </c>
      <c r="S843" s="4">
        <v>278504.93</v>
      </c>
      <c r="T843" t="s">
        <v>2857</v>
      </c>
      <c r="U843" t="s">
        <v>4360</v>
      </c>
      <c r="V843" t="s">
        <v>4253</v>
      </c>
      <c r="W843" t="s">
        <v>2871</v>
      </c>
    </row>
    <row r="844" spans="1:23" x14ac:dyDescent="0.2">
      <c r="A844" t="s">
        <v>2911</v>
      </c>
      <c r="B844" t="s">
        <v>2912</v>
      </c>
      <c r="C844" t="s">
        <v>2922</v>
      </c>
      <c r="D844" t="s">
        <v>2923</v>
      </c>
      <c r="E844" t="s">
        <v>2915</v>
      </c>
      <c r="F844" t="s">
        <v>2916</v>
      </c>
      <c r="G844" t="s">
        <v>2856</v>
      </c>
      <c r="H844" t="s">
        <v>4361</v>
      </c>
      <c r="I844" s="2">
        <v>45719</v>
      </c>
      <c r="J844" t="s">
        <v>2925</v>
      </c>
      <c r="K844" t="s">
        <v>3003</v>
      </c>
      <c r="L844" t="s">
        <v>4362</v>
      </c>
      <c r="M844" s="3">
        <v>28883</v>
      </c>
      <c r="N844" s="4">
        <v>643583.71</v>
      </c>
      <c r="O844" s="4">
        <v>716.3</v>
      </c>
      <c r="P844" s="4">
        <v>2859</v>
      </c>
      <c r="Q844" s="4">
        <v>866.49</v>
      </c>
      <c r="R844" s="4">
        <v>4500</v>
      </c>
      <c r="S844" s="4">
        <v>635508.41</v>
      </c>
      <c r="T844" t="s">
        <v>2857</v>
      </c>
      <c r="U844" t="s">
        <v>4363</v>
      </c>
      <c r="V844" t="s">
        <v>4253</v>
      </c>
      <c r="W844" t="s">
        <v>2922</v>
      </c>
    </row>
    <row r="845" spans="1:23" x14ac:dyDescent="0.2">
      <c r="A845" t="s">
        <v>2911</v>
      </c>
      <c r="B845" t="s">
        <v>2912</v>
      </c>
      <c r="C845" t="s">
        <v>2922</v>
      </c>
      <c r="D845" t="s">
        <v>2923</v>
      </c>
      <c r="E845" t="s">
        <v>2915</v>
      </c>
      <c r="F845" t="s">
        <v>2916</v>
      </c>
      <c r="G845" t="s">
        <v>2856</v>
      </c>
      <c r="H845" t="s">
        <v>4361</v>
      </c>
      <c r="I845" s="2">
        <v>45719</v>
      </c>
      <c r="J845" t="s">
        <v>2925</v>
      </c>
      <c r="K845" t="s">
        <v>3003</v>
      </c>
      <c r="L845" t="s">
        <v>4364</v>
      </c>
      <c r="M845" s="3">
        <v>29476</v>
      </c>
      <c r="N845" s="4">
        <v>656797.19999999995</v>
      </c>
      <c r="O845" s="4">
        <v>731</v>
      </c>
      <c r="P845" s="4">
        <v>2859</v>
      </c>
      <c r="Q845" s="4">
        <v>884.28</v>
      </c>
      <c r="R845" s="4">
        <v>4500</v>
      </c>
      <c r="S845" s="4">
        <v>648707.19999999995</v>
      </c>
      <c r="T845" t="s">
        <v>2857</v>
      </c>
      <c r="U845" t="s">
        <v>4363</v>
      </c>
      <c r="V845" t="s">
        <v>4253</v>
      </c>
      <c r="W845" t="s">
        <v>2922</v>
      </c>
    </row>
    <row r="846" spans="1:23" x14ac:dyDescent="0.2">
      <c r="A846" t="s">
        <v>2911</v>
      </c>
      <c r="B846" t="s">
        <v>2912</v>
      </c>
      <c r="C846" t="s">
        <v>2922</v>
      </c>
      <c r="D846" t="s">
        <v>2923</v>
      </c>
      <c r="E846" t="s">
        <v>2915</v>
      </c>
      <c r="F846" t="s">
        <v>2916</v>
      </c>
      <c r="G846" t="s">
        <v>2856</v>
      </c>
      <c r="H846" t="s">
        <v>4361</v>
      </c>
      <c r="I846" s="2">
        <v>45719</v>
      </c>
      <c r="J846" t="s">
        <v>2925</v>
      </c>
      <c r="K846" t="s">
        <v>3003</v>
      </c>
      <c r="L846" t="s">
        <v>4365</v>
      </c>
      <c r="M846" s="3">
        <v>29761</v>
      </c>
      <c r="N846" s="4">
        <v>663147.69999999995</v>
      </c>
      <c r="O846" s="4">
        <v>738.07</v>
      </c>
      <c r="P846" s="4">
        <v>2859</v>
      </c>
      <c r="Q846" s="4">
        <v>892.83</v>
      </c>
      <c r="R846" s="4">
        <v>4500</v>
      </c>
      <c r="S846" s="4">
        <v>655050.63</v>
      </c>
      <c r="T846" t="s">
        <v>2857</v>
      </c>
      <c r="U846" t="s">
        <v>4363</v>
      </c>
      <c r="V846" t="s">
        <v>4253</v>
      </c>
      <c r="W846" t="s">
        <v>2922</v>
      </c>
    </row>
    <row r="847" spans="1:23" x14ac:dyDescent="0.2">
      <c r="A847" t="s">
        <v>2911</v>
      </c>
      <c r="B847" t="s">
        <v>2912</v>
      </c>
      <c r="C847" t="s">
        <v>2922</v>
      </c>
      <c r="D847" t="s">
        <v>2923</v>
      </c>
      <c r="E847" t="s">
        <v>2915</v>
      </c>
      <c r="F847" t="s">
        <v>2916</v>
      </c>
      <c r="G847" t="s">
        <v>2856</v>
      </c>
      <c r="H847" t="s">
        <v>4366</v>
      </c>
      <c r="I847" s="2">
        <v>45719</v>
      </c>
      <c r="J847" t="s">
        <v>2962</v>
      </c>
      <c r="K847" t="s">
        <v>3718</v>
      </c>
      <c r="L847" t="s">
        <v>3719</v>
      </c>
      <c r="M847" s="3">
        <v>10595</v>
      </c>
      <c r="N847" s="4">
        <v>237671.7</v>
      </c>
      <c r="O847" s="4">
        <v>264.52</v>
      </c>
      <c r="P847" s="4">
        <v>772.22</v>
      </c>
      <c r="Q847" s="4">
        <v>317.85000000000002</v>
      </c>
      <c r="R847" s="4">
        <v>1400</v>
      </c>
      <c r="S847" s="4">
        <v>235234.96</v>
      </c>
      <c r="T847" t="s">
        <v>2857</v>
      </c>
      <c r="U847" t="s">
        <v>4367</v>
      </c>
      <c r="V847" t="s">
        <v>4253</v>
      </c>
      <c r="W847" t="s">
        <v>2922</v>
      </c>
    </row>
    <row r="848" spans="1:23" x14ac:dyDescent="0.2">
      <c r="A848" t="s">
        <v>2911</v>
      </c>
      <c r="B848" t="s">
        <v>2912</v>
      </c>
      <c r="C848" t="s">
        <v>2922</v>
      </c>
      <c r="D848" t="s">
        <v>2923</v>
      </c>
      <c r="E848" t="s">
        <v>2915</v>
      </c>
      <c r="F848" t="s">
        <v>2916</v>
      </c>
      <c r="G848" t="s">
        <v>2856</v>
      </c>
      <c r="H848" t="s">
        <v>4368</v>
      </c>
      <c r="I848" s="2">
        <v>45719</v>
      </c>
      <c r="J848" t="s">
        <v>2962</v>
      </c>
      <c r="K848" t="s">
        <v>4250</v>
      </c>
      <c r="L848" t="s">
        <v>4251</v>
      </c>
      <c r="M848" s="3">
        <v>27372</v>
      </c>
      <c r="N848" s="4">
        <v>617575.81999999995</v>
      </c>
      <c r="O848" s="4">
        <v>687.35</v>
      </c>
      <c r="P848" s="4">
        <v>1930.5</v>
      </c>
      <c r="Q848" s="4">
        <v>821.16</v>
      </c>
      <c r="R848" s="4">
        <v>3500</v>
      </c>
      <c r="S848" s="4">
        <v>611457.97</v>
      </c>
      <c r="T848" t="s">
        <v>2857</v>
      </c>
      <c r="U848" t="s">
        <v>4369</v>
      </c>
      <c r="V848" t="s">
        <v>4253</v>
      </c>
      <c r="W848" t="s">
        <v>2922</v>
      </c>
    </row>
    <row r="849" spans="1:23" x14ac:dyDescent="0.2">
      <c r="A849" t="s">
        <v>2911</v>
      </c>
      <c r="B849" t="s">
        <v>2912</v>
      </c>
      <c r="C849" t="s">
        <v>2871</v>
      </c>
      <c r="D849" t="s">
        <v>2872</v>
      </c>
      <c r="E849" t="s">
        <v>2915</v>
      </c>
      <c r="F849" t="s">
        <v>2916</v>
      </c>
      <c r="G849" t="s">
        <v>2856</v>
      </c>
      <c r="H849" t="s">
        <v>4370</v>
      </c>
      <c r="I849" s="2">
        <v>45720</v>
      </c>
      <c r="J849" t="s">
        <v>3239</v>
      </c>
      <c r="K849" t="s">
        <v>3240</v>
      </c>
      <c r="L849" t="s">
        <v>4371</v>
      </c>
      <c r="M849" s="3">
        <v>13708</v>
      </c>
      <c r="N849" s="4">
        <v>285353.82</v>
      </c>
      <c r="O849" s="4">
        <v>317.58999999999997</v>
      </c>
      <c r="P849" s="4">
        <v>1181.5</v>
      </c>
      <c r="Q849" s="4">
        <v>548.32000000000005</v>
      </c>
      <c r="R849" s="4">
        <v>900</v>
      </c>
      <c r="S849" s="4">
        <v>282954.73</v>
      </c>
      <c r="T849" t="s">
        <v>2857</v>
      </c>
      <c r="U849" t="s">
        <v>4372</v>
      </c>
      <c r="V849" t="s">
        <v>4253</v>
      </c>
      <c r="W849" t="s">
        <v>2871</v>
      </c>
    </row>
    <row r="850" spans="1:23" x14ac:dyDescent="0.2">
      <c r="A850" t="s">
        <v>2911</v>
      </c>
      <c r="B850" t="s">
        <v>2912</v>
      </c>
      <c r="C850" t="s">
        <v>2871</v>
      </c>
      <c r="D850" t="s">
        <v>2872</v>
      </c>
      <c r="E850" t="s">
        <v>2915</v>
      </c>
      <c r="F850" t="s">
        <v>2916</v>
      </c>
      <c r="G850" t="s">
        <v>2856</v>
      </c>
      <c r="H850" t="s">
        <v>4373</v>
      </c>
      <c r="I850" s="2">
        <v>45720</v>
      </c>
      <c r="J850" t="s">
        <v>3239</v>
      </c>
      <c r="K850" t="s">
        <v>3240</v>
      </c>
      <c r="L850" t="s">
        <v>4371</v>
      </c>
      <c r="M850" s="3">
        <v>13708</v>
      </c>
      <c r="N850" s="4">
        <v>285353.82</v>
      </c>
      <c r="O850" s="4">
        <v>317.58999999999997</v>
      </c>
      <c r="P850" s="4">
        <v>1181.5</v>
      </c>
      <c r="Q850" s="4">
        <v>548.32000000000005</v>
      </c>
      <c r="R850" s="4">
        <v>900</v>
      </c>
      <c r="S850" s="4">
        <v>282954.73</v>
      </c>
      <c r="T850" t="s">
        <v>2857</v>
      </c>
      <c r="U850" t="s">
        <v>4374</v>
      </c>
      <c r="V850" t="s">
        <v>4253</v>
      </c>
      <c r="W850" t="s">
        <v>2871</v>
      </c>
    </row>
    <row r="851" spans="1:23" x14ac:dyDescent="0.2">
      <c r="A851" t="s">
        <v>2911</v>
      </c>
      <c r="B851" t="s">
        <v>2912</v>
      </c>
      <c r="C851" t="s">
        <v>2913</v>
      </c>
      <c r="D851" t="s">
        <v>2914</v>
      </c>
      <c r="E851" t="s">
        <v>2915</v>
      </c>
      <c r="F851" t="s">
        <v>2916</v>
      </c>
      <c r="G851" t="s">
        <v>2856</v>
      </c>
      <c r="H851" t="s">
        <v>4375</v>
      </c>
      <c r="I851" s="2">
        <v>45720</v>
      </c>
      <c r="J851" t="s">
        <v>3294</v>
      </c>
      <c r="K851" t="s">
        <v>3295</v>
      </c>
      <c r="L851" t="s">
        <v>4376</v>
      </c>
      <c r="M851" s="3">
        <v>29366</v>
      </c>
      <c r="N851" s="4">
        <v>674414.86</v>
      </c>
      <c r="O851" s="4">
        <v>750.61</v>
      </c>
      <c r="P851" s="4">
        <v>2187.37</v>
      </c>
      <c r="Q851" s="4">
        <v>880.98</v>
      </c>
      <c r="R851" s="4">
        <v>3500</v>
      </c>
      <c r="S851" s="4">
        <v>667976.88</v>
      </c>
      <c r="T851" t="s">
        <v>2857</v>
      </c>
      <c r="U851" t="s">
        <v>4377</v>
      </c>
      <c r="V851" t="s">
        <v>4253</v>
      </c>
      <c r="W851" t="s">
        <v>2913</v>
      </c>
    </row>
    <row r="852" spans="1:23" x14ac:dyDescent="0.2">
      <c r="A852" t="s">
        <v>2911</v>
      </c>
      <c r="B852" t="s">
        <v>2912</v>
      </c>
      <c r="C852" t="s">
        <v>2922</v>
      </c>
      <c r="D852" t="s">
        <v>2923</v>
      </c>
      <c r="E852" t="s">
        <v>2915</v>
      </c>
      <c r="F852" t="s">
        <v>2916</v>
      </c>
      <c r="G852" t="s">
        <v>2856</v>
      </c>
      <c r="H852" t="s">
        <v>4378</v>
      </c>
      <c r="I852" s="2">
        <v>45720</v>
      </c>
      <c r="J852" t="s">
        <v>2985</v>
      </c>
      <c r="K852" t="s">
        <v>2986</v>
      </c>
      <c r="L852" t="s">
        <v>4379</v>
      </c>
      <c r="M852" s="3">
        <v>26904</v>
      </c>
      <c r="N852" s="4">
        <v>602446.21</v>
      </c>
      <c r="O852" s="4">
        <v>670.51</v>
      </c>
      <c r="P852" s="4">
        <v>1906.13</v>
      </c>
      <c r="Q852" s="4">
        <v>807.12</v>
      </c>
      <c r="R852" s="4">
        <v>4500</v>
      </c>
      <c r="S852" s="4">
        <v>595369.56999999995</v>
      </c>
      <c r="T852" t="s">
        <v>2857</v>
      </c>
      <c r="U852" t="s">
        <v>4380</v>
      </c>
      <c r="V852" t="s">
        <v>4253</v>
      </c>
      <c r="W852" t="s">
        <v>2922</v>
      </c>
    </row>
    <row r="853" spans="1:23" x14ac:dyDescent="0.2">
      <c r="A853" t="s">
        <v>2911</v>
      </c>
      <c r="B853" t="s">
        <v>2912</v>
      </c>
      <c r="C853" t="s">
        <v>2922</v>
      </c>
      <c r="D853" t="s">
        <v>2923</v>
      </c>
      <c r="E853" t="s">
        <v>2915</v>
      </c>
      <c r="F853" t="s">
        <v>2916</v>
      </c>
      <c r="G853" t="s">
        <v>2856</v>
      </c>
      <c r="H853" t="s">
        <v>4378</v>
      </c>
      <c r="I853" s="2">
        <v>45720</v>
      </c>
      <c r="J853" t="s">
        <v>2985</v>
      </c>
      <c r="K853" t="s">
        <v>2986</v>
      </c>
      <c r="L853" t="s">
        <v>4381</v>
      </c>
      <c r="M853" s="3">
        <v>27256</v>
      </c>
      <c r="N853" s="4">
        <v>610328.34</v>
      </c>
      <c r="O853" s="4">
        <v>679.28</v>
      </c>
      <c r="P853" s="4">
        <v>1963.16</v>
      </c>
      <c r="Q853" s="4">
        <v>817.68</v>
      </c>
      <c r="R853" s="4">
        <v>4500</v>
      </c>
      <c r="S853" s="4">
        <v>603185.9</v>
      </c>
      <c r="T853" t="s">
        <v>2857</v>
      </c>
      <c r="U853" t="s">
        <v>4380</v>
      </c>
      <c r="V853" t="s">
        <v>4253</v>
      </c>
      <c r="W853" t="s">
        <v>2922</v>
      </c>
    </row>
    <row r="854" spans="1:23" x14ac:dyDescent="0.2">
      <c r="A854" t="s">
        <v>2911</v>
      </c>
      <c r="B854" t="s">
        <v>2912</v>
      </c>
      <c r="C854" t="s">
        <v>2913</v>
      </c>
      <c r="D854" t="s">
        <v>2914</v>
      </c>
      <c r="E854" t="s">
        <v>2915</v>
      </c>
      <c r="F854" t="s">
        <v>2916</v>
      </c>
      <c r="G854" t="s">
        <v>2856</v>
      </c>
      <c r="H854" t="s">
        <v>4382</v>
      </c>
      <c r="I854" s="2">
        <v>45721</v>
      </c>
      <c r="J854" t="s">
        <v>3294</v>
      </c>
      <c r="K854" t="s">
        <v>3295</v>
      </c>
      <c r="L854" t="s">
        <v>4383</v>
      </c>
      <c r="M854" s="3">
        <v>29366</v>
      </c>
      <c r="N854" s="4">
        <v>674414.86</v>
      </c>
      <c r="O854" s="4">
        <v>750.61</v>
      </c>
      <c r="P854" s="4">
        <v>1285.32</v>
      </c>
      <c r="Q854" s="4">
        <v>880.98</v>
      </c>
      <c r="R854" s="4">
        <v>3289.5</v>
      </c>
      <c r="S854" s="4">
        <v>669089.43000000005</v>
      </c>
      <c r="T854" t="s">
        <v>2857</v>
      </c>
      <c r="U854" t="s">
        <v>4384</v>
      </c>
      <c r="V854" t="s">
        <v>4253</v>
      </c>
      <c r="W854" t="s">
        <v>2913</v>
      </c>
    </row>
    <row r="855" spans="1:23" x14ac:dyDescent="0.2">
      <c r="A855" t="s">
        <v>2911</v>
      </c>
      <c r="B855" t="s">
        <v>2912</v>
      </c>
      <c r="C855" t="s">
        <v>3053</v>
      </c>
      <c r="D855" t="s">
        <v>3054</v>
      </c>
      <c r="E855" t="s">
        <v>2915</v>
      </c>
      <c r="F855" t="s">
        <v>2916</v>
      </c>
      <c r="G855" t="s">
        <v>2856</v>
      </c>
      <c r="H855" t="s">
        <v>4385</v>
      </c>
      <c r="I855" s="2">
        <v>45721</v>
      </c>
      <c r="J855" t="s">
        <v>4386</v>
      </c>
      <c r="K855" t="s">
        <v>4387</v>
      </c>
      <c r="L855" t="s">
        <v>4388</v>
      </c>
      <c r="M855" s="3">
        <v>8704</v>
      </c>
      <c r="N855" s="4">
        <v>199894.67</v>
      </c>
      <c r="O855" s="4">
        <v>222.48</v>
      </c>
      <c r="P855" s="4">
        <v>589</v>
      </c>
      <c r="Q855" s="4">
        <v>261.12</v>
      </c>
      <c r="R855" s="4">
        <v>1575</v>
      </c>
      <c r="S855" s="4">
        <v>197508.19</v>
      </c>
      <c r="T855" t="s">
        <v>2857</v>
      </c>
      <c r="U855" t="s">
        <v>4389</v>
      </c>
      <c r="V855" t="s">
        <v>4253</v>
      </c>
      <c r="W855" t="s">
        <v>3053</v>
      </c>
    </row>
    <row r="856" spans="1:23" x14ac:dyDescent="0.2">
      <c r="A856" t="s">
        <v>2911</v>
      </c>
      <c r="B856" t="s">
        <v>2912</v>
      </c>
      <c r="C856" t="s">
        <v>3053</v>
      </c>
      <c r="D856" t="s">
        <v>3054</v>
      </c>
      <c r="E856" t="s">
        <v>2915</v>
      </c>
      <c r="F856" t="s">
        <v>2916</v>
      </c>
      <c r="G856" t="s">
        <v>2856</v>
      </c>
      <c r="H856" t="s">
        <v>4385</v>
      </c>
      <c r="I856" s="2">
        <v>45721</v>
      </c>
      <c r="J856" t="s">
        <v>4386</v>
      </c>
      <c r="K856" t="s">
        <v>4387</v>
      </c>
      <c r="L856" t="s">
        <v>4390</v>
      </c>
      <c r="M856" s="3">
        <v>8704</v>
      </c>
      <c r="N856" s="4">
        <v>199894.67</v>
      </c>
      <c r="O856" s="4">
        <v>222.48</v>
      </c>
      <c r="P856" s="4">
        <v>589</v>
      </c>
      <c r="Q856" s="4">
        <v>261.12</v>
      </c>
      <c r="R856" s="4">
        <v>1575</v>
      </c>
      <c r="S856" s="4">
        <v>197508.19</v>
      </c>
      <c r="T856" t="s">
        <v>2857</v>
      </c>
      <c r="U856" t="s">
        <v>4389</v>
      </c>
      <c r="V856" t="s">
        <v>4253</v>
      </c>
      <c r="W856" t="s">
        <v>3053</v>
      </c>
    </row>
    <row r="857" spans="1:23" x14ac:dyDescent="0.2">
      <c r="A857" t="s">
        <v>2911</v>
      </c>
      <c r="B857" t="s">
        <v>2912</v>
      </c>
      <c r="C857" t="s">
        <v>3053</v>
      </c>
      <c r="D857" t="s">
        <v>3054</v>
      </c>
      <c r="E857" t="s">
        <v>2915</v>
      </c>
      <c r="F857" t="s">
        <v>2916</v>
      </c>
      <c r="G857" t="s">
        <v>2856</v>
      </c>
      <c r="H857" t="s">
        <v>4385</v>
      </c>
      <c r="I857" s="2">
        <v>45721</v>
      </c>
      <c r="J857" t="s">
        <v>4386</v>
      </c>
      <c r="K857" t="s">
        <v>4387</v>
      </c>
      <c r="L857" t="s">
        <v>4391</v>
      </c>
      <c r="M857" s="3">
        <v>7460</v>
      </c>
      <c r="N857" s="4">
        <v>171325.17</v>
      </c>
      <c r="O857" s="4">
        <v>190.68</v>
      </c>
      <c r="P857" s="4">
        <v>504.86</v>
      </c>
      <c r="Q857" s="4">
        <v>223.8</v>
      </c>
      <c r="R857" s="4">
        <v>1350</v>
      </c>
      <c r="S857" s="4">
        <v>169279.63</v>
      </c>
      <c r="T857" t="s">
        <v>2857</v>
      </c>
      <c r="U857" t="s">
        <v>4389</v>
      </c>
      <c r="V857" t="s">
        <v>4253</v>
      </c>
      <c r="W857" t="s">
        <v>3053</v>
      </c>
    </row>
    <row r="858" spans="1:23" x14ac:dyDescent="0.2">
      <c r="A858" t="s">
        <v>2911</v>
      </c>
      <c r="B858" t="s">
        <v>2912</v>
      </c>
      <c r="C858" t="s">
        <v>2871</v>
      </c>
      <c r="D858" t="s">
        <v>2872</v>
      </c>
      <c r="E858" t="s">
        <v>2915</v>
      </c>
      <c r="F858" t="s">
        <v>2916</v>
      </c>
      <c r="G858" t="s">
        <v>2856</v>
      </c>
      <c r="H858" t="s">
        <v>4392</v>
      </c>
      <c r="I858" s="2">
        <v>45721</v>
      </c>
      <c r="J858" t="s">
        <v>3023</v>
      </c>
      <c r="K858" t="s">
        <v>3024</v>
      </c>
      <c r="L858" t="s">
        <v>4393</v>
      </c>
      <c r="M858" s="3">
        <v>13459</v>
      </c>
      <c r="N858" s="4">
        <v>278591.21000000002</v>
      </c>
      <c r="O858" s="4">
        <v>310.07</v>
      </c>
      <c r="P858" s="4">
        <v>1160.1500000000001</v>
      </c>
      <c r="Q858" s="4">
        <v>538.36</v>
      </c>
      <c r="R858" s="4">
        <v>900</v>
      </c>
      <c r="S858" s="4">
        <v>276220.99</v>
      </c>
      <c r="T858" t="s">
        <v>2857</v>
      </c>
      <c r="U858" t="s">
        <v>4394</v>
      </c>
      <c r="V858" t="s">
        <v>4253</v>
      </c>
      <c r="W858" t="s">
        <v>2871</v>
      </c>
    </row>
    <row r="859" spans="1:23" x14ac:dyDescent="0.2">
      <c r="A859" t="s">
        <v>2911</v>
      </c>
      <c r="B859" t="s">
        <v>2912</v>
      </c>
      <c r="C859" t="s">
        <v>2871</v>
      </c>
      <c r="D859" t="s">
        <v>2872</v>
      </c>
      <c r="E859" t="s">
        <v>2915</v>
      </c>
      <c r="F859" t="s">
        <v>2916</v>
      </c>
      <c r="G859" t="s">
        <v>2856</v>
      </c>
      <c r="H859" t="s">
        <v>4395</v>
      </c>
      <c r="I859" s="2">
        <v>45721</v>
      </c>
      <c r="J859" t="s">
        <v>3023</v>
      </c>
      <c r="K859" t="s">
        <v>3024</v>
      </c>
      <c r="L859" t="s">
        <v>4396</v>
      </c>
      <c r="M859" s="3">
        <v>13578</v>
      </c>
      <c r="N859" s="4">
        <v>281054.42</v>
      </c>
      <c r="O859" s="4">
        <v>312.81</v>
      </c>
      <c r="P859" s="4">
        <v>1160.1500000000001</v>
      </c>
      <c r="Q859" s="4">
        <v>543.12</v>
      </c>
      <c r="R859" s="4">
        <v>900</v>
      </c>
      <c r="S859" s="4">
        <v>278681.46000000002</v>
      </c>
      <c r="T859" t="s">
        <v>2857</v>
      </c>
      <c r="U859" t="s">
        <v>4397</v>
      </c>
      <c r="V859" t="s">
        <v>4253</v>
      </c>
      <c r="W859" t="s">
        <v>2871</v>
      </c>
    </row>
    <row r="860" spans="1:23" x14ac:dyDescent="0.2">
      <c r="A860" t="s">
        <v>2911</v>
      </c>
      <c r="B860" t="s">
        <v>2912</v>
      </c>
      <c r="C860" t="s">
        <v>2871</v>
      </c>
      <c r="D860" t="s">
        <v>2872</v>
      </c>
      <c r="E860" t="s">
        <v>2915</v>
      </c>
      <c r="F860" t="s">
        <v>2916</v>
      </c>
      <c r="G860" t="s">
        <v>2856</v>
      </c>
      <c r="H860" t="s">
        <v>4398</v>
      </c>
      <c r="I860" s="2">
        <v>45721</v>
      </c>
      <c r="J860" t="s">
        <v>3023</v>
      </c>
      <c r="K860" t="s">
        <v>3024</v>
      </c>
      <c r="L860" t="s">
        <v>4393</v>
      </c>
      <c r="M860" s="3">
        <v>13459</v>
      </c>
      <c r="N860" s="4">
        <v>278591.21000000002</v>
      </c>
      <c r="O860" s="4">
        <v>310.07</v>
      </c>
      <c r="P860" s="4">
        <v>1160.1500000000001</v>
      </c>
      <c r="Q860" s="4">
        <v>538.36</v>
      </c>
      <c r="R860" s="4">
        <v>900</v>
      </c>
      <c r="S860" s="4">
        <v>276220.99</v>
      </c>
      <c r="T860" t="s">
        <v>2857</v>
      </c>
      <c r="U860" t="s">
        <v>4399</v>
      </c>
      <c r="V860" t="s">
        <v>4253</v>
      </c>
      <c r="W860" t="s">
        <v>2871</v>
      </c>
    </row>
    <row r="861" spans="1:23" x14ac:dyDescent="0.2">
      <c r="A861" t="s">
        <v>2911</v>
      </c>
      <c r="B861" t="s">
        <v>2912</v>
      </c>
      <c r="C861" t="s">
        <v>2871</v>
      </c>
      <c r="D861" t="s">
        <v>2872</v>
      </c>
      <c r="E861" t="s">
        <v>2915</v>
      </c>
      <c r="F861" t="s">
        <v>2916</v>
      </c>
      <c r="G861" t="s">
        <v>2856</v>
      </c>
      <c r="H861" t="s">
        <v>4400</v>
      </c>
      <c r="I861" s="2">
        <v>45721</v>
      </c>
      <c r="J861" t="s">
        <v>2975</v>
      </c>
      <c r="K861" t="s">
        <v>2976</v>
      </c>
      <c r="L861" t="s">
        <v>4401</v>
      </c>
      <c r="M861" s="3">
        <v>13717</v>
      </c>
      <c r="N861" s="4">
        <v>284068.78000000003</v>
      </c>
      <c r="O861" s="4">
        <v>316.16000000000003</v>
      </c>
      <c r="P861" s="4">
        <v>1160.1500000000001</v>
      </c>
      <c r="Q861" s="4">
        <v>548.67999999999995</v>
      </c>
      <c r="R861" s="4">
        <v>900</v>
      </c>
      <c r="S861" s="4">
        <v>281692.46999999997</v>
      </c>
      <c r="T861" t="s">
        <v>2857</v>
      </c>
      <c r="U861" t="s">
        <v>4402</v>
      </c>
      <c r="V861" t="s">
        <v>4253</v>
      </c>
      <c r="W861" t="s">
        <v>2871</v>
      </c>
    </row>
    <row r="862" spans="1:23" x14ac:dyDescent="0.2">
      <c r="A862" t="s">
        <v>2911</v>
      </c>
      <c r="B862" t="s">
        <v>2912</v>
      </c>
      <c r="C862" t="s">
        <v>2871</v>
      </c>
      <c r="D862" t="s">
        <v>2872</v>
      </c>
      <c r="E862" t="s">
        <v>2915</v>
      </c>
      <c r="F862" t="s">
        <v>2916</v>
      </c>
      <c r="G862" t="s">
        <v>2856</v>
      </c>
      <c r="H862" t="s">
        <v>4403</v>
      </c>
      <c r="I862" s="2">
        <v>45721</v>
      </c>
      <c r="J862" t="s">
        <v>2998</v>
      </c>
      <c r="K862" t="s">
        <v>2999</v>
      </c>
      <c r="L862" t="s">
        <v>4404</v>
      </c>
      <c r="M862" s="3">
        <v>27020</v>
      </c>
      <c r="N862" s="4">
        <v>559023.54</v>
      </c>
      <c r="O862" s="4">
        <v>622.17999999999995</v>
      </c>
      <c r="P862" s="4">
        <v>2320.29</v>
      </c>
      <c r="Q862" s="4">
        <v>1080.8</v>
      </c>
      <c r="R862" s="4">
        <v>1800</v>
      </c>
      <c r="S862" s="4">
        <v>554281.06999999995</v>
      </c>
      <c r="T862" t="s">
        <v>2857</v>
      </c>
      <c r="U862" t="s">
        <v>4405</v>
      </c>
      <c r="V862" t="s">
        <v>4253</v>
      </c>
      <c r="W862" t="s">
        <v>2871</v>
      </c>
    </row>
    <row r="863" spans="1:23" x14ac:dyDescent="0.2">
      <c r="A863" t="s">
        <v>2911</v>
      </c>
      <c r="B863" t="s">
        <v>2912</v>
      </c>
      <c r="C863" t="s">
        <v>2871</v>
      </c>
      <c r="D863" t="s">
        <v>2872</v>
      </c>
      <c r="E863" t="s">
        <v>2915</v>
      </c>
      <c r="F863" t="s">
        <v>2916</v>
      </c>
      <c r="G863" t="s">
        <v>2856</v>
      </c>
      <c r="H863" t="s">
        <v>4406</v>
      </c>
      <c r="I863" s="2">
        <v>45721</v>
      </c>
      <c r="J863" t="s">
        <v>2938</v>
      </c>
      <c r="K863" t="s">
        <v>2939</v>
      </c>
      <c r="L863" t="s">
        <v>4407</v>
      </c>
      <c r="M863" s="3">
        <v>27130</v>
      </c>
      <c r="N863" s="4">
        <v>561299.35</v>
      </c>
      <c r="O863" s="4">
        <v>624.71</v>
      </c>
      <c r="P863" s="4">
        <v>1200</v>
      </c>
      <c r="Q863" s="4">
        <v>1085.2</v>
      </c>
      <c r="R863" s="4">
        <v>1800</v>
      </c>
      <c r="S863" s="4">
        <v>557674.64</v>
      </c>
      <c r="T863" t="s">
        <v>2857</v>
      </c>
      <c r="U863" t="s">
        <v>4408</v>
      </c>
      <c r="V863" t="s">
        <v>4253</v>
      </c>
      <c r="W863" t="s">
        <v>2871</v>
      </c>
    </row>
    <row r="864" spans="1:23" x14ac:dyDescent="0.2">
      <c r="A864" t="s">
        <v>2911</v>
      </c>
      <c r="B864" t="s">
        <v>2912</v>
      </c>
      <c r="C864" t="s">
        <v>2922</v>
      </c>
      <c r="D864" t="s">
        <v>2923</v>
      </c>
      <c r="E864" t="s">
        <v>2915</v>
      </c>
      <c r="F864" t="s">
        <v>2916</v>
      </c>
      <c r="G864" t="s">
        <v>2856</v>
      </c>
      <c r="H864" t="s">
        <v>4409</v>
      </c>
      <c r="I864" s="2">
        <v>45721</v>
      </c>
      <c r="J864" t="s">
        <v>2925</v>
      </c>
      <c r="K864" t="s">
        <v>2926</v>
      </c>
      <c r="L864" t="s">
        <v>4410</v>
      </c>
      <c r="M864" s="3">
        <v>29173</v>
      </c>
      <c r="N864" s="4">
        <v>641874.85</v>
      </c>
      <c r="O864" s="4">
        <v>714.39</v>
      </c>
      <c r="P864" s="4">
        <v>2859</v>
      </c>
      <c r="Q864" s="4">
        <v>875.19</v>
      </c>
      <c r="R864" s="4">
        <v>4500</v>
      </c>
      <c r="S864" s="4">
        <v>633801.46</v>
      </c>
      <c r="T864" t="s">
        <v>2857</v>
      </c>
      <c r="U864" t="s">
        <v>4411</v>
      </c>
      <c r="V864" t="s">
        <v>4253</v>
      </c>
      <c r="W864" t="s">
        <v>2922</v>
      </c>
    </row>
    <row r="865" spans="1:23" x14ac:dyDescent="0.2">
      <c r="A865" t="s">
        <v>2911</v>
      </c>
      <c r="B865" t="s">
        <v>2912</v>
      </c>
      <c r="C865" t="s">
        <v>3053</v>
      </c>
      <c r="D865" t="s">
        <v>3054</v>
      </c>
      <c r="E865" t="s">
        <v>2915</v>
      </c>
      <c r="F865" t="s">
        <v>2916</v>
      </c>
      <c r="G865" t="s">
        <v>2856</v>
      </c>
      <c r="H865" t="s">
        <v>4412</v>
      </c>
      <c r="I865" s="2">
        <v>45721</v>
      </c>
      <c r="J865" t="s">
        <v>3056</v>
      </c>
      <c r="K865" t="s">
        <v>3057</v>
      </c>
      <c r="L865" t="s">
        <v>4413</v>
      </c>
      <c r="M865" s="3">
        <v>7896</v>
      </c>
      <c r="N865" s="4">
        <v>181733.07</v>
      </c>
      <c r="O865" s="4">
        <v>202.27</v>
      </c>
      <c r="P865" s="4">
        <v>827.27</v>
      </c>
      <c r="Q865" s="4">
        <v>236.88</v>
      </c>
      <c r="R865" s="4">
        <v>1431.82</v>
      </c>
      <c r="S865" s="4">
        <v>179271.71</v>
      </c>
      <c r="T865" t="s">
        <v>2857</v>
      </c>
      <c r="U865" t="s">
        <v>4414</v>
      </c>
      <c r="V865" t="s">
        <v>4253</v>
      </c>
      <c r="W865" t="s">
        <v>3053</v>
      </c>
    </row>
    <row r="866" spans="1:23" x14ac:dyDescent="0.2">
      <c r="A866" t="s">
        <v>2911</v>
      </c>
      <c r="B866" t="s">
        <v>2912</v>
      </c>
      <c r="C866" t="s">
        <v>3053</v>
      </c>
      <c r="D866" t="s">
        <v>3054</v>
      </c>
      <c r="E866" t="s">
        <v>2915</v>
      </c>
      <c r="F866" t="s">
        <v>2916</v>
      </c>
      <c r="G866" t="s">
        <v>2856</v>
      </c>
      <c r="H866" t="s">
        <v>4412</v>
      </c>
      <c r="I866" s="2">
        <v>45721</v>
      </c>
      <c r="J866" t="s">
        <v>3056</v>
      </c>
      <c r="K866" t="s">
        <v>3057</v>
      </c>
      <c r="L866" t="s">
        <v>4415</v>
      </c>
      <c r="M866" s="3">
        <v>7896</v>
      </c>
      <c r="N866" s="4">
        <v>181733.07</v>
      </c>
      <c r="O866" s="4">
        <v>202.27</v>
      </c>
      <c r="P866" s="4">
        <v>827.27</v>
      </c>
      <c r="Q866" s="4">
        <v>236.88</v>
      </c>
      <c r="R866" s="4">
        <v>1431.82</v>
      </c>
      <c r="S866" s="4">
        <v>179271.71</v>
      </c>
      <c r="T866" t="s">
        <v>2857</v>
      </c>
      <c r="U866" t="s">
        <v>4414</v>
      </c>
      <c r="V866" t="s">
        <v>4253</v>
      </c>
      <c r="W866" t="s">
        <v>3053</v>
      </c>
    </row>
    <row r="867" spans="1:23" x14ac:dyDescent="0.2">
      <c r="A867" t="s">
        <v>2911</v>
      </c>
      <c r="B867" t="s">
        <v>2912</v>
      </c>
      <c r="C867" t="s">
        <v>3053</v>
      </c>
      <c r="D867" t="s">
        <v>3054</v>
      </c>
      <c r="E867" t="s">
        <v>2915</v>
      </c>
      <c r="F867" t="s">
        <v>2916</v>
      </c>
      <c r="G867" t="s">
        <v>2856</v>
      </c>
      <c r="H867" t="s">
        <v>4412</v>
      </c>
      <c r="I867" s="2">
        <v>45721</v>
      </c>
      <c r="J867" t="s">
        <v>3056</v>
      </c>
      <c r="K867" t="s">
        <v>3057</v>
      </c>
      <c r="L867" t="s">
        <v>4416</v>
      </c>
      <c r="M867" s="3">
        <v>9024</v>
      </c>
      <c r="N867" s="4">
        <v>207694.94</v>
      </c>
      <c r="O867" s="4">
        <v>231.16</v>
      </c>
      <c r="P867" s="4">
        <v>945.46</v>
      </c>
      <c r="Q867" s="4">
        <v>270.72000000000003</v>
      </c>
      <c r="R867" s="4">
        <v>1636.37</v>
      </c>
      <c r="S867" s="4">
        <v>204881.95</v>
      </c>
      <c r="T867" t="s">
        <v>2857</v>
      </c>
      <c r="U867" t="s">
        <v>4414</v>
      </c>
      <c r="V867" t="s">
        <v>4253</v>
      </c>
      <c r="W867" t="s">
        <v>3053</v>
      </c>
    </row>
    <row r="868" spans="1:23" x14ac:dyDescent="0.2">
      <c r="A868" t="s">
        <v>2911</v>
      </c>
      <c r="B868" t="s">
        <v>2912</v>
      </c>
      <c r="C868" t="s">
        <v>3331</v>
      </c>
      <c r="D868" t="s">
        <v>3332</v>
      </c>
      <c r="E868" t="s">
        <v>2915</v>
      </c>
      <c r="F868" t="s">
        <v>2916</v>
      </c>
      <c r="G868" t="s">
        <v>2856</v>
      </c>
      <c r="H868" t="s">
        <v>4417</v>
      </c>
      <c r="I868" s="2">
        <v>45722</v>
      </c>
      <c r="J868" t="s">
        <v>2918</v>
      </c>
      <c r="K868" t="s">
        <v>4418</v>
      </c>
      <c r="L868" t="s">
        <v>4419</v>
      </c>
      <c r="M868" s="3">
        <v>28151</v>
      </c>
      <c r="N868" s="4">
        <v>622583.01</v>
      </c>
      <c r="O868" s="4">
        <v>692.92</v>
      </c>
      <c r="P868" s="4">
        <v>3964</v>
      </c>
      <c r="Q868" s="4">
        <v>844.53</v>
      </c>
      <c r="R868" s="4">
        <v>3500</v>
      </c>
      <c r="S868" s="4">
        <v>614426.09</v>
      </c>
      <c r="T868" t="s">
        <v>2857</v>
      </c>
      <c r="U868" t="s">
        <v>4420</v>
      </c>
      <c r="V868" t="s">
        <v>4253</v>
      </c>
      <c r="W868" t="s">
        <v>3331</v>
      </c>
    </row>
    <row r="869" spans="1:23" x14ac:dyDescent="0.2">
      <c r="A869" t="s">
        <v>2911</v>
      </c>
      <c r="B869" t="s">
        <v>2912</v>
      </c>
      <c r="C869" t="s">
        <v>2922</v>
      </c>
      <c r="D869" t="s">
        <v>2923</v>
      </c>
      <c r="E869" t="s">
        <v>2915</v>
      </c>
      <c r="F869" t="s">
        <v>2916</v>
      </c>
      <c r="G869" t="s">
        <v>2856</v>
      </c>
      <c r="H869" t="s">
        <v>4421</v>
      </c>
      <c r="I869" s="2">
        <v>45722</v>
      </c>
      <c r="J869" t="s">
        <v>3013</v>
      </c>
      <c r="K869" t="s">
        <v>3808</v>
      </c>
      <c r="L869" t="s">
        <v>3043</v>
      </c>
      <c r="M869" s="3">
        <v>8871</v>
      </c>
      <c r="N869" s="4">
        <v>198288.5</v>
      </c>
      <c r="O869" s="4">
        <v>220.69</v>
      </c>
      <c r="P869" s="4">
        <v>639.6</v>
      </c>
      <c r="Q869" s="4">
        <v>266.13</v>
      </c>
      <c r="R869" s="4">
        <v>1350</v>
      </c>
      <c r="S869" s="4">
        <v>196078.21</v>
      </c>
      <c r="T869" t="s">
        <v>2857</v>
      </c>
      <c r="U869" t="s">
        <v>4422</v>
      </c>
      <c r="V869" t="s">
        <v>4253</v>
      </c>
      <c r="W869" t="s">
        <v>2922</v>
      </c>
    </row>
    <row r="870" spans="1:23" x14ac:dyDescent="0.2">
      <c r="A870" t="s">
        <v>2911</v>
      </c>
      <c r="B870" t="s">
        <v>2912</v>
      </c>
      <c r="C870" t="s">
        <v>2922</v>
      </c>
      <c r="D870" t="s">
        <v>2923</v>
      </c>
      <c r="E870" t="s">
        <v>2915</v>
      </c>
      <c r="F870" t="s">
        <v>2916</v>
      </c>
      <c r="G870" t="s">
        <v>2856</v>
      </c>
      <c r="H870" t="s">
        <v>4423</v>
      </c>
      <c r="I870" s="2">
        <v>45722</v>
      </c>
      <c r="J870" t="s">
        <v>3212</v>
      </c>
      <c r="K870" t="s">
        <v>3213</v>
      </c>
      <c r="L870" t="s">
        <v>4424</v>
      </c>
      <c r="M870" s="3">
        <v>29518</v>
      </c>
      <c r="N870" s="4">
        <v>657135.6</v>
      </c>
      <c r="O870" s="4">
        <v>731.38</v>
      </c>
      <c r="P870" s="4">
        <v>2859</v>
      </c>
      <c r="Q870" s="4">
        <v>0</v>
      </c>
      <c r="R870" s="4">
        <v>4500</v>
      </c>
      <c r="S870" s="4">
        <v>649045.22</v>
      </c>
      <c r="T870" t="s">
        <v>2857</v>
      </c>
      <c r="U870" t="s">
        <v>4425</v>
      </c>
      <c r="V870" t="s">
        <v>4253</v>
      </c>
      <c r="W870" t="s">
        <v>2922</v>
      </c>
    </row>
    <row r="871" spans="1:23" x14ac:dyDescent="0.2">
      <c r="A871" t="s">
        <v>2911</v>
      </c>
      <c r="B871" t="s">
        <v>2912</v>
      </c>
      <c r="C871" t="s">
        <v>2922</v>
      </c>
      <c r="D871" t="s">
        <v>2923</v>
      </c>
      <c r="E871" t="s">
        <v>2915</v>
      </c>
      <c r="F871" t="s">
        <v>2916</v>
      </c>
      <c r="G871" t="s">
        <v>2856</v>
      </c>
      <c r="H871" t="s">
        <v>4423</v>
      </c>
      <c r="I871" s="2">
        <v>45722</v>
      </c>
      <c r="J871" t="s">
        <v>3212</v>
      </c>
      <c r="K871" t="s">
        <v>3213</v>
      </c>
      <c r="L871" t="s">
        <v>4426</v>
      </c>
      <c r="M871" s="3">
        <v>30030</v>
      </c>
      <c r="N871" s="4">
        <v>668522.22</v>
      </c>
      <c r="O871" s="4">
        <v>744.05</v>
      </c>
      <c r="P871" s="4">
        <v>2859</v>
      </c>
      <c r="Q871" s="4">
        <v>0</v>
      </c>
      <c r="R871" s="4">
        <v>4500</v>
      </c>
      <c r="S871" s="4">
        <v>660419.17000000004</v>
      </c>
      <c r="T871" t="s">
        <v>2857</v>
      </c>
      <c r="U871" t="s">
        <v>4425</v>
      </c>
      <c r="V871" t="s">
        <v>4253</v>
      </c>
      <c r="W871" t="s">
        <v>2922</v>
      </c>
    </row>
    <row r="872" spans="1:23" x14ac:dyDescent="0.2">
      <c r="A872" t="s">
        <v>2911</v>
      </c>
      <c r="B872" t="s">
        <v>2912</v>
      </c>
      <c r="C872" t="s">
        <v>2922</v>
      </c>
      <c r="D872" t="s">
        <v>2923</v>
      </c>
      <c r="E872" t="s">
        <v>2915</v>
      </c>
      <c r="F872" t="s">
        <v>2916</v>
      </c>
      <c r="G872" t="s">
        <v>2856</v>
      </c>
      <c r="H872" t="s">
        <v>4423</v>
      </c>
      <c r="I872" s="2">
        <v>45722</v>
      </c>
      <c r="J872" t="s">
        <v>3212</v>
      </c>
      <c r="K872" t="s">
        <v>3213</v>
      </c>
      <c r="L872" t="s">
        <v>4427</v>
      </c>
      <c r="M872" s="3">
        <v>29643</v>
      </c>
      <c r="N872" s="4">
        <v>659933.18000000005</v>
      </c>
      <c r="O872" s="4">
        <v>734.49</v>
      </c>
      <c r="P872" s="4">
        <v>2424</v>
      </c>
      <c r="Q872" s="4">
        <v>0</v>
      </c>
      <c r="R872" s="4">
        <v>4500</v>
      </c>
      <c r="S872" s="4">
        <v>652274.68999999994</v>
      </c>
      <c r="T872" t="s">
        <v>2857</v>
      </c>
      <c r="U872" t="s">
        <v>4425</v>
      </c>
      <c r="V872" t="s">
        <v>4253</v>
      </c>
      <c r="W872" t="s">
        <v>2922</v>
      </c>
    </row>
    <row r="873" spans="1:23" x14ac:dyDescent="0.2">
      <c r="A873" t="s">
        <v>2911</v>
      </c>
      <c r="B873" t="s">
        <v>2912</v>
      </c>
      <c r="C873" t="s">
        <v>2913</v>
      </c>
      <c r="D873" t="s">
        <v>2914</v>
      </c>
      <c r="E873" t="s">
        <v>2915</v>
      </c>
      <c r="F873" t="s">
        <v>2916</v>
      </c>
      <c r="G873" t="s">
        <v>2856</v>
      </c>
      <c r="H873" t="s">
        <v>4428</v>
      </c>
      <c r="I873" s="2">
        <v>45723</v>
      </c>
      <c r="J873" t="s">
        <v>3681</v>
      </c>
      <c r="K873" t="s">
        <v>3295</v>
      </c>
      <c r="L873" t="s">
        <v>4429</v>
      </c>
      <c r="M873" s="3">
        <v>29304</v>
      </c>
      <c r="N873" s="4">
        <v>672990.98</v>
      </c>
      <c r="O873" s="4">
        <v>749.03</v>
      </c>
      <c r="P873" s="4">
        <v>1767</v>
      </c>
      <c r="Q873" s="4">
        <v>879.12</v>
      </c>
      <c r="R873" s="4">
        <v>3500</v>
      </c>
      <c r="S873" s="4">
        <v>666974.94999999995</v>
      </c>
      <c r="T873" t="s">
        <v>2857</v>
      </c>
      <c r="U873" t="s">
        <v>4430</v>
      </c>
      <c r="V873" t="s">
        <v>4253</v>
      </c>
      <c r="W873" t="s">
        <v>2913</v>
      </c>
    </row>
    <row r="874" spans="1:23" x14ac:dyDescent="0.2">
      <c r="A874" t="s">
        <v>2911</v>
      </c>
      <c r="B874" t="s">
        <v>2912</v>
      </c>
      <c r="C874" t="s">
        <v>2913</v>
      </c>
      <c r="D874" t="s">
        <v>2914</v>
      </c>
      <c r="E874" t="s">
        <v>2915</v>
      </c>
      <c r="F874" t="s">
        <v>2916</v>
      </c>
      <c r="G874" t="s">
        <v>2856</v>
      </c>
      <c r="H874" t="s">
        <v>4431</v>
      </c>
      <c r="I874" s="2">
        <v>45723</v>
      </c>
      <c r="J874" t="s">
        <v>3389</v>
      </c>
      <c r="K874" t="s">
        <v>3390</v>
      </c>
      <c r="L874" t="s">
        <v>4432</v>
      </c>
      <c r="M874" s="3">
        <v>29366</v>
      </c>
      <c r="N874" s="4">
        <v>673827.54</v>
      </c>
      <c r="O874" s="4">
        <v>749.96</v>
      </c>
      <c r="P874" s="4">
        <v>2077.85</v>
      </c>
      <c r="Q874" s="4">
        <v>880.98</v>
      </c>
      <c r="R874" s="4">
        <v>3500</v>
      </c>
      <c r="S874" s="4">
        <v>667499.73</v>
      </c>
      <c r="T874" t="s">
        <v>2857</v>
      </c>
      <c r="U874" t="s">
        <v>4433</v>
      </c>
      <c r="V874" t="s">
        <v>4253</v>
      </c>
      <c r="W874" t="s">
        <v>2913</v>
      </c>
    </row>
    <row r="875" spans="1:23" x14ac:dyDescent="0.2">
      <c r="A875" t="s">
        <v>2911</v>
      </c>
      <c r="B875" t="s">
        <v>2912</v>
      </c>
      <c r="C875" t="s">
        <v>2871</v>
      </c>
      <c r="D875" t="s">
        <v>2872</v>
      </c>
      <c r="E875" t="s">
        <v>2915</v>
      </c>
      <c r="F875" t="s">
        <v>2916</v>
      </c>
      <c r="G875" t="s">
        <v>2856</v>
      </c>
      <c r="H875" t="s">
        <v>4434</v>
      </c>
      <c r="I875" s="2">
        <v>45723</v>
      </c>
      <c r="J875" t="s">
        <v>3068</v>
      </c>
      <c r="K875" t="s">
        <v>3746</v>
      </c>
      <c r="L875" t="s">
        <v>4435</v>
      </c>
      <c r="M875" s="3">
        <v>32276</v>
      </c>
      <c r="N875" s="4">
        <v>663002.93999999994</v>
      </c>
      <c r="O875" s="4">
        <v>0</v>
      </c>
      <c r="P875" s="4">
        <v>0</v>
      </c>
      <c r="Q875" s="4">
        <v>968.28</v>
      </c>
      <c r="R875" s="4">
        <v>0</v>
      </c>
      <c r="S875" s="4">
        <v>663002.93999999994</v>
      </c>
      <c r="T875" t="s">
        <v>2857</v>
      </c>
      <c r="U875" t="s">
        <v>4436</v>
      </c>
      <c r="V875" t="s">
        <v>4253</v>
      </c>
      <c r="W875" t="s">
        <v>2871</v>
      </c>
    </row>
    <row r="876" spans="1:23" x14ac:dyDescent="0.2">
      <c r="A876" t="s">
        <v>2911</v>
      </c>
      <c r="B876" t="s">
        <v>2912</v>
      </c>
      <c r="C876" t="s">
        <v>2871</v>
      </c>
      <c r="D876" t="s">
        <v>2872</v>
      </c>
      <c r="E876" t="s">
        <v>2915</v>
      </c>
      <c r="F876" t="s">
        <v>2916</v>
      </c>
      <c r="G876" t="s">
        <v>2856</v>
      </c>
      <c r="H876" t="s">
        <v>4437</v>
      </c>
      <c r="I876" s="2">
        <v>45723</v>
      </c>
      <c r="J876" t="s">
        <v>3068</v>
      </c>
      <c r="K876" t="s">
        <v>3746</v>
      </c>
      <c r="L876" t="s">
        <v>4438</v>
      </c>
      <c r="M876" s="3">
        <v>32281</v>
      </c>
      <c r="N876" s="4">
        <v>663105.65</v>
      </c>
      <c r="O876" s="4">
        <v>0</v>
      </c>
      <c r="P876" s="4">
        <v>0</v>
      </c>
      <c r="Q876" s="4">
        <v>968.43</v>
      </c>
      <c r="R876" s="4">
        <v>0</v>
      </c>
      <c r="S876" s="4">
        <v>663105.65</v>
      </c>
      <c r="T876" t="s">
        <v>2857</v>
      </c>
      <c r="U876" t="s">
        <v>4439</v>
      </c>
      <c r="V876" t="s">
        <v>4253</v>
      </c>
      <c r="W876" t="s">
        <v>2871</v>
      </c>
    </row>
    <row r="877" spans="1:23" x14ac:dyDescent="0.2">
      <c r="A877" t="s">
        <v>2911</v>
      </c>
      <c r="B877" t="s">
        <v>2912</v>
      </c>
      <c r="C877" t="s">
        <v>2871</v>
      </c>
      <c r="D877" t="s">
        <v>2872</v>
      </c>
      <c r="E877" t="s">
        <v>2915</v>
      </c>
      <c r="F877" t="s">
        <v>2916</v>
      </c>
      <c r="G877" t="s">
        <v>2856</v>
      </c>
      <c r="H877" t="s">
        <v>4440</v>
      </c>
      <c r="I877" s="2">
        <v>45723</v>
      </c>
      <c r="J877" t="s">
        <v>3068</v>
      </c>
      <c r="K877" t="s">
        <v>3746</v>
      </c>
      <c r="L877" t="s">
        <v>4441</v>
      </c>
      <c r="M877" s="3">
        <v>32096</v>
      </c>
      <c r="N877" s="4">
        <v>659305.43999999994</v>
      </c>
      <c r="O877" s="4">
        <v>0</v>
      </c>
      <c r="P877" s="4">
        <v>0</v>
      </c>
      <c r="Q877" s="4">
        <v>962.88</v>
      </c>
      <c r="R877" s="4">
        <v>0</v>
      </c>
      <c r="S877" s="4">
        <v>659305.43999999994</v>
      </c>
      <c r="T877" t="s">
        <v>2857</v>
      </c>
      <c r="U877" t="s">
        <v>4442</v>
      </c>
      <c r="V877" t="s">
        <v>4253</v>
      </c>
      <c r="W877" t="s">
        <v>2871</v>
      </c>
    </row>
    <row r="878" spans="1:23" x14ac:dyDescent="0.2">
      <c r="A878" t="s">
        <v>2911</v>
      </c>
      <c r="B878" t="s">
        <v>2912</v>
      </c>
      <c r="C878" t="s">
        <v>2871</v>
      </c>
      <c r="D878" t="s">
        <v>2872</v>
      </c>
      <c r="E878" t="s">
        <v>2915</v>
      </c>
      <c r="F878" t="s">
        <v>2916</v>
      </c>
      <c r="G878" t="s">
        <v>2856</v>
      </c>
      <c r="H878" t="s">
        <v>4443</v>
      </c>
      <c r="I878" s="2">
        <v>45723</v>
      </c>
      <c r="J878" t="s">
        <v>3068</v>
      </c>
      <c r="K878" t="s">
        <v>3746</v>
      </c>
      <c r="L878" t="s">
        <v>4444</v>
      </c>
      <c r="M878" s="3">
        <v>32334</v>
      </c>
      <c r="N878" s="4">
        <v>664194.36</v>
      </c>
      <c r="O878" s="4">
        <v>0</v>
      </c>
      <c r="P878" s="4">
        <v>0</v>
      </c>
      <c r="Q878" s="4">
        <v>970.02</v>
      </c>
      <c r="R878" s="4">
        <v>0</v>
      </c>
      <c r="S878" s="4">
        <v>664194.36</v>
      </c>
      <c r="T878" t="s">
        <v>2857</v>
      </c>
      <c r="U878" t="s">
        <v>4445</v>
      </c>
      <c r="V878" t="s">
        <v>4253</v>
      </c>
      <c r="W878" t="s">
        <v>2871</v>
      </c>
    </row>
    <row r="879" spans="1:23" x14ac:dyDescent="0.2">
      <c r="A879" t="s">
        <v>2911</v>
      </c>
      <c r="B879" t="s">
        <v>2912</v>
      </c>
      <c r="C879" t="s">
        <v>3120</v>
      </c>
      <c r="D879" t="s">
        <v>3121</v>
      </c>
      <c r="E879" t="s">
        <v>2915</v>
      </c>
      <c r="F879" t="s">
        <v>2916</v>
      </c>
      <c r="G879" t="s">
        <v>2856</v>
      </c>
      <c r="H879" t="s">
        <v>2459</v>
      </c>
      <c r="I879" s="2">
        <v>45723</v>
      </c>
      <c r="J879" t="s">
        <v>930</v>
      </c>
      <c r="K879" t="s">
        <v>3166</v>
      </c>
      <c r="L879" t="s">
        <v>4446</v>
      </c>
      <c r="M879" s="3">
        <v>17872</v>
      </c>
      <c r="N879" s="4">
        <v>349445.14</v>
      </c>
      <c r="O879" s="4">
        <v>388.93</v>
      </c>
      <c r="P879" s="4">
        <v>1461.71</v>
      </c>
      <c r="Q879" s="4">
        <v>0</v>
      </c>
      <c r="R879" s="4">
        <v>780</v>
      </c>
      <c r="S879" s="4">
        <v>346814.5</v>
      </c>
      <c r="T879" t="s">
        <v>2857</v>
      </c>
      <c r="U879" t="s">
        <v>4447</v>
      </c>
      <c r="V879" t="s">
        <v>4253</v>
      </c>
      <c r="W879" t="s">
        <v>3120</v>
      </c>
    </row>
    <row r="880" spans="1:23" x14ac:dyDescent="0.2">
      <c r="A880" t="s">
        <v>2911</v>
      </c>
      <c r="B880" t="s">
        <v>2912</v>
      </c>
      <c r="C880" t="s">
        <v>3120</v>
      </c>
      <c r="D880" t="s">
        <v>3121</v>
      </c>
      <c r="E880" t="s">
        <v>2915</v>
      </c>
      <c r="F880" t="s">
        <v>2916</v>
      </c>
      <c r="G880" t="s">
        <v>2856</v>
      </c>
      <c r="H880" t="s">
        <v>2459</v>
      </c>
      <c r="I880" s="2">
        <v>45723</v>
      </c>
      <c r="J880" t="s">
        <v>930</v>
      </c>
      <c r="K880" t="s">
        <v>3166</v>
      </c>
      <c r="L880" t="s">
        <v>4448</v>
      </c>
      <c r="M880" s="3">
        <v>18034</v>
      </c>
      <c r="N880" s="4">
        <v>352612.67</v>
      </c>
      <c r="O880" s="4">
        <v>392.45</v>
      </c>
      <c r="P880" s="4">
        <v>1462.91</v>
      </c>
      <c r="Q880" s="4">
        <v>0</v>
      </c>
      <c r="R880" s="4">
        <v>780</v>
      </c>
      <c r="S880" s="4">
        <v>349977.31</v>
      </c>
      <c r="T880" t="s">
        <v>2857</v>
      </c>
      <c r="U880" t="s">
        <v>4447</v>
      </c>
      <c r="V880" t="s">
        <v>4253</v>
      </c>
      <c r="W880" t="s">
        <v>3120</v>
      </c>
    </row>
    <row r="881" spans="1:23" x14ac:dyDescent="0.2">
      <c r="A881" t="s">
        <v>2911</v>
      </c>
      <c r="B881" t="s">
        <v>2912</v>
      </c>
      <c r="C881" t="s">
        <v>3120</v>
      </c>
      <c r="D881" t="s">
        <v>3121</v>
      </c>
      <c r="E881" t="s">
        <v>2915</v>
      </c>
      <c r="F881" t="s">
        <v>2916</v>
      </c>
      <c r="G881" t="s">
        <v>2856</v>
      </c>
      <c r="H881" t="s">
        <v>2459</v>
      </c>
      <c r="I881" s="2">
        <v>45723</v>
      </c>
      <c r="J881" t="s">
        <v>930</v>
      </c>
      <c r="K881" t="s">
        <v>3166</v>
      </c>
      <c r="L881" t="s">
        <v>4449</v>
      </c>
      <c r="M881" s="3">
        <v>18177</v>
      </c>
      <c r="N881" s="4">
        <v>355408.7</v>
      </c>
      <c r="O881" s="4">
        <v>395.56</v>
      </c>
      <c r="P881" s="4">
        <v>1468.8</v>
      </c>
      <c r="Q881" s="4">
        <v>0</v>
      </c>
      <c r="R881" s="4">
        <v>780</v>
      </c>
      <c r="S881" s="4">
        <v>352764.34</v>
      </c>
      <c r="T881" t="s">
        <v>2857</v>
      </c>
      <c r="U881" t="s">
        <v>4447</v>
      </c>
      <c r="V881" t="s">
        <v>4253</v>
      </c>
      <c r="W881" t="s">
        <v>3120</v>
      </c>
    </row>
    <row r="882" spans="1:23" x14ac:dyDescent="0.2">
      <c r="A882" t="s">
        <v>2911</v>
      </c>
      <c r="B882" t="s">
        <v>2912</v>
      </c>
      <c r="C882" t="s">
        <v>3120</v>
      </c>
      <c r="D882" t="s">
        <v>3121</v>
      </c>
      <c r="E882" t="s">
        <v>2915</v>
      </c>
      <c r="F882" t="s">
        <v>2916</v>
      </c>
      <c r="G882" t="s">
        <v>2856</v>
      </c>
      <c r="H882" t="s">
        <v>2459</v>
      </c>
      <c r="I882" s="2">
        <v>45723</v>
      </c>
      <c r="J882" t="s">
        <v>930</v>
      </c>
      <c r="K882" t="s">
        <v>3166</v>
      </c>
      <c r="L882" t="s">
        <v>4450</v>
      </c>
      <c r="M882" s="3">
        <v>17981</v>
      </c>
      <c r="N882" s="4">
        <v>351576.38</v>
      </c>
      <c r="O882" s="4">
        <v>391.3</v>
      </c>
      <c r="P882" s="4">
        <v>1460.76</v>
      </c>
      <c r="Q882" s="4">
        <v>0</v>
      </c>
      <c r="R882" s="4">
        <v>780</v>
      </c>
      <c r="S882" s="4">
        <v>348944.32</v>
      </c>
      <c r="T882" t="s">
        <v>2857</v>
      </c>
      <c r="U882" t="s">
        <v>4447</v>
      </c>
      <c r="V882" t="s">
        <v>4253</v>
      </c>
      <c r="W882" t="s">
        <v>3120</v>
      </c>
    </row>
    <row r="883" spans="1:23" x14ac:dyDescent="0.2">
      <c r="A883" t="s">
        <v>2911</v>
      </c>
      <c r="B883" t="s">
        <v>2912</v>
      </c>
      <c r="C883" t="s">
        <v>3120</v>
      </c>
      <c r="D883" t="s">
        <v>3121</v>
      </c>
      <c r="E883" t="s">
        <v>2915</v>
      </c>
      <c r="F883" t="s">
        <v>2916</v>
      </c>
      <c r="G883" t="s">
        <v>2856</v>
      </c>
      <c r="H883" t="s">
        <v>2459</v>
      </c>
      <c r="I883" s="2">
        <v>45723</v>
      </c>
      <c r="J883" t="s">
        <v>930</v>
      </c>
      <c r="K883" t="s">
        <v>3166</v>
      </c>
      <c r="L883" t="s">
        <v>4451</v>
      </c>
      <c r="M883" s="3">
        <v>18265</v>
      </c>
      <c r="N883" s="4">
        <v>357129.33</v>
      </c>
      <c r="O883" s="4">
        <v>397.48</v>
      </c>
      <c r="P883" s="4">
        <v>1474.21</v>
      </c>
      <c r="Q883" s="4">
        <v>0</v>
      </c>
      <c r="R883" s="4">
        <v>780</v>
      </c>
      <c r="S883" s="4">
        <v>354477.64</v>
      </c>
      <c r="T883" t="s">
        <v>2857</v>
      </c>
      <c r="U883" t="s">
        <v>4447</v>
      </c>
      <c r="V883" t="s">
        <v>4253</v>
      </c>
      <c r="W883" t="s">
        <v>3120</v>
      </c>
    </row>
    <row r="884" spans="1:23" x14ac:dyDescent="0.2">
      <c r="A884" t="s">
        <v>2911</v>
      </c>
      <c r="B884" t="s">
        <v>2912</v>
      </c>
      <c r="C884" t="s">
        <v>3120</v>
      </c>
      <c r="D884" t="s">
        <v>3121</v>
      </c>
      <c r="E884" t="s">
        <v>2915</v>
      </c>
      <c r="F884" t="s">
        <v>2916</v>
      </c>
      <c r="G884" t="s">
        <v>2856</v>
      </c>
      <c r="H884" t="s">
        <v>2459</v>
      </c>
      <c r="I884" s="2">
        <v>45723</v>
      </c>
      <c r="J884" t="s">
        <v>930</v>
      </c>
      <c r="K884" t="s">
        <v>3166</v>
      </c>
      <c r="L884" t="s">
        <v>4452</v>
      </c>
      <c r="M884" s="3">
        <v>18463</v>
      </c>
      <c r="N884" s="4">
        <v>361000.76</v>
      </c>
      <c r="O884" s="4">
        <v>401.79</v>
      </c>
      <c r="P884" s="4">
        <v>1466.93</v>
      </c>
      <c r="Q884" s="4">
        <v>0</v>
      </c>
      <c r="R884" s="4">
        <v>780</v>
      </c>
      <c r="S884" s="4">
        <v>358352.04</v>
      </c>
      <c r="T884" t="s">
        <v>2857</v>
      </c>
      <c r="U884" t="s">
        <v>4447</v>
      </c>
      <c r="V884" t="s">
        <v>4253</v>
      </c>
      <c r="W884" t="s">
        <v>3120</v>
      </c>
    </row>
    <row r="885" spans="1:23" x14ac:dyDescent="0.2">
      <c r="A885" t="s">
        <v>2911</v>
      </c>
      <c r="B885" t="s">
        <v>2912</v>
      </c>
      <c r="C885" t="s">
        <v>3120</v>
      </c>
      <c r="D885" t="s">
        <v>3121</v>
      </c>
      <c r="E885" t="s">
        <v>2915</v>
      </c>
      <c r="F885" t="s">
        <v>2916</v>
      </c>
      <c r="G885" t="s">
        <v>2856</v>
      </c>
      <c r="H885" t="s">
        <v>2459</v>
      </c>
      <c r="I885" s="2">
        <v>45723</v>
      </c>
      <c r="J885" t="s">
        <v>930</v>
      </c>
      <c r="K885" t="s">
        <v>3166</v>
      </c>
      <c r="L885" t="s">
        <v>4453</v>
      </c>
      <c r="M885" s="3">
        <v>18508</v>
      </c>
      <c r="N885" s="4">
        <v>361880.63</v>
      </c>
      <c r="O885" s="4">
        <v>402.77</v>
      </c>
      <c r="P885" s="4">
        <v>1466.4</v>
      </c>
      <c r="Q885" s="4">
        <v>0</v>
      </c>
      <c r="R885" s="4">
        <v>780</v>
      </c>
      <c r="S885" s="4">
        <v>359231.46</v>
      </c>
      <c r="T885" t="s">
        <v>2857</v>
      </c>
      <c r="U885" t="s">
        <v>4447</v>
      </c>
      <c r="V885" t="s">
        <v>4253</v>
      </c>
      <c r="W885" t="s">
        <v>3120</v>
      </c>
    </row>
    <row r="886" spans="1:23" x14ac:dyDescent="0.2">
      <c r="A886" t="s">
        <v>2911</v>
      </c>
      <c r="B886" t="s">
        <v>2912</v>
      </c>
      <c r="C886" t="s">
        <v>3120</v>
      </c>
      <c r="D886" t="s">
        <v>3121</v>
      </c>
      <c r="E886" t="s">
        <v>2915</v>
      </c>
      <c r="F886" t="s">
        <v>2916</v>
      </c>
      <c r="G886" t="s">
        <v>2856</v>
      </c>
      <c r="H886" t="s">
        <v>2459</v>
      </c>
      <c r="I886" s="2">
        <v>45723</v>
      </c>
      <c r="J886" t="s">
        <v>930</v>
      </c>
      <c r="K886" t="s">
        <v>3166</v>
      </c>
      <c r="L886" t="s">
        <v>4454</v>
      </c>
      <c r="M886" s="3">
        <v>18448</v>
      </c>
      <c r="N886" s="4">
        <v>360707.47</v>
      </c>
      <c r="O886" s="4">
        <v>401.46</v>
      </c>
      <c r="P886" s="4">
        <v>1463.87</v>
      </c>
      <c r="Q886" s="4">
        <v>0</v>
      </c>
      <c r="R886" s="4">
        <v>780</v>
      </c>
      <c r="S886" s="4">
        <v>358062.14</v>
      </c>
      <c r="T886" t="s">
        <v>2857</v>
      </c>
      <c r="U886" t="s">
        <v>4447</v>
      </c>
      <c r="V886" t="s">
        <v>4253</v>
      </c>
      <c r="W886" t="s">
        <v>3120</v>
      </c>
    </row>
    <row r="887" spans="1:23" x14ac:dyDescent="0.2">
      <c r="A887" t="s">
        <v>2911</v>
      </c>
      <c r="B887" t="s">
        <v>2912</v>
      </c>
      <c r="C887" t="s">
        <v>3120</v>
      </c>
      <c r="D887" t="s">
        <v>3121</v>
      </c>
      <c r="E887" t="s">
        <v>2915</v>
      </c>
      <c r="F887" t="s">
        <v>2916</v>
      </c>
      <c r="G887" t="s">
        <v>2856</v>
      </c>
      <c r="H887" t="s">
        <v>2459</v>
      </c>
      <c r="I887" s="2">
        <v>45723</v>
      </c>
      <c r="J887" t="s">
        <v>930</v>
      </c>
      <c r="K887" t="s">
        <v>3166</v>
      </c>
      <c r="L887" t="s">
        <v>4455</v>
      </c>
      <c r="M887" s="3">
        <v>18489</v>
      </c>
      <c r="N887" s="4">
        <v>361509.13</v>
      </c>
      <c r="O887" s="4">
        <v>402.35</v>
      </c>
      <c r="P887" s="4">
        <v>1471.15</v>
      </c>
      <c r="Q887" s="4">
        <v>0</v>
      </c>
      <c r="R887" s="4">
        <v>780</v>
      </c>
      <c r="S887" s="4">
        <v>358855.63</v>
      </c>
      <c r="T887" t="s">
        <v>2857</v>
      </c>
      <c r="U887" t="s">
        <v>4447</v>
      </c>
      <c r="V887" t="s">
        <v>4253</v>
      </c>
      <c r="W887" t="s">
        <v>3120</v>
      </c>
    </row>
    <row r="888" spans="1:23" x14ac:dyDescent="0.2">
      <c r="A888" t="s">
        <v>2911</v>
      </c>
      <c r="B888" t="s">
        <v>2912</v>
      </c>
      <c r="C888" t="s">
        <v>3120</v>
      </c>
      <c r="D888" t="s">
        <v>3121</v>
      </c>
      <c r="E888" t="s">
        <v>2915</v>
      </c>
      <c r="F888" t="s">
        <v>2916</v>
      </c>
      <c r="G888" t="s">
        <v>2856</v>
      </c>
      <c r="H888" t="s">
        <v>2459</v>
      </c>
      <c r="I888" s="2">
        <v>45723</v>
      </c>
      <c r="J888" t="s">
        <v>930</v>
      </c>
      <c r="K888" t="s">
        <v>3166</v>
      </c>
      <c r="L888" t="s">
        <v>4456</v>
      </c>
      <c r="M888" s="3">
        <v>18419</v>
      </c>
      <c r="N888" s="4">
        <v>360140.44</v>
      </c>
      <c r="O888" s="4">
        <v>400.83</v>
      </c>
      <c r="P888" s="4">
        <v>1463.25</v>
      </c>
      <c r="Q888" s="4">
        <v>0</v>
      </c>
      <c r="R888" s="4">
        <v>780</v>
      </c>
      <c r="S888" s="4">
        <v>357496.36</v>
      </c>
      <c r="T888" t="s">
        <v>2857</v>
      </c>
      <c r="U888" t="s">
        <v>4447</v>
      </c>
      <c r="V888" t="s">
        <v>4253</v>
      </c>
      <c r="W888" t="s">
        <v>3120</v>
      </c>
    </row>
    <row r="889" spans="1:23" x14ac:dyDescent="0.2">
      <c r="A889" t="s">
        <v>2911</v>
      </c>
      <c r="B889" t="s">
        <v>2912</v>
      </c>
      <c r="C889" t="s">
        <v>3120</v>
      </c>
      <c r="D889" t="s">
        <v>3121</v>
      </c>
      <c r="E889" t="s">
        <v>2915</v>
      </c>
      <c r="F889" t="s">
        <v>2916</v>
      </c>
      <c r="G889" t="s">
        <v>2856</v>
      </c>
      <c r="H889" t="s">
        <v>2461</v>
      </c>
      <c r="I889" s="2">
        <v>45723</v>
      </c>
      <c r="J889" t="s">
        <v>930</v>
      </c>
      <c r="K889" t="s">
        <v>3166</v>
      </c>
      <c r="L889" t="s">
        <v>4457</v>
      </c>
      <c r="M889" s="3">
        <v>18156</v>
      </c>
      <c r="N889" s="4">
        <v>354998.09</v>
      </c>
      <c r="O889" s="4">
        <v>395.11</v>
      </c>
      <c r="P889" s="4">
        <v>1464.13</v>
      </c>
      <c r="Q889" s="4">
        <v>0</v>
      </c>
      <c r="R889" s="4">
        <v>780</v>
      </c>
      <c r="S889" s="4">
        <v>352358.85</v>
      </c>
      <c r="T889" t="s">
        <v>2857</v>
      </c>
      <c r="U889" t="s">
        <v>4458</v>
      </c>
      <c r="V889" t="s">
        <v>4253</v>
      </c>
      <c r="W889" t="s">
        <v>3120</v>
      </c>
    </row>
    <row r="890" spans="1:23" x14ac:dyDescent="0.2">
      <c r="A890" t="s">
        <v>2911</v>
      </c>
      <c r="B890" t="s">
        <v>2912</v>
      </c>
      <c r="C890" t="s">
        <v>3120</v>
      </c>
      <c r="D890" t="s">
        <v>3121</v>
      </c>
      <c r="E890" t="s">
        <v>2915</v>
      </c>
      <c r="F890" t="s">
        <v>2916</v>
      </c>
      <c r="G890" t="s">
        <v>2856</v>
      </c>
      <c r="H890" t="s">
        <v>2461</v>
      </c>
      <c r="I890" s="2">
        <v>45723</v>
      </c>
      <c r="J890" t="s">
        <v>930</v>
      </c>
      <c r="K890" t="s">
        <v>3166</v>
      </c>
      <c r="L890" t="s">
        <v>4459</v>
      </c>
      <c r="M890" s="3">
        <v>18180</v>
      </c>
      <c r="N890" s="4">
        <v>355467.36</v>
      </c>
      <c r="O890" s="4">
        <v>395.63</v>
      </c>
      <c r="P890" s="4">
        <v>1456.05</v>
      </c>
      <c r="Q890" s="4">
        <v>0</v>
      </c>
      <c r="R890" s="4">
        <v>780</v>
      </c>
      <c r="S890" s="4">
        <v>352835.68</v>
      </c>
      <c r="T890" t="s">
        <v>2857</v>
      </c>
      <c r="U890" t="s">
        <v>4458</v>
      </c>
      <c r="V890" t="s">
        <v>4253</v>
      </c>
      <c r="W890" t="s">
        <v>3120</v>
      </c>
    </row>
    <row r="891" spans="1:23" x14ac:dyDescent="0.2">
      <c r="A891" t="s">
        <v>2911</v>
      </c>
      <c r="B891" t="s">
        <v>2912</v>
      </c>
      <c r="C891" t="s">
        <v>3120</v>
      </c>
      <c r="D891" t="s">
        <v>3121</v>
      </c>
      <c r="E891" t="s">
        <v>2915</v>
      </c>
      <c r="F891" t="s">
        <v>2916</v>
      </c>
      <c r="G891" t="s">
        <v>2856</v>
      </c>
      <c r="H891" t="s">
        <v>2461</v>
      </c>
      <c r="I891" s="2">
        <v>45723</v>
      </c>
      <c r="J891" t="s">
        <v>930</v>
      </c>
      <c r="K891" t="s">
        <v>3166</v>
      </c>
      <c r="L891" t="s">
        <v>4460</v>
      </c>
      <c r="M891" s="3">
        <v>18364</v>
      </c>
      <c r="N891" s="4">
        <v>359065.05</v>
      </c>
      <c r="O891" s="4">
        <v>399.63</v>
      </c>
      <c r="P891" s="4">
        <v>1475.43</v>
      </c>
      <c r="Q891" s="4">
        <v>0</v>
      </c>
      <c r="R891" s="4">
        <v>780</v>
      </c>
      <c r="S891" s="4">
        <v>356409.99</v>
      </c>
      <c r="T891" t="s">
        <v>2857</v>
      </c>
      <c r="U891" t="s">
        <v>4458</v>
      </c>
      <c r="V891" t="s">
        <v>4253</v>
      </c>
      <c r="W891" t="s">
        <v>3120</v>
      </c>
    </row>
    <row r="892" spans="1:23" x14ac:dyDescent="0.2">
      <c r="A892" t="s">
        <v>2911</v>
      </c>
      <c r="B892" t="s">
        <v>2912</v>
      </c>
      <c r="C892" t="s">
        <v>3120</v>
      </c>
      <c r="D892" t="s">
        <v>3121</v>
      </c>
      <c r="E892" t="s">
        <v>2915</v>
      </c>
      <c r="F892" t="s">
        <v>2916</v>
      </c>
      <c r="G892" t="s">
        <v>2856</v>
      </c>
      <c r="H892" t="s">
        <v>2461</v>
      </c>
      <c r="I892" s="2">
        <v>45723</v>
      </c>
      <c r="J892" t="s">
        <v>930</v>
      </c>
      <c r="K892" t="s">
        <v>3166</v>
      </c>
      <c r="L892" t="s">
        <v>4461</v>
      </c>
      <c r="M892" s="3">
        <v>18285</v>
      </c>
      <c r="N892" s="4">
        <v>357520.39</v>
      </c>
      <c r="O892" s="4">
        <v>397.91</v>
      </c>
      <c r="P892" s="4">
        <v>1468.73</v>
      </c>
      <c r="Q892" s="4">
        <v>0</v>
      </c>
      <c r="R892" s="4">
        <v>780</v>
      </c>
      <c r="S892" s="4">
        <v>354873.75</v>
      </c>
      <c r="T892" t="s">
        <v>2857</v>
      </c>
      <c r="U892" t="s">
        <v>4458</v>
      </c>
      <c r="V892" t="s">
        <v>4253</v>
      </c>
      <c r="W892" t="s">
        <v>3120</v>
      </c>
    </row>
    <row r="893" spans="1:23" x14ac:dyDescent="0.2">
      <c r="A893" t="s">
        <v>2911</v>
      </c>
      <c r="B893" t="s">
        <v>2912</v>
      </c>
      <c r="C893" t="s">
        <v>3120</v>
      </c>
      <c r="D893" t="s">
        <v>3121</v>
      </c>
      <c r="E893" t="s">
        <v>2915</v>
      </c>
      <c r="F893" t="s">
        <v>2916</v>
      </c>
      <c r="G893" t="s">
        <v>2856</v>
      </c>
      <c r="H893" t="s">
        <v>2461</v>
      </c>
      <c r="I893" s="2">
        <v>45723</v>
      </c>
      <c r="J893" t="s">
        <v>930</v>
      </c>
      <c r="K893" t="s">
        <v>3166</v>
      </c>
      <c r="L893" t="s">
        <v>4462</v>
      </c>
      <c r="M893" s="3">
        <v>18406</v>
      </c>
      <c r="N893" s="4">
        <v>359886.26</v>
      </c>
      <c r="O893" s="4">
        <v>400.55</v>
      </c>
      <c r="P893" s="4">
        <v>1465.66</v>
      </c>
      <c r="Q893" s="4">
        <v>0</v>
      </c>
      <c r="R893" s="4">
        <v>780</v>
      </c>
      <c r="S893" s="4">
        <v>357240.05</v>
      </c>
      <c r="T893" t="s">
        <v>2857</v>
      </c>
      <c r="U893" t="s">
        <v>4458</v>
      </c>
      <c r="V893" t="s">
        <v>4253</v>
      </c>
      <c r="W893" t="s">
        <v>3120</v>
      </c>
    </row>
    <row r="894" spans="1:23" x14ac:dyDescent="0.2">
      <c r="A894" t="s">
        <v>2911</v>
      </c>
      <c r="B894" t="s">
        <v>2912</v>
      </c>
      <c r="C894" t="s">
        <v>2922</v>
      </c>
      <c r="D894" t="s">
        <v>2923</v>
      </c>
      <c r="E894" t="s">
        <v>2915</v>
      </c>
      <c r="F894" t="s">
        <v>2916</v>
      </c>
      <c r="G894" t="s">
        <v>2856</v>
      </c>
      <c r="H894" t="s">
        <v>4463</v>
      </c>
      <c r="I894" s="2">
        <v>45723</v>
      </c>
      <c r="J894" t="s">
        <v>4464</v>
      </c>
      <c r="K894" t="s">
        <v>4465</v>
      </c>
      <c r="L894" t="s">
        <v>4466</v>
      </c>
      <c r="M894" s="3">
        <v>29030</v>
      </c>
      <c r="N894" s="4">
        <v>667690</v>
      </c>
      <c r="O894" s="4">
        <v>743.13</v>
      </c>
      <c r="P894" s="4">
        <v>2859</v>
      </c>
      <c r="Q894" s="4">
        <v>870.9</v>
      </c>
      <c r="R894" s="4">
        <v>4500</v>
      </c>
      <c r="S894" s="4">
        <v>659587.87</v>
      </c>
      <c r="T894" t="s">
        <v>2857</v>
      </c>
      <c r="U894" t="s">
        <v>4467</v>
      </c>
      <c r="V894" t="s">
        <v>4253</v>
      </c>
      <c r="W894" t="s">
        <v>2922</v>
      </c>
    </row>
    <row r="895" spans="1:23" x14ac:dyDescent="0.2">
      <c r="A895" t="s">
        <v>2911</v>
      </c>
      <c r="B895" t="s">
        <v>2912</v>
      </c>
      <c r="C895" t="s">
        <v>2871</v>
      </c>
      <c r="D895" t="s">
        <v>2872</v>
      </c>
      <c r="E895" t="s">
        <v>2915</v>
      </c>
      <c r="F895" t="s">
        <v>2916</v>
      </c>
      <c r="G895" t="s">
        <v>2856</v>
      </c>
      <c r="H895" t="s">
        <v>4468</v>
      </c>
      <c r="I895" s="2">
        <v>45726</v>
      </c>
      <c r="J895" t="s">
        <v>3023</v>
      </c>
      <c r="K895" t="s">
        <v>3024</v>
      </c>
      <c r="L895" t="s">
        <v>4396</v>
      </c>
      <c r="M895" s="3">
        <v>13578</v>
      </c>
      <c r="N895" s="4">
        <v>281054.42</v>
      </c>
      <c r="O895" s="4">
        <v>312.81</v>
      </c>
      <c r="P895" s="4">
        <v>1160.1500000000001</v>
      </c>
      <c r="Q895" s="4">
        <v>543.12</v>
      </c>
      <c r="R895" s="4">
        <v>900</v>
      </c>
      <c r="S895" s="4">
        <v>278681.46000000002</v>
      </c>
      <c r="T895" t="s">
        <v>2857</v>
      </c>
      <c r="U895" t="s">
        <v>4469</v>
      </c>
      <c r="V895" t="s">
        <v>4253</v>
      </c>
      <c r="W895" t="s">
        <v>2871</v>
      </c>
    </row>
    <row r="896" spans="1:23" x14ac:dyDescent="0.2">
      <c r="A896" t="s">
        <v>2911</v>
      </c>
      <c r="B896" t="s">
        <v>3087</v>
      </c>
      <c r="C896" t="s">
        <v>3088</v>
      </c>
      <c r="D896" t="s">
        <v>3089</v>
      </c>
      <c r="E896" t="s">
        <v>2915</v>
      </c>
      <c r="F896" t="s">
        <v>2916</v>
      </c>
      <c r="G896" t="s">
        <v>2856</v>
      </c>
      <c r="H896" t="s">
        <v>4470</v>
      </c>
      <c r="I896" s="2">
        <v>45726</v>
      </c>
      <c r="J896" t="s">
        <v>3091</v>
      </c>
      <c r="K896" t="s">
        <v>4471</v>
      </c>
      <c r="L896" t="s">
        <v>3093</v>
      </c>
      <c r="M896" s="3">
        <v>4405</v>
      </c>
      <c r="N896" s="4">
        <v>105457.04</v>
      </c>
      <c r="O896" s="4">
        <v>117.37</v>
      </c>
      <c r="P896" s="4">
        <v>228.58</v>
      </c>
      <c r="Q896" s="4">
        <v>132.15</v>
      </c>
      <c r="R896" s="4">
        <v>500</v>
      </c>
      <c r="S896" s="4">
        <v>104611.09</v>
      </c>
      <c r="T896" t="s">
        <v>2857</v>
      </c>
      <c r="U896" t="s">
        <v>4472</v>
      </c>
      <c r="V896" t="s">
        <v>4253</v>
      </c>
      <c r="W896" t="s">
        <v>3088</v>
      </c>
    </row>
    <row r="897" spans="1:23" x14ac:dyDescent="0.2">
      <c r="A897" t="s">
        <v>2911</v>
      </c>
      <c r="B897" t="s">
        <v>2912</v>
      </c>
      <c r="C897" t="s">
        <v>2871</v>
      </c>
      <c r="D897" t="s">
        <v>2872</v>
      </c>
      <c r="E897" t="s">
        <v>2915</v>
      </c>
      <c r="F897" t="s">
        <v>2916</v>
      </c>
      <c r="G897" t="s">
        <v>2856</v>
      </c>
      <c r="H897" t="s">
        <v>4473</v>
      </c>
      <c r="I897" s="2">
        <v>45726</v>
      </c>
      <c r="J897" t="s">
        <v>2998</v>
      </c>
      <c r="K897" t="s">
        <v>2999</v>
      </c>
      <c r="L897" t="s">
        <v>4474</v>
      </c>
      <c r="M897" s="3">
        <v>26663</v>
      </c>
      <c r="N897" s="4">
        <v>551637.47</v>
      </c>
      <c r="O897" s="4">
        <v>613.96</v>
      </c>
      <c r="P897" s="4">
        <v>2320.29</v>
      </c>
      <c r="Q897" s="4">
        <v>1066.52</v>
      </c>
      <c r="R897" s="4">
        <v>1800</v>
      </c>
      <c r="S897" s="4">
        <v>546903.22</v>
      </c>
      <c r="T897" t="s">
        <v>2857</v>
      </c>
      <c r="U897" t="s">
        <v>4475</v>
      </c>
      <c r="V897" t="s">
        <v>4253</v>
      </c>
      <c r="W897" t="s">
        <v>2871</v>
      </c>
    </row>
    <row r="898" spans="1:23" x14ac:dyDescent="0.2">
      <c r="A898" t="s">
        <v>2911</v>
      </c>
      <c r="B898" t="s">
        <v>2912</v>
      </c>
      <c r="C898" t="s">
        <v>2871</v>
      </c>
      <c r="D898" t="s">
        <v>2872</v>
      </c>
      <c r="E898" t="s">
        <v>2915</v>
      </c>
      <c r="F898" t="s">
        <v>2916</v>
      </c>
      <c r="G898" t="s">
        <v>2856</v>
      </c>
      <c r="H898" t="s">
        <v>4476</v>
      </c>
      <c r="I898" s="2">
        <v>45726</v>
      </c>
      <c r="J898" t="s">
        <v>2998</v>
      </c>
      <c r="K898" t="s">
        <v>2999</v>
      </c>
      <c r="L898" t="s">
        <v>4477</v>
      </c>
      <c r="M898" s="3">
        <v>27046</v>
      </c>
      <c r="N898" s="4">
        <v>559561.46</v>
      </c>
      <c r="O898" s="4">
        <v>622.78</v>
      </c>
      <c r="P898" s="4">
        <v>2320.29</v>
      </c>
      <c r="Q898" s="4">
        <v>1081.8399999999999</v>
      </c>
      <c r="R898" s="4">
        <v>1800</v>
      </c>
      <c r="S898" s="4">
        <v>554818.39</v>
      </c>
      <c r="T898" t="s">
        <v>2857</v>
      </c>
      <c r="U898" t="s">
        <v>4478</v>
      </c>
      <c r="V898" t="s">
        <v>4253</v>
      </c>
      <c r="W898" t="s">
        <v>2871</v>
      </c>
    </row>
    <row r="899" spans="1:23" x14ac:dyDescent="0.2">
      <c r="A899" t="s">
        <v>2911</v>
      </c>
      <c r="B899" t="s">
        <v>2912</v>
      </c>
      <c r="C899" t="s">
        <v>2871</v>
      </c>
      <c r="D899" t="s">
        <v>2872</v>
      </c>
      <c r="E899" t="s">
        <v>2915</v>
      </c>
      <c r="F899" t="s">
        <v>2916</v>
      </c>
      <c r="G899" t="s">
        <v>2856</v>
      </c>
      <c r="H899" t="s">
        <v>4479</v>
      </c>
      <c r="I899" s="2">
        <v>45726</v>
      </c>
      <c r="J899" t="s">
        <v>2980</v>
      </c>
      <c r="K899" t="s">
        <v>2981</v>
      </c>
      <c r="L899" t="s">
        <v>4480</v>
      </c>
      <c r="M899" s="3">
        <v>26918</v>
      </c>
      <c r="N899" s="4">
        <v>556913.23</v>
      </c>
      <c r="O899" s="4">
        <v>619.83000000000004</v>
      </c>
      <c r="P899" s="4">
        <v>2320.29</v>
      </c>
      <c r="Q899" s="4">
        <v>1076.72</v>
      </c>
      <c r="R899" s="4">
        <v>1800</v>
      </c>
      <c r="S899" s="4">
        <v>552173.11</v>
      </c>
      <c r="T899" t="s">
        <v>2857</v>
      </c>
      <c r="U899" t="s">
        <v>4481</v>
      </c>
      <c r="V899" t="s">
        <v>4253</v>
      </c>
      <c r="W899" t="s">
        <v>2871</v>
      </c>
    </row>
    <row r="900" spans="1:23" x14ac:dyDescent="0.2">
      <c r="A900" t="s">
        <v>2911</v>
      </c>
      <c r="B900" t="s">
        <v>2912</v>
      </c>
      <c r="C900" t="s">
        <v>2871</v>
      </c>
      <c r="D900" t="s">
        <v>2872</v>
      </c>
      <c r="E900" t="s">
        <v>2915</v>
      </c>
      <c r="F900" t="s">
        <v>2916</v>
      </c>
      <c r="G900" t="s">
        <v>2856</v>
      </c>
      <c r="H900" t="s">
        <v>4482</v>
      </c>
      <c r="I900" s="2">
        <v>45726</v>
      </c>
      <c r="J900" t="s">
        <v>2980</v>
      </c>
      <c r="K900" t="s">
        <v>2981</v>
      </c>
      <c r="L900" t="s">
        <v>4483</v>
      </c>
      <c r="M900" s="3">
        <v>26998</v>
      </c>
      <c r="N900" s="4">
        <v>558568.37</v>
      </c>
      <c r="O900" s="4">
        <v>621.67999999999995</v>
      </c>
      <c r="P900" s="4">
        <v>2320.29</v>
      </c>
      <c r="Q900" s="4">
        <v>1079.92</v>
      </c>
      <c r="R900" s="4">
        <v>1800</v>
      </c>
      <c r="S900" s="4">
        <v>553826.4</v>
      </c>
      <c r="T900" t="s">
        <v>2857</v>
      </c>
      <c r="U900" t="s">
        <v>4484</v>
      </c>
      <c r="V900" t="s">
        <v>4253</v>
      </c>
      <c r="W900" t="s">
        <v>2871</v>
      </c>
    </row>
    <row r="901" spans="1:23" x14ac:dyDescent="0.2">
      <c r="A901" t="s">
        <v>2911</v>
      </c>
      <c r="B901" t="s">
        <v>2912</v>
      </c>
      <c r="C901" t="s">
        <v>2871</v>
      </c>
      <c r="D901" t="s">
        <v>2872</v>
      </c>
      <c r="E901" t="s">
        <v>2915</v>
      </c>
      <c r="F901" t="s">
        <v>2916</v>
      </c>
      <c r="G901" t="s">
        <v>2856</v>
      </c>
      <c r="H901" t="s">
        <v>4485</v>
      </c>
      <c r="I901" s="2">
        <v>45726</v>
      </c>
      <c r="J901" t="s">
        <v>3364</v>
      </c>
      <c r="K901" t="s">
        <v>3365</v>
      </c>
      <c r="L901" t="s">
        <v>4486</v>
      </c>
      <c r="M901" s="3">
        <v>26914</v>
      </c>
      <c r="N901" s="4">
        <v>556830.47</v>
      </c>
      <c r="O901" s="4">
        <v>619.74</v>
      </c>
      <c r="P901" s="4">
        <v>1200</v>
      </c>
      <c r="Q901" s="4">
        <v>1076.56</v>
      </c>
      <c r="R901" s="4">
        <v>1800</v>
      </c>
      <c r="S901" s="4">
        <v>553210.73</v>
      </c>
      <c r="T901" t="s">
        <v>2857</v>
      </c>
      <c r="U901" t="s">
        <v>4487</v>
      </c>
      <c r="V901" t="s">
        <v>4253</v>
      </c>
      <c r="W901" t="s">
        <v>2871</v>
      </c>
    </row>
    <row r="902" spans="1:23" x14ac:dyDescent="0.2">
      <c r="A902" t="s">
        <v>2911</v>
      </c>
      <c r="B902" t="s">
        <v>2912</v>
      </c>
      <c r="C902" t="s">
        <v>2922</v>
      </c>
      <c r="D902" t="s">
        <v>2923</v>
      </c>
      <c r="E902" t="s">
        <v>2915</v>
      </c>
      <c r="F902" t="s">
        <v>2916</v>
      </c>
      <c r="G902" t="s">
        <v>2856</v>
      </c>
      <c r="H902" t="s">
        <v>4488</v>
      </c>
      <c r="I902" s="2">
        <v>45726</v>
      </c>
      <c r="J902" t="s">
        <v>2925</v>
      </c>
      <c r="K902" t="s">
        <v>3003</v>
      </c>
      <c r="L902" t="s">
        <v>4489</v>
      </c>
      <c r="M902" s="3">
        <v>14452</v>
      </c>
      <c r="N902" s="4">
        <v>322025.82</v>
      </c>
      <c r="O902" s="4">
        <v>358.41</v>
      </c>
      <c r="P902" s="4">
        <v>1429.5</v>
      </c>
      <c r="Q902" s="4">
        <v>433.56</v>
      </c>
      <c r="R902" s="4">
        <v>2250</v>
      </c>
      <c r="S902" s="4">
        <v>317987.90999999997</v>
      </c>
      <c r="T902" t="s">
        <v>2857</v>
      </c>
      <c r="U902" t="s">
        <v>4490</v>
      </c>
      <c r="V902" t="s">
        <v>4253</v>
      </c>
      <c r="W902" t="s">
        <v>2922</v>
      </c>
    </row>
    <row r="903" spans="1:23" x14ac:dyDescent="0.2">
      <c r="A903" t="s">
        <v>2911</v>
      </c>
      <c r="B903" t="s">
        <v>2912</v>
      </c>
      <c r="C903" t="s">
        <v>2913</v>
      </c>
      <c r="D903" t="s">
        <v>2914</v>
      </c>
      <c r="E903" t="s">
        <v>2915</v>
      </c>
      <c r="F903" t="s">
        <v>2916</v>
      </c>
      <c r="G903" t="s">
        <v>2856</v>
      </c>
      <c r="H903" t="s">
        <v>4491</v>
      </c>
      <c r="I903" s="2">
        <v>45726</v>
      </c>
      <c r="J903" t="s">
        <v>2990</v>
      </c>
      <c r="K903" t="s">
        <v>2991</v>
      </c>
      <c r="L903" t="s">
        <v>4492</v>
      </c>
      <c r="M903" s="3">
        <v>29304</v>
      </c>
      <c r="N903" s="4">
        <v>675921.38</v>
      </c>
      <c r="O903" s="4">
        <v>752.29</v>
      </c>
      <c r="P903" s="4">
        <v>2600</v>
      </c>
      <c r="Q903" s="4">
        <v>879.12</v>
      </c>
      <c r="R903" s="4">
        <v>4500</v>
      </c>
      <c r="S903" s="4">
        <v>668069.09</v>
      </c>
      <c r="T903" t="s">
        <v>2857</v>
      </c>
      <c r="U903" t="s">
        <v>4493</v>
      </c>
      <c r="V903" t="s">
        <v>4253</v>
      </c>
      <c r="W903" t="s">
        <v>2913</v>
      </c>
    </row>
    <row r="904" spans="1:23" x14ac:dyDescent="0.2">
      <c r="A904" t="s">
        <v>2911</v>
      </c>
      <c r="B904" t="s">
        <v>2912</v>
      </c>
      <c r="C904" t="s">
        <v>3053</v>
      </c>
      <c r="D904" t="s">
        <v>3054</v>
      </c>
      <c r="E904" t="s">
        <v>2915</v>
      </c>
      <c r="F904" t="s">
        <v>2916</v>
      </c>
      <c r="G904" t="s">
        <v>2856</v>
      </c>
      <c r="H904" t="s">
        <v>4494</v>
      </c>
      <c r="I904" s="2">
        <v>45726</v>
      </c>
      <c r="J904" t="s">
        <v>3056</v>
      </c>
      <c r="K904" t="s">
        <v>3057</v>
      </c>
      <c r="L904" t="s">
        <v>4495</v>
      </c>
      <c r="M904" s="3">
        <v>7896</v>
      </c>
      <c r="N904" s="4">
        <v>181733.07</v>
      </c>
      <c r="O904" s="4">
        <v>202.27</v>
      </c>
      <c r="P904" s="4">
        <v>827.27</v>
      </c>
      <c r="Q904" s="4">
        <v>236.88</v>
      </c>
      <c r="R904" s="4">
        <v>1431.82</v>
      </c>
      <c r="S904" s="4">
        <v>179271.71</v>
      </c>
      <c r="T904" t="s">
        <v>2857</v>
      </c>
      <c r="U904" t="s">
        <v>4496</v>
      </c>
      <c r="V904" t="s">
        <v>4253</v>
      </c>
      <c r="W904" t="s">
        <v>3053</v>
      </c>
    </row>
    <row r="905" spans="1:23" x14ac:dyDescent="0.2">
      <c r="A905" t="s">
        <v>2911</v>
      </c>
      <c r="B905" t="s">
        <v>2912</v>
      </c>
      <c r="C905" t="s">
        <v>3053</v>
      </c>
      <c r="D905" t="s">
        <v>3054</v>
      </c>
      <c r="E905" t="s">
        <v>2915</v>
      </c>
      <c r="F905" t="s">
        <v>2916</v>
      </c>
      <c r="G905" t="s">
        <v>2856</v>
      </c>
      <c r="H905" t="s">
        <v>4494</v>
      </c>
      <c r="I905" s="2">
        <v>45726</v>
      </c>
      <c r="J905" t="s">
        <v>3056</v>
      </c>
      <c r="K905" t="s">
        <v>3057</v>
      </c>
      <c r="L905" t="s">
        <v>4497</v>
      </c>
      <c r="M905" s="3">
        <v>7896</v>
      </c>
      <c r="N905" s="4">
        <v>181733.07</v>
      </c>
      <c r="O905" s="4">
        <v>202.27</v>
      </c>
      <c r="P905" s="4">
        <v>827.27</v>
      </c>
      <c r="Q905" s="4">
        <v>236.88</v>
      </c>
      <c r="R905" s="4">
        <v>1431.82</v>
      </c>
      <c r="S905" s="4">
        <v>179271.71</v>
      </c>
      <c r="T905" t="s">
        <v>2857</v>
      </c>
      <c r="U905" t="s">
        <v>4496</v>
      </c>
      <c r="V905" t="s">
        <v>4253</v>
      </c>
      <c r="W905" t="s">
        <v>3053</v>
      </c>
    </row>
    <row r="906" spans="1:23" x14ac:dyDescent="0.2">
      <c r="A906" t="s">
        <v>2911</v>
      </c>
      <c r="B906" t="s">
        <v>2912</v>
      </c>
      <c r="C906" t="s">
        <v>3053</v>
      </c>
      <c r="D906" t="s">
        <v>3054</v>
      </c>
      <c r="E906" t="s">
        <v>2915</v>
      </c>
      <c r="F906" t="s">
        <v>2916</v>
      </c>
      <c r="G906" t="s">
        <v>2856</v>
      </c>
      <c r="H906" t="s">
        <v>4494</v>
      </c>
      <c r="I906" s="2">
        <v>45726</v>
      </c>
      <c r="J906" t="s">
        <v>3056</v>
      </c>
      <c r="K906" t="s">
        <v>3057</v>
      </c>
      <c r="L906" t="s">
        <v>4498</v>
      </c>
      <c r="M906" s="3">
        <v>9024</v>
      </c>
      <c r="N906" s="4">
        <v>207694.94</v>
      </c>
      <c r="O906" s="4">
        <v>231.16</v>
      </c>
      <c r="P906" s="4">
        <v>945.46</v>
      </c>
      <c r="Q906" s="4">
        <v>270.72000000000003</v>
      </c>
      <c r="R906" s="4">
        <v>1636.37</v>
      </c>
      <c r="S906" s="4">
        <v>204881.95</v>
      </c>
      <c r="T906" t="s">
        <v>2857</v>
      </c>
      <c r="U906" t="s">
        <v>4496</v>
      </c>
      <c r="V906" t="s">
        <v>4253</v>
      </c>
      <c r="W906" t="s">
        <v>3053</v>
      </c>
    </row>
    <row r="907" spans="1:23" x14ac:dyDescent="0.2">
      <c r="A907" t="s">
        <v>2911</v>
      </c>
      <c r="B907" t="s">
        <v>2912</v>
      </c>
      <c r="C907" t="s">
        <v>2922</v>
      </c>
      <c r="D907" t="s">
        <v>2923</v>
      </c>
      <c r="E907" t="s">
        <v>2915</v>
      </c>
      <c r="F907" t="s">
        <v>2916</v>
      </c>
      <c r="G907" t="s">
        <v>2856</v>
      </c>
      <c r="H907" t="s">
        <v>4499</v>
      </c>
      <c r="I907" s="2">
        <v>45726</v>
      </c>
      <c r="J907" t="s">
        <v>2925</v>
      </c>
      <c r="K907" t="s">
        <v>2926</v>
      </c>
      <c r="L907" t="s">
        <v>4500</v>
      </c>
      <c r="M907" s="3">
        <v>29644</v>
      </c>
      <c r="N907" s="4">
        <v>646309.16</v>
      </c>
      <c r="O907" s="4">
        <v>719.33</v>
      </c>
      <c r="P907" s="4">
        <v>2894</v>
      </c>
      <c r="Q907" s="4">
        <v>889.32</v>
      </c>
      <c r="R907" s="4">
        <v>3500</v>
      </c>
      <c r="S907" s="4">
        <v>639195.82999999996</v>
      </c>
      <c r="T907" t="s">
        <v>2857</v>
      </c>
      <c r="U907" t="s">
        <v>4501</v>
      </c>
      <c r="V907" t="s">
        <v>4253</v>
      </c>
      <c r="W907" t="s">
        <v>2922</v>
      </c>
    </row>
    <row r="908" spans="1:23" x14ac:dyDescent="0.2">
      <c r="A908" t="s">
        <v>2911</v>
      </c>
      <c r="B908" t="s">
        <v>2912</v>
      </c>
      <c r="C908" t="s">
        <v>2922</v>
      </c>
      <c r="D908" t="s">
        <v>2923</v>
      </c>
      <c r="E908" t="s">
        <v>2915</v>
      </c>
      <c r="F908" t="s">
        <v>2916</v>
      </c>
      <c r="G908" t="s">
        <v>2856</v>
      </c>
      <c r="H908" t="s">
        <v>4502</v>
      </c>
      <c r="I908" s="2">
        <v>45726</v>
      </c>
      <c r="J908" t="s">
        <v>3814</v>
      </c>
      <c r="K908" t="s">
        <v>3815</v>
      </c>
      <c r="L908" t="s">
        <v>3816</v>
      </c>
      <c r="M908" s="3">
        <v>13584</v>
      </c>
      <c r="N908" s="4">
        <v>306759.86</v>
      </c>
      <c r="O908" s="4">
        <v>341.42</v>
      </c>
      <c r="P908" s="4">
        <v>965.98</v>
      </c>
      <c r="Q908" s="4">
        <v>407.52</v>
      </c>
      <c r="R908" s="4">
        <v>2249.92</v>
      </c>
      <c r="S908" s="4">
        <v>303202.53999999998</v>
      </c>
      <c r="T908" t="s">
        <v>2857</v>
      </c>
      <c r="U908" t="s">
        <v>4503</v>
      </c>
      <c r="V908" t="s">
        <v>4253</v>
      </c>
      <c r="W908" t="s">
        <v>2922</v>
      </c>
    </row>
    <row r="909" spans="1:23" x14ac:dyDescent="0.2">
      <c r="A909" t="s">
        <v>2911</v>
      </c>
      <c r="B909" t="s">
        <v>2912</v>
      </c>
      <c r="C909" t="s">
        <v>2913</v>
      </c>
      <c r="D909" t="s">
        <v>2914</v>
      </c>
      <c r="E909" t="s">
        <v>2915</v>
      </c>
      <c r="F909" t="s">
        <v>2916</v>
      </c>
      <c r="G909" t="s">
        <v>2856</v>
      </c>
      <c r="H909" t="s">
        <v>4504</v>
      </c>
      <c r="I909" s="2">
        <v>45727</v>
      </c>
      <c r="J909" t="s">
        <v>3294</v>
      </c>
      <c r="K909" t="s">
        <v>3295</v>
      </c>
      <c r="L909" t="s">
        <v>4505</v>
      </c>
      <c r="M909" s="3">
        <v>29366</v>
      </c>
      <c r="N909" s="4">
        <v>674414.86</v>
      </c>
      <c r="O909" s="4">
        <v>750.61</v>
      </c>
      <c r="P909" s="4">
        <v>2187.37</v>
      </c>
      <c r="Q909" s="4">
        <v>880.98</v>
      </c>
      <c r="R909" s="4">
        <v>3500</v>
      </c>
      <c r="S909" s="4">
        <v>667976.88</v>
      </c>
      <c r="T909" t="s">
        <v>2857</v>
      </c>
      <c r="U909" t="s">
        <v>4506</v>
      </c>
      <c r="V909" t="s">
        <v>4253</v>
      </c>
      <c r="W909" t="s">
        <v>2913</v>
      </c>
    </row>
    <row r="910" spans="1:23" x14ac:dyDescent="0.2">
      <c r="A910" t="s">
        <v>2911</v>
      </c>
      <c r="B910" t="s">
        <v>2912</v>
      </c>
      <c r="C910" t="s">
        <v>2922</v>
      </c>
      <c r="D910" t="s">
        <v>2923</v>
      </c>
      <c r="E910" t="s">
        <v>2915</v>
      </c>
      <c r="F910" t="s">
        <v>2916</v>
      </c>
      <c r="G910" t="s">
        <v>2856</v>
      </c>
      <c r="H910" t="s">
        <v>4507</v>
      </c>
      <c r="I910" s="2">
        <v>45727</v>
      </c>
      <c r="J910" t="s">
        <v>2925</v>
      </c>
      <c r="K910" t="s">
        <v>2926</v>
      </c>
      <c r="L910" t="s">
        <v>4508</v>
      </c>
      <c r="M910" s="3">
        <v>29350</v>
      </c>
      <c r="N910" s="4">
        <v>639899.27</v>
      </c>
      <c r="O910" s="4">
        <v>712.2</v>
      </c>
      <c r="P910" s="4">
        <v>2894</v>
      </c>
      <c r="Q910" s="4">
        <v>880.5</v>
      </c>
      <c r="R910" s="4">
        <v>3500</v>
      </c>
      <c r="S910" s="4">
        <v>632793.06999999995</v>
      </c>
      <c r="T910" t="s">
        <v>2857</v>
      </c>
      <c r="U910" t="s">
        <v>4509</v>
      </c>
      <c r="V910" t="s">
        <v>4253</v>
      </c>
      <c r="W910" t="s">
        <v>2922</v>
      </c>
    </row>
    <row r="911" spans="1:23" x14ac:dyDescent="0.2">
      <c r="A911" t="s">
        <v>2911</v>
      </c>
      <c r="B911" t="s">
        <v>2912</v>
      </c>
      <c r="C911" t="s">
        <v>2922</v>
      </c>
      <c r="D911" t="s">
        <v>2923</v>
      </c>
      <c r="E911" t="s">
        <v>2915</v>
      </c>
      <c r="F911" t="s">
        <v>2916</v>
      </c>
      <c r="G911" t="s">
        <v>2856</v>
      </c>
      <c r="H911" t="s">
        <v>4510</v>
      </c>
      <c r="I911" s="2">
        <v>45727</v>
      </c>
      <c r="J911" t="s">
        <v>2947</v>
      </c>
      <c r="K911" t="s">
        <v>2948</v>
      </c>
      <c r="L911" t="s">
        <v>4511</v>
      </c>
      <c r="M911" s="3">
        <v>30068</v>
      </c>
      <c r="N911" s="4">
        <v>667525.54</v>
      </c>
      <c r="O911" s="4">
        <v>742.94</v>
      </c>
      <c r="P911" s="4">
        <v>2600</v>
      </c>
      <c r="Q911" s="4">
        <v>902.04</v>
      </c>
      <c r="R911" s="4">
        <v>4500</v>
      </c>
      <c r="S911" s="4">
        <v>659682.6</v>
      </c>
      <c r="T911" t="s">
        <v>2857</v>
      </c>
      <c r="U911" t="s">
        <v>4512</v>
      </c>
      <c r="V911" t="s">
        <v>4253</v>
      </c>
      <c r="W911" t="s">
        <v>2922</v>
      </c>
    </row>
    <row r="912" spans="1:23" x14ac:dyDescent="0.2">
      <c r="A912" t="s">
        <v>2911</v>
      </c>
      <c r="B912" t="s">
        <v>2912</v>
      </c>
      <c r="C912" t="s">
        <v>2913</v>
      </c>
      <c r="D912" t="s">
        <v>2914</v>
      </c>
      <c r="E912" t="s">
        <v>2915</v>
      </c>
      <c r="F912" t="s">
        <v>2916</v>
      </c>
      <c r="G912" t="s">
        <v>2856</v>
      </c>
      <c r="H912" t="s">
        <v>4513</v>
      </c>
      <c r="I912" s="2">
        <v>45728</v>
      </c>
      <c r="J912" t="s">
        <v>3394</v>
      </c>
      <c r="K912" t="s">
        <v>3395</v>
      </c>
      <c r="L912" t="s">
        <v>4514</v>
      </c>
      <c r="M912" s="3">
        <v>29366</v>
      </c>
      <c r="N912" s="4">
        <v>673533.88</v>
      </c>
      <c r="O912" s="4">
        <v>749.63</v>
      </c>
      <c r="P912" s="4">
        <v>2237.36</v>
      </c>
      <c r="Q912" s="4">
        <v>880.98</v>
      </c>
      <c r="R912" s="4">
        <v>3500</v>
      </c>
      <c r="S912" s="4">
        <v>667046.89</v>
      </c>
      <c r="T912" t="s">
        <v>2857</v>
      </c>
      <c r="U912" t="s">
        <v>4515</v>
      </c>
      <c r="V912" t="s">
        <v>4253</v>
      </c>
      <c r="W912" t="s">
        <v>2913</v>
      </c>
    </row>
    <row r="913" spans="1:23" x14ac:dyDescent="0.2">
      <c r="A913" t="s">
        <v>2911</v>
      </c>
      <c r="B913" t="s">
        <v>2912</v>
      </c>
      <c r="C913" t="s">
        <v>2871</v>
      </c>
      <c r="D913" t="s">
        <v>2872</v>
      </c>
      <c r="E913" t="s">
        <v>2915</v>
      </c>
      <c r="F913" t="s">
        <v>2916</v>
      </c>
      <c r="G913" t="s">
        <v>2856</v>
      </c>
      <c r="H913" t="s">
        <v>4516</v>
      </c>
      <c r="I913" s="2">
        <v>45728</v>
      </c>
      <c r="J913" t="s">
        <v>3299</v>
      </c>
      <c r="K913" t="s">
        <v>4517</v>
      </c>
      <c r="L913" t="s">
        <v>4518</v>
      </c>
      <c r="M913" s="3">
        <v>27518</v>
      </c>
      <c r="N913" s="4">
        <v>561367.19999999995</v>
      </c>
      <c r="O913" s="4">
        <v>624.79</v>
      </c>
      <c r="P913" s="4">
        <v>1273.8800000000001</v>
      </c>
      <c r="Q913" s="4">
        <v>825.54</v>
      </c>
      <c r="R913" s="4">
        <v>900</v>
      </c>
      <c r="S913" s="4">
        <v>558568.53</v>
      </c>
      <c r="T913" t="s">
        <v>2857</v>
      </c>
      <c r="U913" t="s">
        <v>4519</v>
      </c>
      <c r="V913" t="s">
        <v>4253</v>
      </c>
      <c r="W913" t="s">
        <v>2871</v>
      </c>
    </row>
    <row r="914" spans="1:23" x14ac:dyDescent="0.2">
      <c r="A914" t="s">
        <v>2911</v>
      </c>
      <c r="B914" t="s">
        <v>2912</v>
      </c>
      <c r="C914" t="s">
        <v>2871</v>
      </c>
      <c r="D914" t="s">
        <v>2872</v>
      </c>
      <c r="E914" t="s">
        <v>2915</v>
      </c>
      <c r="F914" t="s">
        <v>2916</v>
      </c>
      <c r="G914" t="s">
        <v>2856</v>
      </c>
      <c r="H914" t="s">
        <v>4520</v>
      </c>
      <c r="I914" s="2">
        <v>45728</v>
      </c>
      <c r="J914" t="s">
        <v>3257</v>
      </c>
      <c r="K914" t="s">
        <v>4521</v>
      </c>
      <c r="L914" t="s">
        <v>4522</v>
      </c>
      <c r="M914" s="3">
        <v>27046</v>
      </c>
      <c r="N914" s="4">
        <v>552576.82999999996</v>
      </c>
      <c r="O914" s="4">
        <v>0</v>
      </c>
      <c r="P914" s="4">
        <v>677</v>
      </c>
      <c r="Q914" s="4">
        <v>811.38</v>
      </c>
      <c r="R914" s="4">
        <v>0</v>
      </c>
      <c r="S914" s="4">
        <v>551899.82999999996</v>
      </c>
      <c r="T914" t="s">
        <v>2857</v>
      </c>
      <c r="U914" t="s">
        <v>4523</v>
      </c>
      <c r="V914" t="s">
        <v>4253</v>
      </c>
      <c r="W914" t="s">
        <v>2871</v>
      </c>
    </row>
    <row r="915" spans="1:23" x14ac:dyDescent="0.2">
      <c r="A915" t="s">
        <v>2911</v>
      </c>
      <c r="B915" t="s">
        <v>2912</v>
      </c>
      <c r="C915" t="s">
        <v>2871</v>
      </c>
      <c r="D915" t="s">
        <v>2872</v>
      </c>
      <c r="E915" t="s">
        <v>2915</v>
      </c>
      <c r="F915" t="s">
        <v>2916</v>
      </c>
      <c r="G915" t="s">
        <v>2856</v>
      </c>
      <c r="H915" t="s">
        <v>4520</v>
      </c>
      <c r="I915" s="2">
        <v>45728</v>
      </c>
      <c r="J915" t="s">
        <v>3257</v>
      </c>
      <c r="K915" t="s">
        <v>4521</v>
      </c>
      <c r="L915" t="s">
        <v>4524</v>
      </c>
      <c r="M915" s="3">
        <v>27046</v>
      </c>
      <c r="N915" s="4">
        <v>552576.82999999996</v>
      </c>
      <c r="O915" s="4">
        <v>0</v>
      </c>
      <c r="P915" s="4">
        <v>677</v>
      </c>
      <c r="Q915" s="4">
        <v>811.38</v>
      </c>
      <c r="R915" s="4">
        <v>0</v>
      </c>
      <c r="S915" s="4">
        <v>551899.82999999996</v>
      </c>
      <c r="T915" t="s">
        <v>2857</v>
      </c>
      <c r="U915" t="s">
        <v>4523</v>
      </c>
      <c r="V915" t="s">
        <v>4253</v>
      </c>
      <c r="W915" t="s">
        <v>2871</v>
      </c>
    </row>
    <row r="916" spans="1:23" x14ac:dyDescent="0.2">
      <c r="A916" t="s">
        <v>2911</v>
      </c>
      <c r="B916" t="s">
        <v>2912</v>
      </c>
      <c r="C916" t="s">
        <v>2871</v>
      </c>
      <c r="D916" t="s">
        <v>2872</v>
      </c>
      <c r="E916" t="s">
        <v>2915</v>
      </c>
      <c r="F916" t="s">
        <v>2916</v>
      </c>
      <c r="G916" t="s">
        <v>2856</v>
      </c>
      <c r="H916" t="s">
        <v>4520</v>
      </c>
      <c r="I916" s="2">
        <v>45728</v>
      </c>
      <c r="J916" t="s">
        <v>3257</v>
      </c>
      <c r="K916" t="s">
        <v>4521</v>
      </c>
      <c r="L916" t="s">
        <v>4525</v>
      </c>
      <c r="M916" s="3">
        <v>27496</v>
      </c>
      <c r="N916" s="4">
        <v>561770.78</v>
      </c>
      <c r="O916" s="4">
        <v>0</v>
      </c>
      <c r="P916" s="4">
        <v>677</v>
      </c>
      <c r="Q916" s="4">
        <v>824.88</v>
      </c>
      <c r="R916" s="4">
        <v>0</v>
      </c>
      <c r="S916" s="4">
        <v>561093.78</v>
      </c>
      <c r="T916" t="s">
        <v>2857</v>
      </c>
      <c r="U916" t="s">
        <v>4523</v>
      </c>
      <c r="V916" t="s">
        <v>4253</v>
      </c>
      <c r="W916" t="s">
        <v>2871</v>
      </c>
    </row>
    <row r="917" spans="1:23" x14ac:dyDescent="0.2">
      <c r="A917" t="s">
        <v>2911</v>
      </c>
      <c r="B917" t="s">
        <v>2912</v>
      </c>
      <c r="C917" t="s">
        <v>2871</v>
      </c>
      <c r="D917" t="s">
        <v>2872</v>
      </c>
      <c r="E917" t="s">
        <v>2915</v>
      </c>
      <c r="F917" t="s">
        <v>2916</v>
      </c>
      <c r="G917" t="s">
        <v>2856</v>
      </c>
      <c r="H917" t="s">
        <v>4520</v>
      </c>
      <c r="I917" s="2">
        <v>45728</v>
      </c>
      <c r="J917" t="s">
        <v>3257</v>
      </c>
      <c r="K917" t="s">
        <v>4521</v>
      </c>
      <c r="L917" t="s">
        <v>4526</v>
      </c>
      <c r="M917" s="3">
        <v>27496</v>
      </c>
      <c r="N917" s="4">
        <v>561770.78</v>
      </c>
      <c r="O917" s="4">
        <v>0</v>
      </c>
      <c r="P917" s="4">
        <v>677</v>
      </c>
      <c r="Q917" s="4">
        <v>824.88</v>
      </c>
      <c r="R917" s="4">
        <v>0</v>
      </c>
      <c r="S917" s="4">
        <v>561093.78</v>
      </c>
      <c r="T917" t="s">
        <v>2857</v>
      </c>
      <c r="U917" t="s">
        <v>4523</v>
      </c>
      <c r="V917" t="s">
        <v>4253</v>
      </c>
      <c r="W917" t="s">
        <v>2871</v>
      </c>
    </row>
    <row r="918" spans="1:23" x14ac:dyDescent="0.2">
      <c r="A918" t="s">
        <v>2911</v>
      </c>
      <c r="B918" t="s">
        <v>2912</v>
      </c>
      <c r="C918" t="s">
        <v>2871</v>
      </c>
      <c r="D918" t="s">
        <v>2872</v>
      </c>
      <c r="E918" t="s">
        <v>2915</v>
      </c>
      <c r="F918" t="s">
        <v>2916</v>
      </c>
      <c r="G918" t="s">
        <v>2856</v>
      </c>
      <c r="H918" t="s">
        <v>4520</v>
      </c>
      <c r="I918" s="2">
        <v>45728</v>
      </c>
      <c r="J918" t="s">
        <v>3257</v>
      </c>
      <c r="K918" t="s">
        <v>4521</v>
      </c>
      <c r="L918" t="s">
        <v>4527</v>
      </c>
      <c r="M918" s="3">
        <v>26641</v>
      </c>
      <c r="N918" s="4">
        <v>544302.27</v>
      </c>
      <c r="O918" s="4">
        <v>0</v>
      </c>
      <c r="P918" s="4">
        <v>677</v>
      </c>
      <c r="Q918" s="4">
        <v>799.23</v>
      </c>
      <c r="R918" s="4">
        <v>0</v>
      </c>
      <c r="S918" s="4">
        <v>543625.27</v>
      </c>
      <c r="T918" t="s">
        <v>2857</v>
      </c>
      <c r="U918" t="s">
        <v>4523</v>
      </c>
      <c r="V918" t="s">
        <v>4253</v>
      </c>
      <c r="W918" t="s">
        <v>2871</v>
      </c>
    </row>
    <row r="919" spans="1:23" x14ac:dyDescent="0.2">
      <c r="A919" t="s">
        <v>2911</v>
      </c>
      <c r="B919" t="s">
        <v>2912</v>
      </c>
      <c r="C919" t="s">
        <v>2871</v>
      </c>
      <c r="D919" t="s">
        <v>2872</v>
      </c>
      <c r="E919" t="s">
        <v>2915</v>
      </c>
      <c r="F919" t="s">
        <v>2916</v>
      </c>
      <c r="G919" t="s">
        <v>2856</v>
      </c>
      <c r="H919" t="s">
        <v>4520</v>
      </c>
      <c r="I919" s="2">
        <v>45728</v>
      </c>
      <c r="J919" t="s">
        <v>3257</v>
      </c>
      <c r="K919" t="s">
        <v>4521</v>
      </c>
      <c r="L919" t="s">
        <v>4528</v>
      </c>
      <c r="M919" s="3">
        <v>26641</v>
      </c>
      <c r="N919" s="4">
        <v>544302.27</v>
      </c>
      <c r="O919" s="4">
        <v>0</v>
      </c>
      <c r="P919" s="4">
        <v>677</v>
      </c>
      <c r="Q919" s="4">
        <v>799.23</v>
      </c>
      <c r="R919" s="4">
        <v>0</v>
      </c>
      <c r="S919" s="4">
        <v>543625.27</v>
      </c>
      <c r="T919" t="s">
        <v>2857</v>
      </c>
      <c r="U919" t="s">
        <v>4523</v>
      </c>
      <c r="V919" t="s">
        <v>4253</v>
      </c>
      <c r="W919" t="s">
        <v>2871</v>
      </c>
    </row>
    <row r="920" spans="1:23" x14ac:dyDescent="0.2">
      <c r="A920" t="s">
        <v>2911</v>
      </c>
      <c r="B920" t="s">
        <v>2912</v>
      </c>
      <c r="C920" t="s">
        <v>2871</v>
      </c>
      <c r="D920" t="s">
        <v>2872</v>
      </c>
      <c r="E920" t="s">
        <v>2915</v>
      </c>
      <c r="F920" t="s">
        <v>2916</v>
      </c>
      <c r="G920" t="s">
        <v>2856</v>
      </c>
      <c r="H920" t="s">
        <v>4529</v>
      </c>
      <c r="I920" s="2">
        <v>45728</v>
      </c>
      <c r="J920" t="s">
        <v>3269</v>
      </c>
      <c r="K920" t="s">
        <v>3827</v>
      </c>
      <c r="L920" t="s">
        <v>4530</v>
      </c>
      <c r="M920" s="3">
        <v>27412</v>
      </c>
      <c r="N920" s="4">
        <v>568230.19999999995</v>
      </c>
      <c r="O920" s="4">
        <v>0</v>
      </c>
      <c r="P920" s="4">
        <v>677</v>
      </c>
      <c r="Q920" s="4">
        <v>822.36</v>
      </c>
      <c r="R920" s="4">
        <v>0</v>
      </c>
      <c r="S920" s="4">
        <v>567553.19999999995</v>
      </c>
      <c r="T920" t="s">
        <v>2857</v>
      </c>
      <c r="U920" t="s">
        <v>4531</v>
      </c>
      <c r="V920" t="s">
        <v>4253</v>
      </c>
      <c r="W920" t="s">
        <v>2871</v>
      </c>
    </row>
    <row r="921" spans="1:23" x14ac:dyDescent="0.2">
      <c r="A921" t="s">
        <v>2911</v>
      </c>
      <c r="B921" t="s">
        <v>2912</v>
      </c>
      <c r="C921" t="s">
        <v>2871</v>
      </c>
      <c r="D921" t="s">
        <v>2872</v>
      </c>
      <c r="E921" t="s">
        <v>2915</v>
      </c>
      <c r="F921" t="s">
        <v>2916</v>
      </c>
      <c r="G921" t="s">
        <v>2856</v>
      </c>
      <c r="H921" t="s">
        <v>4532</v>
      </c>
      <c r="I921" s="2">
        <v>45728</v>
      </c>
      <c r="J921" t="s">
        <v>3257</v>
      </c>
      <c r="K921" t="s">
        <v>3258</v>
      </c>
      <c r="L921" t="s">
        <v>4533</v>
      </c>
      <c r="M921" s="3">
        <v>27254</v>
      </c>
      <c r="N921" s="4">
        <v>555808.26</v>
      </c>
      <c r="O921" s="4">
        <v>0</v>
      </c>
      <c r="P921" s="4">
        <v>677</v>
      </c>
      <c r="Q921" s="4">
        <v>817.62</v>
      </c>
      <c r="R921" s="4">
        <v>0</v>
      </c>
      <c r="S921" s="4">
        <v>555131.26</v>
      </c>
      <c r="T921" t="s">
        <v>2857</v>
      </c>
      <c r="U921" t="s">
        <v>4534</v>
      </c>
      <c r="V921" t="s">
        <v>4253</v>
      </c>
      <c r="W921" t="s">
        <v>2871</v>
      </c>
    </row>
    <row r="922" spans="1:23" x14ac:dyDescent="0.2">
      <c r="A922" t="s">
        <v>2911</v>
      </c>
      <c r="B922" t="s">
        <v>2912</v>
      </c>
      <c r="C922" t="s">
        <v>2871</v>
      </c>
      <c r="D922" t="s">
        <v>2872</v>
      </c>
      <c r="E922" t="s">
        <v>2915</v>
      </c>
      <c r="F922" t="s">
        <v>2916</v>
      </c>
      <c r="G922" t="s">
        <v>2856</v>
      </c>
      <c r="H922" t="s">
        <v>4532</v>
      </c>
      <c r="I922" s="2">
        <v>45728</v>
      </c>
      <c r="J922" t="s">
        <v>3257</v>
      </c>
      <c r="K922" t="s">
        <v>3258</v>
      </c>
      <c r="L922" t="s">
        <v>4535</v>
      </c>
      <c r="M922" s="3">
        <v>27254</v>
      </c>
      <c r="N922" s="4">
        <v>555808.26</v>
      </c>
      <c r="O922" s="4">
        <v>0</v>
      </c>
      <c r="P922" s="4">
        <v>677</v>
      </c>
      <c r="Q922" s="4">
        <v>817.62</v>
      </c>
      <c r="R922" s="4">
        <v>0</v>
      </c>
      <c r="S922" s="4">
        <v>555131.26</v>
      </c>
      <c r="T922" t="s">
        <v>2857</v>
      </c>
      <c r="U922" t="s">
        <v>4534</v>
      </c>
      <c r="V922" t="s">
        <v>4253</v>
      </c>
      <c r="W922" t="s">
        <v>2871</v>
      </c>
    </row>
    <row r="923" spans="1:23" x14ac:dyDescent="0.2">
      <c r="A923" t="s">
        <v>2911</v>
      </c>
      <c r="B923" t="s">
        <v>2912</v>
      </c>
      <c r="C923" t="s">
        <v>2871</v>
      </c>
      <c r="D923" t="s">
        <v>2872</v>
      </c>
      <c r="E923" t="s">
        <v>2915</v>
      </c>
      <c r="F923" t="s">
        <v>2916</v>
      </c>
      <c r="G923" t="s">
        <v>2856</v>
      </c>
      <c r="H923" t="s">
        <v>4536</v>
      </c>
      <c r="I923" s="2">
        <v>45728</v>
      </c>
      <c r="J923" t="s">
        <v>3263</v>
      </c>
      <c r="K923" t="s">
        <v>3264</v>
      </c>
      <c r="L923" t="s">
        <v>4537</v>
      </c>
      <c r="M923" s="3">
        <v>27174</v>
      </c>
      <c r="N923" s="4">
        <v>555191.99</v>
      </c>
      <c r="O923" s="4">
        <v>0</v>
      </c>
      <c r="P923" s="4">
        <v>677</v>
      </c>
      <c r="Q923" s="4">
        <v>815.22</v>
      </c>
      <c r="R923" s="4">
        <v>0</v>
      </c>
      <c r="S923" s="4">
        <v>554514.99</v>
      </c>
      <c r="T923" t="s">
        <v>2857</v>
      </c>
      <c r="U923" t="s">
        <v>4538</v>
      </c>
      <c r="V923" t="s">
        <v>4253</v>
      </c>
      <c r="W923" t="s">
        <v>2871</v>
      </c>
    </row>
    <row r="924" spans="1:23" x14ac:dyDescent="0.2">
      <c r="A924" t="s">
        <v>2911</v>
      </c>
      <c r="B924" t="s">
        <v>2912</v>
      </c>
      <c r="C924" t="s">
        <v>2871</v>
      </c>
      <c r="D924" t="s">
        <v>2872</v>
      </c>
      <c r="E924" t="s">
        <v>2915</v>
      </c>
      <c r="F924" t="s">
        <v>2916</v>
      </c>
      <c r="G924" t="s">
        <v>2856</v>
      </c>
      <c r="H924" t="s">
        <v>4536</v>
      </c>
      <c r="I924" s="2">
        <v>45728</v>
      </c>
      <c r="J924" t="s">
        <v>3263</v>
      </c>
      <c r="K924" t="s">
        <v>3264</v>
      </c>
      <c r="L924" t="s">
        <v>4539</v>
      </c>
      <c r="M924" s="3">
        <v>27412</v>
      </c>
      <c r="N924" s="4">
        <v>560054.56999999995</v>
      </c>
      <c r="O924" s="4">
        <v>0</v>
      </c>
      <c r="P924" s="4">
        <v>677</v>
      </c>
      <c r="Q924" s="4">
        <v>822.36</v>
      </c>
      <c r="R924" s="4">
        <v>0</v>
      </c>
      <c r="S924" s="4">
        <v>559377.56999999995</v>
      </c>
      <c r="T924" t="s">
        <v>2857</v>
      </c>
      <c r="U924" t="s">
        <v>4538</v>
      </c>
      <c r="V924" t="s">
        <v>4253</v>
      </c>
      <c r="W924" t="s">
        <v>2871</v>
      </c>
    </row>
    <row r="925" spans="1:23" x14ac:dyDescent="0.2">
      <c r="A925" t="s">
        <v>2911</v>
      </c>
      <c r="B925" t="s">
        <v>2912</v>
      </c>
      <c r="C925" t="s">
        <v>2913</v>
      </c>
      <c r="D925" t="s">
        <v>2914</v>
      </c>
      <c r="E925" t="s">
        <v>2915</v>
      </c>
      <c r="F925" t="s">
        <v>2916</v>
      </c>
      <c r="G925" t="s">
        <v>2856</v>
      </c>
      <c r="H925" t="s">
        <v>4540</v>
      </c>
      <c r="I925" s="2">
        <v>45729</v>
      </c>
      <c r="J925" t="s">
        <v>3294</v>
      </c>
      <c r="K925" t="s">
        <v>3295</v>
      </c>
      <c r="L925" t="s">
        <v>4541</v>
      </c>
      <c r="M925" s="3">
        <v>29366</v>
      </c>
      <c r="N925" s="4">
        <v>670009.96</v>
      </c>
      <c r="O925" s="4">
        <v>745.71</v>
      </c>
      <c r="P925" s="4">
        <v>2187.37</v>
      </c>
      <c r="Q925" s="4">
        <v>880.98</v>
      </c>
      <c r="R925" s="4">
        <v>3500</v>
      </c>
      <c r="S925" s="4">
        <v>663576.88</v>
      </c>
      <c r="T925" t="s">
        <v>2857</v>
      </c>
      <c r="U925" t="s">
        <v>4542</v>
      </c>
      <c r="V925" t="s">
        <v>4253</v>
      </c>
      <c r="W925" t="s">
        <v>2913</v>
      </c>
    </row>
    <row r="926" spans="1:23" x14ac:dyDescent="0.2">
      <c r="A926" t="s">
        <v>2911</v>
      </c>
      <c r="B926" t="s">
        <v>2912</v>
      </c>
      <c r="C926" t="s">
        <v>3331</v>
      </c>
      <c r="D926" t="s">
        <v>3332</v>
      </c>
      <c r="E926" t="s">
        <v>2915</v>
      </c>
      <c r="F926" t="s">
        <v>2916</v>
      </c>
      <c r="G926" t="s">
        <v>2856</v>
      </c>
      <c r="H926" t="s">
        <v>4543</v>
      </c>
      <c r="I926" s="2">
        <v>45729</v>
      </c>
      <c r="J926" t="s">
        <v>3725</v>
      </c>
      <c r="K926" t="s">
        <v>3726</v>
      </c>
      <c r="L926" t="s">
        <v>4544</v>
      </c>
      <c r="M926" s="3">
        <v>25975</v>
      </c>
      <c r="N926" s="4">
        <v>561300.27</v>
      </c>
      <c r="O926" s="4">
        <v>624.72</v>
      </c>
      <c r="P926" s="4">
        <v>2754</v>
      </c>
      <c r="Q926" s="4">
        <v>779.25</v>
      </c>
      <c r="R926" s="4">
        <v>4500</v>
      </c>
      <c r="S926" s="4">
        <v>553421.55000000005</v>
      </c>
      <c r="T926" t="s">
        <v>2857</v>
      </c>
      <c r="U926" t="s">
        <v>4545</v>
      </c>
      <c r="V926" t="s">
        <v>4253</v>
      </c>
      <c r="W926" t="s">
        <v>3331</v>
      </c>
    </row>
    <row r="927" spans="1:23" x14ac:dyDescent="0.2">
      <c r="A927" t="s">
        <v>2911</v>
      </c>
      <c r="B927" t="s">
        <v>2912</v>
      </c>
      <c r="C927" t="s">
        <v>2871</v>
      </c>
      <c r="D927" t="s">
        <v>2872</v>
      </c>
      <c r="E927" t="s">
        <v>2915</v>
      </c>
      <c r="F927" t="s">
        <v>2916</v>
      </c>
      <c r="G927" t="s">
        <v>2856</v>
      </c>
      <c r="H927" t="s">
        <v>4546</v>
      </c>
      <c r="I927" s="2">
        <v>45729</v>
      </c>
      <c r="J927" t="s">
        <v>2998</v>
      </c>
      <c r="K927" t="s">
        <v>2999</v>
      </c>
      <c r="L927" t="s">
        <v>4547</v>
      </c>
      <c r="M927" s="3">
        <v>27046</v>
      </c>
      <c r="N927" s="4">
        <v>559561.46</v>
      </c>
      <c r="O927" s="4">
        <v>622.78</v>
      </c>
      <c r="P927" s="4">
        <v>2320.29</v>
      </c>
      <c r="Q927" s="4">
        <v>1081.8399999999999</v>
      </c>
      <c r="R927" s="4">
        <v>1800</v>
      </c>
      <c r="S927" s="4">
        <v>554818.39</v>
      </c>
      <c r="T927" t="s">
        <v>2857</v>
      </c>
      <c r="U927" t="s">
        <v>4548</v>
      </c>
      <c r="V927" t="s">
        <v>4253</v>
      </c>
      <c r="W927" t="s">
        <v>2871</v>
      </c>
    </row>
    <row r="928" spans="1:23" x14ac:dyDescent="0.2">
      <c r="A928" t="s">
        <v>2911</v>
      </c>
      <c r="B928" t="s">
        <v>2912</v>
      </c>
      <c r="C928" t="s">
        <v>2871</v>
      </c>
      <c r="D928" t="s">
        <v>2872</v>
      </c>
      <c r="E928" t="s">
        <v>2915</v>
      </c>
      <c r="F928" t="s">
        <v>2916</v>
      </c>
      <c r="G928" t="s">
        <v>2856</v>
      </c>
      <c r="H928" t="s">
        <v>4549</v>
      </c>
      <c r="I928" s="2">
        <v>45729</v>
      </c>
      <c r="J928" t="s">
        <v>2980</v>
      </c>
      <c r="K928" t="s">
        <v>2981</v>
      </c>
      <c r="L928" t="s">
        <v>4550</v>
      </c>
      <c r="M928" s="3">
        <v>13499</v>
      </c>
      <c r="N928" s="4">
        <v>279284.19</v>
      </c>
      <c r="O928" s="4">
        <v>310.83999999999997</v>
      </c>
      <c r="P928" s="4">
        <v>1160.1400000000001</v>
      </c>
      <c r="Q928" s="4">
        <v>539.96</v>
      </c>
      <c r="R928" s="4">
        <v>900</v>
      </c>
      <c r="S928" s="4">
        <v>276913.21000000002</v>
      </c>
      <c r="T928" t="s">
        <v>2857</v>
      </c>
      <c r="U928" t="s">
        <v>4551</v>
      </c>
      <c r="V928" t="s">
        <v>4253</v>
      </c>
      <c r="W928" t="s">
        <v>2871</v>
      </c>
    </row>
    <row r="929" spans="1:23" x14ac:dyDescent="0.2">
      <c r="A929" t="s">
        <v>2911</v>
      </c>
      <c r="B929" t="s">
        <v>2912</v>
      </c>
      <c r="C929" t="s">
        <v>2871</v>
      </c>
      <c r="D929" t="s">
        <v>2872</v>
      </c>
      <c r="E929" t="s">
        <v>2915</v>
      </c>
      <c r="F929" t="s">
        <v>2916</v>
      </c>
      <c r="G929" t="s">
        <v>2856</v>
      </c>
      <c r="H929" t="s">
        <v>4552</v>
      </c>
      <c r="I929" s="2">
        <v>45729</v>
      </c>
      <c r="J929" t="s">
        <v>4008</v>
      </c>
      <c r="K929" t="s">
        <v>4553</v>
      </c>
      <c r="L929" t="s">
        <v>4554</v>
      </c>
      <c r="M929" s="3">
        <v>27403</v>
      </c>
      <c r="N929" s="4">
        <v>559021.19999999995</v>
      </c>
      <c r="O929" s="4">
        <v>622.17999999999995</v>
      </c>
      <c r="P929" s="4">
        <v>1273.8800000000001</v>
      </c>
      <c r="Q929" s="4">
        <v>822.09</v>
      </c>
      <c r="R929" s="4">
        <v>900</v>
      </c>
      <c r="S929" s="4">
        <v>556225.14</v>
      </c>
      <c r="T929" t="s">
        <v>2857</v>
      </c>
      <c r="U929" t="s">
        <v>4555</v>
      </c>
      <c r="V929" t="s">
        <v>4253</v>
      </c>
      <c r="W929" t="s">
        <v>2871</v>
      </c>
    </row>
    <row r="930" spans="1:23" x14ac:dyDescent="0.2">
      <c r="A930" t="s">
        <v>2911</v>
      </c>
      <c r="B930" t="s">
        <v>2912</v>
      </c>
      <c r="C930" t="s">
        <v>2913</v>
      </c>
      <c r="D930" t="s">
        <v>2914</v>
      </c>
      <c r="E930" t="s">
        <v>2915</v>
      </c>
      <c r="F930" t="s">
        <v>2916</v>
      </c>
      <c r="G930" t="s">
        <v>2856</v>
      </c>
      <c r="H930" t="s">
        <v>4556</v>
      </c>
      <c r="I930" s="2">
        <v>45730</v>
      </c>
      <c r="J930" t="s">
        <v>3681</v>
      </c>
      <c r="K930" t="s">
        <v>3295</v>
      </c>
      <c r="L930" t="s">
        <v>4557</v>
      </c>
      <c r="M930" s="3">
        <v>29304</v>
      </c>
      <c r="N930" s="4">
        <v>668595.38</v>
      </c>
      <c r="O930" s="4">
        <v>744.13</v>
      </c>
      <c r="P930" s="4">
        <v>4366.33</v>
      </c>
      <c r="Q930" s="4">
        <v>879.12</v>
      </c>
      <c r="R930" s="4">
        <v>4500.01</v>
      </c>
      <c r="S930" s="4">
        <v>658984.91</v>
      </c>
      <c r="T930" t="s">
        <v>2857</v>
      </c>
      <c r="U930" t="s">
        <v>4558</v>
      </c>
      <c r="V930" t="s">
        <v>4253</v>
      </c>
      <c r="W930" t="s">
        <v>2913</v>
      </c>
    </row>
    <row r="931" spans="1:23" x14ac:dyDescent="0.2">
      <c r="A931" t="s">
        <v>2911</v>
      </c>
      <c r="B931" t="s">
        <v>2912</v>
      </c>
      <c r="C931" t="s">
        <v>2871</v>
      </c>
      <c r="D931" t="s">
        <v>2872</v>
      </c>
      <c r="E931" t="s">
        <v>2915</v>
      </c>
      <c r="F931" t="s">
        <v>2916</v>
      </c>
      <c r="G931" t="s">
        <v>2856</v>
      </c>
      <c r="H931" t="s">
        <v>4559</v>
      </c>
      <c r="I931" s="2">
        <v>45730</v>
      </c>
      <c r="J931" t="s">
        <v>2938</v>
      </c>
      <c r="K931" t="s">
        <v>2939</v>
      </c>
      <c r="L931" t="s">
        <v>4560</v>
      </c>
      <c r="M931" s="3">
        <v>13578</v>
      </c>
      <c r="N931" s="4">
        <v>280918.64</v>
      </c>
      <c r="O931" s="4">
        <v>312.66000000000003</v>
      </c>
      <c r="P931" s="4">
        <v>600</v>
      </c>
      <c r="Q931" s="4">
        <v>543.12</v>
      </c>
      <c r="R931" s="4">
        <v>900</v>
      </c>
      <c r="S931" s="4">
        <v>279105.98</v>
      </c>
      <c r="T931" t="s">
        <v>2857</v>
      </c>
      <c r="U931" t="s">
        <v>4561</v>
      </c>
      <c r="V931" t="s">
        <v>4253</v>
      </c>
      <c r="W931" t="s">
        <v>2871</v>
      </c>
    </row>
    <row r="932" spans="1:23" x14ac:dyDescent="0.2">
      <c r="A932" t="s">
        <v>2911</v>
      </c>
      <c r="B932" t="s">
        <v>2912</v>
      </c>
      <c r="C932" t="s">
        <v>2871</v>
      </c>
      <c r="D932" t="s">
        <v>2872</v>
      </c>
      <c r="E932" t="s">
        <v>2915</v>
      </c>
      <c r="F932" t="s">
        <v>2916</v>
      </c>
      <c r="G932" t="s">
        <v>2856</v>
      </c>
      <c r="H932" t="s">
        <v>4562</v>
      </c>
      <c r="I932" s="2">
        <v>45730</v>
      </c>
      <c r="J932" t="s">
        <v>3068</v>
      </c>
      <c r="K932" t="s">
        <v>3746</v>
      </c>
      <c r="L932" t="s">
        <v>4563</v>
      </c>
      <c r="M932" s="3">
        <v>32471</v>
      </c>
      <c r="N932" s="4">
        <v>661231.32999999996</v>
      </c>
      <c r="O932" s="4">
        <v>0</v>
      </c>
      <c r="P932" s="4">
        <v>0</v>
      </c>
      <c r="Q932" s="4">
        <v>974.13</v>
      </c>
      <c r="R932" s="4">
        <v>0</v>
      </c>
      <c r="S932" s="4">
        <v>661231.32999999996</v>
      </c>
      <c r="T932" t="s">
        <v>2857</v>
      </c>
      <c r="U932" t="s">
        <v>4564</v>
      </c>
      <c r="V932" t="s">
        <v>4253</v>
      </c>
      <c r="W932" t="s">
        <v>2871</v>
      </c>
    </row>
    <row r="933" spans="1:23" x14ac:dyDescent="0.2">
      <c r="A933" t="s">
        <v>2911</v>
      </c>
      <c r="B933" t="s">
        <v>2912</v>
      </c>
      <c r="C933" t="s">
        <v>2871</v>
      </c>
      <c r="D933" t="s">
        <v>2872</v>
      </c>
      <c r="E933" t="s">
        <v>2915</v>
      </c>
      <c r="F933" t="s">
        <v>2916</v>
      </c>
      <c r="G933" t="s">
        <v>2856</v>
      </c>
      <c r="H933" t="s">
        <v>4565</v>
      </c>
      <c r="I933" s="2">
        <v>45730</v>
      </c>
      <c r="J933" t="s">
        <v>3068</v>
      </c>
      <c r="K933" t="s">
        <v>3746</v>
      </c>
      <c r="L933" t="s">
        <v>4566</v>
      </c>
      <c r="M933" s="3">
        <v>31874</v>
      </c>
      <c r="N933" s="4">
        <v>649074.17000000004</v>
      </c>
      <c r="O933" s="4">
        <v>0</v>
      </c>
      <c r="P933" s="4">
        <v>0</v>
      </c>
      <c r="Q933" s="4">
        <v>956.22</v>
      </c>
      <c r="R933" s="4">
        <v>0</v>
      </c>
      <c r="S933" s="4">
        <v>649074.17000000004</v>
      </c>
      <c r="T933" t="s">
        <v>2857</v>
      </c>
      <c r="U933" t="s">
        <v>4567</v>
      </c>
      <c r="V933" t="s">
        <v>4253</v>
      </c>
      <c r="W933" t="s">
        <v>2871</v>
      </c>
    </row>
    <row r="934" spans="1:23" x14ac:dyDescent="0.2">
      <c r="A934" t="s">
        <v>2911</v>
      </c>
      <c r="B934" t="s">
        <v>2912</v>
      </c>
      <c r="C934" t="s">
        <v>2871</v>
      </c>
      <c r="D934" t="s">
        <v>2872</v>
      </c>
      <c r="E934" t="s">
        <v>2915</v>
      </c>
      <c r="F934" t="s">
        <v>2916</v>
      </c>
      <c r="G934" t="s">
        <v>2856</v>
      </c>
      <c r="H934" t="s">
        <v>4568</v>
      </c>
      <c r="I934" s="2">
        <v>45730</v>
      </c>
      <c r="J934" t="s">
        <v>3068</v>
      </c>
      <c r="K934" t="s">
        <v>3746</v>
      </c>
      <c r="L934" t="s">
        <v>4569</v>
      </c>
      <c r="M934" s="3">
        <v>31942</v>
      </c>
      <c r="N934" s="4">
        <v>650458.9</v>
      </c>
      <c r="O934" s="4">
        <v>0</v>
      </c>
      <c r="P934" s="4">
        <v>0</v>
      </c>
      <c r="Q934" s="4">
        <v>958.26</v>
      </c>
      <c r="R934" s="4">
        <v>0</v>
      </c>
      <c r="S934" s="4">
        <v>650458.9</v>
      </c>
      <c r="T934" t="s">
        <v>2857</v>
      </c>
      <c r="U934" t="s">
        <v>4570</v>
      </c>
      <c r="V934" t="s">
        <v>4253</v>
      </c>
      <c r="W934" t="s">
        <v>2871</v>
      </c>
    </row>
    <row r="935" spans="1:23" x14ac:dyDescent="0.2">
      <c r="A935" t="s">
        <v>2911</v>
      </c>
      <c r="B935" t="s">
        <v>2912</v>
      </c>
      <c r="C935" t="s">
        <v>3120</v>
      </c>
      <c r="D935" t="s">
        <v>3121</v>
      </c>
      <c r="E935" t="s">
        <v>2915</v>
      </c>
      <c r="F935" t="s">
        <v>2916</v>
      </c>
      <c r="G935" t="s">
        <v>2856</v>
      </c>
      <c r="H935" t="s">
        <v>2463</v>
      </c>
      <c r="I935" s="2">
        <v>45730</v>
      </c>
      <c r="J935" t="s">
        <v>930</v>
      </c>
      <c r="K935" t="s">
        <v>3166</v>
      </c>
      <c r="L935" t="s">
        <v>4571</v>
      </c>
      <c r="M935" s="3">
        <v>21519</v>
      </c>
      <c r="N935" s="4">
        <v>420753.69</v>
      </c>
      <c r="O935" s="4">
        <v>468.29</v>
      </c>
      <c r="P935" s="4">
        <v>1466</v>
      </c>
      <c r="Q935" s="4">
        <v>0</v>
      </c>
      <c r="R935" s="4">
        <v>780</v>
      </c>
      <c r="S935" s="4">
        <v>418039.4</v>
      </c>
      <c r="T935" t="s">
        <v>2857</v>
      </c>
      <c r="U935" t="s">
        <v>4572</v>
      </c>
      <c r="V935" t="s">
        <v>4253</v>
      </c>
      <c r="W935" t="s">
        <v>3120</v>
      </c>
    </row>
    <row r="936" spans="1:23" x14ac:dyDescent="0.2">
      <c r="A936" t="s">
        <v>2911</v>
      </c>
      <c r="B936" t="s">
        <v>2912</v>
      </c>
      <c r="C936" t="s">
        <v>2913</v>
      </c>
      <c r="D936" t="s">
        <v>2914</v>
      </c>
      <c r="E936" t="s">
        <v>2915</v>
      </c>
      <c r="F936" t="s">
        <v>2916</v>
      </c>
      <c r="G936" t="s">
        <v>2856</v>
      </c>
      <c r="H936" t="s">
        <v>4573</v>
      </c>
      <c r="I936" s="2">
        <v>45731</v>
      </c>
      <c r="J936" t="s">
        <v>3269</v>
      </c>
      <c r="K936" t="s">
        <v>4574</v>
      </c>
      <c r="L936" t="s">
        <v>4575</v>
      </c>
      <c r="M936" s="3">
        <v>29366</v>
      </c>
      <c r="N936" s="4">
        <v>683224.66</v>
      </c>
      <c r="O936" s="4">
        <v>0</v>
      </c>
      <c r="P936" s="4">
        <v>579</v>
      </c>
      <c r="Q936" s="4">
        <v>880.98</v>
      </c>
      <c r="R936" s="4">
        <v>0</v>
      </c>
      <c r="S936" s="4">
        <v>682645.66</v>
      </c>
      <c r="T936" t="s">
        <v>2857</v>
      </c>
      <c r="U936" t="s">
        <v>4576</v>
      </c>
      <c r="V936" t="s">
        <v>4253</v>
      </c>
      <c r="W936" t="s">
        <v>2913</v>
      </c>
    </row>
    <row r="937" spans="1:23" x14ac:dyDescent="0.2">
      <c r="A937" t="s">
        <v>2911</v>
      </c>
      <c r="B937" t="s">
        <v>2912</v>
      </c>
      <c r="C937" t="s">
        <v>2871</v>
      </c>
      <c r="D937" t="s">
        <v>2872</v>
      </c>
      <c r="E937" t="s">
        <v>2915</v>
      </c>
      <c r="F937" t="s">
        <v>2916</v>
      </c>
      <c r="G937" t="s">
        <v>2856</v>
      </c>
      <c r="H937" t="s">
        <v>4577</v>
      </c>
      <c r="I937" s="2">
        <v>45733</v>
      </c>
      <c r="J937" t="s">
        <v>2998</v>
      </c>
      <c r="K937" t="s">
        <v>2999</v>
      </c>
      <c r="L937" t="s">
        <v>4359</v>
      </c>
      <c r="M937" s="3">
        <v>13494</v>
      </c>
      <c r="N937" s="4">
        <v>280899.07</v>
      </c>
      <c r="O937" s="4">
        <v>312.64</v>
      </c>
      <c r="P937" s="4">
        <v>1181.5</v>
      </c>
      <c r="Q937" s="4">
        <v>539.76</v>
      </c>
      <c r="R937" s="4">
        <v>900</v>
      </c>
      <c r="S937" s="4">
        <v>278504.93</v>
      </c>
      <c r="T937" t="s">
        <v>2857</v>
      </c>
      <c r="U937" t="s">
        <v>4578</v>
      </c>
      <c r="V937" t="s">
        <v>4253</v>
      </c>
      <c r="W937" t="s">
        <v>2871</v>
      </c>
    </row>
    <row r="938" spans="1:23" x14ac:dyDescent="0.2">
      <c r="A938" t="s">
        <v>2911</v>
      </c>
      <c r="B938" t="s">
        <v>2912</v>
      </c>
      <c r="C938" t="s">
        <v>2922</v>
      </c>
      <c r="D938" t="s">
        <v>2923</v>
      </c>
      <c r="E938" t="s">
        <v>2915</v>
      </c>
      <c r="F938" t="s">
        <v>2916</v>
      </c>
      <c r="G938" t="s">
        <v>2856</v>
      </c>
      <c r="H938" t="s">
        <v>4579</v>
      </c>
      <c r="I938" s="2">
        <v>45733</v>
      </c>
      <c r="J938" t="s">
        <v>2933</v>
      </c>
      <c r="K938" t="s">
        <v>2934</v>
      </c>
      <c r="L938" t="s">
        <v>4489</v>
      </c>
      <c r="M938" s="3">
        <v>4129</v>
      </c>
      <c r="N938" s="4">
        <v>92235.17</v>
      </c>
      <c r="O938" s="4">
        <v>102.66</v>
      </c>
      <c r="P938" s="4">
        <v>371.43</v>
      </c>
      <c r="Q938" s="4">
        <v>123.87</v>
      </c>
      <c r="R938" s="4">
        <v>642.86</v>
      </c>
      <c r="S938" s="4">
        <v>91118.22</v>
      </c>
      <c r="T938" t="s">
        <v>2857</v>
      </c>
      <c r="U938" t="s">
        <v>4580</v>
      </c>
      <c r="V938" t="s">
        <v>4253</v>
      </c>
      <c r="W938" t="s">
        <v>2922</v>
      </c>
    </row>
    <row r="939" spans="1:23" x14ac:dyDescent="0.2">
      <c r="A939" t="s">
        <v>2911</v>
      </c>
      <c r="B939" t="s">
        <v>2912</v>
      </c>
      <c r="C939" t="s">
        <v>2871</v>
      </c>
      <c r="D939" t="s">
        <v>2872</v>
      </c>
      <c r="E939" t="s">
        <v>2915</v>
      </c>
      <c r="F939" t="s">
        <v>2916</v>
      </c>
      <c r="G939" t="s">
        <v>2856</v>
      </c>
      <c r="H939" t="s">
        <v>4581</v>
      </c>
      <c r="I939" s="2">
        <v>45733</v>
      </c>
      <c r="J939" t="s">
        <v>4111</v>
      </c>
      <c r="K939" t="s">
        <v>4582</v>
      </c>
      <c r="L939" t="s">
        <v>4583</v>
      </c>
      <c r="M939" s="3">
        <v>26530</v>
      </c>
      <c r="N939" s="4">
        <v>537232.5</v>
      </c>
      <c r="O939" s="4">
        <v>597.92999999999995</v>
      </c>
      <c r="P939" s="4">
        <v>1600</v>
      </c>
      <c r="Q939" s="4">
        <v>795.9</v>
      </c>
      <c r="R939" s="4">
        <v>900</v>
      </c>
      <c r="S939" s="4">
        <v>534134.56999999995</v>
      </c>
      <c r="T939" t="s">
        <v>2857</v>
      </c>
      <c r="U939" t="s">
        <v>4584</v>
      </c>
      <c r="V939" t="s">
        <v>4253</v>
      </c>
      <c r="W939" t="s">
        <v>2871</v>
      </c>
    </row>
    <row r="940" spans="1:23" x14ac:dyDescent="0.2">
      <c r="A940" t="s">
        <v>2911</v>
      </c>
      <c r="B940" t="s">
        <v>2912</v>
      </c>
      <c r="C940" t="s">
        <v>2871</v>
      </c>
      <c r="D940" t="s">
        <v>2872</v>
      </c>
      <c r="E940" t="s">
        <v>2915</v>
      </c>
      <c r="F940" t="s">
        <v>2916</v>
      </c>
      <c r="G940" t="s">
        <v>2856</v>
      </c>
      <c r="H940" t="s">
        <v>4581</v>
      </c>
      <c r="I940" s="2">
        <v>45733</v>
      </c>
      <c r="J940" t="s">
        <v>4111</v>
      </c>
      <c r="K940" t="s">
        <v>4582</v>
      </c>
      <c r="L940" t="s">
        <v>4585</v>
      </c>
      <c r="M940" s="3">
        <v>27165</v>
      </c>
      <c r="N940" s="4">
        <v>550091.25</v>
      </c>
      <c r="O940" s="4">
        <v>612.24</v>
      </c>
      <c r="P940" s="4">
        <v>1600</v>
      </c>
      <c r="Q940" s="4">
        <v>814.95</v>
      </c>
      <c r="R940" s="4">
        <v>900</v>
      </c>
      <c r="S940" s="4">
        <v>546979.01</v>
      </c>
      <c r="T940" t="s">
        <v>2857</v>
      </c>
      <c r="U940" t="s">
        <v>4584</v>
      </c>
      <c r="V940" t="s">
        <v>4253</v>
      </c>
      <c r="W940" t="s">
        <v>2871</v>
      </c>
    </row>
    <row r="941" spans="1:23" x14ac:dyDescent="0.2">
      <c r="A941" t="s">
        <v>2911</v>
      </c>
      <c r="B941" t="s">
        <v>2912</v>
      </c>
      <c r="C941" t="s">
        <v>2871</v>
      </c>
      <c r="D941" t="s">
        <v>2872</v>
      </c>
      <c r="E941" t="s">
        <v>2915</v>
      </c>
      <c r="F941" t="s">
        <v>2916</v>
      </c>
      <c r="G941" t="s">
        <v>2856</v>
      </c>
      <c r="H941" t="s">
        <v>4586</v>
      </c>
      <c r="I941" s="2">
        <v>45733</v>
      </c>
      <c r="J941" t="s">
        <v>3419</v>
      </c>
      <c r="K941" t="s">
        <v>3420</v>
      </c>
      <c r="L941" t="s">
        <v>4587</v>
      </c>
      <c r="M941" s="3">
        <v>27377</v>
      </c>
      <c r="N941" s="4">
        <v>554384.25</v>
      </c>
      <c r="O941" s="4">
        <v>617.02</v>
      </c>
      <c r="P941" s="4">
        <v>1600</v>
      </c>
      <c r="Q941" s="4">
        <v>821.31</v>
      </c>
      <c r="R941" s="4">
        <v>1200</v>
      </c>
      <c r="S941" s="4">
        <v>550967.23</v>
      </c>
      <c r="T941" t="s">
        <v>2857</v>
      </c>
      <c r="U941" t="s">
        <v>4588</v>
      </c>
      <c r="V941" t="s">
        <v>4253</v>
      </c>
      <c r="W941" t="s">
        <v>2871</v>
      </c>
    </row>
    <row r="942" spans="1:23" x14ac:dyDescent="0.2">
      <c r="A942" t="s">
        <v>2911</v>
      </c>
      <c r="B942" t="s">
        <v>2912</v>
      </c>
      <c r="C942" t="s">
        <v>2871</v>
      </c>
      <c r="D942" t="s">
        <v>2872</v>
      </c>
      <c r="E942" t="s">
        <v>2915</v>
      </c>
      <c r="F942" t="s">
        <v>2916</v>
      </c>
      <c r="G942" t="s">
        <v>2856</v>
      </c>
      <c r="H942" t="s">
        <v>4589</v>
      </c>
      <c r="I942" s="2">
        <v>45733</v>
      </c>
      <c r="J942" t="s">
        <v>3471</v>
      </c>
      <c r="K942" t="s">
        <v>3472</v>
      </c>
      <c r="L942" t="s">
        <v>4590</v>
      </c>
      <c r="M942" s="3">
        <v>27143</v>
      </c>
      <c r="N942" s="4">
        <v>538788.55000000005</v>
      </c>
      <c r="O942" s="4">
        <v>599.66</v>
      </c>
      <c r="P942" s="4">
        <v>1273.8800000000001</v>
      </c>
      <c r="Q942" s="4">
        <v>814.29</v>
      </c>
      <c r="R942" s="4">
        <v>900</v>
      </c>
      <c r="S942" s="4">
        <v>536015.01</v>
      </c>
      <c r="T942" t="s">
        <v>2857</v>
      </c>
      <c r="U942" t="s">
        <v>4591</v>
      </c>
      <c r="V942" t="s">
        <v>4253</v>
      </c>
      <c r="W942" t="s">
        <v>2871</v>
      </c>
    </row>
    <row r="943" spans="1:23" x14ac:dyDescent="0.2">
      <c r="A943" t="s">
        <v>2911</v>
      </c>
      <c r="B943" t="s">
        <v>3087</v>
      </c>
      <c r="C943" t="s">
        <v>3148</v>
      </c>
      <c r="D943" t="s">
        <v>3149</v>
      </c>
      <c r="E943" t="s">
        <v>2915</v>
      </c>
      <c r="F943" t="s">
        <v>2916</v>
      </c>
      <c r="G943" t="s">
        <v>2856</v>
      </c>
      <c r="H943" t="s">
        <v>4592</v>
      </c>
      <c r="I943" s="2">
        <v>45733</v>
      </c>
      <c r="J943" t="s">
        <v>3151</v>
      </c>
      <c r="K943" t="s">
        <v>3152</v>
      </c>
      <c r="L943" t="s">
        <v>4190</v>
      </c>
      <c r="M943" s="3">
        <v>132</v>
      </c>
      <c r="N943" s="4">
        <v>92400</v>
      </c>
      <c r="O943" s="4">
        <v>102.84</v>
      </c>
      <c r="P943" s="4">
        <v>0</v>
      </c>
      <c r="Q943" s="4">
        <v>0</v>
      </c>
      <c r="R943" s="4">
        <v>0</v>
      </c>
      <c r="S943" s="4">
        <v>92297.16</v>
      </c>
      <c r="T943" t="s">
        <v>2857</v>
      </c>
      <c r="U943" t="s">
        <v>4593</v>
      </c>
      <c r="V943" t="s">
        <v>4253</v>
      </c>
      <c r="W943" t="s">
        <v>3148</v>
      </c>
    </row>
    <row r="944" spans="1:23" x14ac:dyDescent="0.2">
      <c r="A944" t="s">
        <v>2911</v>
      </c>
      <c r="B944" t="s">
        <v>3087</v>
      </c>
      <c r="C944" t="s">
        <v>3148</v>
      </c>
      <c r="D944" t="s">
        <v>3149</v>
      </c>
      <c r="E944" t="s">
        <v>2915</v>
      </c>
      <c r="F944" t="s">
        <v>2916</v>
      </c>
      <c r="G944" t="s">
        <v>2856</v>
      </c>
      <c r="H944" t="s">
        <v>4592</v>
      </c>
      <c r="I944" s="2">
        <v>45733</v>
      </c>
      <c r="J944" t="s">
        <v>3151</v>
      </c>
      <c r="K944" t="s">
        <v>3152</v>
      </c>
      <c r="L944" t="s">
        <v>4594</v>
      </c>
      <c r="M944" s="3">
        <v>352</v>
      </c>
      <c r="N944" s="4">
        <v>246400</v>
      </c>
      <c r="O944" s="4">
        <v>274.24</v>
      </c>
      <c r="P944" s="4">
        <v>0</v>
      </c>
      <c r="Q944" s="4">
        <v>0</v>
      </c>
      <c r="R944" s="4">
        <v>0</v>
      </c>
      <c r="S944" s="4">
        <v>246125.76</v>
      </c>
      <c r="T944" t="s">
        <v>2857</v>
      </c>
      <c r="U944" t="s">
        <v>4593</v>
      </c>
      <c r="V944" t="s">
        <v>4253</v>
      </c>
      <c r="W944" t="s">
        <v>3148</v>
      </c>
    </row>
    <row r="945" spans="1:23" x14ac:dyDescent="0.2">
      <c r="A945" t="s">
        <v>2911</v>
      </c>
      <c r="B945" t="s">
        <v>3087</v>
      </c>
      <c r="C945" t="s">
        <v>3148</v>
      </c>
      <c r="D945" t="s">
        <v>3149</v>
      </c>
      <c r="E945" t="s">
        <v>2915</v>
      </c>
      <c r="F945" t="s">
        <v>2916</v>
      </c>
      <c r="G945" t="s">
        <v>2856</v>
      </c>
      <c r="H945" t="s">
        <v>4592</v>
      </c>
      <c r="I945" s="2">
        <v>45733</v>
      </c>
      <c r="J945" t="s">
        <v>3151</v>
      </c>
      <c r="K945" t="s">
        <v>3152</v>
      </c>
      <c r="L945" t="s">
        <v>4595</v>
      </c>
      <c r="M945" s="3">
        <v>87</v>
      </c>
      <c r="N945" s="4">
        <v>60900</v>
      </c>
      <c r="O945" s="4">
        <v>67.78</v>
      </c>
      <c r="P945" s="4">
        <v>0</v>
      </c>
      <c r="Q945" s="4">
        <v>0</v>
      </c>
      <c r="R945" s="4">
        <v>0</v>
      </c>
      <c r="S945" s="4">
        <v>60832.22</v>
      </c>
      <c r="T945" t="s">
        <v>2857</v>
      </c>
      <c r="U945" t="s">
        <v>4593</v>
      </c>
      <c r="V945" t="s">
        <v>4253</v>
      </c>
      <c r="W945" t="s">
        <v>3148</v>
      </c>
    </row>
    <row r="946" spans="1:23" x14ac:dyDescent="0.2">
      <c r="A946" t="s">
        <v>2911</v>
      </c>
      <c r="B946" t="s">
        <v>3087</v>
      </c>
      <c r="C946" t="s">
        <v>3148</v>
      </c>
      <c r="D946" t="s">
        <v>3149</v>
      </c>
      <c r="E946" t="s">
        <v>2915</v>
      </c>
      <c r="F946" t="s">
        <v>2916</v>
      </c>
      <c r="G946" t="s">
        <v>2856</v>
      </c>
      <c r="H946" t="s">
        <v>4592</v>
      </c>
      <c r="I946" s="2">
        <v>45733</v>
      </c>
      <c r="J946" t="s">
        <v>3151</v>
      </c>
      <c r="K946" t="s">
        <v>3152</v>
      </c>
      <c r="L946" t="s">
        <v>4596</v>
      </c>
      <c r="M946" s="3">
        <v>132</v>
      </c>
      <c r="N946" s="4">
        <v>58080</v>
      </c>
      <c r="O946" s="4">
        <v>64.64</v>
      </c>
      <c r="P946" s="4">
        <v>0</v>
      </c>
      <c r="Q946" s="4">
        <v>0</v>
      </c>
      <c r="R946" s="4">
        <v>0</v>
      </c>
      <c r="S946" s="4">
        <v>58015.360000000001</v>
      </c>
      <c r="T946" t="s">
        <v>2857</v>
      </c>
      <c r="U946" t="s">
        <v>4593</v>
      </c>
      <c r="V946" t="s">
        <v>4253</v>
      </c>
      <c r="W946" t="s">
        <v>3148</v>
      </c>
    </row>
    <row r="947" spans="1:23" x14ac:dyDescent="0.2">
      <c r="A947" t="s">
        <v>2911</v>
      </c>
      <c r="B947" t="s">
        <v>3087</v>
      </c>
      <c r="C947" t="s">
        <v>3148</v>
      </c>
      <c r="D947" t="s">
        <v>3149</v>
      </c>
      <c r="E947" t="s">
        <v>2915</v>
      </c>
      <c r="F947" t="s">
        <v>2916</v>
      </c>
      <c r="G947" t="s">
        <v>2856</v>
      </c>
      <c r="H947" t="s">
        <v>4592</v>
      </c>
      <c r="I947" s="2">
        <v>45733</v>
      </c>
      <c r="J947" t="s">
        <v>3151</v>
      </c>
      <c r="K947" t="s">
        <v>3152</v>
      </c>
      <c r="L947" t="s">
        <v>4597</v>
      </c>
      <c r="M947" s="3">
        <v>352</v>
      </c>
      <c r="N947" s="4">
        <v>154880</v>
      </c>
      <c r="O947" s="4">
        <v>172.38</v>
      </c>
      <c r="P947" s="4">
        <v>0</v>
      </c>
      <c r="Q947" s="4">
        <v>0</v>
      </c>
      <c r="R947" s="4">
        <v>0</v>
      </c>
      <c r="S947" s="4">
        <v>154707.62</v>
      </c>
      <c r="T947" t="s">
        <v>2857</v>
      </c>
      <c r="U947" t="s">
        <v>4593</v>
      </c>
      <c r="V947" t="s">
        <v>4253</v>
      </c>
      <c r="W947" t="s">
        <v>3148</v>
      </c>
    </row>
    <row r="948" spans="1:23" x14ac:dyDescent="0.2">
      <c r="A948" t="s">
        <v>2911</v>
      </c>
      <c r="B948" t="s">
        <v>3087</v>
      </c>
      <c r="C948" t="s">
        <v>3148</v>
      </c>
      <c r="D948" t="s">
        <v>3149</v>
      </c>
      <c r="E948" t="s">
        <v>2915</v>
      </c>
      <c r="F948" t="s">
        <v>2916</v>
      </c>
      <c r="G948" t="s">
        <v>2856</v>
      </c>
      <c r="H948" t="s">
        <v>4592</v>
      </c>
      <c r="I948" s="2">
        <v>45733</v>
      </c>
      <c r="J948" t="s">
        <v>3151</v>
      </c>
      <c r="K948" t="s">
        <v>3152</v>
      </c>
      <c r="L948" t="s">
        <v>4598</v>
      </c>
      <c r="M948" s="3">
        <v>244</v>
      </c>
      <c r="N948" s="4">
        <v>107360</v>
      </c>
      <c r="O948" s="4">
        <v>119.49</v>
      </c>
      <c r="P948" s="4">
        <v>0</v>
      </c>
      <c r="Q948" s="4">
        <v>0</v>
      </c>
      <c r="R948" s="4">
        <v>0</v>
      </c>
      <c r="S948" s="4">
        <v>107240.51</v>
      </c>
      <c r="T948" t="s">
        <v>2857</v>
      </c>
      <c r="U948" t="s">
        <v>4593</v>
      </c>
      <c r="V948" t="s">
        <v>4253</v>
      </c>
      <c r="W948" t="s">
        <v>3148</v>
      </c>
    </row>
    <row r="949" spans="1:23" x14ac:dyDescent="0.2">
      <c r="A949" t="s">
        <v>2911</v>
      </c>
      <c r="B949" t="s">
        <v>2912</v>
      </c>
      <c r="C949" t="s">
        <v>2922</v>
      </c>
      <c r="D949" t="s">
        <v>2923</v>
      </c>
      <c r="E949" t="s">
        <v>2915</v>
      </c>
      <c r="F949" t="s">
        <v>2916</v>
      </c>
      <c r="G949" t="s">
        <v>2856</v>
      </c>
      <c r="H949" t="s">
        <v>4599</v>
      </c>
      <c r="I949" s="2">
        <v>45733</v>
      </c>
      <c r="J949" t="s">
        <v>2925</v>
      </c>
      <c r="K949" t="s">
        <v>2926</v>
      </c>
      <c r="L949" t="s">
        <v>4600</v>
      </c>
      <c r="M949" s="3">
        <v>27304</v>
      </c>
      <c r="N949" s="4">
        <v>594472.52</v>
      </c>
      <c r="O949" s="4">
        <v>661.64</v>
      </c>
      <c r="P949" s="4">
        <v>2250.86</v>
      </c>
      <c r="Q949" s="4">
        <v>819.12</v>
      </c>
      <c r="R949" s="4">
        <v>4178.57</v>
      </c>
      <c r="S949" s="4">
        <v>587381.44999999995</v>
      </c>
      <c r="T949" t="s">
        <v>2857</v>
      </c>
      <c r="U949" t="s">
        <v>4601</v>
      </c>
      <c r="V949" t="s">
        <v>4253</v>
      </c>
      <c r="W949" t="s">
        <v>2922</v>
      </c>
    </row>
    <row r="950" spans="1:23" x14ac:dyDescent="0.2">
      <c r="A950" t="s">
        <v>2911</v>
      </c>
      <c r="B950" t="s">
        <v>2912</v>
      </c>
      <c r="C950" t="s">
        <v>2922</v>
      </c>
      <c r="D950" t="s">
        <v>2923</v>
      </c>
      <c r="E950" t="s">
        <v>2915</v>
      </c>
      <c r="F950" t="s">
        <v>2916</v>
      </c>
      <c r="G950" t="s">
        <v>2856</v>
      </c>
      <c r="H950" t="s">
        <v>4602</v>
      </c>
      <c r="I950" s="2">
        <v>45733</v>
      </c>
      <c r="J950" t="s">
        <v>2925</v>
      </c>
      <c r="K950" t="s">
        <v>2926</v>
      </c>
      <c r="L950" t="s">
        <v>4600</v>
      </c>
      <c r="M950" s="3">
        <v>2100</v>
      </c>
      <c r="N950" s="4">
        <v>46141.96</v>
      </c>
      <c r="O950" s="4">
        <v>51.36</v>
      </c>
      <c r="P950" s="4">
        <v>173.14</v>
      </c>
      <c r="Q950" s="4">
        <v>63</v>
      </c>
      <c r="R950" s="4">
        <v>321.43</v>
      </c>
      <c r="S950" s="4">
        <v>45596.03</v>
      </c>
      <c r="T950" t="s">
        <v>2857</v>
      </c>
      <c r="U950" t="s">
        <v>4603</v>
      </c>
      <c r="V950" t="s">
        <v>4253</v>
      </c>
      <c r="W950" t="s">
        <v>2922</v>
      </c>
    </row>
    <row r="951" spans="1:23" x14ac:dyDescent="0.2">
      <c r="A951" t="s">
        <v>2911</v>
      </c>
      <c r="B951" t="s">
        <v>2912</v>
      </c>
      <c r="C951" t="s">
        <v>2913</v>
      </c>
      <c r="D951" t="s">
        <v>2914</v>
      </c>
      <c r="E951" t="s">
        <v>2915</v>
      </c>
      <c r="F951" t="s">
        <v>2916</v>
      </c>
      <c r="G951" t="s">
        <v>2856</v>
      </c>
      <c r="H951" t="s">
        <v>4604</v>
      </c>
      <c r="I951" s="2">
        <v>45734</v>
      </c>
      <c r="J951" t="s">
        <v>3294</v>
      </c>
      <c r="K951" t="s">
        <v>3295</v>
      </c>
      <c r="L951" t="s">
        <v>4605</v>
      </c>
      <c r="M951" s="3">
        <v>29366</v>
      </c>
      <c r="N951" s="4">
        <v>670009.96</v>
      </c>
      <c r="O951" s="4">
        <v>745.71</v>
      </c>
      <c r="P951" s="4">
        <v>2187.37</v>
      </c>
      <c r="Q951" s="4">
        <v>880.98</v>
      </c>
      <c r="R951" s="4">
        <v>3500</v>
      </c>
      <c r="S951" s="4">
        <v>663576.88</v>
      </c>
      <c r="T951" t="s">
        <v>2857</v>
      </c>
      <c r="U951" t="s">
        <v>4606</v>
      </c>
      <c r="V951" t="s">
        <v>4253</v>
      </c>
      <c r="W951" t="s">
        <v>2913</v>
      </c>
    </row>
    <row r="952" spans="1:23" x14ac:dyDescent="0.2">
      <c r="A952" t="s">
        <v>2911</v>
      </c>
      <c r="B952" t="s">
        <v>2912</v>
      </c>
      <c r="C952" t="s">
        <v>2871</v>
      </c>
      <c r="D952" t="s">
        <v>2872</v>
      </c>
      <c r="E952" t="s">
        <v>2915</v>
      </c>
      <c r="F952" t="s">
        <v>2916</v>
      </c>
      <c r="G952" t="s">
        <v>2856</v>
      </c>
      <c r="H952" t="s">
        <v>4607</v>
      </c>
      <c r="I952" s="2">
        <v>45734</v>
      </c>
      <c r="J952" t="s">
        <v>3023</v>
      </c>
      <c r="K952" t="s">
        <v>3024</v>
      </c>
      <c r="L952" t="s">
        <v>4560</v>
      </c>
      <c r="M952" s="3">
        <v>13578</v>
      </c>
      <c r="N952" s="4">
        <v>281054.42</v>
      </c>
      <c r="O952" s="4">
        <v>312.81</v>
      </c>
      <c r="P952" s="4">
        <v>1160.1500000000001</v>
      </c>
      <c r="Q952" s="4">
        <v>543.12</v>
      </c>
      <c r="R952" s="4">
        <v>900</v>
      </c>
      <c r="S952" s="4">
        <v>278681.46000000002</v>
      </c>
      <c r="T952" t="s">
        <v>2857</v>
      </c>
      <c r="U952" t="s">
        <v>4608</v>
      </c>
      <c r="V952" t="s">
        <v>4253</v>
      </c>
      <c r="W952" t="s">
        <v>2871</v>
      </c>
    </row>
    <row r="953" spans="1:23" x14ac:dyDescent="0.2">
      <c r="A953" t="s">
        <v>2911</v>
      </c>
      <c r="B953" t="s">
        <v>2912</v>
      </c>
      <c r="C953" t="s">
        <v>2871</v>
      </c>
      <c r="D953" t="s">
        <v>2872</v>
      </c>
      <c r="E953" t="s">
        <v>2915</v>
      </c>
      <c r="F953" t="s">
        <v>2916</v>
      </c>
      <c r="G953" t="s">
        <v>2856</v>
      </c>
      <c r="H953" t="s">
        <v>4609</v>
      </c>
      <c r="I953" s="2">
        <v>45734</v>
      </c>
      <c r="J953" t="s">
        <v>2980</v>
      </c>
      <c r="K953" t="s">
        <v>2981</v>
      </c>
      <c r="L953" t="s">
        <v>4550</v>
      </c>
      <c r="M953" s="3">
        <v>13499</v>
      </c>
      <c r="N953" s="4">
        <v>279284.19</v>
      </c>
      <c r="O953" s="4">
        <v>310.83999999999997</v>
      </c>
      <c r="P953" s="4">
        <v>1160.1400000000001</v>
      </c>
      <c r="Q953" s="4">
        <v>539.96</v>
      </c>
      <c r="R953" s="4">
        <v>900</v>
      </c>
      <c r="S953" s="4">
        <v>276913.21000000002</v>
      </c>
      <c r="T953" t="s">
        <v>2857</v>
      </c>
      <c r="U953" t="s">
        <v>4610</v>
      </c>
      <c r="V953" t="s">
        <v>4253</v>
      </c>
      <c r="W953" t="s">
        <v>2871</v>
      </c>
    </row>
    <row r="954" spans="1:23" x14ac:dyDescent="0.2">
      <c r="A954" t="s">
        <v>2911</v>
      </c>
      <c r="B954" t="s">
        <v>2912</v>
      </c>
      <c r="C954" t="s">
        <v>2871</v>
      </c>
      <c r="D954" t="s">
        <v>2872</v>
      </c>
      <c r="E954" t="s">
        <v>2915</v>
      </c>
      <c r="F954" t="s">
        <v>2916</v>
      </c>
      <c r="G954" t="s">
        <v>2856</v>
      </c>
      <c r="H954" t="s">
        <v>4611</v>
      </c>
      <c r="I954" s="2">
        <v>45734</v>
      </c>
      <c r="J954" t="s">
        <v>2980</v>
      </c>
      <c r="K954" t="s">
        <v>2981</v>
      </c>
      <c r="L954" t="s">
        <v>4612</v>
      </c>
      <c r="M954" s="3">
        <v>13457</v>
      </c>
      <c r="N954" s="4">
        <v>278415.24</v>
      </c>
      <c r="O954" s="4">
        <v>309.87</v>
      </c>
      <c r="P954" s="4">
        <v>1160.1400000000001</v>
      </c>
      <c r="Q954" s="4">
        <v>538.28</v>
      </c>
      <c r="R954" s="4">
        <v>900</v>
      </c>
      <c r="S954" s="4">
        <v>276045.23</v>
      </c>
      <c r="T954" t="s">
        <v>2857</v>
      </c>
      <c r="U954" t="s">
        <v>4613</v>
      </c>
      <c r="V954" t="s">
        <v>4253</v>
      </c>
      <c r="W954" t="s">
        <v>2871</v>
      </c>
    </row>
    <row r="955" spans="1:23" x14ac:dyDescent="0.2">
      <c r="A955" t="s">
        <v>2911</v>
      </c>
      <c r="B955" t="s">
        <v>2912</v>
      </c>
      <c r="C955" t="s">
        <v>2871</v>
      </c>
      <c r="D955" t="s">
        <v>2872</v>
      </c>
      <c r="E955" t="s">
        <v>2915</v>
      </c>
      <c r="F955" t="s">
        <v>2916</v>
      </c>
      <c r="G955" t="s">
        <v>2856</v>
      </c>
      <c r="H955" t="s">
        <v>4614</v>
      </c>
      <c r="I955" s="2">
        <v>45734</v>
      </c>
      <c r="J955" t="s">
        <v>4615</v>
      </c>
      <c r="K955" t="s">
        <v>4616</v>
      </c>
      <c r="L955" t="s">
        <v>4617</v>
      </c>
      <c r="M955" s="3">
        <v>26689</v>
      </c>
      <c r="N955" s="4">
        <v>540452.25</v>
      </c>
      <c r="O955" s="4">
        <v>601.51</v>
      </c>
      <c r="P955" s="4">
        <v>1600</v>
      </c>
      <c r="Q955" s="4">
        <v>800.67</v>
      </c>
      <c r="R955" s="4">
        <v>1200</v>
      </c>
      <c r="S955" s="4">
        <v>537050.74</v>
      </c>
      <c r="T955" t="s">
        <v>2857</v>
      </c>
      <c r="U955" t="s">
        <v>4618</v>
      </c>
      <c r="V955" t="s">
        <v>4253</v>
      </c>
      <c r="W955" t="s">
        <v>2871</v>
      </c>
    </row>
    <row r="956" spans="1:23" x14ac:dyDescent="0.2">
      <c r="A956" t="s">
        <v>2911</v>
      </c>
      <c r="B956" t="s">
        <v>2912</v>
      </c>
      <c r="C956" t="s">
        <v>2922</v>
      </c>
      <c r="D956" t="s">
        <v>2923</v>
      </c>
      <c r="E956" t="s">
        <v>2915</v>
      </c>
      <c r="F956" t="s">
        <v>2916</v>
      </c>
      <c r="G956" t="s">
        <v>2856</v>
      </c>
      <c r="H956" t="s">
        <v>4619</v>
      </c>
      <c r="I956" s="2">
        <v>45734</v>
      </c>
      <c r="J956" t="s">
        <v>2925</v>
      </c>
      <c r="K956" t="s">
        <v>2926</v>
      </c>
      <c r="L956" t="s">
        <v>4620</v>
      </c>
      <c r="M956" s="3">
        <v>28690</v>
      </c>
      <c r="N956" s="4">
        <v>625509.71</v>
      </c>
      <c r="O956" s="4">
        <v>696.18</v>
      </c>
      <c r="P956" s="4">
        <v>2859</v>
      </c>
      <c r="Q956" s="4">
        <v>860.7</v>
      </c>
      <c r="R956" s="4">
        <v>4500</v>
      </c>
      <c r="S956" s="4">
        <v>617454.53</v>
      </c>
      <c r="T956" t="s">
        <v>2857</v>
      </c>
      <c r="U956" t="s">
        <v>4621</v>
      </c>
      <c r="V956" t="s">
        <v>4253</v>
      </c>
      <c r="W956" t="s">
        <v>2922</v>
      </c>
    </row>
    <row r="957" spans="1:23" x14ac:dyDescent="0.2">
      <c r="A957" t="s">
        <v>2911</v>
      </c>
      <c r="B957" t="s">
        <v>2912</v>
      </c>
      <c r="C957" t="s">
        <v>2871</v>
      </c>
      <c r="D957" t="s">
        <v>2872</v>
      </c>
      <c r="E957" t="s">
        <v>2915</v>
      </c>
      <c r="F957" t="s">
        <v>2916</v>
      </c>
      <c r="G957" t="s">
        <v>2856</v>
      </c>
      <c r="H957" t="s">
        <v>4622</v>
      </c>
      <c r="I957" s="2">
        <v>45735</v>
      </c>
      <c r="J957" t="s">
        <v>3239</v>
      </c>
      <c r="K957" t="s">
        <v>3240</v>
      </c>
      <c r="L957" t="s">
        <v>4623</v>
      </c>
      <c r="M957" s="3">
        <v>13565</v>
      </c>
      <c r="N957" s="4">
        <v>280649.68</v>
      </c>
      <c r="O957" s="4">
        <v>312.36</v>
      </c>
      <c r="P957" s="4">
        <v>1160.1500000000001</v>
      </c>
      <c r="Q957" s="4">
        <v>542.6</v>
      </c>
      <c r="R957" s="4">
        <v>900</v>
      </c>
      <c r="S957" s="4">
        <v>278277.17</v>
      </c>
      <c r="T957" t="s">
        <v>2857</v>
      </c>
      <c r="U957" t="s">
        <v>4624</v>
      </c>
      <c r="V957" t="s">
        <v>4253</v>
      </c>
      <c r="W957" t="s">
        <v>2871</v>
      </c>
    </row>
    <row r="958" spans="1:23" x14ac:dyDescent="0.2">
      <c r="A958" t="s">
        <v>2911</v>
      </c>
      <c r="B958" t="s">
        <v>2912</v>
      </c>
      <c r="C958" t="s">
        <v>2913</v>
      </c>
      <c r="D958" t="s">
        <v>2914</v>
      </c>
      <c r="E958" t="s">
        <v>2915</v>
      </c>
      <c r="F958" t="s">
        <v>2916</v>
      </c>
      <c r="G958" t="s">
        <v>2856</v>
      </c>
      <c r="H958" t="s">
        <v>4625</v>
      </c>
      <c r="I958" s="2">
        <v>45735</v>
      </c>
      <c r="J958" t="s">
        <v>3394</v>
      </c>
      <c r="K958" t="s">
        <v>3395</v>
      </c>
      <c r="L958" t="s">
        <v>4626</v>
      </c>
      <c r="M958" s="3">
        <v>29366</v>
      </c>
      <c r="N958" s="4">
        <v>673533.88</v>
      </c>
      <c r="O958" s="4">
        <v>749.63</v>
      </c>
      <c r="P958" s="4">
        <v>2237.36</v>
      </c>
      <c r="Q958" s="4">
        <v>880.98</v>
      </c>
      <c r="R958" s="4">
        <v>3500</v>
      </c>
      <c r="S958" s="4">
        <v>667046.89</v>
      </c>
      <c r="T958" t="s">
        <v>2857</v>
      </c>
      <c r="U958" t="s">
        <v>4627</v>
      </c>
      <c r="V958" t="s">
        <v>4253</v>
      </c>
      <c r="W958" t="s">
        <v>2913</v>
      </c>
    </row>
    <row r="959" spans="1:23" x14ac:dyDescent="0.2">
      <c r="A959" t="s">
        <v>2911</v>
      </c>
      <c r="B959" t="s">
        <v>2912</v>
      </c>
      <c r="C959" t="s">
        <v>2871</v>
      </c>
      <c r="D959" t="s">
        <v>2872</v>
      </c>
      <c r="E959" t="s">
        <v>2915</v>
      </c>
      <c r="F959" t="s">
        <v>2916</v>
      </c>
      <c r="G959" t="s">
        <v>2856</v>
      </c>
      <c r="H959" t="s">
        <v>4628</v>
      </c>
      <c r="I959" s="2">
        <v>45735</v>
      </c>
      <c r="J959" t="s">
        <v>3299</v>
      </c>
      <c r="K959" t="s">
        <v>4517</v>
      </c>
      <c r="L959" t="s">
        <v>4629</v>
      </c>
      <c r="M959" s="3">
        <v>26716</v>
      </c>
      <c r="N959" s="4">
        <v>542334.80000000005</v>
      </c>
      <c r="O959" s="4">
        <v>603.61</v>
      </c>
      <c r="P959" s="4">
        <v>1273.8800000000001</v>
      </c>
      <c r="Q959" s="4">
        <v>801.48</v>
      </c>
      <c r="R959" s="4">
        <v>900</v>
      </c>
      <c r="S959" s="4">
        <v>539557.31000000006</v>
      </c>
      <c r="T959" t="s">
        <v>2857</v>
      </c>
      <c r="U959" t="s">
        <v>4630</v>
      </c>
      <c r="V959" t="s">
        <v>4253</v>
      </c>
      <c r="W959" t="s">
        <v>2871</v>
      </c>
    </row>
    <row r="960" spans="1:23" x14ac:dyDescent="0.2">
      <c r="A960" t="s">
        <v>2911</v>
      </c>
      <c r="B960" t="s">
        <v>2912</v>
      </c>
      <c r="C960" t="s">
        <v>2871</v>
      </c>
      <c r="D960" t="s">
        <v>2872</v>
      </c>
      <c r="E960" t="s">
        <v>2915</v>
      </c>
      <c r="F960" t="s">
        <v>2916</v>
      </c>
      <c r="G960" t="s">
        <v>2856</v>
      </c>
      <c r="H960" t="s">
        <v>4631</v>
      </c>
      <c r="I960" s="2">
        <v>45735</v>
      </c>
      <c r="J960" t="s">
        <v>3299</v>
      </c>
      <c r="K960" t="s">
        <v>4517</v>
      </c>
      <c r="L960" t="s">
        <v>4632</v>
      </c>
      <c r="M960" s="3">
        <v>27218</v>
      </c>
      <c r="N960" s="4">
        <v>549803.6</v>
      </c>
      <c r="O960" s="4">
        <v>611.91999999999996</v>
      </c>
      <c r="P960" s="4">
        <v>1600</v>
      </c>
      <c r="Q960" s="4">
        <v>816.54</v>
      </c>
      <c r="R960" s="4">
        <v>1200</v>
      </c>
      <c r="S960" s="4">
        <v>546391.68000000005</v>
      </c>
      <c r="T960" t="s">
        <v>2857</v>
      </c>
      <c r="U960" t="s">
        <v>4633</v>
      </c>
      <c r="V960" t="s">
        <v>4253</v>
      </c>
      <c r="W960" t="s">
        <v>2871</v>
      </c>
    </row>
    <row r="961" spans="1:23" x14ac:dyDescent="0.2">
      <c r="A961" t="s">
        <v>2911</v>
      </c>
      <c r="B961" t="s">
        <v>2912</v>
      </c>
      <c r="C961" t="s">
        <v>2887</v>
      </c>
      <c r="D961" t="s">
        <v>2888</v>
      </c>
      <c r="E961" t="s">
        <v>2915</v>
      </c>
      <c r="F961" t="s">
        <v>2916</v>
      </c>
      <c r="G961" t="s">
        <v>2856</v>
      </c>
      <c r="H961" t="s">
        <v>4634</v>
      </c>
      <c r="I961" s="2">
        <v>45735</v>
      </c>
      <c r="J961" t="s">
        <v>4111</v>
      </c>
      <c r="K961" t="s">
        <v>4635</v>
      </c>
      <c r="L961" t="s">
        <v>4636</v>
      </c>
      <c r="M961" s="3">
        <v>31583</v>
      </c>
      <c r="N961" s="4">
        <v>645872.35</v>
      </c>
      <c r="O961" s="4">
        <v>718.84</v>
      </c>
      <c r="P961" s="4">
        <v>1847</v>
      </c>
      <c r="Q961" s="4">
        <v>947.49</v>
      </c>
      <c r="R961" s="4">
        <v>3500</v>
      </c>
      <c r="S961" s="4">
        <v>639806.51</v>
      </c>
      <c r="T961" t="s">
        <v>2857</v>
      </c>
      <c r="U961" t="s">
        <v>4637</v>
      </c>
      <c r="V961" t="s">
        <v>4253</v>
      </c>
      <c r="W961" t="s">
        <v>2887</v>
      </c>
    </row>
    <row r="962" spans="1:23" x14ac:dyDescent="0.2">
      <c r="A962" t="s">
        <v>2911</v>
      </c>
      <c r="B962" t="s">
        <v>2912</v>
      </c>
      <c r="C962" t="s">
        <v>2887</v>
      </c>
      <c r="D962" t="s">
        <v>2888</v>
      </c>
      <c r="E962" t="s">
        <v>2915</v>
      </c>
      <c r="F962" t="s">
        <v>2916</v>
      </c>
      <c r="G962" t="s">
        <v>2856</v>
      </c>
      <c r="H962" t="s">
        <v>4634</v>
      </c>
      <c r="I962" s="2">
        <v>45735</v>
      </c>
      <c r="J962" t="s">
        <v>4111</v>
      </c>
      <c r="K962" t="s">
        <v>4635</v>
      </c>
      <c r="L962" t="s">
        <v>4638</v>
      </c>
      <c r="M962" s="3">
        <v>31466</v>
      </c>
      <c r="N962" s="4">
        <v>643479.69999999995</v>
      </c>
      <c r="O962" s="4">
        <v>716.18</v>
      </c>
      <c r="P962" s="4">
        <v>1847</v>
      </c>
      <c r="Q962" s="4">
        <v>943.98</v>
      </c>
      <c r="R962" s="4">
        <v>3500</v>
      </c>
      <c r="S962" s="4">
        <v>637416.52</v>
      </c>
      <c r="T962" t="s">
        <v>2857</v>
      </c>
      <c r="U962" t="s">
        <v>4637</v>
      </c>
      <c r="V962" t="s">
        <v>4253</v>
      </c>
      <c r="W962" t="s">
        <v>2887</v>
      </c>
    </row>
    <row r="963" spans="1:23" x14ac:dyDescent="0.2">
      <c r="A963" t="s">
        <v>2911</v>
      </c>
      <c r="B963" t="s">
        <v>2912</v>
      </c>
      <c r="C963" t="s">
        <v>2871</v>
      </c>
      <c r="D963" t="s">
        <v>2872</v>
      </c>
      <c r="E963" t="s">
        <v>2915</v>
      </c>
      <c r="F963" t="s">
        <v>2916</v>
      </c>
      <c r="G963" t="s">
        <v>2856</v>
      </c>
      <c r="H963" t="s">
        <v>4639</v>
      </c>
      <c r="I963" s="2">
        <v>45735</v>
      </c>
      <c r="J963" t="s">
        <v>3419</v>
      </c>
      <c r="K963" t="s">
        <v>3420</v>
      </c>
      <c r="L963" t="s">
        <v>4640</v>
      </c>
      <c r="M963" s="3">
        <v>27403</v>
      </c>
      <c r="N963" s="4">
        <v>553540.6</v>
      </c>
      <c r="O963" s="4">
        <v>616.08000000000004</v>
      </c>
      <c r="P963" s="4">
        <v>1600</v>
      </c>
      <c r="Q963" s="4">
        <v>822.09</v>
      </c>
      <c r="R963" s="4">
        <v>1200</v>
      </c>
      <c r="S963" s="4">
        <v>550124.52</v>
      </c>
      <c r="T963" t="s">
        <v>2857</v>
      </c>
      <c r="U963" t="s">
        <v>4641</v>
      </c>
      <c r="V963" t="s">
        <v>4253</v>
      </c>
      <c r="W963" t="s">
        <v>2871</v>
      </c>
    </row>
    <row r="964" spans="1:23" x14ac:dyDescent="0.2">
      <c r="A964" t="s">
        <v>2911</v>
      </c>
      <c r="B964" t="s">
        <v>2912</v>
      </c>
      <c r="C964" t="s">
        <v>2887</v>
      </c>
      <c r="D964" t="s">
        <v>2888</v>
      </c>
      <c r="E964" t="s">
        <v>2915</v>
      </c>
      <c r="F964" t="s">
        <v>2916</v>
      </c>
      <c r="G964" t="s">
        <v>2856</v>
      </c>
      <c r="H964" t="s">
        <v>4642</v>
      </c>
      <c r="I964" s="2">
        <v>45735</v>
      </c>
      <c r="J964" t="s">
        <v>4643</v>
      </c>
      <c r="K964" t="s">
        <v>4644</v>
      </c>
      <c r="L964" t="s">
        <v>4645</v>
      </c>
      <c r="M964" s="3">
        <v>31863</v>
      </c>
      <c r="N964" s="4">
        <v>640446.30000000005</v>
      </c>
      <c r="O964" s="4">
        <v>712.8</v>
      </c>
      <c r="P964" s="4">
        <v>1847</v>
      </c>
      <c r="Q964" s="4">
        <v>955.89</v>
      </c>
      <c r="R964" s="4">
        <v>3500</v>
      </c>
      <c r="S964" s="4">
        <v>634386.5</v>
      </c>
      <c r="T964" t="s">
        <v>2857</v>
      </c>
      <c r="U964" t="s">
        <v>4646</v>
      </c>
      <c r="V964" t="s">
        <v>4253</v>
      </c>
      <c r="W964" t="s">
        <v>2887</v>
      </c>
    </row>
    <row r="965" spans="1:23" x14ac:dyDescent="0.2">
      <c r="A965" t="s">
        <v>2911</v>
      </c>
      <c r="B965" t="s">
        <v>2912</v>
      </c>
      <c r="C965" t="s">
        <v>2871</v>
      </c>
      <c r="D965" t="s">
        <v>2872</v>
      </c>
      <c r="E965" t="s">
        <v>2915</v>
      </c>
      <c r="F965" t="s">
        <v>2916</v>
      </c>
      <c r="G965" t="s">
        <v>2856</v>
      </c>
      <c r="H965" t="s">
        <v>4647</v>
      </c>
      <c r="I965" s="2">
        <v>45735</v>
      </c>
      <c r="J965" t="s">
        <v>3299</v>
      </c>
      <c r="K965" t="s">
        <v>4517</v>
      </c>
      <c r="L965" t="s">
        <v>4648</v>
      </c>
      <c r="M965" s="3">
        <v>26927</v>
      </c>
      <c r="N965" s="4">
        <v>534500.94999999995</v>
      </c>
      <c r="O965" s="4">
        <v>594.89</v>
      </c>
      <c r="P965" s="4">
        <v>1800</v>
      </c>
      <c r="Q965" s="4">
        <v>807.81</v>
      </c>
      <c r="R965" s="4">
        <v>3500</v>
      </c>
      <c r="S965" s="4">
        <v>528606.06000000006</v>
      </c>
      <c r="T965" t="s">
        <v>2857</v>
      </c>
      <c r="U965" t="s">
        <v>4649</v>
      </c>
      <c r="V965" t="s">
        <v>4253</v>
      </c>
      <c r="W965" t="s">
        <v>2871</v>
      </c>
    </row>
    <row r="966" spans="1:23" x14ac:dyDescent="0.2">
      <c r="A966" t="s">
        <v>2911</v>
      </c>
      <c r="B966" t="s">
        <v>2912</v>
      </c>
      <c r="C966" t="s">
        <v>3156</v>
      </c>
      <c r="D966" t="s">
        <v>3157</v>
      </c>
      <c r="E966" t="s">
        <v>2915</v>
      </c>
      <c r="F966" t="s">
        <v>2916</v>
      </c>
      <c r="G966" t="s">
        <v>2856</v>
      </c>
      <c r="H966" t="s">
        <v>4650</v>
      </c>
      <c r="I966" s="2">
        <v>45735</v>
      </c>
      <c r="J966" t="s">
        <v>3159</v>
      </c>
      <c r="K966" t="s">
        <v>4651</v>
      </c>
      <c r="L966" t="s">
        <v>4652</v>
      </c>
      <c r="M966" s="3">
        <v>79</v>
      </c>
      <c r="N966" s="4">
        <v>50318.28</v>
      </c>
      <c r="O966" s="4">
        <v>56</v>
      </c>
      <c r="P966" s="4">
        <v>371.3</v>
      </c>
      <c r="Q966" s="4">
        <v>4025.46</v>
      </c>
      <c r="R966" s="4">
        <v>0</v>
      </c>
      <c r="S966" s="4">
        <v>49890.98</v>
      </c>
      <c r="T966" t="s">
        <v>2857</v>
      </c>
      <c r="U966" t="s">
        <v>4653</v>
      </c>
      <c r="V966" t="s">
        <v>4253</v>
      </c>
      <c r="W966" t="s">
        <v>3156</v>
      </c>
    </row>
    <row r="967" spans="1:23" x14ac:dyDescent="0.2">
      <c r="A967" t="s">
        <v>2911</v>
      </c>
      <c r="B967" t="s">
        <v>2912</v>
      </c>
      <c r="C967" t="s">
        <v>3156</v>
      </c>
      <c r="D967" t="s">
        <v>3157</v>
      </c>
      <c r="E967" t="s">
        <v>2915</v>
      </c>
      <c r="F967" t="s">
        <v>2916</v>
      </c>
      <c r="G967" t="s">
        <v>2856</v>
      </c>
      <c r="H967" t="s">
        <v>4650</v>
      </c>
      <c r="I967" s="2">
        <v>45735</v>
      </c>
      <c r="J967" t="s">
        <v>3159</v>
      </c>
      <c r="K967" t="s">
        <v>4651</v>
      </c>
      <c r="L967" t="s">
        <v>4654</v>
      </c>
      <c r="M967" s="3">
        <v>381</v>
      </c>
      <c r="N967" s="4">
        <v>241807.29</v>
      </c>
      <c r="O967" s="4">
        <v>269.13</v>
      </c>
      <c r="P967" s="4">
        <v>1789.04</v>
      </c>
      <c r="Q967" s="4">
        <v>19344.580000000002</v>
      </c>
      <c r="R967" s="4">
        <v>0</v>
      </c>
      <c r="S967" s="4">
        <v>239749.12</v>
      </c>
      <c r="T967" t="s">
        <v>2857</v>
      </c>
      <c r="U967" t="s">
        <v>4653</v>
      </c>
      <c r="V967" t="s">
        <v>4253</v>
      </c>
      <c r="W967" t="s">
        <v>3156</v>
      </c>
    </row>
    <row r="968" spans="1:23" x14ac:dyDescent="0.2">
      <c r="A968" t="s">
        <v>2911</v>
      </c>
      <c r="B968" t="s">
        <v>2912</v>
      </c>
      <c r="C968" t="s">
        <v>3156</v>
      </c>
      <c r="D968" t="s">
        <v>3157</v>
      </c>
      <c r="E968" t="s">
        <v>2915</v>
      </c>
      <c r="F968" t="s">
        <v>2916</v>
      </c>
      <c r="G968" t="s">
        <v>2856</v>
      </c>
      <c r="H968" t="s">
        <v>4650</v>
      </c>
      <c r="I968" s="2">
        <v>45735</v>
      </c>
      <c r="J968" t="s">
        <v>3159</v>
      </c>
      <c r="K968" t="s">
        <v>4651</v>
      </c>
      <c r="L968" t="s">
        <v>4655</v>
      </c>
      <c r="M968" s="3">
        <v>381</v>
      </c>
      <c r="N968" s="4">
        <v>241807.29</v>
      </c>
      <c r="O968" s="4">
        <v>269.13</v>
      </c>
      <c r="P968" s="4">
        <v>1789.81</v>
      </c>
      <c r="Q968" s="4">
        <v>19344.580000000002</v>
      </c>
      <c r="R968" s="4">
        <v>0</v>
      </c>
      <c r="S968" s="4">
        <v>239748.35</v>
      </c>
      <c r="T968" t="s">
        <v>2857</v>
      </c>
      <c r="U968" t="s">
        <v>4653</v>
      </c>
      <c r="V968" t="s">
        <v>4253</v>
      </c>
      <c r="W968" t="s">
        <v>3156</v>
      </c>
    </row>
    <row r="969" spans="1:23" x14ac:dyDescent="0.2">
      <c r="A969" t="s">
        <v>2911</v>
      </c>
      <c r="B969" t="s">
        <v>2912</v>
      </c>
      <c r="C969" t="s">
        <v>2922</v>
      </c>
      <c r="D969" t="s">
        <v>2923</v>
      </c>
      <c r="E969" t="s">
        <v>2915</v>
      </c>
      <c r="F969" t="s">
        <v>2916</v>
      </c>
      <c r="G969" t="s">
        <v>2856</v>
      </c>
      <c r="H969" t="s">
        <v>4656</v>
      </c>
      <c r="I969" s="2">
        <v>45735</v>
      </c>
      <c r="J969" t="s">
        <v>2947</v>
      </c>
      <c r="K969" t="s">
        <v>2948</v>
      </c>
      <c r="L969" t="s">
        <v>4657</v>
      </c>
      <c r="M969" s="3">
        <v>29009</v>
      </c>
      <c r="N969" s="4">
        <v>640176.99</v>
      </c>
      <c r="O969" s="4">
        <v>712.5</v>
      </c>
      <c r="P969" s="4">
        <v>2859</v>
      </c>
      <c r="Q969" s="4">
        <v>870.27</v>
      </c>
      <c r="R969" s="4">
        <v>4500</v>
      </c>
      <c r="S969" s="4">
        <v>632105.49</v>
      </c>
      <c r="T969" t="s">
        <v>2857</v>
      </c>
      <c r="U969" t="s">
        <v>4658</v>
      </c>
      <c r="V969" t="s">
        <v>4253</v>
      </c>
      <c r="W969" t="s">
        <v>2922</v>
      </c>
    </row>
    <row r="970" spans="1:23" x14ac:dyDescent="0.2">
      <c r="A970" t="s">
        <v>2911</v>
      </c>
      <c r="B970" t="s">
        <v>2912</v>
      </c>
      <c r="C970" t="s">
        <v>2922</v>
      </c>
      <c r="D970" t="s">
        <v>2923</v>
      </c>
      <c r="E970" t="s">
        <v>2915</v>
      </c>
      <c r="F970" t="s">
        <v>2916</v>
      </c>
      <c r="G970" t="s">
        <v>2856</v>
      </c>
      <c r="H970" t="s">
        <v>4659</v>
      </c>
      <c r="I970" s="2">
        <v>45735</v>
      </c>
      <c r="J970" t="s">
        <v>2925</v>
      </c>
      <c r="K970" t="s">
        <v>2926</v>
      </c>
      <c r="L970" t="s">
        <v>4660</v>
      </c>
      <c r="M970" s="3">
        <v>29761</v>
      </c>
      <c r="N970" s="4">
        <v>647669.6</v>
      </c>
      <c r="O970" s="4">
        <v>720.84</v>
      </c>
      <c r="P970" s="4">
        <v>2859</v>
      </c>
      <c r="Q970" s="4">
        <v>892.83</v>
      </c>
      <c r="R970" s="4">
        <v>4500</v>
      </c>
      <c r="S970" s="4">
        <v>639589.76</v>
      </c>
      <c r="T970" t="s">
        <v>2857</v>
      </c>
      <c r="U970" t="s">
        <v>4661</v>
      </c>
      <c r="V970" t="s">
        <v>4253</v>
      </c>
      <c r="W970" t="s">
        <v>2922</v>
      </c>
    </row>
    <row r="971" spans="1:23" x14ac:dyDescent="0.2">
      <c r="A971" t="s">
        <v>2911</v>
      </c>
      <c r="B971" t="s">
        <v>2912</v>
      </c>
      <c r="C971" t="s">
        <v>2913</v>
      </c>
      <c r="D971" t="s">
        <v>2914</v>
      </c>
      <c r="E971" t="s">
        <v>2915</v>
      </c>
      <c r="F971" t="s">
        <v>2916</v>
      </c>
      <c r="G971" t="s">
        <v>2856</v>
      </c>
      <c r="H971" t="s">
        <v>4662</v>
      </c>
      <c r="I971" s="2">
        <v>45736</v>
      </c>
      <c r="J971" t="s">
        <v>3294</v>
      </c>
      <c r="K971" t="s">
        <v>3295</v>
      </c>
      <c r="L971" t="s">
        <v>4663</v>
      </c>
      <c r="M971" s="3">
        <v>29366</v>
      </c>
      <c r="N971" s="4">
        <v>670009.96</v>
      </c>
      <c r="O971" s="4">
        <v>745.71</v>
      </c>
      <c r="P971" s="4">
        <v>2187.37</v>
      </c>
      <c r="Q971" s="4">
        <v>880.98</v>
      </c>
      <c r="R971" s="4">
        <v>3500</v>
      </c>
      <c r="S971" s="4">
        <v>663576.88</v>
      </c>
      <c r="T971" t="s">
        <v>2857</v>
      </c>
      <c r="U971" t="s">
        <v>4664</v>
      </c>
      <c r="V971" t="s">
        <v>4253</v>
      </c>
      <c r="W971" t="s">
        <v>2913</v>
      </c>
    </row>
    <row r="972" spans="1:23" x14ac:dyDescent="0.2">
      <c r="A972" t="s">
        <v>2911</v>
      </c>
      <c r="B972" t="s">
        <v>2912</v>
      </c>
      <c r="C972" t="s">
        <v>2871</v>
      </c>
      <c r="D972" t="s">
        <v>2872</v>
      </c>
      <c r="E972" t="s">
        <v>2915</v>
      </c>
      <c r="F972" t="s">
        <v>2916</v>
      </c>
      <c r="G972" t="s">
        <v>2856</v>
      </c>
      <c r="H972" t="s">
        <v>4665</v>
      </c>
      <c r="I972" s="2">
        <v>45736</v>
      </c>
      <c r="J972" t="s">
        <v>3239</v>
      </c>
      <c r="K972" t="s">
        <v>3240</v>
      </c>
      <c r="L972" t="s">
        <v>4623</v>
      </c>
      <c r="M972" s="3">
        <v>13565</v>
      </c>
      <c r="N972" s="4">
        <v>280649.68</v>
      </c>
      <c r="O972" s="4">
        <v>312.36</v>
      </c>
      <c r="P972" s="4">
        <v>1160.1500000000001</v>
      </c>
      <c r="Q972" s="4">
        <v>542.6</v>
      </c>
      <c r="R972" s="4">
        <v>900</v>
      </c>
      <c r="S972" s="4">
        <v>278277.17</v>
      </c>
      <c r="T972" t="s">
        <v>2857</v>
      </c>
      <c r="U972" t="s">
        <v>4666</v>
      </c>
      <c r="V972" t="s">
        <v>4253</v>
      </c>
      <c r="W972" t="s">
        <v>2871</v>
      </c>
    </row>
    <row r="973" spans="1:23" x14ac:dyDescent="0.2">
      <c r="A973" t="s">
        <v>2911</v>
      </c>
      <c r="B973" t="s">
        <v>2912</v>
      </c>
      <c r="C973" t="s">
        <v>2871</v>
      </c>
      <c r="D973" t="s">
        <v>2872</v>
      </c>
      <c r="E973" t="s">
        <v>2915</v>
      </c>
      <c r="F973" t="s">
        <v>2916</v>
      </c>
      <c r="G973" t="s">
        <v>2856</v>
      </c>
      <c r="H973" t="s">
        <v>4667</v>
      </c>
      <c r="I973" s="2">
        <v>45736</v>
      </c>
      <c r="J973" t="s">
        <v>3239</v>
      </c>
      <c r="K973" t="s">
        <v>3240</v>
      </c>
      <c r="L973" t="s">
        <v>4668</v>
      </c>
      <c r="M973" s="3">
        <v>13603</v>
      </c>
      <c r="N973" s="4">
        <v>281435.87</v>
      </c>
      <c r="O973" s="4">
        <v>313.23</v>
      </c>
      <c r="P973" s="4">
        <v>1160.1500000000001</v>
      </c>
      <c r="Q973" s="4">
        <v>544.12</v>
      </c>
      <c r="R973" s="4">
        <v>900</v>
      </c>
      <c r="S973" s="4">
        <v>279062.49</v>
      </c>
      <c r="T973" t="s">
        <v>2857</v>
      </c>
      <c r="U973" t="s">
        <v>4669</v>
      </c>
      <c r="V973" t="s">
        <v>4253</v>
      </c>
      <c r="W973" t="s">
        <v>2871</v>
      </c>
    </row>
    <row r="974" spans="1:23" x14ac:dyDescent="0.2">
      <c r="A974" t="s">
        <v>2911</v>
      </c>
      <c r="B974" t="s">
        <v>2912</v>
      </c>
      <c r="C974" t="s">
        <v>2871</v>
      </c>
      <c r="D974" t="s">
        <v>2872</v>
      </c>
      <c r="E974" t="s">
        <v>2915</v>
      </c>
      <c r="F974" t="s">
        <v>2916</v>
      </c>
      <c r="G974" t="s">
        <v>2856</v>
      </c>
      <c r="H974" t="s">
        <v>4670</v>
      </c>
      <c r="I974" s="2">
        <v>45736</v>
      </c>
      <c r="J974" t="s">
        <v>2980</v>
      </c>
      <c r="K974" t="s">
        <v>2981</v>
      </c>
      <c r="L974" t="s">
        <v>4612</v>
      </c>
      <c r="M974" s="3">
        <v>13457</v>
      </c>
      <c r="N974" s="4">
        <v>278415.24</v>
      </c>
      <c r="O974" s="4">
        <v>309.87</v>
      </c>
      <c r="P974" s="4">
        <v>1160.1400000000001</v>
      </c>
      <c r="Q974" s="4">
        <v>538.28</v>
      </c>
      <c r="R974" s="4">
        <v>900</v>
      </c>
      <c r="S974" s="4">
        <v>276045.23</v>
      </c>
      <c r="T974" t="s">
        <v>2857</v>
      </c>
      <c r="U974" t="s">
        <v>4671</v>
      </c>
      <c r="V974" t="s">
        <v>4253</v>
      </c>
      <c r="W974" t="s">
        <v>2871</v>
      </c>
    </row>
    <row r="975" spans="1:23" x14ac:dyDescent="0.2">
      <c r="A975" t="s">
        <v>2911</v>
      </c>
      <c r="B975" t="s">
        <v>2912</v>
      </c>
      <c r="C975" t="s">
        <v>2887</v>
      </c>
      <c r="D975" t="s">
        <v>2888</v>
      </c>
      <c r="E975" t="s">
        <v>2915</v>
      </c>
      <c r="F975" t="s">
        <v>2916</v>
      </c>
      <c r="G975" t="s">
        <v>2856</v>
      </c>
      <c r="H975" t="s">
        <v>4672</v>
      </c>
      <c r="I975" s="2">
        <v>45736</v>
      </c>
      <c r="J975" t="s">
        <v>4673</v>
      </c>
      <c r="K975" t="s">
        <v>4674</v>
      </c>
      <c r="L975" t="s">
        <v>4675</v>
      </c>
      <c r="M975" s="3">
        <v>25358</v>
      </c>
      <c r="N975" s="4">
        <v>510963.7</v>
      </c>
      <c r="O975" s="4">
        <v>568.69000000000005</v>
      </c>
      <c r="P975" s="4">
        <v>1641.24</v>
      </c>
      <c r="Q975" s="4">
        <v>760.74</v>
      </c>
      <c r="R975" s="4">
        <v>3500</v>
      </c>
      <c r="S975" s="4">
        <v>505253.77</v>
      </c>
      <c r="T975" t="s">
        <v>2857</v>
      </c>
      <c r="U975" t="s">
        <v>4676</v>
      </c>
      <c r="V975" t="s">
        <v>4253</v>
      </c>
      <c r="W975" t="s">
        <v>2887</v>
      </c>
    </row>
    <row r="976" spans="1:23" x14ac:dyDescent="0.2">
      <c r="A976" t="s">
        <v>2911</v>
      </c>
      <c r="B976" t="s">
        <v>2912</v>
      </c>
      <c r="C976" t="s">
        <v>2922</v>
      </c>
      <c r="D976" t="s">
        <v>2923</v>
      </c>
      <c r="E976" t="s">
        <v>2915</v>
      </c>
      <c r="F976" t="s">
        <v>2916</v>
      </c>
      <c r="G976" t="s">
        <v>2856</v>
      </c>
      <c r="H976" t="s">
        <v>4677</v>
      </c>
      <c r="I976" s="2">
        <v>45736</v>
      </c>
      <c r="J976" t="s">
        <v>4678</v>
      </c>
      <c r="K976" t="s">
        <v>4679</v>
      </c>
      <c r="L976" t="s">
        <v>4680</v>
      </c>
      <c r="M976" s="3">
        <v>29026</v>
      </c>
      <c r="N976" s="4">
        <v>666146.69999999995</v>
      </c>
      <c r="O976" s="4">
        <v>741.41</v>
      </c>
      <c r="P976" s="4">
        <v>2859</v>
      </c>
      <c r="Q976" s="4">
        <v>870.78</v>
      </c>
      <c r="R976" s="4">
        <v>4500</v>
      </c>
      <c r="S976" s="4">
        <v>658046.29</v>
      </c>
      <c r="T976" t="s">
        <v>2857</v>
      </c>
      <c r="U976" t="s">
        <v>4681</v>
      </c>
      <c r="V976" t="s">
        <v>4253</v>
      </c>
      <c r="W976" t="s">
        <v>2922</v>
      </c>
    </row>
    <row r="977" spans="1:23" x14ac:dyDescent="0.2">
      <c r="A977" t="s">
        <v>2911</v>
      </c>
      <c r="B977" t="s">
        <v>2912</v>
      </c>
      <c r="C977" t="s">
        <v>2871</v>
      </c>
      <c r="D977" t="s">
        <v>2872</v>
      </c>
      <c r="E977" t="s">
        <v>2915</v>
      </c>
      <c r="F977" t="s">
        <v>2916</v>
      </c>
      <c r="G977" t="s">
        <v>2856</v>
      </c>
      <c r="H977" t="s">
        <v>4682</v>
      </c>
      <c r="I977" s="2">
        <v>45736</v>
      </c>
      <c r="J977" t="s">
        <v>3068</v>
      </c>
      <c r="K977" t="s">
        <v>3746</v>
      </c>
      <c r="L977" t="s">
        <v>4683</v>
      </c>
      <c r="M977" s="3">
        <v>32376</v>
      </c>
      <c r="N977" s="4">
        <v>652673.29</v>
      </c>
      <c r="O977" s="4">
        <v>0</v>
      </c>
      <c r="P977" s="4">
        <v>0</v>
      </c>
      <c r="Q977" s="4">
        <v>971.28</v>
      </c>
      <c r="R977" s="4">
        <v>0</v>
      </c>
      <c r="S977" s="4">
        <v>652673.29</v>
      </c>
      <c r="T977" t="s">
        <v>2857</v>
      </c>
      <c r="U977" t="s">
        <v>4684</v>
      </c>
      <c r="V977" t="s">
        <v>4253</v>
      </c>
      <c r="W977" t="s">
        <v>2871</v>
      </c>
    </row>
    <row r="978" spans="1:23" x14ac:dyDescent="0.2">
      <c r="A978" t="s">
        <v>2911</v>
      </c>
      <c r="B978" t="s">
        <v>2912</v>
      </c>
      <c r="C978" t="s">
        <v>2871</v>
      </c>
      <c r="D978" t="s">
        <v>2872</v>
      </c>
      <c r="E978" t="s">
        <v>2915</v>
      </c>
      <c r="F978" t="s">
        <v>2916</v>
      </c>
      <c r="G978" t="s">
        <v>2856</v>
      </c>
      <c r="H978" t="s">
        <v>4685</v>
      </c>
      <c r="I978" s="2">
        <v>45736</v>
      </c>
      <c r="J978" t="s">
        <v>3068</v>
      </c>
      <c r="K978" t="s">
        <v>3746</v>
      </c>
      <c r="L978" t="s">
        <v>4686</v>
      </c>
      <c r="M978" s="3">
        <v>32683</v>
      </c>
      <c r="N978" s="4">
        <v>658862.15</v>
      </c>
      <c r="O978" s="4">
        <v>0</v>
      </c>
      <c r="P978" s="4">
        <v>0</v>
      </c>
      <c r="Q978" s="4">
        <v>980.49</v>
      </c>
      <c r="R978" s="4">
        <v>0</v>
      </c>
      <c r="S978" s="4">
        <v>658862.15</v>
      </c>
      <c r="T978" t="s">
        <v>2857</v>
      </c>
      <c r="U978" t="s">
        <v>4687</v>
      </c>
      <c r="V978" t="s">
        <v>4253</v>
      </c>
      <c r="W978" t="s">
        <v>2871</v>
      </c>
    </row>
    <row r="979" spans="1:23" x14ac:dyDescent="0.2">
      <c r="A979" t="s">
        <v>2911</v>
      </c>
      <c r="B979" t="s">
        <v>2912</v>
      </c>
      <c r="C979" t="s">
        <v>2871</v>
      </c>
      <c r="D979" t="s">
        <v>2872</v>
      </c>
      <c r="E979" t="s">
        <v>2915</v>
      </c>
      <c r="F979" t="s">
        <v>2916</v>
      </c>
      <c r="G979" t="s">
        <v>2856</v>
      </c>
      <c r="H979" t="s">
        <v>4688</v>
      </c>
      <c r="I979" s="2">
        <v>45736</v>
      </c>
      <c r="J979" t="s">
        <v>3068</v>
      </c>
      <c r="K979" t="s">
        <v>3746</v>
      </c>
      <c r="L979" t="s">
        <v>4689</v>
      </c>
      <c r="M979" s="3">
        <v>33011</v>
      </c>
      <c r="N979" s="4">
        <v>665474.36</v>
      </c>
      <c r="O979" s="4">
        <v>0</v>
      </c>
      <c r="P979" s="4">
        <v>0</v>
      </c>
      <c r="Q979" s="4">
        <v>990.33</v>
      </c>
      <c r="R979" s="4">
        <v>0</v>
      </c>
      <c r="S979" s="4">
        <v>665474.36</v>
      </c>
      <c r="T979" t="s">
        <v>2857</v>
      </c>
      <c r="U979" t="s">
        <v>4690</v>
      </c>
      <c r="V979" t="s">
        <v>4253</v>
      </c>
      <c r="W979" t="s">
        <v>2871</v>
      </c>
    </row>
    <row r="980" spans="1:23" x14ac:dyDescent="0.2">
      <c r="A980" t="s">
        <v>2911</v>
      </c>
      <c r="B980" t="s">
        <v>2912</v>
      </c>
      <c r="C980" t="s">
        <v>2913</v>
      </c>
      <c r="D980" t="s">
        <v>2914</v>
      </c>
      <c r="E980" t="s">
        <v>2915</v>
      </c>
      <c r="F980" t="s">
        <v>2916</v>
      </c>
      <c r="G980" t="s">
        <v>2856</v>
      </c>
      <c r="H980" t="s">
        <v>4691</v>
      </c>
      <c r="I980" s="2">
        <v>45737</v>
      </c>
      <c r="J980" t="s">
        <v>3681</v>
      </c>
      <c r="K980" t="s">
        <v>3295</v>
      </c>
      <c r="L980" t="s">
        <v>4692</v>
      </c>
      <c r="M980" s="3">
        <v>29304</v>
      </c>
      <c r="N980" s="4">
        <v>668595.38</v>
      </c>
      <c r="O980" s="4">
        <v>744.13</v>
      </c>
      <c r="P980" s="4">
        <v>4366.33</v>
      </c>
      <c r="Q980" s="4">
        <v>879.12</v>
      </c>
      <c r="R980" s="4">
        <v>4500.01</v>
      </c>
      <c r="S980" s="4">
        <v>658984.91</v>
      </c>
      <c r="T980" t="s">
        <v>2857</v>
      </c>
      <c r="U980" t="s">
        <v>4693</v>
      </c>
      <c r="V980" t="s">
        <v>4253</v>
      </c>
      <c r="W980" t="s">
        <v>2913</v>
      </c>
    </row>
    <row r="981" spans="1:23" x14ac:dyDescent="0.2">
      <c r="A981" t="s">
        <v>2911</v>
      </c>
      <c r="B981" t="s">
        <v>2912</v>
      </c>
      <c r="C981" t="s">
        <v>2922</v>
      </c>
      <c r="D981" t="s">
        <v>2923</v>
      </c>
      <c r="E981" t="s">
        <v>2915</v>
      </c>
      <c r="F981" t="s">
        <v>2916</v>
      </c>
      <c r="G981" t="s">
        <v>2856</v>
      </c>
      <c r="H981" t="s">
        <v>4694</v>
      </c>
      <c r="I981" s="2">
        <v>45737</v>
      </c>
      <c r="J981" t="s">
        <v>4695</v>
      </c>
      <c r="K981" t="s">
        <v>4696</v>
      </c>
      <c r="L981" t="s">
        <v>4697</v>
      </c>
      <c r="M981" s="3">
        <v>36434</v>
      </c>
      <c r="N981" s="4">
        <v>808559.36</v>
      </c>
      <c r="O981" s="4">
        <v>899.91</v>
      </c>
      <c r="P981" s="4">
        <v>1600</v>
      </c>
      <c r="Q981" s="4">
        <v>1093.02</v>
      </c>
      <c r="R981" s="4">
        <v>3500</v>
      </c>
      <c r="S981" s="4">
        <v>802559.45</v>
      </c>
      <c r="T981" t="s">
        <v>2857</v>
      </c>
      <c r="U981" t="s">
        <v>4698</v>
      </c>
      <c r="V981" t="s">
        <v>4253</v>
      </c>
      <c r="W981" t="s">
        <v>2922</v>
      </c>
    </row>
    <row r="982" spans="1:23" x14ac:dyDescent="0.2">
      <c r="A982" t="s">
        <v>2911</v>
      </c>
      <c r="B982" t="s">
        <v>2912</v>
      </c>
      <c r="C982" t="s">
        <v>2913</v>
      </c>
      <c r="D982" t="s">
        <v>2914</v>
      </c>
      <c r="E982" t="s">
        <v>2915</v>
      </c>
      <c r="F982" t="s">
        <v>2916</v>
      </c>
      <c r="G982" t="s">
        <v>2856</v>
      </c>
      <c r="H982" t="s">
        <v>4699</v>
      </c>
      <c r="I982" s="2">
        <v>45737</v>
      </c>
      <c r="J982" t="s">
        <v>2952</v>
      </c>
      <c r="K982" t="s">
        <v>3373</v>
      </c>
      <c r="L982" t="s">
        <v>4700</v>
      </c>
      <c r="M982" s="3">
        <v>29304</v>
      </c>
      <c r="N982" s="4">
        <v>672990.98</v>
      </c>
      <c r="O982" s="4">
        <v>749.03</v>
      </c>
      <c r="P982" s="4">
        <v>1506.4</v>
      </c>
      <c r="Q982" s="4">
        <v>879.12</v>
      </c>
      <c r="R982" s="4">
        <v>4500</v>
      </c>
      <c r="S982" s="4">
        <v>666235.55000000005</v>
      </c>
      <c r="T982" t="s">
        <v>2857</v>
      </c>
      <c r="U982" t="s">
        <v>4701</v>
      </c>
      <c r="V982" t="s">
        <v>4253</v>
      </c>
      <c r="W982" t="s">
        <v>2913</v>
      </c>
    </row>
    <row r="983" spans="1:23" x14ac:dyDescent="0.2">
      <c r="A983" t="s">
        <v>2911</v>
      </c>
      <c r="B983" t="s">
        <v>2912</v>
      </c>
      <c r="C983" t="s">
        <v>2871</v>
      </c>
      <c r="D983" t="s">
        <v>2872</v>
      </c>
      <c r="E983" t="s">
        <v>2915</v>
      </c>
      <c r="F983" t="s">
        <v>2916</v>
      </c>
      <c r="G983" t="s">
        <v>2856</v>
      </c>
      <c r="H983" t="s">
        <v>4702</v>
      </c>
      <c r="I983" s="2">
        <v>45737</v>
      </c>
      <c r="J983" t="s">
        <v>3864</v>
      </c>
      <c r="K983" t="s">
        <v>3865</v>
      </c>
      <c r="L983" t="s">
        <v>4703</v>
      </c>
      <c r="M983" s="3">
        <v>27377</v>
      </c>
      <c r="N983" s="4">
        <v>553015.4</v>
      </c>
      <c r="O983" s="4">
        <v>615.5</v>
      </c>
      <c r="P983" s="4">
        <v>1273.8800000000001</v>
      </c>
      <c r="Q983" s="4">
        <v>821.31</v>
      </c>
      <c r="R983" s="4">
        <v>900</v>
      </c>
      <c r="S983" s="4">
        <v>550226.02</v>
      </c>
      <c r="T983" t="s">
        <v>2857</v>
      </c>
      <c r="U983" t="s">
        <v>4704</v>
      </c>
      <c r="V983" t="s">
        <v>4253</v>
      </c>
      <c r="W983" t="s">
        <v>2871</v>
      </c>
    </row>
    <row r="984" spans="1:23" x14ac:dyDescent="0.2">
      <c r="A984" t="s">
        <v>2911</v>
      </c>
      <c r="B984" t="s">
        <v>2912</v>
      </c>
      <c r="C984" t="s">
        <v>2887</v>
      </c>
      <c r="D984" t="s">
        <v>2888</v>
      </c>
      <c r="E984" t="s">
        <v>2915</v>
      </c>
      <c r="F984" t="s">
        <v>2916</v>
      </c>
      <c r="G984" t="s">
        <v>2856</v>
      </c>
      <c r="H984" t="s">
        <v>4705</v>
      </c>
      <c r="I984" s="2">
        <v>45737</v>
      </c>
      <c r="J984" t="s">
        <v>4643</v>
      </c>
      <c r="K984" t="s">
        <v>4644</v>
      </c>
      <c r="L984" t="s">
        <v>4706</v>
      </c>
      <c r="M984" s="3">
        <v>30789</v>
      </c>
      <c r="N984" s="4">
        <v>618858.9</v>
      </c>
      <c r="O984" s="4">
        <v>688.78</v>
      </c>
      <c r="P984" s="4">
        <v>2192.23</v>
      </c>
      <c r="Q984" s="4">
        <v>923.67</v>
      </c>
      <c r="R984" s="4">
        <v>3500</v>
      </c>
      <c r="S984" s="4">
        <v>612477.89</v>
      </c>
      <c r="T984" t="s">
        <v>2857</v>
      </c>
      <c r="U984" t="s">
        <v>4707</v>
      </c>
      <c r="V984" t="s">
        <v>4253</v>
      </c>
      <c r="W984" t="s">
        <v>2887</v>
      </c>
    </row>
    <row r="985" spans="1:23" x14ac:dyDescent="0.2">
      <c r="A985" t="s">
        <v>2911</v>
      </c>
      <c r="B985" t="s">
        <v>2912</v>
      </c>
      <c r="C985" t="s">
        <v>2922</v>
      </c>
      <c r="D985" t="s">
        <v>2923</v>
      </c>
      <c r="E985" t="s">
        <v>2915</v>
      </c>
      <c r="F985" t="s">
        <v>2916</v>
      </c>
      <c r="G985" t="s">
        <v>2856</v>
      </c>
      <c r="H985" t="s">
        <v>4708</v>
      </c>
      <c r="I985" s="2">
        <v>45737</v>
      </c>
      <c r="J985" t="s">
        <v>2925</v>
      </c>
      <c r="K985" t="s">
        <v>2926</v>
      </c>
      <c r="L985" t="s">
        <v>4709</v>
      </c>
      <c r="M985" s="3">
        <v>28762</v>
      </c>
      <c r="N985" s="4">
        <v>627079.48</v>
      </c>
      <c r="O985" s="4">
        <v>697.93</v>
      </c>
      <c r="P985" s="4">
        <v>2893.45</v>
      </c>
      <c r="Q985" s="4">
        <v>862.86</v>
      </c>
      <c r="R985" s="4">
        <v>4500</v>
      </c>
      <c r="S985" s="4">
        <v>618988.1</v>
      </c>
      <c r="T985" t="s">
        <v>2857</v>
      </c>
      <c r="U985" t="s">
        <v>4710</v>
      </c>
      <c r="V985" t="s">
        <v>4253</v>
      </c>
      <c r="W985" t="s">
        <v>2922</v>
      </c>
    </row>
    <row r="986" spans="1:23" x14ac:dyDescent="0.2">
      <c r="A986" t="s">
        <v>2911</v>
      </c>
      <c r="B986" t="s">
        <v>2912</v>
      </c>
      <c r="C986" t="s">
        <v>3338</v>
      </c>
      <c r="D986" t="s">
        <v>3339</v>
      </c>
      <c r="E986" t="s">
        <v>2915</v>
      </c>
      <c r="F986" t="s">
        <v>2916</v>
      </c>
      <c r="G986" t="s">
        <v>2856</v>
      </c>
      <c r="H986" t="s">
        <v>4711</v>
      </c>
      <c r="I986" s="2">
        <v>45738</v>
      </c>
      <c r="J986" t="s">
        <v>3257</v>
      </c>
      <c r="K986" t="s">
        <v>4712</v>
      </c>
      <c r="L986" t="s">
        <v>4713</v>
      </c>
      <c r="M986" s="3">
        <v>5986</v>
      </c>
      <c r="N986" s="4">
        <v>140460.71</v>
      </c>
      <c r="O986" s="4">
        <v>0</v>
      </c>
      <c r="P986" s="4">
        <v>145</v>
      </c>
      <c r="Q986" s="4">
        <v>179.58</v>
      </c>
      <c r="R986" s="4">
        <v>0</v>
      </c>
      <c r="S986" s="4">
        <v>140315.71</v>
      </c>
      <c r="T986" t="s">
        <v>2857</v>
      </c>
      <c r="U986" t="s">
        <v>4714</v>
      </c>
      <c r="V986" t="s">
        <v>4253</v>
      </c>
      <c r="W986" t="s">
        <v>3338</v>
      </c>
    </row>
    <row r="987" spans="1:23" x14ac:dyDescent="0.2">
      <c r="A987" t="s">
        <v>2911</v>
      </c>
      <c r="B987" t="s">
        <v>2912</v>
      </c>
      <c r="C987" t="s">
        <v>3338</v>
      </c>
      <c r="D987" t="s">
        <v>3339</v>
      </c>
      <c r="E987" t="s">
        <v>2915</v>
      </c>
      <c r="F987" t="s">
        <v>2916</v>
      </c>
      <c r="G987" t="s">
        <v>2856</v>
      </c>
      <c r="H987" t="s">
        <v>4711</v>
      </c>
      <c r="I987" s="2">
        <v>45738</v>
      </c>
      <c r="J987" t="s">
        <v>3257</v>
      </c>
      <c r="K987" t="s">
        <v>4712</v>
      </c>
      <c r="L987" t="s">
        <v>4715</v>
      </c>
      <c r="M987" s="3">
        <v>5986</v>
      </c>
      <c r="N987" s="4">
        <v>140460.71</v>
      </c>
      <c r="O987" s="4">
        <v>0</v>
      </c>
      <c r="P987" s="4">
        <v>145</v>
      </c>
      <c r="Q987" s="4">
        <v>179.58</v>
      </c>
      <c r="R987" s="4">
        <v>0</v>
      </c>
      <c r="S987" s="4">
        <v>140315.71</v>
      </c>
      <c r="T987" t="s">
        <v>2857</v>
      </c>
      <c r="U987" t="s">
        <v>4714</v>
      </c>
      <c r="V987" t="s">
        <v>4253</v>
      </c>
      <c r="W987" t="s">
        <v>3338</v>
      </c>
    </row>
    <row r="988" spans="1:23" x14ac:dyDescent="0.2">
      <c r="A988" t="s">
        <v>2911</v>
      </c>
      <c r="B988" t="s">
        <v>2912</v>
      </c>
      <c r="C988" t="s">
        <v>3156</v>
      </c>
      <c r="D988" t="s">
        <v>3157</v>
      </c>
      <c r="E988" t="s">
        <v>2915</v>
      </c>
      <c r="F988" t="s">
        <v>2916</v>
      </c>
      <c r="G988" t="s">
        <v>2856</v>
      </c>
      <c r="H988" t="s">
        <v>4716</v>
      </c>
      <c r="I988" s="2">
        <v>45739</v>
      </c>
      <c r="J988" t="s">
        <v>4717</v>
      </c>
      <c r="K988" t="s">
        <v>4718</v>
      </c>
      <c r="L988" t="s">
        <v>4719</v>
      </c>
      <c r="M988" s="3">
        <v>381</v>
      </c>
      <c r="N988" s="4">
        <v>305119.75</v>
      </c>
      <c r="O988" s="4">
        <v>339.59</v>
      </c>
      <c r="P988" s="4">
        <v>1474.04</v>
      </c>
      <c r="Q988" s="4">
        <v>0</v>
      </c>
      <c r="R988" s="4">
        <v>0</v>
      </c>
      <c r="S988" s="4">
        <v>303306.12</v>
      </c>
      <c r="T988" t="s">
        <v>2857</v>
      </c>
      <c r="U988" t="s">
        <v>4720</v>
      </c>
      <c r="V988" t="s">
        <v>4253</v>
      </c>
      <c r="W988" t="s">
        <v>3156</v>
      </c>
    </row>
    <row r="989" spans="1:23" x14ac:dyDescent="0.2">
      <c r="A989" t="s">
        <v>2911</v>
      </c>
      <c r="B989" t="s">
        <v>2912</v>
      </c>
      <c r="C989" t="s">
        <v>3156</v>
      </c>
      <c r="D989" t="s">
        <v>3157</v>
      </c>
      <c r="E989" t="s">
        <v>2915</v>
      </c>
      <c r="F989" t="s">
        <v>2916</v>
      </c>
      <c r="G989" t="s">
        <v>2856</v>
      </c>
      <c r="H989" t="s">
        <v>4716</v>
      </c>
      <c r="I989" s="2">
        <v>45739</v>
      </c>
      <c r="J989" t="s">
        <v>4717</v>
      </c>
      <c r="K989" t="s">
        <v>4718</v>
      </c>
      <c r="L989" t="s">
        <v>4721</v>
      </c>
      <c r="M989" s="3">
        <v>170</v>
      </c>
      <c r="N989" s="4">
        <v>135804.75</v>
      </c>
      <c r="O989" s="4">
        <v>151.15</v>
      </c>
      <c r="P989" s="4">
        <v>655.96</v>
      </c>
      <c r="Q989" s="4">
        <v>0</v>
      </c>
      <c r="R989" s="4">
        <v>0</v>
      </c>
      <c r="S989" s="4">
        <v>134997.64000000001</v>
      </c>
      <c r="T989" t="s">
        <v>2857</v>
      </c>
      <c r="U989" t="s">
        <v>4720</v>
      </c>
      <c r="V989" t="s">
        <v>4253</v>
      </c>
      <c r="W989" t="s">
        <v>3156</v>
      </c>
    </row>
    <row r="990" spans="1:23" x14ac:dyDescent="0.2">
      <c r="A990" t="s">
        <v>2911</v>
      </c>
      <c r="B990" t="s">
        <v>2912</v>
      </c>
      <c r="C990" t="s">
        <v>2922</v>
      </c>
      <c r="D990" t="s">
        <v>2923</v>
      </c>
      <c r="E990" t="s">
        <v>2915</v>
      </c>
      <c r="F990" t="s">
        <v>2916</v>
      </c>
      <c r="G990" t="s">
        <v>2856</v>
      </c>
      <c r="H990" t="s">
        <v>4722</v>
      </c>
      <c r="I990" s="2">
        <v>45739</v>
      </c>
      <c r="J990" t="s">
        <v>3659</v>
      </c>
      <c r="K990" t="s">
        <v>3660</v>
      </c>
      <c r="L990" t="s">
        <v>4723</v>
      </c>
      <c r="M990" s="3">
        <v>29780</v>
      </c>
      <c r="N990" s="4">
        <v>653145.68000000005</v>
      </c>
      <c r="O990" s="4">
        <v>726.94</v>
      </c>
      <c r="P990" s="4">
        <v>1214.3499999999999</v>
      </c>
      <c r="Q990" s="4">
        <v>1489</v>
      </c>
      <c r="R990" s="4">
        <v>0</v>
      </c>
      <c r="S990" s="4">
        <v>651204.39</v>
      </c>
      <c r="T990" t="s">
        <v>2857</v>
      </c>
      <c r="U990" t="s">
        <v>4724</v>
      </c>
      <c r="V990" t="s">
        <v>4253</v>
      </c>
      <c r="W990" t="s">
        <v>2922</v>
      </c>
    </row>
    <row r="991" spans="1:23" x14ac:dyDescent="0.2">
      <c r="A991" t="s">
        <v>2911</v>
      </c>
      <c r="B991" t="s">
        <v>2912</v>
      </c>
      <c r="C991" t="s">
        <v>2922</v>
      </c>
      <c r="D991" t="s">
        <v>2923</v>
      </c>
      <c r="E991" t="s">
        <v>2915</v>
      </c>
      <c r="F991" t="s">
        <v>2916</v>
      </c>
      <c r="G991" t="s">
        <v>2856</v>
      </c>
      <c r="H991" t="s">
        <v>4722</v>
      </c>
      <c r="I991" s="2">
        <v>45739</v>
      </c>
      <c r="J991" t="s">
        <v>3659</v>
      </c>
      <c r="K991" t="s">
        <v>3660</v>
      </c>
      <c r="L991" t="s">
        <v>4725</v>
      </c>
      <c r="M991" s="3">
        <v>29903</v>
      </c>
      <c r="N991" s="4">
        <v>655843.36</v>
      </c>
      <c r="O991" s="4">
        <v>729.94</v>
      </c>
      <c r="P991" s="4">
        <v>1214.3499999999999</v>
      </c>
      <c r="Q991" s="4">
        <v>1495.15</v>
      </c>
      <c r="R991" s="4">
        <v>0</v>
      </c>
      <c r="S991" s="4">
        <v>653899.06999999995</v>
      </c>
      <c r="T991" t="s">
        <v>2857</v>
      </c>
      <c r="U991" t="s">
        <v>4724</v>
      </c>
      <c r="V991" t="s">
        <v>4253</v>
      </c>
      <c r="W991" t="s">
        <v>2922</v>
      </c>
    </row>
    <row r="992" spans="1:23" x14ac:dyDescent="0.2">
      <c r="A992" t="s">
        <v>2911</v>
      </c>
      <c r="B992" t="s">
        <v>2912</v>
      </c>
      <c r="C992" t="s">
        <v>2913</v>
      </c>
      <c r="D992" t="s">
        <v>2914</v>
      </c>
      <c r="E992" t="s">
        <v>2915</v>
      </c>
      <c r="F992" t="s">
        <v>2916</v>
      </c>
      <c r="G992" t="s">
        <v>2856</v>
      </c>
      <c r="H992" t="s">
        <v>4726</v>
      </c>
      <c r="I992" s="2">
        <v>45739</v>
      </c>
      <c r="J992" t="s">
        <v>3326</v>
      </c>
      <c r="K992" t="s">
        <v>3327</v>
      </c>
      <c r="L992" t="s">
        <v>4727</v>
      </c>
      <c r="M992" s="3">
        <v>29366</v>
      </c>
      <c r="N992" s="4">
        <v>667558.48</v>
      </c>
      <c r="O992" s="4">
        <v>742.98</v>
      </c>
      <c r="P992" s="4">
        <v>260</v>
      </c>
      <c r="Q992" s="4">
        <v>5579.48</v>
      </c>
      <c r="R992" s="4">
        <v>0</v>
      </c>
      <c r="S992" s="4">
        <v>666555.5</v>
      </c>
      <c r="T992" t="s">
        <v>2857</v>
      </c>
      <c r="U992" t="s">
        <v>4728</v>
      </c>
      <c r="V992" t="s">
        <v>4253</v>
      </c>
      <c r="W992" t="s">
        <v>2913</v>
      </c>
    </row>
    <row r="993" spans="1:23" x14ac:dyDescent="0.2">
      <c r="A993" t="s">
        <v>2911</v>
      </c>
      <c r="B993" t="s">
        <v>2912</v>
      </c>
      <c r="C993" t="s">
        <v>2913</v>
      </c>
      <c r="D993" t="s">
        <v>2914</v>
      </c>
      <c r="E993" t="s">
        <v>2915</v>
      </c>
      <c r="F993" t="s">
        <v>2916</v>
      </c>
      <c r="G993" t="s">
        <v>2856</v>
      </c>
      <c r="H993" t="s">
        <v>4726</v>
      </c>
      <c r="I993" s="2">
        <v>45739</v>
      </c>
      <c r="J993" t="s">
        <v>3326</v>
      </c>
      <c r="K993" t="s">
        <v>3327</v>
      </c>
      <c r="L993" t="s">
        <v>4729</v>
      </c>
      <c r="M993" s="3">
        <v>29366</v>
      </c>
      <c r="N993" s="4">
        <v>667558.48</v>
      </c>
      <c r="O993" s="4">
        <v>742.98</v>
      </c>
      <c r="P993" s="4">
        <v>260</v>
      </c>
      <c r="Q993" s="4">
        <v>5579.48</v>
      </c>
      <c r="R993" s="4">
        <v>0</v>
      </c>
      <c r="S993" s="4">
        <v>666555.5</v>
      </c>
      <c r="T993" t="s">
        <v>2857</v>
      </c>
      <c r="U993" t="s">
        <v>4728</v>
      </c>
      <c r="V993" t="s">
        <v>4253</v>
      </c>
      <c r="W993" t="s">
        <v>2913</v>
      </c>
    </row>
    <row r="994" spans="1:23" x14ac:dyDescent="0.2">
      <c r="A994" t="s">
        <v>2911</v>
      </c>
      <c r="B994" t="s">
        <v>2912</v>
      </c>
      <c r="C994" t="s">
        <v>2887</v>
      </c>
      <c r="D994" t="s">
        <v>2888</v>
      </c>
      <c r="E994" t="s">
        <v>2915</v>
      </c>
      <c r="F994" t="s">
        <v>2916</v>
      </c>
      <c r="G994" t="s">
        <v>2856</v>
      </c>
      <c r="H994" t="s">
        <v>4730</v>
      </c>
      <c r="I994" s="2">
        <v>45740</v>
      </c>
      <c r="J994" t="s">
        <v>3249</v>
      </c>
      <c r="K994" t="s">
        <v>3250</v>
      </c>
      <c r="L994" t="s">
        <v>3251</v>
      </c>
      <c r="M994" s="3">
        <v>15405</v>
      </c>
      <c r="N994" s="4">
        <v>323955.59999999998</v>
      </c>
      <c r="O994" s="4">
        <v>360.56</v>
      </c>
      <c r="P994" s="4">
        <v>846.5</v>
      </c>
      <c r="Q994" s="4">
        <v>924.3</v>
      </c>
      <c r="R994" s="4">
        <v>900</v>
      </c>
      <c r="S994" s="4">
        <v>321848.53999999998</v>
      </c>
      <c r="T994" t="s">
        <v>2857</v>
      </c>
      <c r="U994" t="s">
        <v>4731</v>
      </c>
      <c r="V994" t="s">
        <v>4253</v>
      </c>
      <c r="W994" t="s">
        <v>2887</v>
      </c>
    </row>
    <row r="995" spans="1:23" x14ac:dyDescent="0.2">
      <c r="A995" t="s">
        <v>2911</v>
      </c>
      <c r="B995" t="s">
        <v>2912</v>
      </c>
      <c r="C995" t="s">
        <v>2871</v>
      </c>
      <c r="D995" t="s">
        <v>2872</v>
      </c>
      <c r="E995" t="s">
        <v>2915</v>
      </c>
      <c r="F995" t="s">
        <v>2916</v>
      </c>
      <c r="G995" t="s">
        <v>2856</v>
      </c>
      <c r="H995" t="s">
        <v>4732</v>
      </c>
      <c r="I995" s="2">
        <v>45740</v>
      </c>
      <c r="J995" t="s">
        <v>3239</v>
      </c>
      <c r="K995" t="s">
        <v>3240</v>
      </c>
      <c r="L995" t="s">
        <v>4668</v>
      </c>
      <c r="M995" s="3">
        <v>13603</v>
      </c>
      <c r="N995" s="4">
        <v>281435.87</v>
      </c>
      <c r="O995" s="4">
        <v>313.23</v>
      </c>
      <c r="P995" s="4">
        <v>1160.1500000000001</v>
      </c>
      <c r="Q995" s="4">
        <v>544.12</v>
      </c>
      <c r="R995" s="4">
        <v>900</v>
      </c>
      <c r="S995" s="4">
        <v>279062.49</v>
      </c>
      <c r="T995" t="s">
        <v>2857</v>
      </c>
      <c r="U995" t="s">
        <v>4733</v>
      </c>
      <c r="V995" t="s">
        <v>4253</v>
      </c>
      <c r="W995" t="s">
        <v>2871</v>
      </c>
    </row>
    <row r="996" spans="1:23" x14ac:dyDescent="0.2">
      <c r="A996" t="s">
        <v>2911</v>
      </c>
      <c r="B996" t="s">
        <v>2912</v>
      </c>
      <c r="C996" t="s">
        <v>2871</v>
      </c>
      <c r="D996" t="s">
        <v>2872</v>
      </c>
      <c r="E996" t="s">
        <v>2915</v>
      </c>
      <c r="F996" t="s">
        <v>2916</v>
      </c>
      <c r="G996" t="s">
        <v>2856</v>
      </c>
      <c r="H996" t="s">
        <v>4734</v>
      </c>
      <c r="I996" s="2">
        <v>45740</v>
      </c>
      <c r="J996" t="s">
        <v>4735</v>
      </c>
      <c r="K996" t="s">
        <v>4736</v>
      </c>
      <c r="L996" t="s">
        <v>4737</v>
      </c>
      <c r="M996" s="3">
        <v>26645</v>
      </c>
      <c r="N996" s="4">
        <v>528903.25</v>
      </c>
      <c r="O996" s="4">
        <v>588.66</v>
      </c>
      <c r="P996" s="4">
        <v>1614.32</v>
      </c>
      <c r="Q996" s="4">
        <v>799.35</v>
      </c>
      <c r="R996" s="4">
        <v>800</v>
      </c>
      <c r="S996" s="4">
        <v>525900.27</v>
      </c>
      <c r="T996" t="s">
        <v>2857</v>
      </c>
      <c r="U996" t="s">
        <v>4738</v>
      </c>
      <c r="V996" t="s">
        <v>4253</v>
      </c>
      <c r="W996" t="s">
        <v>2871</v>
      </c>
    </row>
    <row r="997" spans="1:23" x14ac:dyDescent="0.2">
      <c r="A997" t="s">
        <v>2911</v>
      </c>
      <c r="B997" t="s">
        <v>2912</v>
      </c>
      <c r="C997" t="s">
        <v>3088</v>
      </c>
      <c r="D997" t="s">
        <v>3089</v>
      </c>
      <c r="E997" t="s">
        <v>2915</v>
      </c>
      <c r="F997" t="s">
        <v>2916</v>
      </c>
      <c r="G997" t="s">
        <v>2856</v>
      </c>
      <c r="H997" t="s">
        <v>4739</v>
      </c>
      <c r="I997" s="2">
        <v>45741</v>
      </c>
      <c r="J997" t="s">
        <v>4740</v>
      </c>
      <c r="K997" t="s">
        <v>4741</v>
      </c>
      <c r="L997" t="s">
        <v>4742</v>
      </c>
      <c r="M997" s="3">
        <v>2937</v>
      </c>
      <c r="N997" s="4">
        <v>69261.070000000007</v>
      </c>
      <c r="O997" s="4">
        <v>77.09</v>
      </c>
      <c r="P997" s="4">
        <v>197.7</v>
      </c>
      <c r="Q997" s="4">
        <v>88.11</v>
      </c>
      <c r="R997" s="4">
        <v>450</v>
      </c>
      <c r="S997" s="4">
        <v>68536.28</v>
      </c>
      <c r="T997" t="s">
        <v>2857</v>
      </c>
      <c r="U997" t="s">
        <v>4743</v>
      </c>
      <c r="V997" t="s">
        <v>4253</v>
      </c>
      <c r="W997" t="s">
        <v>3088</v>
      </c>
    </row>
    <row r="998" spans="1:23" x14ac:dyDescent="0.2">
      <c r="A998" t="s">
        <v>2911</v>
      </c>
      <c r="B998" t="s">
        <v>2912</v>
      </c>
      <c r="C998" t="s">
        <v>3156</v>
      </c>
      <c r="D998" t="s">
        <v>3157</v>
      </c>
      <c r="E998" t="s">
        <v>2915</v>
      </c>
      <c r="F998" t="s">
        <v>2916</v>
      </c>
      <c r="G998" t="s">
        <v>2856</v>
      </c>
      <c r="H998" t="s">
        <v>4744</v>
      </c>
      <c r="I998" s="2">
        <v>45741</v>
      </c>
      <c r="J998" t="s">
        <v>4745</v>
      </c>
      <c r="K998" t="s">
        <v>4746</v>
      </c>
      <c r="L998" t="s">
        <v>4747</v>
      </c>
      <c r="M998" s="3">
        <v>276</v>
      </c>
      <c r="N998" s="4">
        <v>199793.75</v>
      </c>
      <c r="O998" s="4">
        <v>222.37</v>
      </c>
      <c r="P998" s="4">
        <v>1621</v>
      </c>
      <c r="Q998" s="4">
        <v>0</v>
      </c>
      <c r="R998" s="4">
        <v>0</v>
      </c>
      <c r="S998" s="4">
        <v>197950.38</v>
      </c>
      <c r="T998" t="s">
        <v>2857</v>
      </c>
      <c r="U998" t="s">
        <v>4748</v>
      </c>
      <c r="V998" t="s">
        <v>4253</v>
      </c>
      <c r="W998" t="s">
        <v>3156</v>
      </c>
    </row>
    <row r="999" spans="1:23" x14ac:dyDescent="0.2">
      <c r="A999" t="s">
        <v>2911</v>
      </c>
      <c r="B999" t="s">
        <v>2912</v>
      </c>
      <c r="C999" t="s">
        <v>3030</v>
      </c>
      <c r="D999" t="s">
        <v>3031</v>
      </c>
      <c r="E999" t="s">
        <v>2915</v>
      </c>
      <c r="F999" t="s">
        <v>2916</v>
      </c>
      <c r="G999" t="s">
        <v>2856</v>
      </c>
      <c r="H999" t="s">
        <v>4749</v>
      </c>
      <c r="I999" s="2">
        <v>45741</v>
      </c>
      <c r="J999" t="s">
        <v>3822</v>
      </c>
      <c r="K999" t="s">
        <v>3823</v>
      </c>
      <c r="L999" t="s">
        <v>4750</v>
      </c>
      <c r="M999" s="3">
        <v>34</v>
      </c>
      <c r="N999" s="4">
        <v>32891.14</v>
      </c>
      <c r="O999" s="4">
        <v>36.61</v>
      </c>
      <c r="P999" s="4">
        <v>488.93</v>
      </c>
      <c r="Q999" s="4">
        <v>0</v>
      </c>
      <c r="R999" s="4">
        <v>0</v>
      </c>
      <c r="S999" s="4">
        <v>32365.599999999999</v>
      </c>
      <c r="T999" t="s">
        <v>2857</v>
      </c>
      <c r="U999" t="s">
        <v>4751</v>
      </c>
      <c r="V999" t="s">
        <v>4253</v>
      </c>
      <c r="W999" t="s">
        <v>3030</v>
      </c>
    </row>
    <row r="1000" spans="1:23" x14ac:dyDescent="0.2">
      <c r="A1000" t="s">
        <v>2911</v>
      </c>
      <c r="B1000" t="s">
        <v>3087</v>
      </c>
      <c r="C1000" t="s">
        <v>2913</v>
      </c>
      <c r="D1000" t="s">
        <v>2914</v>
      </c>
      <c r="E1000" t="s">
        <v>2915</v>
      </c>
      <c r="F1000" t="s">
        <v>2916</v>
      </c>
      <c r="G1000" t="s">
        <v>2856</v>
      </c>
      <c r="H1000" t="s">
        <v>2708</v>
      </c>
      <c r="I1000" s="2">
        <v>45741</v>
      </c>
      <c r="J1000" t="s">
        <v>3032</v>
      </c>
      <c r="K1000" t="s">
        <v>3475</v>
      </c>
      <c r="L1000" t="s">
        <v>4752</v>
      </c>
      <c r="M1000" s="3">
        <v>31245</v>
      </c>
      <c r="N1000" s="4">
        <v>714724.69</v>
      </c>
      <c r="O1000" s="4">
        <v>795.47</v>
      </c>
      <c r="P1000" s="4">
        <v>1273.3</v>
      </c>
      <c r="Q1000" s="4">
        <v>937.35</v>
      </c>
      <c r="R1000" s="4">
        <v>3500</v>
      </c>
      <c r="S1000" s="4">
        <v>709155.92</v>
      </c>
      <c r="T1000" t="s">
        <v>2857</v>
      </c>
      <c r="U1000" t="s">
        <v>4753</v>
      </c>
      <c r="V1000" t="s">
        <v>4253</v>
      </c>
      <c r="W1000" t="s">
        <v>2913</v>
      </c>
    </row>
    <row r="1001" spans="1:23" x14ac:dyDescent="0.2">
      <c r="A1001" t="s">
        <v>2911</v>
      </c>
      <c r="B1001" t="s">
        <v>3087</v>
      </c>
      <c r="C1001" t="s">
        <v>2913</v>
      </c>
      <c r="D1001" t="s">
        <v>2914</v>
      </c>
      <c r="E1001" t="s">
        <v>2915</v>
      </c>
      <c r="F1001" t="s">
        <v>2916</v>
      </c>
      <c r="G1001" t="s">
        <v>2856</v>
      </c>
      <c r="H1001" t="s">
        <v>2708</v>
      </c>
      <c r="I1001" s="2">
        <v>45741</v>
      </c>
      <c r="J1001" t="s">
        <v>3032</v>
      </c>
      <c r="K1001" t="s">
        <v>3475</v>
      </c>
      <c r="L1001" t="s">
        <v>4754</v>
      </c>
      <c r="M1001" s="3">
        <v>31245</v>
      </c>
      <c r="N1001" s="4">
        <v>714724.69</v>
      </c>
      <c r="O1001" s="4">
        <v>795.47</v>
      </c>
      <c r="P1001" s="4">
        <v>1273.3</v>
      </c>
      <c r="Q1001" s="4">
        <v>937.35</v>
      </c>
      <c r="R1001" s="4">
        <v>3500</v>
      </c>
      <c r="S1001" s="4">
        <v>709155.92</v>
      </c>
      <c r="T1001" t="s">
        <v>2857</v>
      </c>
      <c r="U1001" t="s">
        <v>4753</v>
      </c>
      <c r="V1001" t="s">
        <v>4253</v>
      </c>
      <c r="W1001" t="s">
        <v>2913</v>
      </c>
    </row>
    <row r="1002" spans="1:23" x14ac:dyDescent="0.2">
      <c r="A1002" t="s">
        <v>2911</v>
      </c>
      <c r="B1002" t="s">
        <v>3087</v>
      </c>
      <c r="C1002" t="s">
        <v>2913</v>
      </c>
      <c r="D1002" t="s">
        <v>2914</v>
      </c>
      <c r="E1002" t="s">
        <v>2915</v>
      </c>
      <c r="F1002" t="s">
        <v>2916</v>
      </c>
      <c r="G1002" t="s">
        <v>2856</v>
      </c>
      <c r="H1002" t="s">
        <v>2708</v>
      </c>
      <c r="I1002" s="2">
        <v>45741</v>
      </c>
      <c r="J1002" t="s">
        <v>3032</v>
      </c>
      <c r="K1002" t="s">
        <v>3475</v>
      </c>
      <c r="L1002" t="s">
        <v>4755</v>
      </c>
      <c r="M1002" s="3">
        <v>31245</v>
      </c>
      <c r="N1002" s="4">
        <v>714724.69</v>
      </c>
      <c r="O1002" s="4">
        <v>795.47</v>
      </c>
      <c r="P1002" s="4">
        <v>1273.3</v>
      </c>
      <c r="Q1002" s="4">
        <v>937.35</v>
      </c>
      <c r="R1002" s="4">
        <v>3500</v>
      </c>
      <c r="S1002" s="4">
        <v>709155.92</v>
      </c>
      <c r="T1002" t="s">
        <v>2857</v>
      </c>
      <c r="U1002" t="s">
        <v>4753</v>
      </c>
      <c r="V1002" t="s">
        <v>4253</v>
      </c>
      <c r="W1002" t="s">
        <v>2913</v>
      </c>
    </row>
    <row r="1003" spans="1:23" x14ac:dyDescent="0.2">
      <c r="A1003" t="s">
        <v>2911</v>
      </c>
      <c r="B1003" t="s">
        <v>3087</v>
      </c>
      <c r="C1003" t="s">
        <v>2913</v>
      </c>
      <c r="D1003" t="s">
        <v>2914</v>
      </c>
      <c r="E1003" t="s">
        <v>2915</v>
      </c>
      <c r="F1003" t="s">
        <v>2916</v>
      </c>
      <c r="G1003" t="s">
        <v>2856</v>
      </c>
      <c r="H1003" t="s">
        <v>2708</v>
      </c>
      <c r="I1003" s="2">
        <v>45741</v>
      </c>
      <c r="J1003" t="s">
        <v>3032</v>
      </c>
      <c r="K1003" t="s">
        <v>3475</v>
      </c>
      <c r="L1003" t="s">
        <v>4756</v>
      </c>
      <c r="M1003" s="3">
        <v>31245</v>
      </c>
      <c r="N1003" s="4">
        <v>714724.69</v>
      </c>
      <c r="O1003" s="4">
        <v>795.47</v>
      </c>
      <c r="P1003" s="4">
        <v>1273.3</v>
      </c>
      <c r="Q1003" s="4">
        <v>937.35</v>
      </c>
      <c r="R1003" s="4">
        <v>3500</v>
      </c>
      <c r="S1003" s="4">
        <v>709155.92</v>
      </c>
      <c r="T1003" t="s">
        <v>2857</v>
      </c>
      <c r="U1003" t="s">
        <v>4753</v>
      </c>
      <c r="V1003" t="s">
        <v>4253</v>
      </c>
      <c r="W1003" t="s">
        <v>2913</v>
      </c>
    </row>
    <row r="1004" spans="1:23" x14ac:dyDescent="0.2">
      <c r="A1004" t="s">
        <v>2911</v>
      </c>
      <c r="B1004" t="s">
        <v>3087</v>
      </c>
      <c r="C1004" t="s">
        <v>2913</v>
      </c>
      <c r="D1004" t="s">
        <v>2914</v>
      </c>
      <c r="E1004" t="s">
        <v>2915</v>
      </c>
      <c r="F1004" t="s">
        <v>2916</v>
      </c>
      <c r="G1004" t="s">
        <v>2856</v>
      </c>
      <c r="H1004" t="s">
        <v>2708</v>
      </c>
      <c r="I1004" s="2">
        <v>45741</v>
      </c>
      <c r="J1004" t="s">
        <v>3032</v>
      </c>
      <c r="K1004" t="s">
        <v>3475</v>
      </c>
      <c r="L1004" t="s">
        <v>4757</v>
      </c>
      <c r="M1004" s="3">
        <v>31245</v>
      </c>
      <c r="N1004" s="4">
        <v>714724.69</v>
      </c>
      <c r="O1004" s="4">
        <v>795.47</v>
      </c>
      <c r="P1004" s="4">
        <v>1273.3</v>
      </c>
      <c r="Q1004" s="4">
        <v>937.35</v>
      </c>
      <c r="R1004" s="4">
        <v>3500</v>
      </c>
      <c r="S1004" s="4">
        <v>709155.92</v>
      </c>
      <c r="T1004" t="s">
        <v>2857</v>
      </c>
      <c r="U1004" t="s">
        <v>4753</v>
      </c>
      <c r="V1004" t="s">
        <v>4253</v>
      </c>
      <c r="W1004" t="s">
        <v>2913</v>
      </c>
    </row>
    <row r="1005" spans="1:23" x14ac:dyDescent="0.2">
      <c r="A1005" t="s">
        <v>2911</v>
      </c>
      <c r="B1005" t="s">
        <v>3087</v>
      </c>
      <c r="C1005" t="s">
        <v>2913</v>
      </c>
      <c r="D1005" t="s">
        <v>2914</v>
      </c>
      <c r="E1005" t="s">
        <v>2915</v>
      </c>
      <c r="F1005" t="s">
        <v>2916</v>
      </c>
      <c r="G1005" t="s">
        <v>2856</v>
      </c>
      <c r="H1005" t="s">
        <v>2708</v>
      </c>
      <c r="I1005" s="2">
        <v>45741</v>
      </c>
      <c r="J1005" t="s">
        <v>3032</v>
      </c>
      <c r="K1005" t="s">
        <v>3475</v>
      </c>
      <c r="L1005" t="s">
        <v>4758</v>
      </c>
      <c r="M1005" s="3">
        <v>31245</v>
      </c>
      <c r="N1005" s="4">
        <v>714724.69</v>
      </c>
      <c r="O1005" s="4">
        <v>795.47</v>
      </c>
      <c r="P1005" s="4">
        <v>1273.3</v>
      </c>
      <c r="Q1005" s="4">
        <v>937.35</v>
      </c>
      <c r="R1005" s="4">
        <v>3500</v>
      </c>
      <c r="S1005" s="4">
        <v>709155.92</v>
      </c>
      <c r="T1005" t="s">
        <v>2857</v>
      </c>
      <c r="U1005" t="s">
        <v>4753</v>
      </c>
      <c r="V1005" t="s">
        <v>4253</v>
      </c>
      <c r="W1005" t="s">
        <v>2913</v>
      </c>
    </row>
    <row r="1006" spans="1:23" x14ac:dyDescent="0.2">
      <c r="A1006" t="s">
        <v>2911</v>
      </c>
      <c r="B1006" t="s">
        <v>3087</v>
      </c>
      <c r="C1006" t="s">
        <v>2913</v>
      </c>
      <c r="D1006" t="s">
        <v>2914</v>
      </c>
      <c r="E1006" t="s">
        <v>2915</v>
      </c>
      <c r="F1006" t="s">
        <v>2916</v>
      </c>
      <c r="G1006" t="s">
        <v>2856</v>
      </c>
      <c r="H1006" t="s">
        <v>2708</v>
      </c>
      <c r="I1006" s="2">
        <v>45741</v>
      </c>
      <c r="J1006" t="s">
        <v>3032</v>
      </c>
      <c r="K1006" t="s">
        <v>3475</v>
      </c>
      <c r="L1006" t="s">
        <v>4759</v>
      </c>
      <c r="M1006" s="3">
        <v>31245</v>
      </c>
      <c r="N1006" s="4">
        <v>714724.69</v>
      </c>
      <c r="O1006" s="4">
        <v>795.47</v>
      </c>
      <c r="P1006" s="4">
        <v>1273.3</v>
      </c>
      <c r="Q1006" s="4">
        <v>937.35</v>
      </c>
      <c r="R1006" s="4">
        <v>3500</v>
      </c>
      <c r="S1006" s="4">
        <v>709155.92</v>
      </c>
      <c r="T1006" t="s">
        <v>2857</v>
      </c>
      <c r="U1006" t="s">
        <v>4753</v>
      </c>
      <c r="V1006" t="s">
        <v>4253</v>
      </c>
      <c r="W1006" t="s">
        <v>2913</v>
      </c>
    </row>
    <row r="1007" spans="1:23" x14ac:dyDescent="0.2">
      <c r="A1007" t="s">
        <v>2911</v>
      </c>
      <c r="B1007" t="s">
        <v>3087</v>
      </c>
      <c r="C1007" t="s">
        <v>2913</v>
      </c>
      <c r="D1007" t="s">
        <v>2914</v>
      </c>
      <c r="E1007" t="s">
        <v>2915</v>
      </c>
      <c r="F1007" t="s">
        <v>2916</v>
      </c>
      <c r="G1007" t="s">
        <v>2856</v>
      </c>
      <c r="H1007" t="s">
        <v>2708</v>
      </c>
      <c r="I1007" s="2">
        <v>45741</v>
      </c>
      <c r="J1007" t="s">
        <v>3032</v>
      </c>
      <c r="K1007" t="s">
        <v>3475</v>
      </c>
      <c r="L1007" t="s">
        <v>4760</v>
      </c>
      <c r="M1007" s="3">
        <v>31245</v>
      </c>
      <c r="N1007" s="4">
        <v>714724.69</v>
      </c>
      <c r="O1007" s="4">
        <v>795.47</v>
      </c>
      <c r="P1007" s="4">
        <v>1273.3</v>
      </c>
      <c r="Q1007" s="4">
        <v>937.35</v>
      </c>
      <c r="R1007" s="4">
        <v>3500</v>
      </c>
      <c r="S1007" s="4">
        <v>709155.92</v>
      </c>
      <c r="T1007" t="s">
        <v>2857</v>
      </c>
      <c r="U1007" t="s">
        <v>4753</v>
      </c>
      <c r="V1007" t="s">
        <v>4253</v>
      </c>
      <c r="W1007" t="s">
        <v>2913</v>
      </c>
    </row>
    <row r="1008" spans="1:23" x14ac:dyDescent="0.2">
      <c r="A1008" t="s">
        <v>2911</v>
      </c>
      <c r="B1008" t="s">
        <v>3087</v>
      </c>
      <c r="C1008" t="s">
        <v>2913</v>
      </c>
      <c r="D1008" t="s">
        <v>2914</v>
      </c>
      <c r="E1008" t="s">
        <v>2915</v>
      </c>
      <c r="F1008" t="s">
        <v>2916</v>
      </c>
      <c r="G1008" t="s">
        <v>2856</v>
      </c>
      <c r="H1008" t="s">
        <v>2708</v>
      </c>
      <c r="I1008" s="2">
        <v>45741</v>
      </c>
      <c r="J1008" t="s">
        <v>3032</v>
      </c>
      <c r="K1008" t="s">
        <v>3475</v>
      </c>
      <c r="L1008" t="s">
        <v>4761</v>
      </c>
      <c r="M1008" s="3">
        <v>31245</v>
      </c>
      <c r="N1008" s="4">
        <v>714724.69</v>
      </c>
      <c r="O1008" s="4">
        <v>795.47</v>
      </c>
      <c r="P1008" s="4">
        <v>1273.3</v>
      </c>
      <c r="Q1008" s="4">
        <v>937.35</v>
      </c>
      <c r="R1008" s="4">
        <v>3500</v>
      </c>
      <c r="S1008" s="4">
        <v>709155.92</v>
      </c>
      <c r="T1008" t="s">
        <v>2857</v>
      </c>
      <c r="U1008" t="s">
        <v>4753</v>
      </c>
      <c r="V1008" t="s">
        <v>4253</v>
      </c>
      <c r="W1008" t="s">
        <v>2913</v>
      </c>
    </row>
    <row r="1009" spans="1:23" x14ac:dyDescent="0.2">
      <c r="A1009" t="s">
        <v>2911</v>
      </c>
      <c r="B1009" t="s">
        <v>3087</v>
      </c>
      <c r="C1009" t="s">
        <v>2913</v>
      </c>
      <c r="D1009" t="s">
        <v>2914</v>
      </c>
      <c r="E1009" t="s">
        <v>2915</v>
      </c>
      <c r="F1009" t="s">
        <v>2916</v>
      </c>
      <c r="G1009" t="s">
        <v>2856</v>
      </c>
      <c r="H1009" t="s">
        <v>2708</v>
      </c>
      <c r="I1009" s="2">
        <v>45741</v>
      </c>
      <c r="J1009" t="s">
        <v>3032</v>
      </c>
      <c r="K1009" t="s">
        <v>3475</v>
      </c>
      <c r="L1009" t="s">
        <v>4762</v>
      </c>
      <c r="M1009" s="3">
        <v>31245</v>
      </c>
      <c r="N1009" s="4">
        <v>714724.69</v>
      </c>
      <c r="O1009" s="4">
        <v>795.47</v>
      </c>
      <c r="P1009" s="4">
        <v>1273.3</v>
      </c>
      <c r="Q1009" s="4">
        <v>937.35</v>
      </c>
      <c r="R1009" s="4">
        <v>3500</v>
      </c>
      <c r="S1009" s="4">
        <v>709155.92</v>
      </c>
      <c r="T1009" t="s">
        <v>2857</v>
      </c>
      <c r="U1009" t="s">
        <v>4753</v>
      </c>
      <c r="V1009" t="s">
        <v>4253</v>
      </c>
      <c r="W1009" t="s">
        <v>2913</v>
      </c>
    </row>
    <row r="1010" spans="1:23" x14ac:dyDescent="0.2">
      <c r="A1010" t="s">
        <v>2911</v>
      </c>
      <c r="B1010" t="s">
        <v>3087</v>
      </c>
      <c r="C1010" t="s">
        <v>2913</v>
      </c>
      <c r="D1010" t="s">
        <v>2914</v>
      </c>
      <c r="E1010" t="s">
        <v>2915</v>
      </c>
      <c r="F1010" t="s">
        <v>2916</v>
      </c>
      <c r="G1010" t="s">
        <v>2856</v>
      </c>
      <c r="H1010" t="s">
        <v>2708</v>
      </c>
      <c r="I1010" s="2">
        <v>45741</v>
      </c>
      <c r="J1010" t="s">
        <v>3032</v>
      </c>
      <c r="K1010" t="s">
        <v>3475</v>
      </c>
      <c r="L1010" t="s">
        <v>4763</v>
      </c>
      <c r="M1010" s="3">
        <v>31245</v>
      </c>
      <c r="N1010" s="4">
        <v>714724.69</v>
      </c>
      <c r="O1010" s="4">
        <v>795.47</v>
      </c>
      <c r="P1010" s="4">
        <v>1273.3</v>
      </c>
      <c r="Q1010" s="4">
        <v>937.35</v>
      </c>
      <c r="R1010" s="4">
        <v>3500</v>
      </c>
      <c r="S1010" s="4">
        <v>709155.92</v>
      </c>
      <c r="T1010" t="s">
        <v>2857</v>
      </c>
      <c r="U1010" t="s">
        <v>4753</v>
      </c>
      <c r="V1010" t="s">
        <v>4253</v>
      </c>
      <c r="W1010" t="s">
        <v>2913</v>
      </c>
    </row>
    <row r="1011" spans="1:23" x14ac:dyDescent="0.2">
      <c r="A1011" t="s">
        <v>2911</v>
      </c>
      <c r="B1011" t="s">
        <v>3087</v>
      </c>
      <c r="C1011" t="s">
        <v>2913</v>
      </c>
      <c r="D1011" t="s">
        <v>2914</v>
      </c>
      <c r="E1011" t="s">
        <v>2915</v>
      </c>
      <c r="F1011" t="s">
        <v>2916</v>
      </c>
      <c r="G1011" t="s">
        <v>2856</v>
      </c>
      <c r="H1011" t="s">
        <v>2708</v>
      </c>
      <c r="I1011" s="2">
        <v>45741</v>
      </c>
      <c r="J1011" t="s">
        <v>3032</v>
      </c>
      <c r="K1011" t="s">
        <v>3475</v>
      </c>
      <c r="L1011" t="s">
        <v>4764</v>
      </c>
      <c r="M1011" s="3">
        <v>31245</v>
      </c>
      <c r="N1011" s="4">
        <v>714724.69</v>
      </c>
      <c r="O1011" s="4">
        <v>795.47</v>
      </c>
      <c r="P1011" s="4">
        <v>1273.3</v>
      </c>
      <c r="Q1011" s="4">
        <v>937.35</v>
      </c>
      <c r="R1011" s="4">
        <v>3500</v>
      </c>
      <c r="S1011" s="4">
        <v>709155.92</v>
      </c>
      <c r="T1011" t="s">
        <v>2857</v>
      </c>
      <c r="U1011" t="s">
        <v>4753</v>
      </c>
      <c r="V1011" t="s">
        <v>4253</v>
      </c>
      <c r="W1011" t="s">
        <v>2913</v>
      </c>
    </row>
    <row r="1012" spans="1:23" x14ac:dyDescent="0.2">
      <c r="A1012" t="s">
        <v>2911</v>
      </c>
      <c r="B1012" t="s">
        <v>2912</v>
      </c>
      <c r="C1012" t="s">
        <v>2871</v>
      </c>
      <c r="D1012" t="s">
        <v>2872</v>
      </c>
      <c r="E1012" t="s">
        <v>2915</v>
      </c>
      <c r="F1012" t="s">
        <v>2916</v>
      </c>
      <c r="G1012" t="s">
        <v>2856</v>
      </c>
      <c r="H1012" t="s">
        <v>4765</v>
      </c>
      <c r="I1012" s="2">
        <v>45741</v>
      </c>
      <c r="J1012" t="s">
        <v>3844</v>
      </c>
      <c r="K1012" t="s">
        <v>3840</v>
      </c>
      <c r="L1012" t="s">
        <v>4766</v>
      </c>
      <c r="M1012" s="3">
        <v>32551</v>
      </c>
      <c r="N1012" s="4">
        <v>682244.55</v>
      </c>
      <c r="O1012" s="4">
        <v>0</v>
      </c>
      <c r="P1012" s="4">
        <v>709</v>
      </c>
      <c r="Q1012" s="4">
        <v>976.53</v>
      </c>
      <c r="R1012" s="4">
        <v>0</v>
      </c>
      <c r="S1012" s="4">
        <v>681535.55</v>
      </c>
      <c r="T1012" t="s">
        <v>2857</v>
      </c>
      <c r="U1012" t="s">
        <v>4767</v>
      </c>
      <c r="V1012" t="s">
        <v>4253</v>
      </c>
      <c r="W1012" t="s">
        <v>2871</v>
      </c>
    </row>
    <row r="1013" spans="1:23" x14ac:dyDescent="0.2">
      <c r="A1013" t="s">
        <v>2911</v>
      </c>
      <c r="B1013" t="s">
        <v>2912</v>
      </c>
      <c r="C1013" t="s">
        <v>2871</v>
      </c>
      <c r="D1013" t="s">
        <v>2872</v>
      </c>
      <c r="E1013" t="s">
        <v>2915</v>
      </c>
      <c r="F1013" t="s">
        <v>2916</v>
      </c>
      <c r="G1013" t="s">
        <v>2856</v>
      </c>
      <c r="H1013" t="s">
        <v>4765</v>
      </c>
      <c r="I1013" s="2">
        <v>45741</v>
      </c>
      <c r="J1013" t="s">
        <v>3844</v>
      </c>
      <c r="K1013" t="s">
        <v>3840</v>
      </c>
      <c r="L1013" t="s">
        <v>4768</v>
      </c>
      <c r="M1013" s="3">
        <v>32514</v>
      </c>
      <c r="N1013" s="4">
        <v>681469.05</v>
      </c>
      <c r="O1013" s="4">
        <v>0</v>
      </c>
      <c r="P1013" s="4">
        <v>709</v>
      </c>
      <c r="Q1013" s="4">
        <v>975.42</v>
      </c>
      <c r="R1013" s="4">
        <v>0</v>
      </c>
      <c r="S1013" s="4">
        <v>680760.05</v>
      </c>
      <c r="T1013" t="s">
        <v>2857</v>
      </c>
      <c r="U1013" t="s">
        <v>4767</v>
      </c>
      <c r="V1013" t="s">
        <v>4253</v>
      </c>
      <c r="W1013" t="s">
        <v>2871</v>
      </c>
    </row>
    <row r="1014" spans="1:23" x14ac:dyDescent="0.2">
      <c r="A1014" t="s">
        <v>2911</v>
      </c>
      <c r="B1014" t="s">
        <v>2912</v>
      </c>
      <c r="C1014" t="s">
        <v>2871</v>
      </c>
      <c r="D1014" t="s">
        <v>2872</v>
      </c>
      <c r="E1014" t="s">
        <v>2915</v>
      </c>
      <c r="F1014" t="s">
        <v>2916</v>
      </c>
      <c r="G1014" t="s">
        <v>2856</v>
      </c>
      <c r="H1014" t="s">
        <v>4769</v>
      </c>
      <c r="I1014" s="2">
        <v>45741</v>
      </c>
      <c r="J1014" t="s">
        <v>3068</v>
      </c>
      <c r="K1014" t="s">
        <v>4101</v>
      </c>
      <c r="L1014" t="s">
        <v>4770</v>
      </c>
      <c r="M1014" s="3">
        <v>32403</v>
      </c>
      <c r="N1014" s="4">
        <v>649672.37</v>
      </c>
      <c r="O1014" s="4">
        <v>0</v>
      </c>
      <c r="P1014" s="4">
        <v>709</v>
      </c>
      <c r="Q1014" s="4">
        <v>972.09</v>
      </c>
      <c r="R1014" s="4">
        <v>0</v>
      </c>
      <c r="S1014" s="4">
        <v>648963.37</v>
      </c>
      <c r="T1014" t="s">
        <v>2857</v>
      </c>
      <c r="U1014" t="s">
        <v>4771</v>
      </c>
      <c r="V1014" t="s">
        <v>4253</v>
      </c>
      <c r="W1014" t="s">
        <v>2871</v>
      </c>
    </row>
    <row r="1015" spans="1:23" x14ac:dyDescent="0.2">
      <c r="A1015" t="s">
        <v>2911</v>
      </c>
      <c r="B1015" t="s">
        <v>2912</v>
      </c>
      <c r="C1015" t="s">
        <v>2871</v>
      </c>
      <c r="D1015" t="s">
        <v>2872</v>
      </c>
      <c r="E1015" t="s">
        <v>2915</v>
      </c>
      <c r="F1015" t="s">
        <v>2916</v>
      </c>
      <c r="G1015" t="s">
        <v>2856</v>
      </c>
      <c r="H1015" t="s">
        <v>4769</v>
      </c>
      <c r="I1015" s="2">
        <v>45741</v>
      </c>
      <c r="J1015" t="s">
        <v>3068</v>
      </c>
      <c r="K1015" t="s">
        <v>4101</v>
      </c>
      <c r="L1015" t="s">
        <v>4772</v>
      </c>
      <c r="M1015" s="3">
        <v>32334</v>
      </c>
      <c r="N1015" s="4">
        <v>648288.93999999994</v>
      </c>
      <c r="O1015" s="4">
        <v>0</v>
      </c>
      <c r="P1015" s="4">
        <v>709</v>
      </c>
      <c r="Q1015" s="4">
        <v>970.02</v>
      </c>
      <c r="R1015" s="4">
        <v>0</v>
      </c>
      <c r="S1015" s="4">
        <v>647579.93999999994</v>
      </c>
      <c r="T1015" t="s">
        <v>2857</v>
      </c>
      <c r="U1015" t="s">
        <v>4771</v>
      </c>
      <c r="V1015" t="s">
        <v>4253</v>
      </c>
      <c r="W1015" t="s">
        <v>2871</v>
      </c>
    </row>
    <row r="1016" spans="1:23" x14ac:dyDescent="0.2">
      <c r="A1016" t="s">
        <v>2911</v>
      </c>
      <c r="B1016" t="s">
        <v>2912</v>
      </c>
      <c r="C1016" t="s">
        <v>3053</v>
      </c>
      <c r="D1016" t="s">
        <v>3054</v>
      </c>
      <c r="E1016" t="s">
        <v>2915</v>
      </c>
      <c r="F1016" t="s">
        <v>2916</v>
      </c>
      <c r="G1016" t="s">
        <v>2856</v>
      </c>
      <c r="H1016" t="s">
        <v>4773</v>
      </c>
      <c r="I1016" s="2">
        <v>45742</v>
      </c>
      <c r="J1016" t="s">
        <v>3725</v>
      </c>
      <c r="K1016" t="s">
        <v>4774</v>
      </c>
      <c r="L1016" t="s">
        <v>4775</v>
      </c>
      <c r="M1016" s="3">
        <v>8704</v>
      </c>
      <c r="N1016" s="4">
        <v>200765.07</v>
      </c>
      <c r="O1016" s="4">
        <v>223.45</v>
      </c>
      <c r="P1016" s="4">
        <v>1006.95</v>
      </c>
      <c r="Q1016" s="4">
        <v>261.12</v>
      </c>
      <c r="R1016" s="4">
        <v>1575</v>
      </c>
      <c r="S1016" s="4">
        <v>197959.67</v>
      </c>
      <c r="T1016" t="s">
        <v>2857</v>
      </c>
      <c r="U1016" t="s">
        <v>4776</v>
      </c>
      <c r="V1016" t="s">
        <v>4253</v>
      </c>
      <c r="W1016" t="s">
        <v>3053</v>
      </c>
    </row>
    <row r="1017" spans="1:23" x14ac:dyDescent="0.2">
      <c r="A1017" t="s">
        <v>2911</v>
      </c>
      <c r="B1017" t="s">
        <v>2912</v>
      </c>
      <c r="C1017" t="s">
        <v>3053</v>
      </c>
      <c r="D1017" t="s">
        <v>3054</v>
      </c>
      <c r="E1017" t="s">
        <v>2915</v>
      </c>
      <c r="F1017" t="s">
        <v>2916</v>
      </c>
      <c r="G1017" t="s">
        <v>2856</v>
      </c>
      <c r="H1017" t="s">
        <v>4773</v>
      </c>
      <c r="I1017" s="2">
        <v>45742</v>
      </c>
      <c r="J1017" t="s">
        <v>3725</v>
      </c>
      <c r="K1017" t="s">
        <v>4774</v>
      </c>
      <c r="L1017" t="s">
        <v>4777</v>
      </c>
      <c r="M1017" s="3">
        <v>8704</v>
      </c>
      <c r="N1017" s="4">
        <v>200765.07</v>
      </c>
      <c r="O1017" s="4">
        <v>223.45</v>
      </c>
      <c r="P1017" s="4">
        <v>1006.95</v>
      </c>
      <c r="Q1017" s="4">
        <v>261.12</v>
      </c>
      <c r="R1017" s="4">
        <v>1575</v>
      </c>
      <c r="S1017" s="4">
        <v>197959.67</v>
      </c>
      <c r="T1017" t="s">
        <v>2857</v>
      </c>
      <c r="U1017" t="s">
        <v>4776</v>
      </c>
      <c r="V1017" t="s">
        <v>4253</v>
      </c>
      <c r="W1017" t="s">
        <v>3053</v>
      </c>
    </row>
    <row r="1018" spans="1:23" x14ac:dyDescent="0.2">
      <c r="A1018" t="s">
        <v>2911</v>
      </c>
      <c r="B1018" t="s">
        <v>2912</v>
      </c>
      <c r="C1018" t="s">
        <v>3053</v>
      </c>
      <c r="D1018" t="s">
        <v>3054</v>
      </c>
      <c r="E1018" t="s">
        <v>2915</v>
      </c>
      <c r="F1018" t="s">
        <v>2916</v>
      </c>
      <c r="G1018" t="s">
        <v>2856</v>
      </c>
      <c r="H1018" t="s">
        <v>4773</v>
      </c>
      <c r="I1018" s="2">
        <v>45742</v>
      </c>
      <c r="J1018" t="s">
        <v>3725</v>
      </c>
      <c r="K1018" t="s">
        <v>4774</v>
      </c>
      <c r="L1018" t="s">
        <v>4778</v>
      </c>
      <c r="M1018" s="3">
        <v>7460</v>
      </c>
      <c r="N1018" s="4">
        <v>172071.17</v>
      </c>
      <c r="O1018" s="4">
        <v>191.51</v>
      </c>
      <c r="P1018" s="4">
        <v>863.1</v>
      </c>
      <c r="Q1018" s="4">
        <v>223.8</v>
      </c>
      <c r="R1018" s="4">
        <v>1350</v>
      </c>
      <c r="S1018" s="4">
        <v>169666.56</v>
      </c>
      <c r="T1018" t="s">
        <v>2857</v>
      </c>
      <c r="U1018" t="s">
        <v>4776</v>
      </c>
      <c r="V1018" t="s">
        <v>4253</v>
      </c>
      <c r="W1018" t="s">
        <v>3053</v>
      </c>
    </row>
    <row r="1019" spans="1:23" x14ac:dyDescent="0.2">
      <c r="A1019" t="s">
        <v>2911</v>
      </c>
      <c r="B1019" t="s">
        <v>2912</v>
      </c>
      <c r="C1019" t="s">
        <v>2887</v>
      </c>
      <c r="D1019" t="s">
        <v>2888</v>
      </c>
      <c r="E1019" t="s">
        <v>2915</v>
      </c>
      <c r="F1019" t="s">
        <v>2916</v>
      </c>
      <c r="G1019" t="s">
        <v>2856</v>
      </c>
      <c r="H1019" t="s">
        <v>4779</v>
      </c>
      <c r="I1019" s="2">
        <v>45742</v>
      </c>
      <c r="J1019" t="s">
        <v>4643</v>
      </c>
      <c r="K1019" t="s">
        <v>4644</v>
      </c>
      <c r="L1019" t="s">
        <v>4780</v>
      </c>
      <c r="M1019" s="3">
        <v>31159</v>
      </c>
      <c r="N1019" s="4">
        <v>626295.9</v>
      </c>
      <c r="O1019" s="4">
        <v>697.05</v>
      </c>
      <c r="P1019" s="4">
        <v>2192.23</v>
      </c>
      <c r="Q1019" s="4">
        <v>934.77</v>
      </c>
      <c r="R1019" s="4">
        <v>3500</v>
      </c>
      <c r="S1019" s="4">
        <v>619906.62</v>
      </c>
      <c r="T1019" t="s">
        <v>2857</v>
      </c>
      <c r="U1019" t="s">
        <v>4781</v>
      </c>
      <c r="V1019" t="s">
        <v>4253</v>
      </c>
      <c r="W1019" t="s">
        <v>2887</v>
      </c>
    </row>
    <row r="1020" spans="1:23" x14ac:dyDescent="0.2">
      <c r="A1020" t="s">
        <v>2911</v>
      </c>
      <c r="B1020" t="s">
        <v>2912</v>
      </c>
      <c r="C1020" t="s">
        <v>2922</v>
      </c>
      <c r="D1020" t="s">
        <v>2923</v>
      </c>
      <c r="E1020" t="s">
        <v>2915</v>
      </c>
      <c r="F1020" t="s">
        <v>2916</v>
      </c>
      <c r="G1020" t="s">
        <v>2856</v>
      </c>
      <c r="H1020" t="s">
        <v>4782</v>
      </c>
      <c r="I1020" s="2">
        <v>45742</v>
      </c>
      <c r="J1020" t="s">
        <v>2962</v>
      </c>
      <c r="K1020" t="s">
        <v>4250</v>
      </c>
      <c r="L1020" t="s">
        <v>4783</v>
      </c>
      <c r="M1020" s="3">
        <v>27328</v>
      </c>
      <c r="N1020" s="4">
        <v>613033.72</v>
      </c>
      <c r="O1020" s="4">
        <v>682.29</v>
      </c>
      <c r="P1020" s="4">
        <v>2358.5500000000002</v>
      </c>
      <c r="Q1020" s="4">
        <v>819.84</v>
      </c>
      <c r="R1020" s="4">
        <v>3500</v>
      </c>
      <c r="S1020" s="4">
        <v>606492.88</v>
      </c>
      <c r="T1020" t="s">
        <v>2857</v>
      </c>
      <c r="U1020" t="s">
        <v>4784</v>
      </c>
      <c r="V1020" t="s">
        <v>4253</v>
      </c>
      <c r="W1020" t="s">
        <v>2922</v>
      </c>
    </row>
    <row r="1021" spans="1:23" x14ac:dyDescent="0.2">
      <c r="A1021" t="s">
        <v>2911</v>
      </c>
      <c r="B1021" t="s">
        <v>2912</v>
      </c>
      <c r="C1021" t="s">
        <v>3338</v>
      </c>
      <c r="D1021" t="s">
        <v>3339</v>
      </c>
      <c r="E1021" t="s">
        <v>2915</v>
      </c>
      <c r="F1021" t="s">
        <v>2916</v>
      </c>
      <c r="G1021" t="s">
        <v>2856</v>
      </c>
      <c r="H1021" t="s">
        <v>4785</v>
      </c>
      <c r="I1021" s="2">
        <v>45743</v>
      </c>
      <c r="J1021" t="s">
        <v>4786</v>
      </c>
      <c r="K1021" t="s">
        <v>4787</v>
      </c>
      <c r="L1021" t="s">
        <v>4788</v>
      </c>
      <c r="M1021" s="3">
        <v>8380</v>
      </c>
      <c r="N1021" s="4">
        <v>189640.63</v>
      </c>
      <c r="O1021" s="4">
        <v>211.07</v>
      </c>
      <c r="P1021" s="4">
        <v>700</v>
      </c>
      <c r="Q1021" s="4">
        <v>251.4</v>
      </c>
      <c r="R1021" s="4">
        <v>1575</v>
      </c>
      <c r="S1021" s="4">
        <v>187154.56</v>
      </c>
      <c r="T1021" t="s">
        <v>2857</v>
      </c>
      <c r="U1021" t="s">
        <v>4789</v>
      </c>
      <c r="V1021" t="s">
        <v>4253</v>
      </c>
      <c r="W1021" t="s">
        <v>3338</v>
      </c>
    </row>
    <row r="1022" spans="1:23" x14ac:dyDescent="0.2">
      <c r="A1022" t="s">
        <v>2911</v>
      </c>
      <c r="B1022" t="s">
        <v>2912</v>
      </c>
      <c r="C1022" t="s">
        <v>3338</v>
      </c>
      <c r="D1022" t="s">
        <v>3339</v>
      </c>
      <c r="E1022" t="s">
        <v>2915</v>
      </c>
      <c r="F1022" t="s">
        <v>2916</v>
      </c>
      <c r="G1022" t="s">
        <v>2856</v>
      </c>
      <c r="H1022" t="s">
        <v>4785</v>
      </c>
      <c r="I1022" s="2">
        <v>45743</v>
      </c>
      <c r="J1022" t="s">
        <v>4786</v>
      </c>
      <c r="K1022" t="s">
        <v>4787</v>
      </c>
      <c r="L1022" t="s">
        <v>4790</v>
      </c>
      <c r="M1022" s="3">
        <v>8380</v>
      </c>
      <c r="N1022" s="4">
        <v>189640.63</v>
      </c>
      <c r="O1022" s="4">
        <v>211.07</v>
      </c>
      <c r="P1022" s="4">
        <v>700</v>
      </c>
      <c r="Q1022" s="4">
        <v>251.4</v>
      </c>
      <c r="R1022" s="4">
        <v>1575</v>
      </c>
      <c r="S1022" s="4">
        <v>187154.56</v>
      </c>
      <c r="T1022" t="s">
        <v>2857</v>
      </c>
      <c r="U1022" t="s">
        <v>4789</v>
      </c>
      <c r="V1022" t="s">
        <v>4253</v>
      </c>
      <c r="W1022" t="s">
        <v>3338</v>
      </c>
    </row>
    <row r="1023" spans="1:23" x14ac:dyDescent="0.2">
      <c r="A1023" t="s">
        <v>2911</v>
      </c>
      <c r="B1023" t="s">
        <v>2912</v>
      </c>
      <c r="C1023" t="s">
        <v>3338</v>
      </c>
      <c r="D1023" t="s">
        <v>3339</v>
      </c>
      <c r="E1023" t="s">
        <v>2915</v>
      </c>
      <c r="F1023" t="s">
        <v>2916</v>
      </c>
      <c r="G1023" t="s">
        <v>2856</v>
      </c>
      <c r="H1023" t="s">
        <v>4785</v>
      </c>
      <c r="I1023" s="2">
        <v>45743</v>
      </c>
      <c r="J1023" t="s">
        <v>4786</v>
      </c>
      <c r="K1023" t="s">
        <v>4787</v>
      </c>
      <c r="L1023" t="s">
        <v>4791</v>
      </c>
      <c r="M1023" s="3">
        <v>7183</v>
      </c>
      <c r="N1023" s="4">
        <v>162549.10999999999</v>
      </c>
      <c r="O1023" s="4">
        <v>180.91</v>
      </c>
      <c r="P1023" s="4">
        <v>600</v>
      </c>
      <c r="Q1023" s="4">
        <v>215.49</v>
      </c>
      <c r="R1023" s="4">
        <v>1350</v>
      </c>
      <c r="S1023" s="4">
        <v>160418.20000000001</v>
      </c>
      <c r="T1023" t="s">
        <v>2857</v>
      </c>
      <c r="U1023" t="s">
        <v>4789</v>
      </c>
      <c r="V1023" t="s">
        <v>4253</v>
      </c>
      <c r="W1023" t="s">
        <v>3338</v>
      </c>
    </row>
    <row r="1024" spans="1:23" x14ac:dyDescent="0.2">
      <c r="A1024" t="s">
        <v>2911</v>
      </c>
      <c r="B1024" t="s">
        <v>2912</v>
      </c>
      <c r="C1024" t="s">
        <v>2887</v>
      </c>
      <c r="D1024" t="s">
        <v>2888</v>
      </c>
      <c r="E1024" t="s">
        <v>2915</v>
      </c>
      <c r="F1024" t="s">
        <v>2916</v>
      </c>
      <c r="G1024" t="s">
        <v>2856</v>
      </c>
      <c r="H1024" t="s">
        <v>4792</v>
      </c>
      <c r="I1024" s="2">
        <v>45743</v>
      </c>
      <c r="J1024" t="s">
        <v>4643</v>
      </c>
      <c r="K1024" t="s">
        <v>4644</v>
      </c>
      <c r="L1024" t="s">
        <v>4793</v>
      </c>
      <c r="M1024" s="3">
        <v>31048</v>
      </c>
      <c r="N1024" s="4">
        <v>624064.80000000005</v>
      </c>
      <c r="O1024" s="4">
        <v>694.57</v>
      </c>
      <c r="P1024" s="4">
        <v>2192.2399999999998</v>
      </c>
      <c r="Q1024" s="4">
        <v>931.44</v>
      </c>
      <c r="R1024" s="4">
        <v>3500</v>
      </c>
      <c r="S1024" s="4">
        <v>617677.99</v>
      </c>
      <c r="T1024" t="s">
        <v>2857</v>
      </c>
      <c r="U1024" t="s">
        <v>4794</v>
      </c>
      <c r="V1024" t="s">
        <v>4253</v>
      </c>
      <c r="W1024" t="s">
        <v>2887</v>
      </c>
    </row>
    <row r="1025" spans="1:23" x14ac:dyDescent="0.2">
      <c r="A1025" t="s">
        <v>2911</v>
      </c>
      <c r="B1025" t="s">
        <v>2912</v>
      </c>
      <c r="C1025" t="s">
        <v>2871</v>
      </c>
      <c r="D1025" t="s">
        <v>2872</v>
      </c>
      <c r="E1025" t="s">
        <v>2915</v>
      </c>
      <c r="F1025" t="s">
        <v>2916</v>
      </c>
      <c r="G1025" t="s">
        <v>2856</v>
      </c>
      <c r="H1025" t="s">
        <v>4795</v>
      </c>
      <c r="I1025" s="2">
        <v>45743</v>
      </c>
      <c r="J1025" t="s">
        <v>4119</v>
      </c>
      <c r="K1025" t="s">
        <v>4120</v>
      </c>
      <c r="L1025" t="s">
        <v>4796</v>
      </c>
      <c r="M1025" s="3">
        <v>27165</v>
      </c>
      <c r="N1025" s="4">
        <v>539225.25</v>
      </c>
      <c r="O1025" s="4">
        <v>600.15</v>
      </c>
      <c r="P1025" s="4">
        <v>1614.32</v>
      </c>
      <c r="Q1025" s="4">
        <v>814.95</v>
      </c>
      <c r="R1025" s="4">
        <v>800</v>
      </c>
      <c r="S1025" s="4">
        <v>536210.78</v>
      </c>
      <c r="T1025" t="s">
        <v>2857</v>
      </c>
      <c r="U1025" t="s">
        <v>4797</v>
      </c>
      <c r="V1025" t="s">
        <v>4253</v>
      </c>
      <c r="W1025" t="s">
        <v>2871</v>
      </c>
    </row>
    <row r="1026" spans="1:23" x14ac:dyDescent="0.2">
      <c r="A1026" t="s">
        <v>2911</v>
      </c>
      <c r="B1026" t="s">
        <v>2912</v>
      </c>
      <c r="C1026" t="s">
        <v>2871</v>
      </c>
      <c r="D1026" t="s">
        <v>2872</v>
      </c>
      <c r="E1026" t="s">
        <v>2915</v>
      </c>
      <c r="F1026" t="s">
        <v>2916</v>
      </c>
      <c r="G1026" t="s">
        <v>2856</v>
      </c>
      <c r="H1026" t="s">
        <v>4798</v>
      </c>
      <c r="I1026" s="2">
        <v>45743</v>
      </c>
      <c r="J1026" t="s">
        <v>3353</v>
      </c>
      <c r="K1026" t="s">
        <v>3982</v>
      </c>
      <c r="L1026" t="s">
        <v>4799</v>
      </c>
      <c r="M1026" s="3">
        <v>26716</v>
      </c>
      <c r="N1026" s="4">
        <v>532984.19999999995</v>
      </c>
      <c r="O1026" s="4">
        <v>593.20000000000005</v>
      </c>
      <c r="P1026" s="4">
        <v>1614.32</v>
      </c>
      <c r="Q1026" s="4">
        <v>801.48</v>
      </c>
      <c r="R1026" s="4">
        <v>800</v>
      </c>
      <c r="S1026" s="4">
        <v>529976.68000000005</v>
      </c>
      <c r="T1026" t="s">
        <v>2857</v>
      </c>
      <c r="U1026" t="s">
        <v>4800</v>
      </c>
      <c r="V1026" t="s">
        <v>4253</v>
      </c>
      <c r="W1026" t="s">
        <v>2871</v>
      </c>
    </row>
    <row r="1027" spans="1:23" x14ac:dyDescent="0.2">
      <c r="A1027" t="s">
        <v>2911</v>
      </c>
      <c r="B1027" t="s">
        <v>2912</v>
      </c>
      <c r="C1027" t="s">
        <v>3030</v>
      </c>
      <c r="D1027" t="s">
        <v>3031</v>
      </c>
      <c r="E1027" t="s">
        <v>2915</v>
      </c>
      <c r="F1027" t="s">
        <v>2916</v>
      </c>
      <c r="G1027" t="s">
        <v>2856</v>
      </c>
      <c r="H1027" t="s">
        <v>4801</v>
      </c>
      <c r="I1027" s="2">
        <v>45743</v>
      </c>
      <c r="J1027" t="s">
        <v>4323</v>
      </c>
      <c r="K1027" t="s">
        <v>4324</v>
      </c>
      <c r="L1027" t="s">
        <v>4802</v>
      </c>
      <c r="M1027" s="3">
        <v>44</v>
      </c>
      <c r="N1027" s="4">
        <v>22000</v>
      </c>
      <c r="O1027" s="4">
        <v>24.49</v>
      </c>
      <c r="P1027" s="4">
        <v>115.89</v>
      </c>
      <c r="Q1027" s="4">
        <v>0</v>
      </c>
      <c r="R1027" s="4">
        <v>142</v>
      </c>
      <c r="S1027" s="4">
        <v>21717.62</v>
      </c>
      <c r="T1027" t="s">
        <v>2857</v>
      </c>
      <c r="U1027" t="s">
        <v>4803</v>
      </c>
      <c r="V1027" t="s">
        <v>4253</v>
      </c>
      <c r="W1027" t="s">
        <v>3030</v>
      </c>
    </row>
    <row r="1028" spans="1:23" x14ac:dyDescent="0.2">
      <c r="A1028" t="s">
        <v>2911</v>
      </c>
      <c r="B1028" t="s">
        <v>2912</v>
      </c>
      <c r="C1028" t="s">
        <v>3030</v>
      </c>
      <c r="D1028" t="s">
        <v>3031</v>
      </c>
      <c r="E1028" t="s">
        <v>2915</v>
      </c>
      <c r="F1028" t="s">
        <v>2916</v>
      </c>
      <c r="G1028" t="s">
        <v>2856</v>
      </c>
      <c r="H1028" t="s">
        <v>4801</v>
      </c>
      <c r="I1028" s="2">
        <v>45743</v>
      </c>
      <c r="J1028" t="s">
        <v>4323</v>
      </c>
      <c r="K1028" t="s">
        <v>4324</v>
      </c>
      <c r="L1028" t="s">
        <v>4804</v>
      </c>
      <c r="M1028" s="3">
        <v>44</v>
      </c>
      <c r="N1028" s="4">
        <v>22000</v>
      </c>
      <c r="O1028" s="4">
        <v>24.49</v>
      </c>
      <c r="P1028" s="4">
        <v>115.89</v>
      </c>
      <c r="Q1028" s="4">
        <v>0</v>
      </c>
      <c r="R1028" s="4">
        <v>142</v>
      </c>
      <c r="S1028" s="4">
        <v>21717.62</v>
      </c>
      <c r="T1028" t="s">
        <v>2857</v>
      </c>
      <c r="U1028" t="s">
        <v>4803</v>
      </c>
      <c r="V1028" t="s">
        <v>4253</v>
      </c>
      <c r="W1028" t="s">
        <v>3030</v>
      </c>
    </row>
    <row r="1029" spans="1:23" x14ac:dyDescent="0.2">
      <c r="A1029" t="s">
        <v>2911</v>
      </c>
      <c r="B1029" t="s">
        <v>2912</v>
      </c>
      <c r="C1029" t="s">
        <v>3030</v>
      </c>
      <c r="D1029" t="s">
        <v>3031</v>
      </c>
      <c r="E1029" t="s">
        <v>2915</v>
      </c>
      <c r="F1029" t="s">
        <v>2916</v>
      </c>
      <c r="G1029" t="s">
        <v>2856</v>
      </c>
      <c r="H1029" t="s">
        <v>4801</v>
      </c>
      <c r="I1029" s="2">
        <v>45743</v>
      </c>
      <c r="J1029" t="s">
        <v>4323</v>
      </c>
      <c r="K1029" t="s">
        <v>4324</v>
      </c>
      <c r="L1029" t="s">
        <v>4805</v>
      </c>
      <c r="M1029" s="3">
        <v>44</v>
      </c>
      <c r="N1029" s="4">
        <v>22000</v>
      </c>
      <c r="O1029" s="4">
        <v>24.49</v>
      </c>
      <c r="P1029" s="4">
        <v>115.89</v>
      </c>
      <c r="Q1029" s="4">
        <v>0</v>
      </c>
      <c r="R1029" s="4">
        <v>142</v>
      </c>
      <c r="S1029" s="4">
        <v>21717.62</v>
      </c>
      <c r="T1029" t="s">
        <v>2857</v>
      </c>
      <c r="U1029" t="s">
        <v>4803</v>
      </c>
      <c r="V1029" t="s">
        <v>4253</v>
      </c>
      <c r="W1029" t="s">
        <v>3030</v>
      </c>
    </row>
    <row r="1030" spans="1:23" x14ac:dyDescent="0.2">
      <c r="A1030" t="s">
        <v>2911</v>
      </c>
      <c r="B1030" t="s">
        <v>2912</v>
      </c>
      <c r="C1030" t="s">
        <v>3030</v>
      </c>
      <c r="D1030" t="s">
        <v>3031</v>
      </c>
      <c r="E1030" t="s">
        <v>2915</v>
      </c>
      <c r="F1030" t="s">
        <v>2916</v>
      </c>
      <c r="G1030" t="s">
        <v>2856</v>
      </c>
      <c r="H1030" t="s">
        <v>4801</v>
      </c>
      <c r="I1030" s="2">
        <v>45743</v>
      </c>
      <c r="J1030" t="s">
        <v>4323</v>
      </c>
      <c r="K1030" t="s">
        <v>4324</v>
      </c>
      <c r="L1030" t="s">
        <v>4806</v>
      </c>
      <c r="M1030" s="3">
        <v>35</v>
      </c>
      <c r="N1030" s="4">
        <v>17600</v>
      </c>
      <c r="O1030" s="4">
        <v>19.59</v>
      </c>
      <c r="P1030" s="4">
        <v>92.71</v>
      </c>
      <c r="Q1030" s="4">
        <v>0</v>
      </c>
      <c r="R1030" s="4">
        <v>113.6</v>
      </c>
      <c r="S1030" s="4">
        <v>17374.099999999999</v>
      </c>
      <c r="T1030" t="s">
        <v>2857</v>
      </c>
      <c r="U1030" t="s">
        <v>4803</v>
      </c>
      <c r="V1030" t="s">
        <v>4253</v>
      </c>
      <c r="W1030" t="s">
        <v>3030</v>
      </c>
    </row>
    <row r="1031" spans="1:23" x14ac:dyDescent="0.2">
      <c r="A1031" t="s">
        <v>2911</v>
      </c>
      <c r="B1031" t="s">
        <v>2912</v>
      </c>
      <c r="C1031" t="s">
        <v>3030</v>
      </c>
      <c r="D1031" t="s">
        <v>3031</v>
      </c>
      <c r="E1031" t="s">
        <v>2915</v>
      </c>
      <c r="F1031" t="s">
        <v>2916</v>
      </c>
      <c r="G1031" t="s">
        <v>2856</v>
      </c>
      <c r="H1031" t="s">
        <v>4801</v>
      </c>
      <c r="I1031" s="2">
        <v>45743</v>
      </c>
      <c r="J1031" t="s">
        <v>4323</v>
      </c>
      <c r="K1031" t="s">
        <v>4324</v>
      </c>
      <c r="L1031" t="s">
        <v>4807</v>
      </c>
      <c r="M1031" s="3">
        <v>53</v>
      </c>
      <c r="N1031" s="4">
        <v>26400</v>
      </c>
      <c r="O1031" s="4">
        <v>29.38</v>
      </c>
      <c r="P1031" s="4">
        <v>139.06</v>
      </c>
      <c r="Q1031" s="4">
        <v>0</v>
      </c>
      <c r="R1031" s="4">
        <v>170.4</v>
      </c>
      <c r="S1031" s="4">
        <v>26061.16</v>
      </c>
      <c r="T1031" t="s">
        <v>2857</v>
      </c>
      <c r="U1031" t="s">
        <v>4803</v>
      </c>
      <c r="V1031" t="s">
        <v>4253</v>
      </c>
      <c r="W1031" t="s">
        <v>3030</v>
      </c>
    </row>
    <row r="1032" spans="1:23" x14ac:dyDescent="0.2">
      <c r="A1032" t="s">
        <v>2911</v>
      </c>
      <c r="B1032" t="s">
        <v>2912</v>
      </c>
      <c r="C1032" t="s">
        <v>3030</v>
      </c>
      <c r="D1032" t="s">
        <v>3031</v>
      </c>
      <c r="E1032" t="s">
        <v>2915</v>
      </c>
      <c r="F1032" t="s">
        <v>2916</v>
      </c>
      <c r="G1032" t="s">
        <v>2856</v>
      </c>
      <c r="H1032" t="s">
        <v>4801</v>
      </c>
      <c r="I1032" s="2">
        <v>45743</v>
      </c>
      <c r="J1032" t="s">
        <v>4323</v>
      </c>
      <c r="K1032" t="s">
        <v>4324</v>
      </c>
      <c r="L1032" t="s">
        <v>4808</v>
      </c>
      <c r="M1032" s="3">
        <v>55</v>
      </c>
      <c r="N1032" s="4">
        <v>27500</v>
      </c>
      <c r="O1032" s="4">
        <v>30.61</v>
      </c>
      <c r="P1032" s="4">
        <v>144.86000000000001</v>
      </c>
      <c r="Q1032" s="4">
        <v>0</v>
      </c>
      <c r="R1032" s="4">
        <v>177.5</v>
      </c>
      <c r="S1032" s="4">
        <v>27147.03</v>
      </c>
      <c r="T1032" t="s">
        <v>2857</v>
      </c>
      <c r="U1032" t="s">
        <v>4803</v>
      </c>
      <c r="V1032" t="s">
        <v>4253</v>
      </c>
      <c r="W1032" t="s">
        <v>3030</v>
      </c>
    </row>
    <row r="1033" spans="1:23" x14ac:dyDescent="0.2">
      <c r="A1033" t="s">
        <v>2911</v>
      </c>
      <c r="B1033" t="s">
        <v>2912</v>
      </c>
      <c r="C1033" t="s">
        <v>3030</v>
      </c>
      <c r="D1033" t="s">
        <v>3031</v>
      </c>
      <c r="E1033" t="s">
        <v>2915</v>
      </c>
      <c r="F1033" t="s">
        <v>2916</v>
      </c>
      <c r="G1033" t="s">
        <v>2856</v>
      </c>
      <c r="H1033" t="s">
        <v>4801</v>
      </c>
      <c r="I1033" s="2">
        <v>45743</v>
      </c>
      <c r="J1033" t="s">
        <v>4323</v>
      </c>
      <c r="K1033" t="s">
        <v>4324</v>
      </c>
      <c r="L1033" t="s">
        <v>4809</v>
      </c>
      <c r="M1033" s="3">
        <v>33</v>
      </c>
      <c r="N1033" s="4">
        <v>16500</v>
      </c>
      <c r="O1033" s="4">
        <v>18.36</v>
      </c>
      <c r="P1033" s="4">
        <v>86.9</v>
      </c>
      <c r="Q1033" s="4">
        <v>0</v>
      </c>
      <c r="R1033" s="4">
        <v>106.5</v>
      </c>
      <c r="S1033" s="4">
        <v>16288.24</v>
      </c>
      <c r="T1033" t="s">
        <v>2857</v>
      </c>
      <c r="U1033" t="s">
        <v>4803</v>
      </c>
      <c r="V1033" t="s">
        <v>4253</v>
      </c>
      <c r="W1033" t="s">
        <v>3030</v>
      </c>
    </row>
    <row r="1034" spans="1:23" x14ac:dyDescent="0.2">
      <c r="A1034" t="s">
        <v>2911</v>
      </c>
      <c r="B1034" t="s">
        <v>2912</v>
      </c>
      <c r="C1034" t="s">
        <v>2922</v>
      </c>
      <c r="D1034" t="s">
        <v>2923</v>
      </c>
      <c r="E1034" t="s">
        <v>2915</v>
      </c>
      <c r="F1034" t="s">
        <v>2916</v>
      </c>
      <c r="G1034" t="s">
        <v>2856</v>
      </c>
      <c r="H1034" t="s">
        <v>4810</v>
      </c>
      <c r="I1034" s="2">
        <v>45743</v>
      </c>
      <c r="J1034" t="s">
        <v>4811</v>
      </c>
      <c r="K1034" t="s">
        <v>4812</v>
      </c>
      <c r="L1034" t="s">
        <v>4813</v>
      </c>
      <c r="M1034" s="3">
        <v>28854</v>
      </c>
      <c r="N1034" s="4">
        <v>663642</v>
      </c>
      <c r="O1034" s="4">
        <v>738.62</v>
      </c>
      <c r="P1034" s="4">
        <v>1852</v>
      </c>
      <c r="Q1034" s="4">
        <v>865.62</v>
      </c>
      <c r="R1034" s="4">
        <v>4500</v>
      </c>
      <c r="S1034" s="4">
        <v>656551.38</v>
      </c>
      <c r="T1034" t="s">
        <v>2857</v>
      </c>
      <c r="U1034" t="s">
        <v>4814</v>
      </c>
      <c r="V1034" t="s">
        <v>4253</v>
      </c>
      <c r="W1034" t="s">
        <v>2922</v>
      </c>
    </row>
    <row r="1035" spans="1:23" x14ac:dyDescent="0.2">
      <c r="A1035" t="s">
        <v>2911</v>
      </c>
      <c r="B1035" t="s">
        <v>2912</v>
      </c>
      <c r="C1035" t="s">
        <v>4815</v>
      </c>
      <c r="D1035" t="s">
        <v>4816</v>
      </c>
      <c r="E1035" t="s">
        <v>2915</v>
      </c>
      <c r="F1035" t="s">
        <v>2916</v>
      </c>
      <c r="G1035" t="s">
        <v>2856</v>
      </c>
      <c r="H1035" t="s">
        <v>4817</v>
      </c>
      <c r="I1035" s="2">
        <v>45743</v>
      </c>
      <c r="J1035" t="s">
        <v>4818</v>
      </c>
      <c r="K1035" t="s">
        <v>4819</v>
      </c>
      <c r="L1035" t="s">
        <v>4820</v>
      </c>
      <c r="M1035" s="3">
        <v>33</v>
      </c>
      <c r="N1035" s="4">
        <v>14985.37</v>
      </c>
      <c r="O1035" s="4">
        <v>16.68</v>
      </c>
      <c r="P1035" s="4">
        <v>1268.55</v>
      </c>
      <c r="Q1035" s="4">
        <v>0</v>
      </c>
      <c r="R1035" s="4">
        <v>0</v>
      </c>
      <c r="S1035" s="4">
        <v>13700.14</v>
      </c>
      <c r="T1035" t="s">
        <v>2857</v>
      </c>
      <c r="U1035" t="s">
        <v>4821</v>
      </c>
      <c r="V1035" t="s">
        <v>4253</v>
      </c>
      <c r="W1035" t="s">
        <v>4815</v>
      </c>
    </row>
    <row r="1036" spans="1:23" x14ac:dyDescent="0.2">
      <c r="A1036" t="s">
        <v>2911</v>
      </c>
      <c r="B1036" t="s">
        <v>2912</v>
      </c>
      <c r="C1036" t="s">
        <v>2922</v>
      </c>
      <c r="D1036" t="s">
        <v>2923</v>
      </c>
      <c r="E1036" t="s">
        <v>2915</v>
      </c>
      <c r="F1036" t="s">
        <v>2916</v>
      </c>
      <c r="G1036" t="s">
        <v>2856</v>
      </c>
      <c r="H1036" t="s">
        <v>4822</v>
      </c>
      <c r="I1036" s="2">
        <v>45743</v>
      </c>
      <c r="J1036" t="s">
        <v>2947</v>
      </c>
      <c r="K1036" t="s">
        <v>2948</v>
      </c>
      <c r="L1036" t="s">
        <v>4823</v>
      </c>
      <c r="M1036" s="3">
        <v>29085</v>
      </c>
      <c r="N1036" s="4">
        <v>629216.16</v>
      </c>
      <c r="O1036" s="4">
        <v>700.31</v>
      </c>
      <c r="P1036" s="4">
        <v>2600</v>
      </c>
      <c r="Q1036" s="4">
        <v>872.55</v>
      </c>
      <c r="R1036" s="4">
        <v>4500</v>
      </c>
      <c r="S1036" s="4">
        <v>621415.85</v>
      </c>
      <c r="T1036" t="s">
        <v>2857</v>
      </c>
      <c r="U1036" t="s">
        <v>4824</v>
      </c>
      <c r="V1036" t="s">
        <v>4253</v>
      </c>
      <c r="W1036" t="s">
        <v>2922</v>
      </c>
    </row>
    <row r="1037" spans="1:23" x14ac:dyDescent="0.2">
      <c r="A1037" t="s">
        <v>2911</v>
      </c>
      <c r="B1037" t="s">
        <v>2912</v>
      </c>
      <c r="C1037" t="s">
        <v>2913</v>
      </c>
      <c r="D1037" t="s">
        <v>2914</v>
      </c>
      <c r="E1037" t="s">
        <v>2915</v>
      </c>
      <c r="F1037" t="s">
        <v>2916</v>
      </c>
      <c r="G1037" t="s">
        <v>2856</v>
      </c>
      <c r="H1037" t="s">
        <v>4825</v>
      </c>
      <c r="I1037" s="2">
        <v>45744</v>
      </c>
      <c r="J1037" t="s">
        <v>3049</v>
      </c>
      <c r="K1037" t="s">
        <v>3390</v>
      </c>
      <c r="L1037" t="s">
        <v>4826</v>
      </c>
      <c r="M1037" s="3">
        <v>29304</v>
      </c>
      <c r="N1037" s="4">
        <v>672404.9</v>
      </c>
      <c r="O1037" s="4">
        <v>748.37</v>
      </c>
      <c r="P1037" s="4">
        <v>1506.4</v>
      </c>
      <c r="Q1037" s="4">
        <v>879.12</v>
      </c>
      <c r="R1037" s="4">
        <v>3500</v>
      </c>
      <c r="S1037" s="4">
        <v>666650.13</v>
      </c>
      <c r="T1037" t="s">
        <v>2857</v>
      </c>
      <c r="U1037" t="s">
        <v>4827</v>
      </c>
      <c r="V1037" t="s">
        <v>4253</v>
      </c>
      <c r="W1037" t="s">
        <v>2913</v>
      </c>
    </row>
    <row r="1038" spans="1:23" x14ac:dyDescent="0.2">
      <c r="A1038" t="s">
        <v>2911</v>
      </c>
      <c r="B1038" t="s">
        <v>2912</v>
      </c>
      <c r="C1038" t="s">
        <v>2913</v>
      </c>
      <c r="D1038" t="s">
        <v>2914</v>
      </c>
      <c r="E1038" t="s">
        <v>2915</v>
      </c>
      <c r="F1038" t="s">
        <v>2916</v>
      </c>
      <c r="G1038" t="s">
        <v>2856</v>
      </c>
      <c r="H1038" t="s">
        <v>4828</v>
      </c>
      <c r="I1038" s="2">
        <v>45744</v>
      </c>
      <c r="J1038" t="s">
        <v>2952</v>
      </c>
      <c r="K1038" t="s">
        <v>3373</v>
      </c>
      <c r="L1038" t="s">
        <v>4829</v>
      </c>
      <c r="M1038" s="3">
        <v>29304</v>
      </c>
      <c r="N1038" s="4">
        <v>672990.98</v>
      </c>
      <c r="O1038" s="4">
        <v>749.03</v>
      </c>
      <c r="P1038" s="4">
        <v>1506.4</v>
      </c>
      <c r="Q1038" s="4">
        <v>879.12</v>
      </c>
      <c r="R1038" s="4">
        <v>4500</v>
      </c>
      <c r="S1038" s="4">
        <v>666235.55000000005</v>
      </c>
      <c r="T1038" t="s">
        <v>2857</v>
      </c>
      <c r="U1038" t="s">
        <v>4830</v>
      </c>
      <c r="V1038" t="s">
        <v>4253</v>
      </c>
      <c r="W1038" t="s">
        <v>2913</v>
      </c>
    </row>
    <row r="1039" spans="1:23" x14ac:dyDescent="0.2">
      <c r="A1039" t="s">
        <v>2911</v>
      </c>
      <c r="B1039" t="s">
        <v>2912</v>
      </c>
      <c r="C1039" t="s">
        <v>2922</v>
      </c>
      <c r="D1039" t="s">
        <v>2923</v>
      </c>
      <c r="E1039" t="s">
        <v>2915</v>
      </c>
      <c r="F1039" t="s">
        <v>2916</v>
      </c>
      <c r="G1039" t="s">
        <v>2856</v>
      </c>
      <c r="H1039" t="s">
        <v>4831</v>
      </c>
      <c r="I1039" s="2">
        <v>45744</v>
      </c>
      <c r="J1039" t="s">
        <v>3279</v>
      </c>
      <c r="K1039" t="s">
        <v>4832</v>
      </c>
      <c r="L1039" t="s">
        <v>4833</v>
      </c>
      <c r="M1039" s="3">
        <v>28669</v>
      </c>
      <c r="N1039" s="4">
        <v>653653.19999999995</v>
      </c>
      <c r="O1039" s="4">
        <v>727.5</v>
      </c>
      <c r="P1039" s="4">
        <v>2424</v>
      </c>
      <c r="Q1039" s="4">
        <v>860.07</v>
      </c>
      <c r="R1039" s="4">
        <v>4500</v>
      </c>
      <c r="S1039" s="4">
        <v>646001.69999999995</v>
      </c>
      <c r="T1039" t="s">
        <v>2857</v>
      </c>
      <c r="U1039" t="s">
        <v>4834</v>
      </c>
      <c r="V1039" t="s">
        <v>4253</v>
      </c>
      <c r="W1039" t="s">
        <v>2922</v>
      </c>
    </row>
    <row r="1040" spans="1:23" x14ac:dyDescent="0.2">
      <c r="A1040" t="s">
        <v>2911</v>
      </c>
      <c r="B1040" t="s">
        <v>2912</v>
      </c>
      <c r="C1040" t="s">
        <v>2871</v>
      </c>
      <c r="D1040" t="s">
        <v>2872</v>
      </c>
      <c r="E1040" t="s">
        <v>2915</v>
      </c>
      <c r="F1040" t="s">
        <v>2916</v>
      </c>
      <c r="G1040" t="s">
        <v>2856</v>
      </c>
      <c r="H1040" t="s">
        <v>4835</v>
      </c>
      <c r="I1040" s="2">
        <v>45744</v>
      </c>
      <c r="J1040" t="s">
        <v>4119</v>
      </c>
      <c r="K1040" t="s">
        <v>4836</v>
      </c>
      <c r="L1040" t="s">
        <v>4837</v>
      </c>
      <c r="M1040" s="3">
        <v>32387</v>
      </c>
      <c r="N1040" s="4">
        <v>650978.69999999995</v>
      </c>
      <c r="O1040" s="4">
        <v>724.53</v>
      </c>
      <c r="P1040" s="4">
        <v>1318.75</v>
      </c>
      <c r="Q1040" s="4">
        <v>971.61</v>
      </c>
      <c r="R1040" s="4">
        <v>5900</v>
      </c>
      <c r="S1040" s="4">
        <v>643035.42000000004</v>
      </c>
      <c r="T1040" t="s">
        <v>2857</v>
      </c>
      <c r="U1040" t="s">
        <v>4838</v>
      </c>
      <c r="V1040" t="s">
        <v>4253</v>
      </c>
      <c r="W1040" t="s">
        <v>2871</v>
      </c>
    </row>
    <row r="1041" spans="1:23" x14ac:dyDescent="0.2">
      <c r="A1041" t="s">
        <v>2911</v>
      </c>
      <c r="B1041" t="s">
        <v>2912</v>
      </c>
      <c r="C1041" t="s">
        <v>3156</v>
      </c>
      <c r="D1041" t="s">
        <v>3157</v>
      </c>
      <c r="E1041" t="s">
        <v>2915</v>
      </c>
      <c r="F1041" t="s">
        <v>2916</v>
      </c>
      <c r="G1041" t="s">
        <v>2856</v>
      </c>
      <c r="H1041" t="s">
        <v>4839</v>
      </c>
      <c r="I1041" s="2">
        <v>45744</v>
      </c>
      <c r="J1041" t="s">
        <v>4818</v>
      </c>
      <c r="K1041" t="s">
        <v>4840</v>
      </c>
      <c r="L1041" t="s">
        <v>4841</v>
      </c>
      <c r="M1041" s="3">
        <v>42</v>
      </c>
      <c r="N1041" s="4">
        <v>26598.76</v>
      </c>
      <c r="O1041" s="4">
        <v>29.6</v>
      </c>
      <c r="P1041" s="4">
        <v>100.92</v>
      </c>
      <c r="Q1041" s="4">
        <v>0</v>
      </c>
      <c r="R1041" s="4">
        <v>0</v>
      </c>
      <c r="S1041" s="4">
        <v>26468.240000000002</v>
      </c>
      <c r="T1041" t="s">
        <v>2857</v>
      </c>
      <c r="U1041" t="s">
        <v>4842</v>
      </c>
      <c r="V1041" t="s">
        <v>4253</v>
      </c>
      <c r="W1041" t="s">
        <v>3156</v>
      </c>
    </row>
    <row r="1042" spans="1:23" x14ac:dyDescent="0.2">
      <c r="A1042" t="s">
        <v>2911</v>
      </c>
      <c r="B1042" t="s">
        <v>2912</v>
      </c>
      <c r="C1042" t="s">
        <v>3156</v>
      </c>
      <c r="D1042" t="s">
        <v>3157</v>
      </c>
      <c r="E1042" t="s">
        <v>2915</v>
      </c>
      <c r="F1042" t="s">
        <v>2916</v>
      </c>
      <c r="G1042" t="s">
        <v>2856</v>
      </c>
      <c r="H1042" t="s">
        <v>4839</v>
      </c>
      <c r="I1042" s="2">
        <v>45744</v>
      </c>
      <c r="J1042" t="s">
        <v>4818</v>
      </c>
      <c r="K1042" t="s">
        <v>4840</v>
      </c>
      <c r="L1042" t="s">
        <v>4843</v>
      </c>
      <c r="M1042" s="3">
        <v>381</v>
      </c>
      <c r="N1042" s="4">
        <v>242188.76</v>
      </c>
      <c r="O1042" s="4">
        <v>269.55</v>
      </c>
      <c r="P1042" s="4">
        <v>917.68</v>
      </c>
      <c r="Q1042" s="4">
        <v>0</v>
      </c>
      <c r="R1042" s="4">
        <v>0</v>
      </c>
      <c r="S1042" s="4">
        <v>241001.53</v>
      </c>
      <c r="T1042" t="s">
        <v>2857</v>
      </c>
      <c r="U1042" t="s">
        <v>4842</v>
      </c>
      <c r="V1042" t="s">
        <v>4253</v>
      </c>
      <c r="W1042" t="s">
        <v>3156</v>
      </c>
    </row>
    <row r="1043" spans="1:23" x14ac:dyDescent="0.2">
      <c r="A1043" t="s">
        <v>2911</v>
      </c>
      <c r="B1043" t="s">
        <v>2912</v>
      </c>
      <c r="C1043" t="s">
        <v>3156</v>
      </c>
      <c r="D1043" t="s">
        <v>3157</v>
      </c>
      <c r="E1043" t="s">
        <v>2915</v>
      </c>
      <c r="F1043" t="s">
        <v>2916</v>
      </c>
      <c r="G1043" t="s">
        <v>2856</v>
      </c>
      <c r="H1043" t="s">
        <v>4839</v>
      </c>
      <c r="I1043" s="2">
        <v>45744</v>
      </c>
      <c r="J1043" t="s">
        <v>4818</v>
      </c>
      <c r="K1043" t="s">
        <v>4840</v>
      </c>
      <c r="L1043" t="s">
        <v>4844</v>
      </c>
      <c r="M1043" s="3">
        <v>381</v>
      </c>
      <c r="N1043" s="4">
        <v>242188.76</v>
      </c>
      <c r="O1043" s="4">
        <v>269.55</v>
      </c>
      <c r="P1043" s="4">
        <v>917.68</v>
      </c>
      <c r="Q1043" s="4">
        <v>0</v>
      </c>
      <c r="R1043" s="4">
        <v>0</v>
      </c>
      <c r="S1043" s="4">
        <v>241001.53</v>
      </c>
      <c r="T1043" t="s">
        <v>2857</v>
      </c>
      <c r="U1043" t="s">
        <v>4842</v>
      </c>
      <c r="V1043" t="s">
        <v>4253</v>
      </c>
      <c r="W1043" t="s">
        <v>3156</v>
      </c>
    </row>
    <row r="1044" spans="1:23" x14ac:dyDescent="0.2">
      <c r="A1044" t="s">
        <v>2911</v>
      </c>
      <c r="B1044" t="s">
        <v>2912</v>
      </c>
      <c r="C1044" t="s">
        <v>3156</v>
      </c>
      <c r="D1044" t="s">
        <v>3157</v>
      </c>
      <c r="E1044" t="s">
        <v>2915</v>
      </c>
      <c r="F1044" t="s">
        <v>2916</v>
      </c>
      <c r="G1044" t="s">
        <v>2856</v>
      </c>
      <c r="H1044" t="s">
        <v>4839</v>
      </c>
      <c r="I1044" s="2">
        <v>45744</v>
      </c>
      <c r="J1044" t="s">
        <v>4818</v>
      </c>
      <c r="K1044" t="s">
        <v>4840</v>
      </c>
      <c r="L1044" t="s">
        <v>4845</v>
      </c>
      <c r="M1044" s="3">
        <v>381</v>
      </c>
      <c r="N1044" s="4">
        <v>242188.76</v>
      </c>
      <c r="O1044" s="4">
        <v>269.55</v>
      </c>
      <c r="P1044" s="4">
        <v>917.68</v>
      </c>
      <c r="Q1044" s="4">
        <v>0</v>
      </c>
      <c r="R1044" s="4">
        <v>0</v>
      </c>
      <c r="S1044" s="4">
        <v>241001.53</v>
      </c>
      <c r="T1044" t="s">
        <v>2857</v>
      </c>
      <c r="U1044" t="s">
        <v>4842</v>
      </c>
      <c r="V1044" t="s">
        <v>4253</v>
      </c>
      <c r="W1044" t="s">
        <v>3156</v>
      </c>
    </row>
    <row r="1045" spans="1:23" x14ac:dyDescent="0.2">
      <c r="A1045" t="s">
        <v>2911</v>
      </c>
      <c r="B1045" t="s">
        <v>2912</v>
      </c>
      <c r="C1045" t="s">
        <v>3156</v>
      </c>
      <c r="D1045" t="s">
        <v>3157</v>
      </c>
      <c r="E1045" t="s">
        <v>2915</v>
      </c>
      <c r="F1045" t="s">
        <v>2916</v>
      </c>
      <c r="G1045" t="s">
        <v>2856</v>
      </c>
      <c r="H1045" t="s">
        <v>4839</v>
      </c>
      <c r="I1045" s="2">
        <v>45744</v>
      </c>
      <c r="J1045" t="s">
        <v>4818</v>
      </c>
      <c r="K1045" t="s">
        <v>4840</v>
      </c>
      <c r="L1045" t="s">
        <v>4846</v>
      </c>
      <c r="M1045" s="3">
        <v>381</v>
      </c>
      <c r="N1045" s="4">
        <v>242188.76</v>
      </c>
      <c r="O1045" s="4">
        <v>269.55</v>
      </c>
      <c r="P1045" s="4">
        <v>917.68</v>
      </c>
      <c r="Q1045" s="4">
        <v>0</v>
      </c>
      <c r="R1045" s="4">
        <v>0</v>
      </c>
      <c r="S1045" s="4">
        <v>241001.53</v>
      </c>
      <c r="T1045" t="s">
        <v>2857</v>
      </c>
      <c r="U1045" t="s">
        <v>4842</v>
      </c>
      <c r="V1045" t="s">
        <v>4253</v>
      </c>
      <c r="W1045" t="s">
        <v>3156</v>
      </c>
    </row>
    <row r="1046" spans="1:23" x14ac:dyDescent="0.2">
      <c r="A1046" t="s">
        <v>2911</v>
      </c>
      <c r="B1046" t="s">
        <v>2912</v>
      </c>
      <c r="C1046" t="s">
        <v>3156</v>
      </c>
      <c r="D1046" t="s">
        <v>3157</v>
      </c>
      <c r="E1046" t="s">
        <v>2915</v>
      </c>
      <c r="F1046" t="s">
        <v>2916</v>
      </c>
      <c r="G1046" t="s">
        <v>2856</v>
      </c>
      <c r="H1046" t="s">
        <v>4839</v>
      </c>
      <c r="I1046" s="2">
        <v>45744</v>
      </c>
      <c r="J1046" t="s">
        <v>4818</v>
      </c>
      <c r="K1046" t="s">
        <v>4840</v>
      </c>
      <c r="L1046" t="s">
        <v>4847</v>
      </c>
      <c r="M1046" s="3">
        <v>381</v>
      </c>
      <c r="N1046" s="4">
        <v>242188.76</v>
      </c>
      <c r="O1046" s="4">
        <v>269.55</v>
      </c>
      <c r="P1046" s="4">
        <v>917.68</v>
      </c>
      <c r="Q1046" s="4">
        <v>0</v>
      </c>
      <c r="R1046" s="4">
        <v>0</v>
      </c>
      <c r="S1046" s="4">
        <v>241001.53</v>
      </c>
      <c r="T1046" t="s">
        <v>2857</v>
      </c>
      <c r="U1046" t="s">
        <v>4842</v>
      </c>
      <c r="V1046" t="s">
        <v>4253</v>
      </c>
      <c r="W1046" t="s">
        <v>3156</v>
      </c>
    </row>
    <row r="1047" spans="1:23" x14ac:dyDescent="0.2">
      <c r="A1047" t="s">
        <v>2911</v>
      </c>
      <c r="B1047" t="s">
        <v>2912</v>
      </c>
      <c r="C1047" t="s">
        <v>3156</v>
      </c>
      <c r="D1047" t="s">
        <v>3157</v>
      </c>
      <c r="E1047" t="s">
        <v>2915</v>
      </c>
      <c r="F1047" t="s">
        <v>2916</v>
      </c>
      <c r="G1047" t="s">
        <v>2856</v>
      </c>
      <c r="H1047" t="s">
        <v>4839</v>
      </c>
      <c r="I1047" s="2">
        <v>45744</v>
      </c>
      <c r="J1047" t="s">
        <v>4818</v>
      </c>
      <c r="K1047" t="s">
        <v>4840</v>
      </c>
      <c r="L1047" t="s">
        <v>4848</v>
      </c>
      <c r="M1047" s="3">
        <v>381</v>
      </c>
      <c r="N1047" s="4">
        <v>242188.76</v>
      </c>
      <c r="O1047" s="4">
        <v>269.55</v>
      </c>
      <c r="P1047" s="4">
        <v>917.68</v>
      </c>
      <c r="Q1047" s="4">
        <v>0</v>
      </c>
      <c r="R1047" s="4">
        <v>0</v>
      </c>
      <c r="S1047" s="4">
        <v>241001.53</v>
      </c>
      <c r="T1047" t="s">
        <v>2857</v>
      </c>
      <c r="U1047" t="s">
        <v>4842</v>
      </c>
      <c r="V1047" t="s">
        <v>4253</v>
      </c>
      <c r="W1047" t="s">
        <v>3156</v>
      </c>
    </row>
    <row r="1048" spans="1:23" x14ac:dyDescent="0.2">
      <c r="A1048" t="s">
        <v>2911</v>
      </c>
      <c r="B1048" t="s">
        <v>2912</v>
      </c>
      <c r="C1048" t="s">
        <v>3156</v>
      </c>
      <c r="D1048" t="s">
        <v>3157</v>
      </c>
      <c r="E1048" t="s">
        <v>2915</v>
      </c>
      <c r="F1048" t="s">
        <v>2916</v>
      </c>
      <c r="G1048" t="s">
        <v>2856</v>
      </c>
      <c r="H1048" t="s">
        <v>4839</v>
      </c>
      <c r="I1048" s="2">
        <v>45744</v>
      </c>
      <c r="J1048" t="s">
        <v>4818</v>
      </c>
      <c r="K1048" t="s">
        <v>4840</v>
      </c>
      <c r="L1048" t="s">
        <v>4849</v>
      </c>
      <c r="M1048" s="3">
        <v>381</v>
      </c>
      <c r="N1048" s="4">
        <v>242188.76</v>
      </c>
      <c r="O1048" s="4">
        <v>269.55</v>
      </c>
      <c r="P1048" s="4">
        <v>917.68</v>
      </c>
      <c r="Q1048" s="4">
        <v>0</v>
      </c>
      <c r="R1048" s="4">
        <v>0</v>
      </c>
      <c r="S1048" s="4">
        <v>241001.53</v>
      </c>
      <c r="T1048" t="s">
        <v>2857</v>
      </c>
      <c r="U1048" t="s">
        <v>4842</v>
      </c>
      <c r="V1048" t="s">
        <v>4253</v>
      </c>
      <c r="W1048" t="s">
        <v>3156</v>
      </c>
    </row>
    <row r="1049" spans="1:23" x14ac:dyDescent="0.2">
      <c r="A1049" t="s">
        <v>2911</v>
      </c>
      <c r="B1049" t="s">
        <v>2912</v>
      </c>
      <c r="C1049" t="s">
        <v>3156</v>
      </c>
      <c r="D1049" t="s">
        <v>3157</v>
      </c>
      <c r="E1049" t="s">
        <v>2915</v>
      </c>
      <c r="F1049" t="s">
        <v>2916</v>
      </c>
      <c r="G1049" t="s">
        <v>2856</v>
      </c>
      <c r="H1049" t="s">
        <v>4839</v>
      </c>
      <c r="I1049" s="2">
        <v>45744</v>
      </c>
      <c r="J1049" t="s">
        <v>4818</v>
      </c>
      <c r="K1049" t="s">
        <v>4840</v>
      </c>
      <c r="L1049" t="s">
        <v>4850</v>
      </c>
      <c r="M1049" s="3">
        <v>381</v>
      </c>
      <c r="N1049" s="4">
        <v>242188.76</v>
      </c>
      <c r="O1049" s="4">
        <v>269.55</v>
      </c>
      <c r="P1049" s="4">
        <v>917.68</v>
      </c>
      <c r="Q1049" s="4">
        <v>0</v>
      </c>
      <c r="R1049" s="4">
        <v>0</v>
      </c>
      <c r="S1049" s="4">
        <v>241001.53</v>
      </c>
      <c r="T1049" t="s">
        <v>2857</v>
      </c>
      <c r="U1049" t="s">
        <v>4842</v>
      </c>
      <c r="V1049" t="s">
        <v>4253</v>
      </c>
      <c r="W1049" t="s">
        <v>3156</v>
      </c>
    </row>
    <row r="1050" spans="1:23" x14ac:dyDescent="0.2">
      <c r="A1050" t="s">
        <v>2911</v>
      </c>
      <c r="B1050" t="s">
        <v>2912</v>
      </c>
      <c r="C1050" t="s">
        <v>3156</v>
      </c>
      <c r="D1050" t="s">
        <v>3157</v>
      </c>
      <c r="E1050" t="s">
        <v>2915</v>
      </c>
      <c r="F1050" t="s">
        <v>2916</v>
      </c>
      <c r="G1050" t="s">
        <v>2856</v>
      </c>
      <c r="H1050" t="s">
        <v>4839</v>
      </c>
      <c r="I1050" s="2">
        <v>45744</v>
      </c>
      <c r="J1050" t="s">
        <v>4818</v>
      </c>
      <c r="K1050" t="s">
        <v>4840</v>
      </c>
      <c r="L1050" t="s">
        <v>4851</v>
      </c>
      <c r="M1050" s="3">
        <v>381</v>
      </c>
      <c r="N1050" s="4">
        <v>242188.76</v>
      </c>
      <c r="O1050" s="4">
        <v>269.55</v>
      </c>
      <c r="P1050" s="4">
        <v>917.68</v>
      </c>
      <c r="Q1050" s="4">
        <v>0</v>
      </c>
      <c r="R1050" s="4">
        <v>0</v>
      </c>
      <c r="S1050" s="4">
        <v>241001.53</v>
      </c>
      <c r="T1050" t="s">
        <v>2857</v>
      </c>
      <c r="U1050" t="s">
        <v>4842</v>
      </c>
      <c r="V1050" t="s">
        <v>4253</v>
      </c>
      <c r="W1050" t="s">
        <v>3156</v>
      </c>
    </row>
    <row r="1051" spans="1:23" x14ac:dyDescent="0.2">
      <c r="A1051" t="s">
        <v>2911</v>
      </c>
      <c r="B1051" t="s">
        <v>2912</v>
      </c>
      <c r="C1051" t="s">
        <v>3156</v>
      </c>
      <c r="D1051" t="s">
        <v>3157</v>
      </c>
      <c r="E1051" t="s">
        <v>2915</v>
      </c>
      <c r="F1051" t="s">
        <v>2916</v>
      </c>
      <c r="G1051" t="s">
        <v>2856</v>
      </c>
      <c r="H1051" t="s">
        <v>4839</v>
      </c>
      <c r="I1051" s="2">
        <v>45744</v>
      </c>
      <c r="J1051" t="s">
        <v>4818</v>
      </c>
      <c r="K1051" t="s">
        <v>4840</v>
      </c>
      <c r="L1051" t="s">
        <v>4852</v>
      </c>
      <c r="M1051" s="3">
        <v>381</v>
      </c>
      <c r="N1051" s="4">
        <v>242188.76</v>
      </c>
      <c r="O1051" s="4">
        <v>269.55</v>
      </c>
      <c r="P1051" s="4">
        <v>917.68</v>
      </c>
      <c r="Q1051" s="4">
        <v>0</v>
      </c>
      <c r="R1051" s="4">
        <v>0</v>
      </c>
      <c r="S1051" s="4">
        <v>241001.53</v>
      </c>
      <c r="T1051" t="s">
        <v>2857</v>
      </c>
      <c r="U1051" t="s">
        <v>4842</v>
      </c>
      <c r="V1051" t="s">
        <v>4253</v>
      </c>
      <c r="W1051" t="s">
        <v>3156</v>
      </c>
    </row>
    <row r="1052" spans="1:23" x14ac:dyDescent="0.2">
      <c r="A1052" t="s">
        <v>2911</v>
      </c>
      <c r="B1052" t="s">
        <v>2912</v>
      </c>
      <c r="C1052" t="s">
        <v>3156</v>
      </c>
      <c r="D1052" t="s">
        <v>3157</v>
      </c>
      <c r="E1052" t="s">
        <v>2915</v>
      </c>
      <c r="F1052" t="s">
        <v>2916</v>
      </c>
      <c r="G1052" t="s">
        <v>2856</v>
      </c>
      <c r="H1052" t="s">
        <v>4839</v>
      </c>
      <c r="I1052" s="2">
        <v>45744</v>
      </c>
      <c r="J1052" t="s">
        <v>4818</v>
      </c>
      <c r="K1052" t="s">
        <v>4840</v>
      </c>
      <c r="L1052" t="s">
        <v>4853</v>
      </c>
      <c r="M1052" s="3">
        <v>381</v>
      </c>
      <c r="N1052" s="4">
        <v>242188.76</v>
      </c>
      <c r="O1052" s="4">
        <v>269.55</v>
      </c>
      <c r="P1052" s="4">
        <v>917.68</v>
      </c>
      <c r="Q1052" s="4">
        <v>0</v>
      </c>
      <c r="R1052" s="4">
        <v>0</v>
      </c>
      <c r="S1052" s="4">
        <v>241001.53</v>
      </c>
      <c r="T1052" t="s">
        <v>2857</v>
      </c>
      <c r="U1052" t="s">
        <v>4842</v>
      </c>
      <c r="V1052" t="s">
        <v>4253</v>
      </c>
      <c r="W1052" t="s">
        <v>3156</v>
      </c>
    </row>
    <row r="1053" spans="1:23" x14ac:dyDescent="0.2">
      <c r="A1053" t="s">
        <v>2911</v>
      </c>
      <c r="B1053" t="s">
        <v>2912</v>
      </c>
      <c r="C1053" t="s">
        <v>3156</v>
      </c>
      <c r="D1053" t="s">
        <v>3157</v>
      </c>
      <c r="E1053" t="s">
        <v>2915</v>
      </c>
      <c r="F1053" t="s">
        <v>2916</v>
      </c>
      <c r="G1053" t="s">
        <v>2856</v>
      </c>
      <c r="H1053" t="s">
        <v>4839</v>
      </c>
      <c r="I1053" s="2">
        <v>45744</v>
      </c>
      <c r="J1053" t="s">
        <v>4818</v>
      </c>
      <c r="K1053" t="s">
        <v>4840</v>
      </c>
      <c r="L1053" t="s">
        <v>4854</v>
      </c>
      <c r="M1053" s="3">
        <v>172</v>
      </c>
      <c r="N1053" s="4">
        <v>109194.93</v>
      </c>
      <c r="O1053" s="4">
        <v>121.53</v>
      </c>
      <c r="P1053" s="4">
        <v>413.1</v>
      </c>
      <c r="Q1053" s="4">
        <v>0</v>
      </c>
      <c r="R1053" s="4">
        <v>0</v>
      </c>
      <c r="S1053" s="4">
        <v>108660.3</v>
      </c>
      <c r="T1053" t="s">
        <v>2857</v>
      </c>
      <c r="U1053" t="s">
        <v>4842</v>
      </c>
      <c r="V1053" t="s">
        <v>4253</v>
      </c>
      <c r="W1053" t="s">
        <v>3156</v>
      </c>
    </row>
    <row r="1054" spans="1:23" x14ac:dyDescent="0.2">
      <c r="A1054" t="s">
        <v>2911</v>
      </c>
      <c r="B1054" t="s">
        <v>2912</v>
      </c>
      <c r="C1054" t="s">
        <v>3148</v>
      </c>
      <c r="D1054" t="s">
        <v>3149</v>
      </c>
      <c r="E1054" t="s">
        <v>2915</v>
      </c>
      <c r="F1054" t="s">
        <v>2916</v>
      </c>
      <c r="G1054" t="s">
        <v>2856</v>
      </c>
      <c r="H1054" t="s">
        <v>4855</v>
      </c>
      <c r="I1054" s="2">
        <v>45744</v>
      </c>
      <c r="J1054" t="s">
        <v>4818</v>
      </c>
      <c r="K1054" t="s">
        <v>4856</v>
      </c>
      <c r="L1054" t="s">
        <v>4857</v>
      </c>
      <c r="M1054" s="3">
        <v>352</v>
      </c>
      <c r="N1054" s="4">
        <v>223520</v>
      </c>
      <c r="O1054" s="4">
        <v>248.77</v>
      </c>
      <c r="P1054" s="4">
        <v>626.53</v>
      </c>
      <c r="Q1054" s="4">
        <v>0</v>
      </c>
      <c r="R1054" s="4">
        <v>0</v>
      </c>
      <c r="S1054" s="4">
        <v>222644.7</v>
      </c>
      <c r="T1054" t="s">
        <v>2857</v>
      </c>
      <c r="U1054" t="s">
        <v>4858</v>
      </c>
      <c r="V1054" t="s">
        <v>4253</v>
      </c>
      <c r="W1054" t="s">
        <v>3148</v>
      </c>
    </row>
    <row r="1055" spans="1:23" x14ac:dyDescent="0.2">
      <c r="A1055" t="s">
        <v>2911</v>
      </c>
      <c r="B1055" t="s">
        <v>2912</v>
      </c>
      <c r="C1055" t="s">
        <v>3148</v>
      </c>
      <c r="D1055" t="s">
        <v>3149</v>
      </c>
      <c r="E1055" t="s">
        <v>2915</v>
      </c>
      <c r="F1055" t="s">
        <v>2916</v>
      </c>
      <c r="G1055" t="s">
        <v>2856</v>
      </c>
      <c r="H1055" t="s">
        <v>4855</v>
      </c>
      <c r="I1055" s="2">
        <v>45744</v>
      </c>
      <c r="J1055" t="s">
        <v>4818</v>
      </c>
      <c r="K1055" t="s">
        <v>4856</v>
      </c>
      <c r="L1055" t="s">
        <v>4859</v>
      </c>
      <c r="M1055" s="3">
        <v>352</v>
      </c>
      <c r="N1055" s="4">
        <v>223520</v>
      </c>
      <c r="O1055" s="4">
        <v>248.77</v>
      </c>
      <c r="P1055" s="4">
        <v>626.53</v>
      </c>
      <c r="Q1055" s="4">
        <v>0</v>
      </c>
      <c r="R1055" s="4">
        <v>0</v>
      </c>
      <c r="S1055" s="4">
        <v>222644.7</v>
      </c>
      <c r="T1055" t="s">
        <v>2857</v>
      </c>
      <c r="U1055" t="s">
        <v>4858</v>
      </c>
      <c r="V1055" t="s">
        <v>4253</v>
      </c>
      <c r="W1055" t="s">
        <v>3148</v>
      </c>
    </row>
    <row r="1056" spans="1:23" x14ac:dyDescent="0.2">
      <c r="A1056" t="s">
        <v>2911</v>
      </c>
      <c r="B1056" t="s">
        <v>2912</v>
      </c>
      <c r="C1056" t="s">
        <v>3148</v>
      </c>
      <c r="D1056" t="s">
        <v>3149</v>
      </c>
      <c r="E1056" t="s">
        <v>2915</v>
      </c>
      <c r="F1056" t="s">
        <v>2916</v>
      </c>
      <c r="G1056" t="s">
        <v>2856</v>
      </c>
      <c r="H1056" t="s">
        <v>4855</v>
      </c>
      <c r="I1056" s="2">
        <v>45744</v>
      </c>
      <c r="J1056" t="s">
        <v>4818</v>
      </c>
      <c r="K1056" t="s">
        <v>4856</v>
      </c>
      <c r="L1056" t="s">
        <v>4860</v>
      </c>
      <c r="M1056" s="3">
        <v>352</v>
      </c>
      <c r="N1056" s="4">
        <v>223520</v>
      </c>
      <c r="O1056" s="4">
        <v>248.77</v>
      </c>
      <c r="P1056" s="4">
        <v>626.53</v>
      </c>
      <c r="Q1056" s="4">
        <v>0</v>
      </c>
      <c r="R1056" s="4">
        <v>0</v>
      </c>
      <c r="S1056" s="4">
        <v>222644.7</v>
      </c>
      <c r="T1056" t="s">
        <v>2857</v>
      </c>
      <c r="U1056" t="s">
        <v>4858</v>
      </c>
      <c r="V1056" t="s">
        <v>4253</v>
      </c>
      <c r="W1056" t="s">
        <v>3148</v>
      </c>
    </row>
    <row r="1057" spans="1:23" x14ac:dyDescent="0.2">
      <c r="A1057" t="s">
        <v>2911</v>
      </c>
      <c r="B1057" t="s">
        <v>2912</v>
      </c>
      <c r="C1057" t="s">
        <v>3148</v>
      </c>
      <c r="D1057" t="s">
        <v>3149</v>
      </c>
      <c r="E1057" t="s">
        <v>2915</v>
      </c>
      <c r="F1057" t="s">
        <v>2916</v>
      </c>
      <c r="G1057" t="s">
        <v>2856</v>
      </c>
      <c r="H1057" t="s">
        <v>4855</v>
      </c>
      <c r="I1057" s="2">
        <v>45744</v>
      </c>
      <c r="J1057" t="s">
        <v>4818</v>
      </c>
      <c r="K1057" t="s">
        <v>4856</v>
      </c>
      <c r="L1057" t="s">
        <v>4861</v>
      </c>
      <c r="M1057" s="3">
        <v>352</v>
      </c>
      <c r="N1057" s="4">
        <v>223520</v>
      </c>
      <c r="O1057" s="4">
        <v>248.77</v>
      </c>
      <c r="P1057" s="4">
        <v>626.53</v>
      </c>
      <c r="Q1057" s="4">
        <v>0</v>
      </c>
      <c r="R1057" s="4">
        <v>0</v>
      </c>
      <c r="S1057" s="4">
        <v>222644.7</v>
      </c>
      <c r="T1057" t="s">
        <v>2857</v>
      </c>
      <c r="U1057" t="s">
        <v>4858</v>
      </c>
      <c r="V1057" t="s">
        <v>4253</v>
      </c>
      <c r="W1057" t="s">
        <v>3148</v>
      </c>
    </row>
    <row r="1058" spans="1:23" x14ac:dyDescent="0.2">
      <c r="A1058" t="s">
        <v>2911</v>
      </c>
      <c r="B1058" t="s">
        <v>2912</v>
      </c>
      <c r="C1058" t="s">
        <v>3148</v>
      </c>
      <c r="D1058" t="s">
        <v>3149</v>
      </c>
      <c r="E1058" t="s">
        <v>2915</v>
      </c>
      <c r="F1058" t="s">
        <v>2916</v>
      </c>
      <c r="G1058" t="s">
        <v>2856</v>
      </c>
      <c r="H1058" t="s">
        <v>4855</v>
      </c>
      <c r="I1058" s="2">
        <v>45744</v>
      </c>
      <c r="J1058" t="s">
        <v>4818</v>
      </c>
      <c r="K1058" t="s">
        <v>4856</v>
      </c>
      <c r="L1058" t="s">
        <v>4862</v>
      </c>
      <c r="M1058" s="3">
        <v>352</v>
      </c>
      <c r="N1058" s="4">
        <v>223520</v>
      </c>
      <c r="O1058" s="4">
        <v>248.77</v>
      </c>
      <c r="P1058" s="4">
        <v>626.53</v>
      </c>
      <c r="Q1058" s="4">
        <v>0</v>
      </c>
      <c r="R1058" s="4">
        <v>0</v>
      </c>
      <c r="S1058" s="4">
        <v>222644.7</v>
      </c>
      <c r="T1058" t="s">
        <v>2857</v>
      </c>
      <c r="U1058" t="s">
        <v>4858</v>
      </c>
      <c r="V1058" t="s">
        <v>4253</v>
      </c>
      <c r="W1058" t="s">
        <v>3148</v>
      </c>
    </row>
    <row r="1059" spans="1:23" x14ac:dyDescent="0.2">
      <c r="A1059" t="s">
        <v>2911</v>
      </c>
      <c r="B1059" t="s">
        <v>2912</v>
      </c>
      <c r="C1059" t="s">
        <v>3148</v>
      </c>
      <c r="D1059" t="s">
        <v>3149</v>
      </c>
      <c r="E1059" t="s">
        <v>2915</v>
      </c>
      <c r="F1059" t="s">
        <v>2916</v>
      </c>
      <c r="G1059" t="s">
        <v>2856</v>
      </c>
      <c r="H1059" t="s">
        <v>4855</v>
      </c>
      <c r="I1059" s="2">
        <v>45744</v>
      </c>
      <c r="J1059" t="s">
        <v>4818</v>
      </c>
      <c r="K1059" t="s">
        <v>4856</v>
      </c>
      <c r="L1059" t="s">
        <v>4863</v>
      </c>
      <c r="M1059" s="3">
        <v>352</v>
      </c>
      <c r="N1059" s="4">
        <v>223520</v>
      </c>
      <c r="O1059" s="4">
        <v>248.77</v>
      </c>
      <c r="P1059" s="4">
        <v>626.53</v>
      </c>
      <c r="Q1059" s="4">
        <v>0</v>
      </c>
      <c r="R1059" s="4">
        <v>0</v>
      </c>
      <c r="S1059" s="4">
        <v>222644.7</v>
      </c>
      <c r="T1059" t="s">
        <v>2857</v>
      </c>
      <c r="U1059" t="s">
        <v>4858</v>
      </c>
      <c r="V1059" t="s">
        <v>4253</v>
      </c>
      <c r="W1059" t="s">
        <v>3148</v>
      </c>
    </row>
    <row r="1060" spans="1:23" x14ac:dyDescent="0.2">
      <c r="A1060" t="s">
        <v>2911</v>
      </c>
      <c r="B1060" t="s">
        <v>2912</v>
      </c>
      <c r="C1060" t="s">
        <v>3148</v>
      </c>
      <c r="D1060" t="s">
        <v>3149</v>
      </c>
      <c r="E1060" t="s">
        <v>2915</v>
      </c>
      <c r="F1060" t="s">
        <v>2916</v>
      </c>
      <c r="G1060" t="s">
        <v>2856</v>
      </c>
      <c r="H1060" t="s">
        <v>4855</v>
      </c>
      <c r="I1060" s="2">
        <v>45744</v>
      </c>
      <c r="J1060" t="s">
        <v>4818</v>
      </c>
      <c r="K1060" t="s">
        <v>4856</v>
      </c>
      <c r="L1060" t="s">
        <v>4864</v>
      </c>
      <c r="M1060" s="3">
        <v>352</v>
      </c>
      <c r="N1060" s="4">
        <v>223520</v>
      </c>
      <c r="O1060" s="4">
        <v>248.77</v>
      </c>
      <c r="P1060" s="4">
        <v>626.53</v>
      </c>
      <c r="Q1060" s="4">
        <v>0</v>
      </c>
      <c r="R1060" s="4">
        <v>0</v>
      </c>
      <c r="S1060" s="4">
        <v>222644.7</v>
      </c>
      <c r="T1060" t="s">
        <v>2857</v>
      </c>
      <c r="U1060" t="s">
        <v>4858</v>
      </c>
      <c r="V1060" t="s">
        <v>4253</v>
      </c>
      <c r="W1060" t="s">
        <v>3148</v>
      </c>
    </row>
    <row r="1061" spans="1:23" x14ac:dyDescent="0.2">
      <c r="A1061" t="s">
        <v>2911</v>
      </c>
      <c r="B1061" t="s">
        <v>2912</v>
      </c>
      <c r="C1061" t="s">
        <v>3148</v>
      </c>
      <c r="D1061" t="s">
        <v>3149</v>
      </c>
      <c r="E1061" t="s">
        <v>2915</v>
      </c>
      <c r="F1061" t="s">
        <v>2916</v>
      </c>
      <c r="G1061" t="s">
        <v>2856</v>
      </c>
      <c r="H1061" t="s">
        <v>4855</v>
      </c>
      <c r="I1061" s="2">
        <v>45744</v>
      </c>
      <c r="J1061" t="s">
        <v>4818</v>
      </c>
      <c r="K1061" t="s">
        <v>4856</v>
      </c>
      <c r="L1061" t="s">
        <v>4865</v>
      </c>
      <c r="M1061" s="3">
        <v>352</v>
      </c>
      <c r="N1061" s="4">
        <v>223520</v>
      </c>
      <c r="O1061" s="4">
        <v>248.77</v>
      </c>
      <c r="P1061" s="4">
        <v>626.53</v>
      </c>
      <c r="Q1061" s="4">
        <v>0</v>
      </c>
      <c r="R1061" s="4">
        <v>0</v>
      </c>
      <c r="S1061" s="4">
        <v>222644.7</v>
      </c>
      <c r="T1061" t="s">
        <v>2857</v>
      </c>
      <c r="U1061" t="s">
        <v>4858</v>
      </c>
      <c r="V1061" t="s">
        <v>4253</v>
      </c>
      <c r="W1061" t="s">
        <v>3148</v>
      </c>
    </row>
    <row r="1062" spans="1:23" x14ac:dyDescent="0.2">
      <c r="A1062" t="s">
        <v>2911</v>
      </c>
      <c r="B1062" t="s">
        <v>2912</v>
      </c>
      <c r="C1062" t="s">
        <v>3148</v>
      </c>
      <c r="D1062" t="s">
        <v>3149</v>
      </c>
      <c r="E1062" t="s">
        <v>2915</v>
      </c>
      <c r="F1062" t="s">
        <v>2916</v>
      </c>
      <c r="G1062" t="s">
        <v>2856</v>
      </c>
      <c r="H1062" t="s">
        <v>4855</v>
      </c>
      <c r="I1062" s="2">
        <v>45744</v>
      </c>
      <c r="J1062" t="s">
        <v>4818</v>
      </c>
      <c r="K1062" t="s">
        <v>4856</v>
      </c>
      <c r="L1062" t="s">
        <v>4866</v>
      </c>
      <c r="M1062" s="3">
        <v>352</v>
      </c>
      <c r="N1062" s="4">
        <v>223520</v>
      </c>
      <c r="O1062" s="4">
        <v>248.77</v>
      </c>
      <c r="P1062" s="4">
        <v>626.53</v>
      </c>
      <c r="Q1062" s="4">
        <v>0</v>
      </c>
      <c r="R1062" s="4">
        <v>0</v>
      </c>
      <c r="S1062" s="4">
        <v>222644.7</v>
      </c>
      <c r="T1062" t="s">
        <v>2857</v>
      </c>
      <c r="U1062" t="s">
        <v>4858</v>
      </c>
      <c r="V1062" t="s">
        <v>4253</v>
      </c>
      <c r="W1062" t="s">
        <v>3148</v>
      </c>
    </row>
    <row r="1063" spans="1:23" x14ac:dyDescent="0.2">
      <c r="A1063" t="s">
        <v>2911</v>
      </c>
      <c r="B1063" t="s">
        <v>2912</v>
      </c>
      <c r="C1063" t="s">
        <v>3148</v>
      </c>
      <c r="D1063" t="s">
        <v>3149</v>
      </c>
      <c r="E1063" t="s">
        <v>2915</v>
      </c>
      <c r="F1063" t="s">
        <v>2916</v>
      </c>
      <c r="G1063" t="s">
        <v>2856</v>
      </c>
      <c r="H1063" t="s">
        <v>4855</v>
      </c>
      <c r="I1063" s="2">
        <v>45744</v>
      </c>
      <c r="J1063" t="s">
        <v>4818</v>
      </c>
      <c r="K1063" t="s">
        <v>4856</v>
      </c>
      <c r="L1063" t="s">
        <v>4867</v>
      </c>
      <c r="M1063" s="3">
        <v>352</v>
      </c>
      <c r="N1063" s="4">
        <v>223520</v>
      </c>
      <c r="O1063" s="4">
        <v>248.77</v>
      </c>
      <c r="P1063" s="4">
        <v>626.53</v>
      </c>
      <c r="Q1063" s="4">
        <v>0</v>
      </c>
      <c r="R1063" s="4">
        <v>0</v>
      </c>
      <c r="S1063" s="4">
        <v>222644.7</v>
      </c>
      <c r="T1063" t="s">
        <v>2857</v>
      </c>
      <c r="U1063" t="s">
        <v>4858</v>
      </c>
      <c r="V1063" t="s">
        <v>4253</v>
      </c>
      <c r="W1063" t="s">
        <v>3148</v>
      </c>
    </row>
    <row r="1064" spans="1:23" x14ac:dyDescent="0.2">
      <c r="A1064" t="s">
        <v>2911</v>
      </c>
      <c r="B1064" t="s">
        <v>2912</v>
      </c>
      <c r="C1064" t="s">
        <v>3148</v>
      </c>
      <c r="D1064" t="s">
        <v>3149</v>
      </c>
      <c r="E1064" t="s">
        <v>2915</v>
      </c>
      <c r="F1064" t="s">
        <v>2916</v>
      </c>
      <c r="G1064" t="s">
        <v>2856</v>
      </c>
      <c r="H1064" t="s">
        <v>4855</v>
      </c>
      <c r="I1064" s="2">
        <v>45744</v>
      </c>
      <c r="J1064" t="s">
        <v>4818</v>
      </c>
      <c r="K1064" t="s">
        <v>4856</v>
      </c>
      <c r="L1064" t="s">
        <v>4868</v>
      </c>
      <c r="M1064" s="3">
        <v>352</v>
      </c>
      <c r="N1064" s="4">
        <v>223520</v>
      </c>
      <c r="O1064" s="4">
        <v>248.77</v>
      </c>
      <c r="P1064" s="4">
        <v>626.53</v>
      </c>
      <c r="Q1064" s="4">
        <v>0</v>
      </c>
      <c r="R1064" s="4">
        <v>0</v>
      </c>
      <c r="S1064" s="4">
        <v>222644.7</v>
      </c>
      <c r="T1064" t="s">
        <v>2857</v>
      </c>
      <c r="U1064" t="s">
        <v>4858</v>
      </c>
      <c r="V1064" t="s">
        <v>4253</v>
      </c>
      <c r="W1064" t="s">
        <v>3148</v>
      </c>
    </row>
    <row r="1065" spans="1:23" x14ac:dyDescent="0.2">
      <c r="A1065" t="s">
        <v>2911</v>
      </c>
      <c r="B1065" t="s">
        <v>2912</v>
      </c>
      <c r="C1065" t="s">
        <v>3148</v>
      </c>
      <c r="D1065" t="s">
        <v>3149</v>
      </c>
      <c r="E1065" t="s">
        <v>2915</v>
      </c>
      <c r="F1065" t="s">
        <v>2916</v>
      </c>
      <c r="G1065" t="s">
        <v>2856</v>
      </c>
      <c r="H1065" t="s">
        <v>4855</v>
      </c>
      <c r="I1065" s="2">
        <v>45744</v>
      </c>
      <c r="J1065" t="s">
        <v>4818</v>
      </c>
      <c r="K1065" t="s">
        <v>4856</v>
      </c>
      <c r="L1065" t="s">
        <v>4869</v>
      </c>
      <c r="M1065" s="3">
        <v>352</v>
      </c>
      <c r="N1065" s="4">
        <v>223520</v>
      </c>
      <c r="O1065" s="4">
        <v>248.77</v>
      </c>
      <c r="P1065" s="4">
        <v>626.53</v>
      </c>
      <c r="Q1065" s="4">
        <v>0</v>
      </c>
      <c r="R1065" s="4">
        <v>0</v>
      </c>
      <c r="S1065" s="4">
        <v>222644.7</v>
      </c>
      <c r="T1065" t="s">
        <v>2857</v>
      </c>
      <c r="U1065" t="s">
        <v>4858</v>
      </c>
      <c r="V1065" t="s">
        <v>4253</v>
      </c>
      <c r="W1065" t="s">
        <v>3148</v>
      </c>
    </row>
    <row r="1066" spans="1:23" x14ac:dyDescent="0.2">
      <c r="A1066" t="s">
        <v>2911</v>
      </c>
      <c r="B1066" t="s">
        <v>2912</v>
      </c>
      <c r="C1066" t="s">
        <v>3148</v>
      </c>
      <c r="D1066" t="s">
        <v>3149</v>
      </c>
      <c r="E1066" t="s">
        <v>2915</v>
      </c>
      <c r="F1066" t="s">
        <v>2916</v>
      </c>
      <c r="G1066" t="s">
        <v>2856</v>
      </c>
      <c r="H1066" t="s">
        <v>4855</v>
      </c>
      <c r="I1066" s="2">
        <v>45744</v>
      </c>
      <c r="J1066" t="s">
        <v>4818</v>
      </c>
      <c r="K1066" t="s">
        <v>4856</v>
      </c>
      <c r="L1066" t="s">
        <v>4870</v>
      </c>
      <c r="M1066" s="3">
        <v>198</v>
      </c>
      <c r="N1066" s="4">
        <v>125730</v>
      </c>
      <c r="O1066" s="4">
        <v>139.93</v>
      </c>
      <c r="P1066" s="4">
        <v>352.41</v>
      </c>
      <c r="Q1066" s="4">
        <v>0</v>
      </c>
      <c r="R1066" s="4">
        <v>0</v>
      </c>
      <c r="S1066" s="4">
        <v>125237.66</v>
      </c>
      <c r="T1066" t="s">
        <v>2857</v>
      </c>
      <c r="U1066" t="s">
        <v>4858</v>
      </c>
      <c r="V1066" t="s">
        <v>4253</v>
      </c>
      <c r="W1066" t="s">
        <v>3148</v>
      </c>
    </row>
    <row r="1067" spans="1:23" x14ac:dyDescent="0.2">
      <c r="A1067" t="s">
        <v>2911</v>
      </c>
      <c r="B1067" t="s">
        <v>2912</v>
      </c>
      <c r="C1067" t="s">
        <v>2913</v>
      </c>
      <c r="D1067" t="s">
        <v>2914</v>
      </c>
      <c r="E1067" t="s">
        <v>2915</v>
      </c>
      <c r="F1067" t="s">
        <v>2916</v>
      </c>
      <c r="G1067" t="s">
        <v>2856</v>
      </c>
      <c r="H1067" t="s">
        <v>4871</v>
      </c>
      <c r="I1067" s="2">
        <v>45744</v>
      </c>
      <c r="J1067" t="s">
        <v>4008</v>
      </c>
      <c r="K1067" t="s">
        <v>4084</v>
      </c>
      <c r="L1067" t="s">
        <v>4872</v>
      </c>
      <c r="M1067" s="3">
        <v>29366</v>
      </c>
      <c r="N1067" s="4">
        <v>674704.41</v>
      </c>
      <c r="O1067" s="4">
        <v>750.93</v>
      </c>
      <c r="P1067" s="4">
        <v>433</v>
      </c>
      <c r="Q1067" s="4">
        <v>880.98</v>
      </c>
      <c r="R1067" s="4">
        <v>0</v>
      </c>
      <c r="S1067" s="4">
        <v>673520.48</v>
      </c>
      <c r="T1067" t="s">
        <v>2857</v>
      </c>
      <c r="U1067" t="s">
        <v>4873</v>
      </c>
      <c r="V1067" t="s">
        <v>4253</v>
      </c>
      <c r="W1067" t="s">
        <v>2913</v>
      </c>
    </row>
    <row r="1068" spans="1:23" x14ac:dyDescent="0.2">
      <c r="A1068" t="s">
        <v>2911</v>
      </c>
      <c r="B1068" t="s">
        <v>2912</v>
      </c>
      <c r="C1068" t="s">
        <v>2913</v>
      </c>
      <c r="D1068" t="s">
        <v>2914</v>
      </c>
      <c r="E1068" t="s">
        <v>2915</v>
      </c>
      <c r="F1068" t="s">
        <v>2916</v>
      </c>
      <c r="G1068" t="s">
        <v>2856</v>
      </c>
      <c r="H1068" t="s">
        <v>4871</v>
      </c>
      <c r="I1068" s="2">
        <v>45744</v>
      </c>
      <c r="J1068" t="s">
        <v>4008</v>
      </c>
      <c r="K1068" t="s">
        <v>4084</v>
      </c>
      <c r="L1068" t="s">
        <v>4874</v>
      </c>
      <c r="M1068" s="3">
        <v>29366</v>
      </c>
      <c r="N1068" s="4">
        <v>674704.41</v>
      </c>
      <c r="O1068" s="4">
        <v>750.93</v>
      </c>
      <c r="P1068" s="4">
        <v>433</v>
      </c>
      <c r="Q1068" s="4">
        <v>880.98</v>
      </c>
      <c r="R1068" s="4">
        <v>0</v>
      </c>
      <c r="S1068" s="4">
        <v>673520.48</v>
      </c>
      <c r="T1068" t="s">
        <v>2857</v>
      </c>
      <c r="U1068" t="s">
        <v>4873</v>
      </c>
      <c r="V1068" t="s">
        <v>4253</v>
      </c>
      <c r="W1068" t="s">
        <v>2913</v>
      </c>
    </row>
    <row r="1069" spans="1:23" x14ac:dyDescent="0.2">
      <c r="A1069" t="s">
        <v>2911</v>
      </c>
      <c r="B1069" t="s">
        <v>2912</v>
      </c>
      <c r="C1069" t="s">
        <v>2922</v>
      </c>
      <c r="D1069" t="s">
        <v>2923</v>
      </c>
      <c r="E1069" t="s">
        <v>2915</v>
      </c>
      <c r="F1069" t="s">
        <v>2916</v>
      </c>
      <c r="G1069" t="s">
        <v>2856</v>
      </c>
      <c r="H1069" t="s">
        <v>4875</v>
      </c>
      <c r="I1069" s="2">
        <v>45744</v>
      </c>
      <c r="J1069" t="s">
        <v>3204</v>
      </c>
      <c r="K1069" t="s">
        <v>4876</v>
      </c>
      <c r="L1069" t="s">
        <v>4877</v>
      </c>
      <c r="M1069" s="3">
        <v>36419</v>
      </c>
      <c r="N1069" s="4">
        <v>812232.56</v>
      </c>
      <c r="O1069" s="4">
        <v>0</v>
      </c>
      <c r="P1069" s="4">
        <v>290</v>
      </c>
      <c r="Q1069" s="4">
        <v>1092.57</v>
      </c>
      <c r="R1069" s="4">
        <v>0</v>
      </c>
      <c r="S1069" s="4">
        <v>811942.56</v>
      </c>
      <c r="T1069" t="s">
        <v>2857</v>
      </c>
      <c r="U1069" t="s">
        <v>4878</v>
      </c>
      <c r="V1069" t="s">
        <v>4253</v>
      </c>
      <c r="W1069" t="s">
        <v>2922</v>
      </c>
    </row>
    <row r="1070" spans="1:23" x14ac:dyDescent="0.2">
      <c r="A1070" t="s">
        <v>2911</v>
      </c>
      <c r="B1070" t="s">
        <v>2912</v>
      </c>
      <c r="C1070" t="s">
        <v>2871</v>
      </c>
      <c r="D1070" t="s">
        <v>2872</v>
      </c>
      <c r="E1070" t="s">
        <v>2915</v>
      </c>
      <c r="F1070" t="s">
        <v>2916</v>
      </c>
      <c r="G1070" t="s">
        <v>2856</v>
      </c>
      <c r="H1070" t="s">
        <v>4879</v>
      </c>
      <c r="I1070" s="2">
        <v>45745</v>
      </c>
      <c r="J1070" t="s">
        <v>4008</v>
      </c>
      <c r="K1070" t="s">
        <v>4009</v>
      </c>
      <c r="L1070" t="s">
        <v>4880</v>
      </c>
      <c r="M1070" s="3">
        <v>26791</v>
      </c>
      <c r="N1070" s="4">
        <v>535820</v>
      </c>
      <c r="O1070" s="4">
        <v>596.36</v>
      </c>
      <c r="P1070" s="4">
        <v>1614.32</v>
      </c>
      <c r="Q1070" s="4">
        <v>803.73</v>
      </c>
      <c r="R1070" s="4">
        <v>800</v>
      </c>
      <c r="S1070" s="4">
        <v>532809.31999999995</v>
      </c>
      <c r="T1070" t="s">
        <v>2857</v>
      </c>
      <c r="U1070" t="s">
        <v>4881</v>
      </c>
      <c r="V1070" t="s">
        <v>4253</v>
      </c>
      <c r="W1070" t="s">
        <v>2871</v>
      </c>
    </row>
    <row r="1071" spans="1:23" x14ac:dyDescent="0.2">
      <c r="A1071" t="s">
        <v>2911</v>
      </c>
      <c r="B1071" t="s">
        <v>2912</v>
      </c>
      <c r="C1071" t="s">
        <v>4815</v>
      </c>
      <c r="D1071" t="s">
        <v>4816</v>
      </c>
      <c r="E1071" t="s">
        <v>2915</v>
      </c>
      <c r="F1071" t="s">
        <v>2916</v>
      </c>
      <c r="G1071" t="s">
        <v>2856</v>
      </c>
      <c r="H1071" t="s">
        <v>4882</v>
      </c>
      <c r="I1071" s="2">
        <v>45745</v>
      </c>
      <c r="J1071" t="s">
        <v>4818</v>
      </c>
      <c r="K1071" t="s">
        <v>4883</v>
      </c>
      <c r="L1071" t="s">
        <v>4884</v>
      </c>
      <c r="M1071" s="3">
        <v>3139</v>
      </c>
      <c r="N1071" s="4">
        <v>1412667.36</v>
      </c>
      <c r="O1071" s="4">
        <v>1572.27</v>
      </c>
      <c r="P1071" s="4">
        <v>11208.32</v>
      </c>
      <c r="Q1071" s="4">
        <v>0</v>
      </c>
      <c r="R1071" s="4">
        <v>0</v>
      </c>
      <c r="S1071" s="4">
        <v>1399886.77</v>
      </c>
      <c r="T1071" t="s">
        <v>2857</v>
      </c>
      <c r="U1071" t="s">
        <v>4885</v>
      </c>
      <c r="V1071" t="s">
        <v>4253</v>
      </c>
      <c r="W1071" t="s">
        <v>4815</v>
      </c>
    </row>
    <row r="1072" spans="1:23" x14ac:dyDescent="0.2">
      <c r="A1072" t="s">
        <v>2911</v>
      </c>
      <c r="B1072" t="s">
        <v>2912</v>
      </c>
      <c r="C1072" t="s">
        <v>4815</v>
      </c>
      <c r="D1072" t="s">
        <v>4816</v>
      </c>
      <c r="E1072" t="s">
        <v>2915</v>
      </c>
      <c r="F1072" t="s">
        <v>2916</v>
      </c>
      <c r="G1072" t="s">
        <v>2856</v>
      </c>
      <c r="H1072" t="s">
        <v>4882</v>
      </c>
      <c r="I1072" s="2">
        <v>45745</v>
      </c>
      <c r="J1072" t="s">
        <v>4818</v>
      </c>
      <c r="K1072" t="s">
        <v>4883</v>
      </c>
      <c r="L1072" t="s">
        <v>4886</v>
      </c>
      <c r="M1072" s="3">
        <v>3051</v>
      </c>
      <c r="N1072" s="4">
        <v>1372953.4</v>
      </c>
      <c r="O1072" s="4">
        <v>1528.07</v>
      </c>
      <c r="P1072" s="4">
        <v>10803.96</v>
      </c>
      <c r="Q1072" s="4">
        <v>0</v>
      </c>
      <c r="R1072" s="4">
        <v>0</v>
      </c>
      <c r="S1072" s="4">
        <v>1360621.37</v>
      </c>
      <c r="T1072" t="s">
        <v>2857</v>
      </c>
      <c r="U1072" t="s">
        <v>4885</v>
      </c>
      <c r="V1072" t="s">
        <v>4253</v>
      </c>
      <c r="W1072" t="s">
        <v>4815</v>
      </c>
    </row>
    <row r="1073" spans="1:23" x14ac:dyDescent="0.2">
      <c r="A1073" t="s">
        <v>2911</v>
      </c>
      <c r="B1073" t="s">
        <v>2912</v>
      </c>
      <c r="C1073" t="s">
        <v>4815</v>
      </c>
      <c r="D1073" t="s">
        <v>4816</v>
      </c>
      <c r="E1073" t="s">
        <v>2915</v>
      </c>
      <c r="F1073" t="s">
        <v>2916</v>
      </c>
      <c r="G1073" t="s">
        <v>2856</v>
      </c>
      <c r="H1073" t="s">
        <v>4882</v>
      </c>
      <c r="I1073" s="2">
        <v>45745</v>
      </c>
      <c r="J1073" t="s">
        <v>4818</v>
      </c>
      <c r="K1073" t="s">
        <v>4883</v>
      </c>
      <c r="L1073" t="s">
        <v>4887</v>
      </c>
      <c r="M1073" s="3">
        <v>3376</v>
      </c>
      <c r="N1073" s="4">
        <v>1519053.05</v>
      </c>
      <c r="O1073" s="4">
        <v>1690.68</v>
      </c>
      <c r="P1073" s="4">
        <v>11377.72</v>
      </c>
      <c r="Q1073" s="4">
        <v>0</v>
      </c>
      <c r="R1073" s="4">
        <v>0</v>
      </c>
      <c r="S1073" s="4">
        <v>1505984.65</v>
      </c>
      <c r="T1073" t="s">
        <v>2857</v>
      </c>
      <c r="U1073" t="s">
        <v>4885</v>
      </c>
      <c r="V1073" t="s">
        <v>4253</v>
      </c>
      <c r="W1073" t="s">
        <v>4815</v>
      </c>
    </row>
    <row r="1074" spans="1:23" x14ac:dyDescent="0.2">
      <c r="A1074" t="s">
        <v>2911</v>
      </c>
      <c r="B1074" t="s">
        <v>2912</v>
      </c>
      <c r="C1074" t="s">
        <v>2871</v>
      </c>
      <c r="D1074" t="s">
        <v>2872</v>
      </c>
      <c r="E1074" t="s">
        <v>2915</v>
      </c>
      <c r="F1074" t="s">
        <v>2916</v>
      </c>
      <c r="G1074" t="s">
        <v>2856</v>
      </c>
      <c r="H1074" t="s">
        <v>4888</v>
      </c>
      <c r="I1074" s="2">
        <v>45747</v>
      </c>
      <c r="J1074" t="s">
        <v>4889</v>
      </c>
      <c r="K1074" t="s">
        <v>4890</v>
      </c>
      <c r="L1074" t="s">
        <v>4891</v>
      </c>
      <c r="M1074" s="3">
        <v>27095</v>
      </c>
      <c r="N1074" s="4">
        <v>537835.75</v>
      </c>
      <c r="O1074" s="4">
        <v>598.6</v>
      </c>
      <c r="P1074" s="4">
        <v>1614.32</v>
      </c>
      <c r="Q1074" s="4">
        <v>812.85</v>
      </c>
      <c r="R1074" s="4">
        <v>800</v>
      </c>
      <c r="S1074" s="4">
        <v>534822.82999999996</v>
      </c>
      <c r="T1074" t="s">
        <v>2857</v>
      </c>
      <c r="U1074" t="s">
        <v>4892</v>
      </c>
      <c r="V1074" t="s">
        <v>4253</v>
      </c>
      <c r="W1074" t="s">
        <v>2871</v>
      </c>
    </row>
    <row r="1075" spans="1:23" x14ac:dyDescent="0.2">
      <c r="A1075" t="s">
        <v>2911</v>
      </c>
      <c r="B1075" t="s">
        <v>2912</v>
      </c>
      <c r="C1075" t="s">
        <v>2871</v>
      </c>
      <c r="D1075" t="s">
        <v>2872</v>
      </c>
      <c r="E1075" t="s">
        <v>2915</v>
      </c>
      <c r="F1075" t="s">
        <v>2916</v>
      </c>
      <c r="G1075" t="s">
        <v>2856</v>
      </c>
      <c r="H1075" t="s">
        <v>4893</v>
      </c>
      <c r="I1075" s="2">
        <v>45747</v>
      </c>
      <c r="J1075" t="s">
        <v>4735</v>
      </c>
      <c r="K1075" t="s">
        <v>4736</v>
      </c>
      <c r="L1075" t="s">
        <v>4894</v>
      </c>
      <c r="M1075" s="3">
        <v>27095</v>
      </c>
      <c r="N1075" s="4">
        <v>540545.25</v>
      </c>
      <c r="O1075" s="4">
        <v>601.62</v>
      </c>
      <c r="P1075" s="4">
        <v>1614.32</v>
      </c>
      <c r="Q1075" s="4">
        <v>812.85</v>
      </c>
      <c r="R1075" s="4">
        <v>800</v>
      </c>
      <c r="S1075" s="4">
        <v>537529.31000000006</v>
      </c>
      <c r="T1075" t="s">
        <v>2857</v>
      </c>
      <c r="U1075" t="s">
        <v>4895</v>
      </c>
      <c r="V1075" t="s">
        <v>4253</v>
      </c>
      <c r="W1075" t="s">
        <v>2871</v>
      </c>
    </row>
    <row r="1076" spans="1:23" x14ac:dyDescent="0.2">
      <c r="A1076" t="s">
        <v>2911</v>
      </c>
      <c r="B1076" t="s">
        <v>2912</v>
      </c>
      <c r="C1076" t="s">
        <v>2913</v>
      </c>
      <c r="D1076" t="s">
        <v>2914</v>
      </c>
      <c r="E1076" t="s">
        <v>2915</v>
      </c>
      <c r="F1076" t="s">
        <v>2916</v>
      </c>
      <c r="G1076" t="s">
        <v>2856</v>
      </c>
      <c r="H1076" t="s">
        <v>2210</v>
      </c>
      <c r="I1076" s="2">
        <v>45747</v>
      </c>
      <c r="J1076" t="s">
        <v>3465</v>
      </c>
      <c r="K1076" t="s">
        <v>3466</v>
      </c>
      <c r="L1076" t="s">
        <v>4896</v>
      </c>
      <c r="M1076" s="3">
        <v>31245</v>
      </c>
      <c r="N1076" s="4">
        <v>704916.26</v>
      </c>
      <c r="O1076" s="4">
        <v>784.56</v>
      </c>
      <c r="P1076" s="4">
        <v>2005.16</v>
      </c>
      <c r="Q1076" s="4">
        <v>937.35</v>
      </c>
      <c r="R1076" s="4">
        <v>3500</v>
      </c>
      <c r="S1076" s="4">
        <v>698626.54</v>
      </c>
      <c r="T1076" t="s">
        <v>2857</v>
      </c>
      <c r="U1076" t="s">
        <v>4897</v>
      </c>
      <c r="V1076" t="s">
        <v>4253</v>
      </c>
      <c r="W1076" t="s">
        <v>2913</v>
      </c>
    </row>
    <row r="1077" spans="1:23" x14ac:dyDescent="0.2">
      <c r="A1077" t="s">
        <v>2911</v>
      </c>
      <c r="B1077" t="s">
        <v>2912</v>
      </c>
      <c r="C1077" t="s">
        <v>2913</v>
      </c>
      <c r="D1077" t="s">
        <v>2914</v>
      </c>
      <c r="E1077" t="s">
        <v>2915</v>
      </c>
      <c r="F1077" t="s">
        <v>2916</v>
      </c>
      <c r="G1077" t="s">
        <v>2856</v>
      </c>
      <c r="H1077" t="s">
        <v>2210</v>
      </c>
      <c r="I1077" s="2">
        <v>45747</v>
      </c>
      <c r="J1077" t="s">
        <v>3465</v>
      </c>
      <c r="K1077" t="s">
        <v>3466</v>
      </c>
      <c r="L1077" t="s">
        <v>4898</v>
      </c>
      <c r="M1077" s="3">
        <v>31245</v>
      </c>
      <c r="N1077" s="4">
        <v>699292.16000000003</v>
      </c>
      <c r="O1077" s="4">
        <v>778.3</v>
      </c>
      <c r="P1077" s="4">
        <v>1545.6</v>
      </c>
      <c r="Q1077" s="4">
        <v>937.35</v>
      </c>
      <c r="R1077" s="4">
        <v>3500</v>
      </c>
      <c r="S1077" s="4">
        <v>693468.26</v>
      </c>
      <c r="T1077" t="s">
        <v>2857</v>
      </c>
      <c r="U1077" t="s">
        <v>4897</v>
      </c>
      <c r="V1077" t="s">
        <v>4253</v>
      </c>
      <c r="W1077" t="s">
        <v>2913</v>
      </c>
    </row>
    <row r="1078" spans="1:23" x14ac:dyDescent="0.2">
      <c r="A1078" t="s">
        <v>2911</v>
      </c>
      <c r="B1078" t="s">
        <v>2912</v>
      </c>
      <c r="C1078" t="s">
        <v>2913</v>
      </c>
      <c r="D1078" t="s">
        <v>2914</v>
      </c>
      <c r="E1078" t="s">
        <v>2915</v>
      </c>
      <c r="F1078" t="s">
        <v>2916</v>
      </c>
      <c r="G1078" t="s">
        <v>2856</v>
      </c>
      <c r="H1078" t="s">
        <v>2210</v>
      </c>
      <c r="I1078" s="2">
        <v>45747</v>
      </c>
      <c r="J1078" t="s">
        <v>3465</v>
      </c>
      <c r="K1078" t="s">
        <v>3466</v>
      </c>
      <c r="L1078" t="s">
        <v>4899</v>
      </c>
      <c r="M1078" s="3">
        <v>31245</v>
      </c>
      <c r="N1078" s="4">
        <v>699292.16000000003</v>
      </c>
      <c r="O1078" s="4">
        <v>778.3</v>
      </c>
      <c r="P1078" s="4">
        <v>2184.23</v>
      </c>
      <c r="Q1078" s="4">
        <v>937.35</v>
      </c>
      <c r="R1078" s="4">
        <v>3500</v>
      </c>
      <c r="S1078" s="4">
        <v>692829.63</v>
      </c>
      <c r="T1078" t="s">
        <v>2857</v>
      </c>
      <c r="U1078" t="s">
        <v>4897</v>
      </c>
      <c r="V1078" t="s">
        <v>4253</v>
      </c>
      <c r="W1078" t="s">
        <v>2913</v>
      </c>
    </row>
    <row r="1079" spans="1:23" x14ac:dyDescent="0.2">
      <c r="A1079" t="s">
        <v>2911</v>
      </c>
      <c r="B1079" t="s">
        <v>2912</v>
      </c>
      <c r="C1079" t="s">
        <v>2913</v>
      </c>
      <c r="D1079" t="s">
        <v>2914</v>
      </c>
      <c r="E1079" t="s">
        <v>2915</v>
      </c>
      <c r="F1079" t="s">
        <v>2916</v>
      </c>
      <c r="G1079" t="s">
        <v>2856</v>
      </c>
      <c r="H1079" t="s">
        <v>2210</v>
      </c>
      <c r="I1079" s="2">
        <v>45747</v>
      </c>
      <c r="J1079" t="s">
        <v>3465</v>
      </c>
      <c r="K1079" t="s">
        <v>3466</v>
      </c>
      <c r="L1079" t="s">
        <v>4900</v>
      </c>
      <c r="M1079" s="3">
        <v>31245</v>
      </c>
      <c r="N1079" s="4">
        <v>699292.16000000003</v>
      </c>
      <c r="O1079" s="4">
        <v>778.3</v>
      </c>
      <c r="P1079" s="4">
        <v>2005.16</v>
      </c>
      <c r="Q1079" s="4">
        <v>937.35</v>
      </c>
      <c r="R1079" s="4">
        <v>3500</v>
      </c>
      <c r="S1079" s="4">
        <v>693008.7</v>
      </c>
      <c r="T1079" t="s">
        <v>2857</v>
      </c>
      <c r="U1079" t="s">
        <v>4897</v>
      </c>
      <c r="V1079" t="s">
        <v>4253</v>
      </c>
      <c r="W1079" t="s">
        <v>2913</v>
      </c>
    </row>
    <row r="1080" spans="1:23" x14ac:dyDescent="0.2">
      <c r="A1080" t="s">
        <v>2911</v>
      </c>
      <c r="B1080" t="s">
        <v>2912</v>
      </c>
      <c r="C1080" t="s">
        <v>2913</v>
      </c>
      <c r="D1080" t="s">
        <v>2914</v>
      </c>
      <c r="E1080" t="s">
        <v>2915</v>
      </c>
      <c r="F1080" t="s">
        <v>2916</v>
      </c>
      <c r="G1080" t="s">
        <v>2856</v>
      </c>
      <c r="H1080" t="s">
        <v>2210</v>
      </c>
      <c r="I1080" s="2">
        <v>45747</v>
      </c>
      <c r="J1080" t="s">
        <v>3465</v>
      </c>
      <c r="K1080" t="s">
        <v>3466</v>
      </c>
      <c r="L1080" t="s">
        <v>4901</v>
      </c>
      <c r="M1080" s="3">
        <v>31245</v>
      </c>
      <c r="N1080" s="4">
        <v>704916.26</v>
      </c>
      <c r="O1080" s="4">
        <v>784.56</v>
      </c>
      <c r="P1080" s="4">
        <v>2237.36</v>
      </c>
      <c r="Q1080" s="4">
        <v>937.35</v>
      </c>
      <c r="R1080" s="4">
        <v>3500</v>
      </c>
      <c r="S1080" s="4">
        <v>698394.34</v>
      </c>
      <c r="T1080" t="s">
        <v>2857</v>
      </c>
      <c r="U1080" t="s">
        <v>4897</v>
      </c>
      <c r="V1080" t="s">
        <v>4253</v>
      </c>
      <c r="W1080" t="s">
        <v>2913</v>
      </c>
    </row>
    <row r="1081" spans="1:23" x14ac:dyDescent="0.2">
      <c r="A1081" t="s">
        <v>2911</v>
      </c>
      <c r="B1081" t="s">
        <v>3087</v>
      </c>
      <c r="C1081" t="s">
        <v>2913</v>
      </c>
      <c r="D1081" t="s">
        <v>2914</v>
      </c>
      <c r="E1081" t="s">
        <v>2915</v>
      </c>
      <c r="F1081" t="s">
        <v>2916</v>
      </c>
      <c r="G1081" t="s">
        <v>2856</v>
      </c>
      <c r="H1081" t="s">
        <v>2710</v>
      </c>
      <c r="I1081" s="2">
        <v>45747</v>
      </c>
      <c r="J1081" t="s">
        <v>3032</v>
      </c>
      <c r="K1081" t="s">
        <v>3475</v>
      </c>
      <c r="L1081" t="s">
        <v>4902</v>
      </c>
      <c r="M1081" s="3">
        <v>31245</v>
      </c>
      <c r="N1081" s="4">
        <v>698040.17</v>
      </c>
      <c r="O1081" s="4">
        <v>776.9</v>
      </c>
      <c r="P1081" s="4">
        <v>2210.83</v>
      </c>
      <c r="Q1081" s="4">
        <v>937.35</v>
      </c>
      <c r="R1081" s="4">
        <v>3500</v>
      </c>
      <c r="S1081" s="4">
        <v>691552.44</v>
      </c>
      <c r="T1081" t="s">
        <v>2857</v>
      </c>
      <c r="U1081" t="s">
        <v>4903</v>
      </c>
      <c r="V1081" t="s">
        <v>4253</v>
      </c>
      <c r="W1081" t="s">
        <v>2913</v>
      </c>
    </row>
    <row r="1082" spans="1:23" x14ac:dyDescent="0.2">
      <c r="A1082" t="s">
        <v>2911</v>
      </c>
      <c r="B1082" t="s">
        <v>3087</v>
      </c>
      <c r="C1082" t="s">
        <v>2913</v>
      </c>
      <c r="D1082" t="s">
        <v>2914</v>
      </c>
      <c r="E1082" t="s">
        <v>2915</v>
      </c>
      <c r="F1082" t="s">
        <v>2916</v>
      </c>
      <c r="G1082" t="s">
        <v>2856</v>
      </c>
      <c r="H1082" t="s">
        <v>2710</v>
      </c>
      <c r="I1082" s="2">
        <v>45747</v>
      </c>
      <c r="J1082" t="s">
        <v>3032</v>
      </c>
      <c r="K1082" t="s">
        <v>3475</v>
      </c>
      <c r="L1082" t="s">
        <v>4904</v>
      </c>
      <c r="M1082" s="3">
        <v>31245</v>
      </c>
      <c r="N1082" s="4">
        <v>698040.17</v>
      </c>
      <c r="O1082" s="4">
        <v>776.9</v>
      </c>
      <c r="P1082" s="4">
        <v>2210.83</v>
      </c>
      <c r="Q1082" s="4">
        <v>937.35</v>
      </c>
      <c r="R1082" s="4">
        <v>3500</v>
      </c>
      <c r="S1082" s="4">
        <v>691552.44</v>
      </c>
      <c r="T1082" t="s">
        <v>2857</v>
      </c>
      <c r="U1082" t="s">
        <v>4903</v>
      </c>
      <c r="V1082" t="s">
        <v>4253</v>
      </c>
      <c r="W1082" t="s">
        <v>2913</v>
      </c>
    </row>
    <row r="1083" spans="1:23" x14ac:dyDescent="0.2">
      <c r="A1083" t="s">
        <v>2911</v>
      </c>
      <c r="B1083" t="s">
        <v>3087</v>
      </c>
      <c r="C1083" t="s">
        <v>2913</v>
      </c>
      <c r="D1083" t="s">
        <v>2914</v>
      </c>
      <c r="E1083" t="s">
        <v>2915</v>
      </c>
      <c r="F1083" t="s">
        <v>2916</v>
      </c>
      <c r="G1083" t="s">
        <v>2856</v>
      </c>
      <c r="H1083" t="s">
        <v>2710</v>
      </c>
      <c r="I1083" s="2">
        <v>45747</v>
      </c>
      <c r="J1083" t="s">
        <v>3032</v>
      </c>
      <c r="K1083" t="s">
        <v>3475</v>
      </c>
      <c r="L1083" t="s">
        <v>4905</v>
      </c>
      <c r="M1083" s="3">
        <v>31245</v>
      </c>
      <c r="N1083" s="4">
        <v>698040.17</v>
      </c>
      <c r="O1083" s="4">
        <v>776.9</v>
      </c>
      <c r="P1083" s="4">
        <v>2210.83</v>
      </c>
      <c r="Q1083" s="4">
        <v>937.35</v>
      </c>
      <c r="R1083" s="4">
        <v>3500</v>
      </c>
      <c r="S1083" s="4">
        <v>691552.44</v>
      </c>
      <c r="T1083" t="s">
        <v>2857</v>
      </c>
      <c r="U1083" t="s">
        <v>4903</v>
      </c>
      <c r="V1083" t="s">
        <v>4253</v>
      </c>
      <c r="W1083" t="s">
        <v>2913</v>
      </c>
    </row>
    <row r="1084" spans="1:23" x14ac:dyDescent="0.2">
      <c r="A1084" t="s">
        <v>2911</v>
      </c>
      <c r="B1084" t="s">
        <v>3087</v>
      </c>
      <c r="C1084" t="s">
        <v>2913</v>
      </c>
      <c r="D1084" t="s">
        <v>2914</v>
      </c>
      <c r="E1084" t="s">
        <v>2915</v>
      </c>
      <c r="F1084" t="s">
        <v>2916</v>
      </c>
      <c r="G1084" t="s">
        <v>2856</v>
      </c>
      <c r="H1084" t="s">
        <v>2710</v>
      </c>
      <c r="I1084" s="2">
        <v>45747</v>
      </c>
      <c r="J1084" t="s">
        <v>3032</v>
      </c>
      <c r="K1084" t="s">
        <v>3475</v>
      </c>
      <c r="L1084" t="s">
        <v>4906</v>
      </c>
      <c r="M1084" s="3">
        <v>31245</v>
      </c>
      <c r="N1084" s="4">
        <v>698040.17</v>
      </c>
      <c r="O1084" s="4">
        <v>776.9</v>
      </c>
      <c r="P1084" s="4">
        <v>2210.83</v>
      </c>
      <c r="Q1084" s="4">
        <v>937.35</v>
      </c>
      <c r="R1084" s="4">
        <v>3500</v>
      </c>
      <c r="S1084" s="4">
        <v>691552.44</v>
      </c>
      <c r="T1084" t="s">
        <v>2857</v>
      </c>
      <c r="U1084" t="s">
        <v>4903</v>
      </c>
      <c r="V1084" t="s">
        <v>4253</v>
      </c>
      <c r="W1084" t="s">
        <v>2913</v>
      </c>
    </row>
    <row r="1085" spans="1:23" x14ac:dyDescent="0.2">
      <c r="A1085" t="s">
        <v>2911</v>
      </c>
      <c r="B1085" t="s">
        <v>3087</v>
      </c>
      <c r="C1085" t="s">
        <v>2913</v>
      </c>
      <c r="D1085" t="s">
        <v>2914</v>
      </c>
      <c r="E1085" t="s">
        <v>2915</v>
      </c>
      <c r="F1085" t="s">
        <v>2916</v>
      </c>
      <c r="G1085" t="s">
        <v>2856</v>
      </c>
      <c r="H1085" t="s">
        <v>2710</v>
      </c>
      <c r="I1085" s="2">
        <v>45747</v>
      </c>
      <c r="J1085" t="s">
        <v>3032</v>
      </c>
      <c r="K1085" t="s">
        <v>3475</v>
      </c>
      <c r="L1085" t="s">
        <v>4907</v>
      </c>
      <c r="M1085" s="3">
        <v>31245</v>
      </c>
      <c r="N1085" s="4">
        <v>698040.17</v>
      </c>
      <c r="O1085" s="4">
        <v>776.9</v>
      </c>
      <c r="P1085" s="4">
        <v>2210.83</v>
      </c>
      <c r="Q1085" s="4">
        <v>937.35</v>
      </c>
      <c r="R1085" s="4">
        <v>3500</v>
      </c>
      <c r="S1085" s="4">
        <v>691552.44</v>
      </c>
      <c r="T1085" t="s">
        <v>2857</v>
      </c>
      <c r="U1085" t="s">
        <v>4903</v>
      </c>
      <c r="V1085" t="s">
        <v>4253</v>
      </c>
      <c r="W1085" t="s">
        <v>2913</v>
      </c>
    </row>
    <row r="1086" spans="1:23" x14ac:dyDescent="0.2">
      <c r="A1086" t="s">
        <v>2911</v>
      </c>
      <c r="B1086" t="s">
        <v>3087</v>
      </c>
      <c r="C1086" t="s">
        <v>3088</v>
      </c>
      <c r="D1086" t="s">
        <v>3089</v>
      </c>
      <c r="E1086" t="s">
        <v>2915</v>
      </c>
      <c r="F1086" t="s">
        <v>2916</v>
      </c>
      <c r="G1086" t="s">
        <v>2856</v>
      </c>
      <c r="H1086" t="s">
        <v>4908</v>
      </c>
      <c r="I1086" s="2">
        <v>45747</v>
      </c>
      <c r="J1086" t="s">
        <v>3492</v>
      </c>
      <c r="K1086" t="s">
        <v>3493</v>
      </c>
      <c r="L1086" t="s">
        <v>4909</v>
      </c>
      <c r="M1086" s="3">
        <v>11012</v>
      </c>
      <c r="N1086" s="4">
        <v>253576.62</v>
      </c>
      <c r="O1086" s="4">
        <v>282.23</v>
      </c>
      <c r="P1086" s="4">
        <v>781.2</v>
      </c>
      <c r="Q1086" s="4">
        <v>330.36</v>
      </c>
      <c r="R1086" s="4">
        <v>0</v>
      </c>
      <c r="S1086" s="4">
        <v>252513.19</v>
      </c>
      <c r="T1086" t="s">
        <v>2857</v>
      </c>
      <c r="U1086" t="s">
        <v>4910</v>
      </c>
      <c r="V1086" t="s">
        <v>4253</v>
      </c>
      <c r="W1086" t="s">
        <v>3088</v>
      </c>
    </row>
    <row r="1087" spans="1:23" x14ac:dyDescent="0.2">
      <c r="A1087" t="s">
        <v>2911</v>
      </c>
      <c r="B1087" t="s">
        <v>3087</v>
      </c>
      <c r="C1087" t="s">
        <v>3088</v>
      </c>
      <c r="D1087" t="s">
        <v>3089</v>
      </c>
      <c r="E1087" t="s">
        <v>2915</v>
      </c>
      <c r="F1087" t="s">
        <v>2916</v>
      </c>
      <c r="G1087" t="s">
        <v>2856</v>
      </c>
      <c r="H1087" t="s">
        <v>4908</v>
      </c>
      <c r="I1087" s="2">
        <v>45747</v>
      </c>
      <c r="J1087" t="s">
        <v>3492</v>
      </c>
      <c r="K1087" t="s">
        <v>3493</v>
      </c>
      <c r="L1087" t="s">
        <v>4911</v>
      </c>
      <c r="M1087" s="3">
        <v>11012</v>
      </c>
      <c r="N1087" s="4">
        <v>253576.62</v>
      </c>
      <c r="O1087" s="4">
        <v>282.23</v>
      </c>
      <c r="P1087" s="4">
        <v>781.2</v>
      </c>
      <c r="Q1087" s="4">
        <v>330.36</v>
      </c>
      <c r="R1087" s="4">
        <v>0</v>
      </c>
      <c r="S1087" s="4">
        <v>252513.19</v>
      </c>
      <c r="T1087" t="s">
        <v>2857</v>
      </c>
      <c r="U1087" t="s">
        <v>4910</v>
      </c>
      <c r="V1087" t="s">
        <v>4253</v>
      </c>
      <c r="W1087" t="s">
        <v>3088</v>
      </c>
    </row>
    <row r="1088" spans="1:23" x14ac:dyDescent="0.2">
      <c r="A1088" t="s">
        <v>2911</v>
      </c>
      <c r="B1088" t="s">
        <v>3087</v>
      </c>
      <c r="C1088" t="s">
        <v>3088</v>
      </c>
      <c r="D1088" t="s">
        <v>3089</v>
      </c>
      <c r="E1088" t="s">
        <v>2915</v>
      </c>
      <c r="F1088" t="s">
        <v>2916</v>
      </c>
      <c r="G1088" t="s">
        <v>2856</v>
      </c>
      <c r="H1088" t="s">
        <v>4908</v>
      </c>
      <c r="I1088" s="2">
        <v>45747</v>
      </c>
      <c r="J1088" t="s">
        <v>3492</v>
      </c>
      <c r="K1088" t="s">
        <v>3493</v>
      </c>
      <c r="L1088" t="s">
        <v>4184</v>
      </c>
      <c r="M1088" s="3">
        <v>2202</v>
      </c>
      <c r="N1088" s="4">
        <v>50715.32</v>
      </c>
      <c r="O1088" s="4">
        <v>56.45</v>
      </c>
      <c r="P1088" s="4">
        <v>156.53</v>
      </c>
      <c r="Q1088" s="4">
        <v>66.06</v>
      </c>
      <c r="R1088" s="4">
        <v>0</v>
      </c>
      <c r="S1088" s="4">
        <v>50502.34</v>
      </c>
      <c r="T1088" t="s">
        <v>2857</v>
      </c>
      <c r="U1088" t="s">
        <v>4910</v>
      </c>
      <c r="V1088" t="s">
        <v>4253</v>
      </c>
      <c r="W1088" t="s">
        <v>3088</v>
      </c>
    </row>
    <row r="1089" spans="1:23" x14ac:dyDescent="0.2">
      <c r="A1089" t="s">
        <v>2911</v>
      </c>
      <c r="B1089" t="s">
        <v>3087</v>
      </c>
      <c r="C1089" t="s">
        <v>3088</v>
      </c>
      <c r="D1089" t="s">
        <v>3089</v>
      </c>
      <c r="E1089" t="s">
        <v>2915</v>
      </c>
      <c r="F1089" t="s">
        <v>2916</v>
      </c>
      <c r="G1089" t="s">
        <v>2856</v>
      </c>
      <c r="H1089" t="s">
        <v>4908</v>
      </c>
      <c r="I1089" s="2">
        <v>45747</v>
      </c>
      <c r="J1089" t="s">
        <v>3492</v>
      </c>
      <c r="K1089" t="s">
        <v>3493</v>
      </c>
      <c r="L1089" t="s">
        <v>4912</v>
      </c>
      <c r="M1089" s="3">
        <v>6607</v>
      </c>
      <c r="N1089" s="4">
        <v>152145.97</v>
      </c>
      <c r="O1089" s="4">
        <v>169.34</v>
      </c>
      <c r="P1089" s="4">
        <v>468.72</v>
      </c>
      <c r="Q1089" s="4">
        <v>198.21</v>
      </c>
      <c r="R1089" s="4">
        <v>0</v>
      </c>
      <c r="S1089" s="4">
        <v>151507.91</v>
      </c>
      <c r="T1089" t="s">
        <v>2857</v>
      </c>
      <c r="U1089" t="s">
        <v>4910</v>
      </c>
      <c r="V1089" t="s">
        <v>4253</v>
      </c>
      <c r="W1089" t="s">
        <v>3088</v>
      </c>
    </row>
    <row r="1090" spans="1:23" x14ac:dyDescent="0.2">
      <c r="A1090" t="s">
        <v>2911</v>
      </c>
      <c r="B1090" t="s">
        <v>2912</v>
      </c>
      <c r="C1090" t="s">
        <v>3148</v>
      </c>
      <c r="D1090" t="s">
        <v>3149</v>
      </c>
      <c r="E1090" t="s">
        <v>2915</v>
      </c>
      <c r="F1090" t="s">
        <v>2916</v>
      </c>
      <c r="G1090" t="s">
        <v>2856</v>
      </c>
      <c r="H1090" t="s">
        <v>4913</v>
      </c>
      <c r="I1090" s="2">
        <v>45747</v>
      </c>
      <c r="J1090" t="s">
        <v>4914</v>
      </c>
      <c r="K1090" t="s">
        <v>4915</v>
      </c>
      <c r="L1090" t="s">
        <v>4916</v>
      </c>
      <c r="M1090" s="3">
        <v>352</v>
      </c>
      <c r="N1090" s="4">
        <v>413600</v>
      </c>
      <c r="O1090" s="4">
        <v>460.33</v>
      </c>
      <c r="P1090" s="4">
        <v>0</v>
      </c>
      <c r="Q1090" s="4">
        <v>0</v>
      </c>
      <c r="R1090" s="4">
        <v>0</v>
      </c>
      <c r="S1090" s="4">
        <v>413139.67</v>
      </c>
      <c r="T1090" t="s">
        <v>2857</v>
      </c>
      <c r="U1090" t="s">
        <v>4917</v>
      </c>
      <c r="V1090" t="s">
        <v>4253</v>
      </c>
      <c r="W1090" t="s">
        <v>3148</v>
      </c>
    </row>
    <row r="1091" spans="1:23" x14ac:dyDescent="0.2">
      <c r="A1091" t="s">
        <v>2911</v>
      </c>
      <c r="B1091" t="s">
        <v>2912</v>
      </c>
      <c r="C1091" t="s">
        <v>3148</v>
      </c>
      <c r="D1091" t="s">
        <v>3149</v>
      </c>
      <c r="E1091" t="s">
        <v>2915</v>
      </c>
      <c r="F1091" t="s">
        <v>2916</v>
      </c>
      <c r="G1091" t="s">
        <v>2856</v>
      </c>
      <c r="H1091" t="s">
        <v>4913</v>
      </c>
      <c r="I1091" s="2">
        <v>45747</v>
      </c>
      <c r="J1091" t="s">
        <v>4914</v>
      </c>
      <c r="K1091" t="s">
        <v>4915</v>
      </c>
      <c r="L1091" t="s">
        <v>4918</v>
      </c>
      <c r="M1091" s="3">
        <v>352</v>
      </c>
      <c r="N1091" s="4">
        <v>413600</v>
      </c>
      <c r="O1091" s="4">
        <v>460.33</v>
      </c>
      <c r="P1091" s="4">
        <v>0</v>
      </c>
      <c r="Q1091" s="4">
        <v>0</v>
      </c>
      <c r="R1091" s="4">
        <v>0</v>
      </c>
      <c r="S1091" s="4">
        <v>413139.67</v>
      </c>
      <c r="T1091" t="s">
        <v>2857</v>
      </c>
      <c r="U1091" t="s">
        <v>4917</v>
      </c>
      <c r="V1091" t="s">
        <v>4253</v>
      </c>
      <c r="W1091" t="s">
        <v>3148</v>
      </c>
    </row>
    <row r="1092" spans="1:23" x14ac:dyDescent="0.2">
      <c r="A1092" t="s">
        <v>2911</v>
      </c>
      <c r="B1092" t="s">
        <v>2912</v>
      </c>
      <c r="C1092" t="s">
        <v>3148</v>
      </c>
      <c r="D1092" t="s">
        <v>3149</v>
      </c>
      <c r="E1092" t="s">
        <v>2915</v>
      </c>
      <c r="F1092" t="s">
        <v>2916</v>
      </c>
      <c r="G1092" t="s">
        <v>2856</v>
      </c>
      <c r="H1092" t="s">
        <v>4913</v>
      </c>
      <c r="I1092" s="2">
        <v>45747</v>
      </c>
      <c r="J1092" t="s">
        <v>4914</v>
      </c>
      <c r="K1092" t="s">
        <v>4915</v>
      </c>
      <c r="L1092" t="s">
        <v>4919</v>
      </c>
      <c r="M1092" s="3">
        <v>352</v>
      </c>
      <c r="N1092" s="4">
        <v>413600</v>
      </c>
      <c r="O1092" s="4">
        <v>460.33</v>
      </c>
      <c r="P1092" s="4">
        <v>0</v>
      </c>
      <c r="Q1092" s="4">
        <v>0</v>
      </c>
      <c r="R1092" s="4">
        <v>0</v>
      </c>
      <c r="S1092" s="4">
        <v>413139.67</v>
      </c>
      <c r="T1092" t="s">
        <v>2857</v>
      </c>
      <c r="U1092" t="s">
        <v>4917</v>
      </c>
      <c r="V1092" t="s">
        <v>4253</v>
      </c>
      <c r="W1092" t="s">
        <v>3148</v>
      </c>
    </row>
    <row r="1093" spans="1:23" x14ac:dyDescent="0.2">
      <c r="A1093" t="s">
        <v>2911</v>
      </c>
      <c r="B1093" t="s">
        <v>2912</v>
      </c>
      <c r="C1093" t="s">
        <v>3148</v>
      </c>
      <c r="D1093" t="s">
        <v>3149</v>
      </c>
      <c r="E1093" t="s">
        <v>2915</v>
      </c>
      <c r="F1093" t="s">
        <v>2916</v>
      </c>
      <c r="G1093" t="s">
        <v>2856</v>
      </c>
      <c r="H1093" t="s">
        <v>4913</v>
      </c>
      <c r="I1093" s="2">
        <v>45747</v>
      </c>
      <c r="J1093" t="s">
        <v>4914</v>
      </c>
      <c r="K1093" t="s">
        <v>4915</v>
      </c>
      <c r="L1093" t="s">
        <v>4920</v>
      </c>
      <c r="M1093" s="3">
        <v>352</v>
      </c>
      <c r="N1093" s="4">
        <v>413600</v>
      </c>
      <c r="O1093" s="4">
        <v>460.33</v>
      </c>
      <c r="P1093" s="4">
        <v>0</v>
      </c>
      <c r="Q1093" s="4">
        <v>0</v>
      </c>
      <c r="R1093" s="4">
        <v>0</v>
      </c>
      <c r="S1093" s="4">
        <v>413139.67</v>
      </c>
      <c r="T1093" t="s">
        <v>2857</v>
      </c>
      <c r="U1093" t="s">
        <v>4917</v>
      </c>
      <c r="V1093" t="s">
        <v>4253</v>
      </c>
      <c r="W1093" t="s">
        <v>3148</v>
      </c>
    </row>
    <row r="1094" spans="1:23" x14ac:dyDescent="0.2">
      <c r="A1094" t="s">
        <v>2911</v>
      </c>
      <c r="B1094" t="s">
        <v>2912</v>
      </c>
      <c r="C1094" t="s">
        <v>3148</v>
      </c>
      <c r="D1094" t="s">
        <v>3149</v>
      </c>
      <c r="E1094" t="s">
        <v>2915</v>
      </c>
      <c r="F1094" t="s">
        <v>2916</v>
      </c>
      <c r="G1094" t="s">
        <v>2856</v>
      </c>
      <c r="H1094" t="s">
        <v>4913</v>
      </c>
      <c r="I1094" s="2">
        <v>45747</v>
      </c>
      <c r="J1094" t="s">
        <v>4914</v>
      </c>
      <c r="K1094" t="s">
        <v>4915</v>
      </c>
      <c r="L1094" t="s">
        <v>4921</v>
      </c>
      <c r="M1094" s="3">
        <v>352</v>
      </c>
      <c r="N1094" s="4">
        <v>413600</v>
      </c>
      <c r="O1094" s="4">
        <v>460.33</v>
      </c>
      <c r="P1094" s="4">
        <v>0</v>
      </c>
      <c r="Q1094" s="4">
        <v>0</v>
      </c>
      <c r="R1094" s="4">
        <v>0</v>
      </c>
      <c r="S1094" s="4">
        <v>413139.67</v>
      </c>
      <c r="T1094" t="s">
        <v>2857</v>
      </c>
      <c r="U1094" t="s">
        <v>4917</v>
      </c>
      <c r="V1094" t="s">
        <v>4253</v>
      </c>
      <c r="W1094" t="s">
        <v>3148</v>
      </c>
    </row>
    <row r="1095" spans="1:23" x14ac:dyDescent="0.2">
      <c r="A1095" t="s">
        <v>2911</v>
      </c>
      <c r="B1095" t="s">
        <v>2912</v>
      </c>
      <c r="C1095" t="s">
        <v>3148</v>
      </c>
      <c r="D1095" t="s">
        <v>3149</v>
      </c>
      <c r="E1095" t="s">
        <v>2915</v>
      </c>
      <c r="F1095" t="s">
        <v>2916</v>
      </c>
      <c r="G1095" t="s">
        <v>2856</v>
      </c>
      <c r="H1095" t="s">
        <v>4913</v>
      </c>
      <c r="I1095" s="2">
        <v>45747</v>
      </c>
      <c r="J1095" t="s">
        <v>4914</v>
      </c>
      <c r="K1095" t="s">
        <v>4915</v>
      </c>
      <c r="L1095" t="s">
        <v>4922</v>
      </c>
      <c r="M1095" s="3">
        <v>352</v>
      </c>
      <c r="N1095" s="4">
        <v>413600</v>
      </c>
      <c r="O1095" s="4">
        <v>460.33</v>
      </c>
      <c r="P1095" s="4">
        <v>0</v>
      </c>
      <c r="Q1095" s="4">
        <v>0</v>
      </c>
      <c r="R1095" s="4">
        <v>0</v>
      </c>
      <c r="S1095" s="4">
        <v>413139.67</v>
      </c>
      <c r="T1095" t="s">
        <v>2857</v>
      </c>
      <c r="U1095" t="s">
        <v>4917</v>
      </c>
      <c r="V1095" t="s">
        <v>4253</v>
      </c>
      <c r="W1095" t="s">
        <v>3148</v>
      </c>
    </row>
    <row r="1096" spans="1:23" x14ac:dyDescent="0.2">
      <c r="A1096" t="s">
        <v>2911</v>
      </c>
      <c r="B1096" t="s">
        <v>2912</v>
      </c>
      <c r="C1096" t="s">
        <v>3148</v>
      </c>
      <c r="D1096" t="s">
        <v>3149</v>
      </c>
      <c r="E1096" t="s">
        <v>2915</v>
      </c>
      <c r="F1096" t="s">
        <v>2916</v>
      </c>
      <c r="G1096" t="s">
        <v>2856</v>
      </c>
      <c r="H1096" t="s">
        <v>4913</v>
      </c>
      <c r="I1096" s="2">
        <v>45747</v>
      </c>
      <c r="J1096" t="s">
        <v>4914</v>
      </c>
      <c r="K1096" t="s">
        <v>4915</v>
      </c>
      <c r="L1096" t="s">
        <v>4923</v>
      </c>
      <c r="M1096" s="3">
        <v>352</v>
      </c>
      <c r="N1096" s="4">
        <v>413600</v>
      </c>
      <c r="O1096" s="4">
        <v>460.33</v>
      </c>
      <c r="P1096" s="4">
        <v>0</v>
      </c>
      <c r="Q1096" s="4">
        <v>0</v>
      </c>
      <c r="R1096" s="4">
        <v>0</v>
      </c>
      <c r="S1096" s="4">
        <v>413139.67</v>
      </c>
      <c r="T1096" t="s">
        <v>2857</v>
      </c>
      <c r="U1096" t="s">
        <v>4917</v>
      </c>
      <c r="V1096" t="s">
        <v>4253</v>
      </c>
      <c r="W1096" t="s">
        <v>3148</v>
      </c>
    </row>
    <row r="1097" spans="1:23" x14ac:dyDescent="0.2">
      <c r="A1097" t="s">
        <v>2911</v>
      </c>
      <c r="B1097" t="s">
        <v>2912</v>
      </c>
      <c r="C1097" t="s">
        <v>3148</v>
      </c>
      <c r="D1097" t="s">
        <v>3149</v>
      </c>
      <c r="E1097" t="s">
        <v>2915</v>
      </c>
      <c r="F1097" t="s">
        <v>2916</v>
      </c>
      <c r="G1097" t="s">
        <v>2856</v>
      </c>
      <c r="H1097" t="s">
        <v>4913</v>
      </c>
      <c r="I1097" s="2">
        <v>45747</v>
      </c>
      <c r="J1097" t="s">
        <v>4914</v>
      </c>
      <c r="K1097" t="s">
        <v>4915</v>
      </c>
      <c r="L1097" t="s">
        <v>4924</v>
      </c>
      <c r="M1097" s="3">
        <v>352</v>
      </c>
      <c r="N1097" s="4">
        <v>413600</v>
      </c>
      <c r="O1097" s="4">
        <v>460.33</v>
      </c>
      <c r="P1097" s="4">
        <v>0</v>
      </c>
      <c r="Q1097" s="4">
        <v>0</v>
      </c>
      <c r="R1097" s="4">
        <v>0</v>
      </c>
      <c r="S1097" s="4">
        <v>413139.67</v>
      </c>
      <c r="T1097" t="s">
        <v>2857</v>
      </c>
      <c r="U1097" t="s">
        <v>4917</v>
      </c>
      <c r="V1097" t="s">
        <v>4253</v>
      </c>
      <c r="W1097" t="s">
        <v>3148</v>
      </c>
    </row>
    <row r="1098" spans="1:23" x14ac:dyDescent="0.2">
      <c r="A1098" t="s">
        <v>2911</v>
      </c>
      <c r="B1098" t="s">
        <v>2912</v>
      </c>
      <c r="C1098" t="s">
        <v>3148</v>
      </c>
      <c r="D1098" t="s">
        <v>3149</v>
      </c>
      <c r="E1098" t="s">
        <v>2915</v>
      </c>
      <c r="F1098" t="s">
        <v>2916</v>
      </c>
      <c r="G1098" t="s">
        <v>2856</v>
      </c>
      <c r="H1098" t="s">
        <v>4913</v>
      </c>
      <c r="I1098" s="2">
        <v>45747</v>
      </c>
      <c r="J1098" t="s">
        <v>4914</v>
      </c>
      <c r="K1098" t="s">
        <v>4915</v>
      </c>
      <c r="L1098" t="s">
        <v>4925</v>
      </c>
      <c r="M1098" s="3">
        <v>352</v>
      </c>
      <c r="N1098" s="4">
        <v>413600</v>
      </c>
      <c r="O1098" s="4">
        <v>460.33</v>
      </c>
      <c r="P1098" s="4">
        <v>0</v>
      </c>
      <c r="Q1098" s="4">
        <v>0</v>
      </c>
      <c r="R1098" s="4">
        <v>0</v>
      </c>
      <c r="S1098" s="4">
        <v>413139.67</v>
      </c>
      <c r="T1098" t="s">
        <v>2857</v>
      </c>
      <c r="U1098" t="s">
        <v>4917</v>
      </c>
      <c r="V1098" t="s">
        <v>4253</v>
      </c>
      <c r="W1098" t="s">
        <v>3148</v>
      </c>
    </row>
    <row r="1099" spans="1:23" x14ac:dyDescent="0.2">
      <c r="A1099" t="s">
        <v>2911</v>
      </c>
      <c r="B1099" t="s">
        <v>2912</v>
      </c>
      <c r="C1099" t="s">
        <v>3148</v>
      </c>
      <c r="D1099" t="s">
        <v>3149</v>
      </c>
      <c r="E1099" t="s">
        <v>2915</v>
      </c>
      <c r="F1099" t="s">
        <v>2916</v>
      </c>
      <c r="G1099" t="s">
        <v>2856</v>
      </c>
      <c r="H1099" t="s">
        <v>4913</v>
      </c>
      <c r="I1099" s="2">
        <v>45747</v>
      </c>
      <c r="J1099" t="s">
        <v>4914</v>
      </c>
      <c r="K1099" t="s">
        <v>4915</v>
      </c>
      <c r="L1099" t="s">
        <v>4926</v>
      </c>
      <c r="M1099" s="3">
        <v>352</v>
      </c>
      <c r="N1099" s="4">
        <v>413600</v>
      </c>
      <c r="O1099" s="4">
        <v>460.33</v>
      </c>
      <c r="P1099" s="4">
        <v>0</v>
      </c>
      <c r="Q1099" s="4">
        <v>0</v>
      </c>
      <c r="R1099" s="4">
        <v>0</v>
      </c>
      <c r="S1099" s="4">
        <v>413139.67</v>
      </c>
      <c r="T1099" t="s">
        <v>2857</v>
      </c>
      <c r="U1099" t="s">
        <v>4917</v>
      </c>
      <c r="V1099" t="s">
        <v>4253</v>
      </c>
      <c r="W1099" t="s">
        <v>3148</v>
      </c>
    </row>
    <row r="1100" spans="1:23" x14ac:dyDescent="0.2">
      <c r="A1100" t="s">
        <v>2911</v>
      </c>
      <c r="B1100" t="s">
        <v>2912</v>
      </c>
      <c r="C1100" t="s">
        <v>3148</v>
      </c>
      <c r="D1100" t="s">
        <v>3149</v>
      </c>
      <c r="E1100" t="s">
        <v>2915</v>
      </c>
      <c r="F1100" t="s">
        <v>2916</v>
      </c>
      <c r="G1100" t="s">
        <v>2856</v>
      </c>
      <c r="H1100" t="s">
        <v>4913</v>
      </c>
      <c r="I1100" s="2">
        <v>45747</v>
      </c>
      <c r="J1100" t="s">
        <v>4914</v>
      </c>
      <c r="K1100" t="s">
        <v>4915</v>
      </c>
      <c r="L1100" t="s">
        <v>4927</v>
      </c>
      <c r="M1100" s="3">
        <v>352</v>
      </c>
      <c r="N1100" s="4">
        <v>413600</v>
      </c>
      <c r="O1100" s="4">
        <v>460.33</v>
      </c>
      <c r="P1100" s="4">
        <v>0</v>
      </c>
      <c r="Q1100" s="4">
        <v>0</v>
      </c>
      <c r="R1100" s="4">
        <v>0</v>
      </c>
      <c r="S1100" s="4">
        <v>413139.67</v>
      </c>
      <c r="T1100" t="s">
        <v>2857</v>
      </c>
      <c r="U1100" t="s">
        <v>4917</v>
      </c>
      <c r="V1100" t="s">
        <v>4253</v>
      </c>
      <c r="W1100" t="s">
        <v>3148</v>
      </c>
    </row>
    <row r="1101" spans="1:23" x14ac:dyDescent="0.2">
      <c r="A1101" t="s">
        <v>2911</v>
      </c>
      <c r="B1101" t="s">
        <v>2912</v>
      </c>
      <c r="C1101" t="s">
        <v>3148</v>
      </c>
      <c r="D1101" t="s">
        <v>3149</v>
      </c>
      <c r="E1101" t="s">
        <v>2915</v>
      </c>
      <c r="F1101" t="s">
        <v>2916</v>
      </c>
      <c r="G1101" t="s">
        <v>2856</v>
      </c>
      <c r="H1101" t="s">
        <v>4913</v>
      </c>
      <c r="I1101" s="2">
        <v>45747</v>
      </c>
      <c r="J1101" t="s">
        <v>4914</v>
      </c>
      <c r="K1101" t="s">
        <v>4915</v>
      </c>
      <c r="L1101" t="s">
        <v>4928</v>
      </c>
      <c r="M1101" s="3">
        <v>352</v>
      </c>
      <c r="N1101" s="4">
        <v>413600</v>
      </c>
      <c r="O1101" s="4">
        <v>460.33</v>
      </c>
      <c r="P1101" s="4">
        <v>0</v>
      </c>
      <c r="Q1101" s="4">
        <v>0</v>
      </c>
      <c r="R1101" s="4">
        <v>0</v>
      </c>
      <c r="S1101" s="4">
        <v>413139.67</v>
      </c>
      <c r="T1101" t="s">
        <v>2857</v>
      </c>
      <c r="U1101" t="s">
        <v>4917</v>
      </c>
      <c r="V1101" t="s">
        <v>4253</v>
      </c>
      <c r="W1101" t="s">
        <v>3148</v>
      </c>
    </row>
    <row r="1102" spans="1:23" x14ac:dyDescent="0.2">
      <c r="A1102" t="s">
        <v>2911</v>
      </c>
      <c r="B1102" t="s">
        <v>2912</v>
      </c>
      <c r="C1102" t="s">
        <v>3148</v>
      </c>
      <c r="D1102" t="s">
        <v>3149</v>
      </c>
      <c r="E1102" t="s">
        <v>2915</v>
      </c>
      <c r="F1102" t="s">
        <v>2916</v>
      </c>
      <c r="G1102" t="s">
        <v>2856</v>
      </c>
      <c r="H1102" t="s">
        <v>4913</v>
      </c>
      <c r="I1102" s="2">
        <v>45747</v>
      </c>
      <c r="J1102" t="s">
        <v>4914</v>
      </c>
      <c r="K1102" t="s">
        <v>4915</v>
      </c>
      <c r="L1102" t="s">
        <v>4929</v>
      </c>
      <c r="M1102" s="3">
        <v>352</v>
      </c>
      <c r="N1102" s="4">
        <v>413600</v>
      </c>
      <c r="O1102" s="4">
        <v>460.33</v>
      </c>
      <c r="P1102" s="4">
        <v>0</v>
      </c>
      <c r="Q1102" s="4">
        <v>0</v>
      </c>
      <c r="R1102" s="4">
        <v>0</v>
      </c>
      <c r="S1102" s="4">
        <v>413139.67</v>
      </c>
      <c r="T1102" t="s">
        <v>2857</v>
      </c>
      <c r="U1102" t="s">
        <v>4917</v>
      </c>
      <c r="V1102" t="s">
        <v>4253</v>
      </c>
      <c r="W1102" t="s">
        <v>3148</v>
      </c>
    </row>
    <row r="1103" spans="1:23" x14ac:dyDescent="0.2">
      <c r="A1103" t="s">
        <v>2911</v>
      </c>
      <c r="B1103" t="s">
        <v>2912</v>
      </c>
      <c r="C1103" t="s">
        <v>3148</v>
      </c>
      <c r="D1103" t="s">
        <v>3149</v>
      </c>
      <c r="E1103" t="s">
        <v>2915</v>
      </c>
      <c r="F1103" t="s">
        <v>2916</v>
      </c>
      <c r="G1103" t="s">
        <v>2856</v>
      </c>
      <c r="H1103" t="s">
        <v>4913</v>
      </c>
      <c r="I1103" s="2">
        <v>45747</v>
      </c>
      <c r="J1103" t="s">
        <v>4914</v>
      </c>
      <c r="K1103" t="s">
        <v>4915</v>
      </c>
      <c r="L1103" t="s">
        <v>4930</v>
      </c>
      <c r="M1103" s="3">
        <v>352</v>
      </c>
      <c r="N1103" s="4">
        <v>413600</v>
      </c>
      <c r="O1103" s="4">
        <v>460.33</v>
      </c>
      <c r="P1103" s="4">
        <v>0</v>
      </c>
      <c r="Q1103" s="4">
        <v>0</v>
      </c>
      <c r="R1103" s="4">
        <v>0</v>
      </c>
      <c r="S1103" s="4">
        <v>413139.67</v>
      </c>
      <c r="T1103" t="s">
        <v>2857</v>
      </c>
      <c r="U1103" t="s">
        <v>4917</v>
      </c>
      <c r="V1103" t="s">
        <v>4253</v>
      </c>
      <c r="W1103" t="s">
        <v>3148</v>
      </c>
    </row>
    <row r="1104" spans="1:23" x14ac:dyDescent="0.2">
      <c r="A1104" t="s">
        <v>2911</v>
      </c>
      <c r="B1104" t="s">
        <v>2912</v>
      </c>
      <c r="C1104" t="s">
        <v>3148</v>
      </c>
      <c r="D1104" t="s">
        <v>3149</v>
      </c>
      <c r="E1104" t="s">
        <v>2915</v>
      </c>
      <c r="F1104" t="s">
        <v>2916</v>
      </c>
      <c r="G1104" t="s">
        <v>2856</v>
      </c>
      <c r="H1104" t="s">
        <v>4913</v>
      </c>
      <c r="I1104" s="2">
        <v>45747</v>
      </c>
      <c r="J1104" t="s">
        <v>4914</v>
      </c>
      <c r="K1104" t="s">
        <v>4915</v>
      </c>
      <c r="L1104" t="s">
        <v>4931</v>
      </c>
      <c r="M1104" s="3">
        <v>352</v>
      </c>
      <c r="N1104" s="4">
        <v>413600</v>
      </c>
      <c r="O1104" s="4">
        <v>460.33</v>
      </c>
      <c r="P1104" s="4">
        <v>0</v>
      </c>
      <c r="Q1104" s="4">
        <v>0</v>
      </c>
      <c r="R1104" s="4">
        <v>0</v>
      </c>
      <c r="S1104" s="4">
        <v>413139.67</v>
      </c>
      <c r="T1104" t="s">
        <v>2857</v>
      </c>
      <c r="U1104" t="s">
        <v>4917</v>
      </c>
      <c r="V1104" t="s">
        <v>4253</v>
      </c>
      <c r="W1104" t="s">
        <v>3148</v>
      </c>
    </row>
    <row r="1105" spans="1:23" x14ac:dyDescent="0.2">
      <c r="A1105" t="s">
        <v>2911</v>
      </c>
      <c r="B1105" t="s">
        <v>2912</v>
      </c>
      <c r="C1105" t="s">
        <v>3148</v>
      </c>
      <c r="D1105" t="s">
        <v>3149</v>
      </c>
      <c r="E1105" t="s">
        <v>2915</v>
      </c>
      <c r="F1105" t="s">
        <v>2916</v>
      </c>
      <c r="G1105" t="s">
        <v>2856</v>
      </c>
      <c r="H1105" t="s">
        <v>4913</v>
      </c>
      <c r="I1105" s="2">
        <v>45747</v>
      </c>
      <c r="J1105" t="s">
        <v>4914</v>
      </c>
      <c r="K1105" t="s">
        <v>4915</v>
      </c>
      <c r="L1105" t="s">
        <v>4932</v>
      </c>
      <c r="M1105" s="3">
        <v>352</v>
      </c>
      <c r="N1105" s="4">
        <v>413600</v>
      </c>
      <c r="O1105" s="4">
        <v>460.33</v>
      </c>
      <c r="P1105" s="4">
        <v>0</v>
      </c>
      <c r="Q1105" s="4">
        <v>0</v>
      </c>
      <c r="R1105" s="4">
        <v>0</v>
      </c>
      <c r="S1105" s="4">
        <v>413139.67</v>
      </c>
      <c r="T1105" t="s">
        <v>2857</v>
      </c>
      <c r="U1105" t="s">
        <v>4917</v>
      </c>
      <c r="V1105" t="s">
        <v>4253</v>
      </c>
      <c r="W1105" t="s">
        <v>3148</v>
      </c>
    </row>
    <row r="1106" spans="1:23" x14ac:dyDescent="0.2">
      <c r="A1106" t="s">
        <v>2911</v>
      </c>
      <c r="B1106" t="s">
        <v>2912</v>
      </c>
      <c r="C1106" t="s">
        <v>3148</v>
      </c>
      <c r="D1106" t="s">
        <v>3149</v>
      </c>
      <c r="E1106" t="s">
        <v>2915</v>
      </c>
      <c r="F1106" t="s">
        <v>2916</v>
      </c>
      <c r="G1106" t="s">
        <v>2856</v>
      </c>
      <c r="H1106" t="s">
        <v>4913</v>
      </c>
      <c r="I1106" s="2">
        <v>45747</v>
      </c>
      <c r="J1106" t="s">
        <v>4914</v>
      </c>
      <c r="K1106" t="s">
        <v>4915</v>
      </c>
      <c r="L1106" t="s">
        <v>4933</v>
      </c>
      <c r="M1106" s="3">
        <v>352</v>
      </c>
      <c r="N1106" s="4">
        <v>413600</v>
      </c>
      <c r="O1106" s="4">
        <v>460.33</v>
      </c>
      <c r="P1106" s="4">
        <v>0</v>
      </c>
      <c r="Q1106" s="4">
        <v>0</v>
      </c>
      <c r="R1106" s="4">
        <v>0</v>
      </c>
      <c r="S1106" s="4">
        <v>413139.67</v>
      </c>
      <c r="T1106" t="s">
        <v>2857</v>
      </c>
      <c r="U1106" t="s">
        <v>4917</v>
      </c>
      <c r="V1106" t="s">
        <v>4253</v>
      </c>
      <c r="W1106" t="s">
        <v>3148</v>
      </c>
    </row>
    <row r="1107" spans="1:23" x14ac:dyDescent="0.2">
      <c r="A1107" t="s">
        <v>2911</v>
      </c>
      <c r="B1107" t="s">
        <v>2912</v>
      </c>
      <c r="C1107" t="s">
        <v>3148</v>
      </c>
      <c r="D1107" t="s">
        <v>3149</v>
      </c>
      <c r="E1107" t="s">
        <v>2915</v>
      </c>
      <c r="F1107" t="s">
        <v>2916</v>
      </c>
      <c r="G1107" t="s">
        <v>2856</v>
      </c>
      <c r="H1107" t="s">
        <v>4913</v>
      </c>
      <c r="I1107" s="2">
        <v>45747</v>
      </c>
      <c r="J1107" t="s">
        <v>4914</v>
      </c>
      <c r="K1107" t="s">
        <v>4915</v>
      </c>
      <c r="L1107" t="s">
        <v>4934</v>
      </c>
      <c r="M1107" s="3">
        <v>352</v>
      </c>
      <c r="N1107" s="4">
        <v>413600</v>
      </c>
      <c r="O1107" s="4">
        <v>460.33</v>
      </c>
      <c r="P1107" s="4">
        <v>0</v>
      </c>
      <c r="Q1107" s="4">
        <v>0</v>
      </c>
      <c r="R1107" s="4">
        <v>0</v>
      </c>
      <c r="S1107" s="4">
        <v>413139.67</v>
      </c>
      <c r="T1107" t="s">
        <v>2857</v>
      </c>
      <c r="U1107" t="s">
        <v>4917</v>
      </c>
      <c r="V1107" t="s">
        <v>4253</v>
      </c>
      <c r="W1107" t="s">
        <v>3148</v>
      </c>
    </row>
    <row r="1108" spans="1:23" x14ac:dyDescent="0.2">
      <c r="A1108" t="s">
        <v>2911</v>
      </c>
      <c r="B1108" t="s">
        <v>3087</v>
      </c>
      <c r="C1108" t="s">
        <v>3148</v>
      </c>
      <c r="D1108" t="s">
        <v>3149</v>
      </c>
      <c r="E1108" t="s">
        <v>2915</v>
      </c>
      <c r="F1108" t="s">
        <v>2916</v>
      </c>
      <c r="G1108" t="s">
        <v>2856</v>
      </c>
      <c r="H1108" t="s">
        <v>4935</v>
      </c>
      <c r="I1108" s="2">
        <v>45747</v>
      </c>
      <c r="J1108" t="s">
        <v>3151</v>
      </c>
      <c r="K1108" t="s">
        <v>3152</v>
      </c>
      <c r="L1108" t="s">
        <v>4595</v>
      </c>
      <c r="M1108" s="3">
        <v>162</v>
      </c>
      <c r="N1108" s="4">
        <v>113400</v>
      </c>
      <c r="O1108" s="4">
        <v>126.21</v>
      </c>
      <c r="P1108" s="4">
        <v>0</v>
      </c>
      <c r="Q1108" s="4">
        <v>0</v>
      </c>
      <c r="R1108" s="4">
        <v>0</v>
      </c>
      <c r="S1108" s="4">
        <v>113273.79</v>
      </c>
      <c r="T1108" t="s">
        <v>2857</v>
      </c>
      <c r="U1108" t="s">
        <v>4936</v>
      </c>
      <c r="V1108" t="s">
        <v>4253</v>
      </c>
      <c r="W1108" t="s">
        <v>3148</v>
      </c>
    </row>
    <row r="1109" spans="1:23" x14ac:dyDescent="0.2">
      <c r="A1109" t="s">
        <v>2911</v>
      </c>
      <c r="B1109" t="s">
        <v>3087</v>
      </c>
      <c r="C1109" t="s">
        <v>3148</v>
      </c>
      <c r="D1109" t="s">
        <v>3149</v>
      </c>
      <c r="E1109" t="s">
        <v>2915</v>
      </c>
      <c r="F1109" t="s">
        <v>2916</v>
      </c>
      <c r="G1109" t="s">
        <v>2856</v>
      </c>
      <c r="H1109" t="s">
        <v>4935</v>
      </c>
      <c r="I1109" s="2">
        <v>45747</v>
      </c>
      <c r="J1109" t="s">
        <v>3151</v>
      </c>
      <c r="K1109" t="s">
        <v>3152</v>
      </c>
      <c r="L1109" t="s">
        <v>3942</v>
      </c>
      <c r="M1109" s="3">
        <v>2</v>
      </c>
      <c r="N1109" s="4">
        <v>880</v>
      </c>
      <c r="O1109" s="4">
        <v>0.98</v>
      </c>
      <c r="P1109" s="4">
        <v>0</v>
      </c>
      <c r="Q1109" s="4">
        <v>0</v>
      </c>
      <c r="R1109" s="4">
        <v>0</v>
      </c>
      <c r="S1109" s="4">
        <v>879.02</v>
      </c>
      <c r="T1109" t="s">
        <v>2857</v>
      </c>
      <c r="U1109" t="s">
        <v>4936</v>
      </c>
      <c r="V1109" t="s">
        <v>4253</v>
      </c>
      <c r="W1109" t="s">
        <v>3148</v>
      </c>
    </row>
    <row r="1110" spans="1:23" x14ac:dyDescent="0.2">
      <c r="A1110" t="s">
        <v>2911</v>
      </c>
      <c r="B1110" t="s">
        <v>3087</v>
      </c>
      <c r="C1110" t="s">
        <v>3148</v>
      </c>
      <c r="D1110" t="s">
        <v>3149</v>
      </c>
      <c r="E1110" t="s">
        <v>2915</v>
      </c>
      <c r="F1110" t="s">
        <v>2916</v>
      </c>
      <c r="G1110" t="s">
        <v>2856</v>
      </c>
      <c r="H1110" t="s">
        <v>4935</v>
      </c>
      <c r="I1110" s="2">
        <v>45747</v>
      </c>
      <c r="J1110" t="s">
        <v>3151</v>
      </c>
      <c r="K1110" t="s">
        <v>3152</v>
      </c>
      <c r="L1110" t="s">
        <v>4598</v>
      </c>
      <c r="M1110" s="3">
        <v>108</v>
      </c>
      <c r="N1110" s="4">
        <v>47520</v>
      </c>
      <c r="O1110" s="4">
        <v>52.89</v>
      </c>
      <c r="P1110" s="4">
        <v>0</v>
      </c>
      <c r="Q1110" s="4">
        <v>0</v>
      </c>
      <c r="R1110" s="4">
        <v>0</v>
      </c>
      <c r="S1110" s="4">
        <v>47467.11</v>
      </c>
      <c r="T1110" t="s">
        <v>2857</v>
      </c>
      <c r="U1110" t="s">
        <v>4936</v>
      </c>
      <c r="V1110" t="s">
        <v>4253</v>
      </c>
      <c r="W1110" t="s">
        <v>3148</v>
      </c>
    </row>
    <row r="1111" spans="1:23" x14ac:dyDescent="0.2">
      <c r="A1111" t="s">
        <v>2911</v>
      </c>
      <c r="B1111" t="s">
        <v>3087</v>
      </c>
      <c r="C1111" t="s">
        <v>3148</v>
      </c>
      <c r="D1111" t="s">
        <v>3149</v>
      </c>
      <c r="E1111" t="s">
        <v>2915</v>
      </c>
      <c r="F1111" t="s">
        <v>2916</v>
      </c>
      <c r="G1111" t="s">
        <v>2856</v>
      </c>
      <c r="H1111" t="s">
        <v>4935</v>
      </c>
      <c r="I1111" s="2">
        <v>45747</v>
      </c>
      <c r="J1111" t="s">
        <v>3151</v>
      </c>
      <c r="K1111" t="s">
        <v>3152</v>
      </c>
      <c r="L1111" t="s">
        <v>4937</v>
      </c>
      <c r="M1111" s="3">
        <v>59</v>
      </c>
      <c r="N1111" s="4">
        <v>25960</v>
      </c>
      <c r="O1111" s="4">
        <v>28.89</v>
      </c>
      <c r="P1111" s="4">
        <v>0</v>
      </c>
      <c r="Q1111" s="4">
        <v>0</v>
      </c>
      <c r="R1111" s="4">
        <v>0</v>
      </c>
      <c r="S1111" s="4">
        <v>25931.11</v>
      </c>
      <c r="T1111" t="s">
        <v>2857</v>
      </c>
      <c r="U1111" t="s">
        <v>4936</v>
      </c>
      <c r="V1111" t="s">
        <v>4253</v>
      </c>
      <c r="W1111" t="s">
        <v>3148</v>
      </c>
    </row>
    <row r="1112" spans="1:23" x14ac:dyDescent="0.2">
      <c r="A1112" t="s">
        <v>2911</v>
      </c>
      <c r="B1112" t="s">
        <v>3087</v>
      </c>
      <c r="C1112" t="s">
        <v>3148</v>
      </c>
      <c r="D1112" t="s">
        <v>3149</v>
      </c>
      <c r="E1112" t="s">
        <v>2915</v>
      </c>
      <c r="F1112" t="s">
        <v>2916</v>
      </c>
      <c r="G1112" t="s">
        <v>2856</v>
      </c>
      <c r="H1112" t="s">
        <v>4938</v>
      </c>
      <c r="I1112" s="2">
        <v>45747</v>
      </c>
      <c r="J1112" t="s">
        <v>4939</v>
      </c>
      <c r="K1112" t="s">
        <v>4940</v>
      </c>
      <c r="L1112" t="s">
        <v>4941</v>
      </c>
      <c r="M1112" s="3">
        <v>88</v>
      </c>
      <c r="N1112" s="4">
        <v>74800</v>
      </c>
      <c r="O1112" s="4">
        <v>83.25</v>
      </c>
      <c r="P1112" s="4">
        <v>0</v>
      </c>
      <c r="Q1112" s="4">
        <v>0</v>
      </c>
      <c r="R1112" s="4">
        <v>0</v>
      </c>
      <c r="S1112" s="4">
        <v>74716.75</v>
      </c>
      <c r="T1112" t="s">
        <v>2857</v>
      </c>
      <c r="U1112" t="s">
        <v>4942</v>
      </c>
      <c r="V1112" t="s">
        <v>4253</v>
      </c>
      <c r="W1112" t="s">
        <v>3148</v>
      </c>
    </row>
    <row r="1113" spans="1:23" x14ac:dyDescent="0.2">
      <c r="A1113" t="s">
        <v>2911</v>
      </c>
      <c r="B1113" t="s">
        <v>3087</v>
      </c>
      <c r="C1113" t="s">
        <v>3148</v>
      </c>
      <c r="D1113" t="s">
        <v>3149</v>
      </c>
      <c r="E1113" t="s">
        <v>2915</v>
      </c>
      <c r="F1113" t="s">
        <v>2916</v>
      </c>
      <c r="G1113" t="s">
        <v>2856</v>
      </c>
      <c r="H1113" t="s">
        <v>4938</v>
      </c>
      <c r="I1113" s="2">
        <v>45747</v>
      </c>
      <c r="J1113" t="s">
        <v>4939</v>
      </c>
      <c r="K1113" t="s">
        <v>4940</v>
      </c>
      <c r="L1113" t="s">
        <v>4943</v>
      </c>
      <c r="M1113" s="3">
        <v>132</v>
      </c>
      <c r="N1113" s="4">
        <v>112200</v>
      </c>
      <c r="O1113" s="4">
        <v>124.88</v>
      </c>
      <c r="P1113" s="4">
        <v>0</v>
      </c>
      <c r="Q1113" s="4">
        <v>0</v>
      </c>
      <c r="R1113" s="4">
        <v>0</v>
      </c>
      <c r="S1113" s="4">
        <v>112075.12</v>
      </c>
      <c r="T1113" t="s">
        <v>2857</v>
      </c>
      <c r="U1113" t="s">
        <v>4942</v>
      </c>
      <c r="V1113" t="s">
        <v>4253</v>
      </c>
      <c r="W1113" t="s">
        <v>3148</v>
      </c>
    </row>
    <row r="1114" spans="1:23" x14ac:dyDescent="0.2">
      <c r="A1114" t="s">
        <v>2911</v>
      </c>
      <c r="B1114" t="s">
        <v>3087</v>
      </c>
      <c r="C1114" t="s">
        <v>3148</v>
      </c>
      <c r="D1114" t="s">
        <v>3149</v>
      </c>
      <c r="E1114" t="s">
        <v>2915</v>
      </c>
      <c r="F1114" t="s">
        <v>2916</v>
      </c>
      <c r="G1114" t="s">
        <v>2856</v>
      </c>
      <c r="H1114" t="s">
        <v>4938</v>
      </c>
      <c r="I1114" s="2">
        <v>45747</v>
      </c>
      <c r="J1114" t="s">
        <v>4939</v>
      </c>
      <c r="K1114" t="s">
        <v>4940</v>
      </c>
      <c r="L1114" t="s">
        <v>4941</v>
      </c>
      <c r="M1114" s="3">
        <v>220</v>
      </c>
      <c r="N1114" s="4">
        <v>187000</v>
      </c>
      <c r="O1114" s="4">
        <v>208.13</v>
      </c>
      <c r="P1114" s="4">
        <v>0</v>
      </c>
      <c r="Q1114" s="4">
        <v>0</v>
      </c>
      <c r="R1114" s="4">
        <v>0</v>
      </c>
      <c r="S1114" s="4">
        <v>186791.87</v>
      </c>
      <c r="T1114" t="s">
        <v>2857</v>
      </c>
      <c r="U1114" t="s">
        <v>4942</v>
      </c>
      <c r="V1114" t="s">
        <v>4253</v>
      </c>
      <c r="W1114" t="s">
        <v>3148</v>
      </c>
    </row>
    <row r="1115" spans="1:23" x14ac:dyDescent="0.2">
      <c r="A1115" t="s">
        <v>2911</v>
      </c>
      <c r="B1115" t="s">
        <v>2912</v>
      </c>
      <c r="C1115" t="s">
        <v>2922</v>
      </c>
      <c r="D1115" t="s">
        <v>2923</v>
      </c>
      <c r="E1115" t="s">
        <v>2915</v>
      </c>
      <c r="F1115" t="s">
        <v>2916</v>
      </c>
      <c r="G1115" t="s">
        <v>2856</v>
      </c>
      <c r="H1115" t="s">
        <v>4944</v>
      </c>
      <c r="I1115" s="2">
        <v>45719</v>
      </c>
      <c r="J1115" t="s">
        <v>2962</v>
      </c>
      <c r="K1115" t="s">
        <v>4250</v>
      </c>
      <c r="L1115" t="s">
        <v>4251</v>
      </c>
      <c r="M1115" s="3">
        <v>27372</v>
      </c>
      <c r="N1115" s="4">
        <v>614020.75</v>
      </c>
      <c r="O1115" s="4">
        <v>683.39</v>
      </c>
      <c r="P1115" s="4">
        <v>1930.5</v>
      </c>
      <c r="Q1115" s="4">
        <v>821.16</v>
      </c>
      <c r="R1115" s="4">
        <v>3500</v>
      </c>
      <c r="S1115" s="4">
        <v>607906.86</v>
      </c>
      <c r="T1115" t="s">
        <v>2857</v>
      </c>
      <c r="U1115" t="s">
        <v>4945</v>
      </c>
      <c r="V1115" t="s">
        <v>4253</v>
      </c>
      <c r="W1115" t="s">
        <v>2922</v>
      </c>
    </row>
    <row r="1116" spans="1:23" x14ac:dyDescent="0.2">
      <c r="A1116" s="7" t="s">
        <v>2911</v>
      </c>
      <c r="B1116" s="7" t="s">
        <v>10</v>
      </c>
      <c r="C1116" s="7" t="s">
        <v>10</v>
      </c>
      <c r="D1116" s="7" t="s">
        <v>10</v>
      </c>
      <c r="E1116" s="7" t="s">
        <v>10</v>
      </c>
      <c r="F1116" s="7" t="s">
        <v>10</v>
      </c>
      <c r="G1116" s="7" t="s">
        <v>10</v>
      </c>
      <c r="H1116" s="7" t="s">
        <v>10</v>
      </c>
      <c r="I1116" s="8"/>
      <c r="J1116" s="7" t="s">
        <v>10</v>
      </c>
      <c r="K1116" s="7" t="s">
        <v>10</v>
      </c>
      <c r="L1116" s="7" t="s">
        <v>10</v>
      </c>
      <c r="M1116" s="9">
        <v>4884405</v>
      </c>
      <c r="N1116" s="10">
        <v>124504107.37</v>
      </c>
      <c r="O1116" s="10">
        <v>117937.63</v>
      </c>
      <c r="P1116" s="10">
        <v>358085.91</v>
      </c>
      <c r="Q1116" s="10">
        <v>193225.65</v>
      </c>
      <c r="R1116" s="10">
        <v>392799.82</v>
      </c>
      <c r="S1116" s="10">
        <v>123635284.01000001</v>
      </c>
      <c r="T1116" s="7" t="s">
        <v>10</v>
      </c>
      <c r="U1116" s="7" t="s">
        <v>10</v>
      </c>
      <c r="V1116" t="s">
        <v>4253</v>
      </c>
      <c r="W1116" s="7" t="s">
        <v>10</v>
      </c>
    </row>
    <row r="1117" spans="1:23" x14ac:dyDescent="0.2">
      <c r="A1117" t="s">
        <v>3502</v>
      </c>
      <c r="B1117" t="s">
        <v>2912</v>
      </c>
      <c r="C1117" t="s">
        <v>2922</v>
      </c>
      <c r="D1117" t="s">
        <v>2923</v>
      </c>
      <c r="E1117" t="s">
        <v>3503</v>
      </c>
      <c r="F1117" t="s">
        <v>2916</v>
      </c>
      <c r="G1117" t="s">
        <v>2809</v>
      </c>
      <c r="H1117" t="s">
        <v>2020</v>
      </c>
      <c r="I1117" s="2">
        <v>45729</v>
      </c>
      <c r="J1117" t="s">
        <v>3531</v>
      </c>
      <c r="K1117" t="s">
        <v>3532</v>
      </c>
      <c r="L1117" t="s">
        <v>4946</v>
      </c>
      <c r="M1117" s="3">
        <v>3169</v>
      </c>
      <c r="N1117" s="4">
        <v>74095.66</v>
      </c>
      <c r="O1117" s="4">
        <v>0</v>
      </c>
      <c r="P1117" s="4">
        <v>0</v>
      </c>
      <c r="Q1117" s="4">
        <v>0</v>
      </c>
      <c r="R1117" s="4">
        <v>0</v>
      </c>
      <c r="S1117" s="4">
        <v>74095.66</v>
      </c>
      <c r="T1117" t="s">
        <v>4947</v>
      </c>
      <c r="U1117" t="s">
        <v>4948</v>
      </c>
      <c r="V1117" t="s">
        <v>4253</v>
      </c>
      <c r="W1117" t="s">
        <v>2922</v>
      </c>
    </row>
    <row r="1118" spans="1:23" x14ac:dyDescent="0.2">
      <c r="A1118" t="s">
        <v>3502</v>
      </c>
      <c r="B1118" t="s">
        <v>2912</v>
      </c>
      <c r="C1118" t="s">
        <v>2871</v>
      </c>
      <c r="D1118" t="s">
        <v>2872</v>
      </c>
      <c r="E1118" t="s">
        <v>3503</v>
      </c>
      <c r="F1118" t="s">
        <v>2916</v>
      </c>
      <c r="G1118" t="s">
        <v>2809</v>
      </c>
      <c r="H1118" t="s">
        <v>2023</v>
      </c>
      <c r="I1118" s="2">
        <v>45744</v>
      </c>
      <c r="J1118" t="s">
        <v>3531</v>
      </c>
      <c r="K1118" t="s">
        <v>4949</v>
      </c>
      <c r="L1118" t="s">
        <v>4950</v>
      </c>
      <c r="M1118" s="3">
        <v>13437</v>
      </c>
      <c r="N1118" s="4">
        <v>280161.45</v>
      </c>
      <c r="O1118" s="4">
        <v>0</v>
      </c>
      <c r="P1118" s="4">
        <v>0</v>
      </c>
      <c r="Q1118" s="4">
        <v>0</v>
      </c>
      <c r="R1118" s="4">
        <v>0</v>
      </c>
      <c r="S1118" s="4">
        <v>280161.45</v>
      </c>
      <c r="T1118" t="s">
        <v>4951</v>
      </c>
      <c r="U1118" t="s">
        <v>4952</v>
      </c>
      <c r="V1118" t="s">
        <v>4253</v>
      </c>
      <c r="W1118" t="s">
        <v>2871</v>
      </c>
    </row>
    <row r="1119" spans="1:23" x14ac:dyDescent="0.2">
      <c r="A1119" t="s">
        <v>3502</v>
      </c>
      <c r="B1119" t="s">
        <v>2870</v>
      </c>
      <c r="C1119" t="s">
        <v>2871</v>
      </c>
      <c r="D1119" t="s">
        <v>2872</v>
      </c>
      <c r="E1119" t="s">
        <v>3503</v>
      </c>
      <c r="F1119" t="s">
        <v>2874</v>
      </c>
      <c r="G1119" t="s">
        <v>2809</v>
      </c>
      <c r="H1119" t="s">
        <v>4953</v>
      </c>
      <c r="I1119" s="2">
        <v>45747</v>
      </c>
      <c r="J1119" t="s">
        <v>2811</v>
      </c>
      <c r="K1119" t="s">
        <v>2899</v>
      </c>
      <c r="L1119" t="s">
        <v>4314</v>
      </c>
      <c r="M1119" s="3">
        <v>26830</v>
      </c>
      <c r="N1119" s="4">
        <v>25729.97</v>
      </c>
      <c r="O1119" s="4">
        <v>0</v>
      </c>
      <c r="P1119" s="4">
        <v>0</v>
      </c>
      <c r="Q1119" s="4">
        <v>0</v>
      </c>
      <c r="R1119" s="4">
        <v>0</v>
      </c>
      <c r="S1119" s="4">
        <v>25729.97</v>
      </c>
      <c r="T1119" t="s">
        <v>4271</v>
      </c>
      <c r="U1119" t="s">
        <v>4954</v>
      </c>
      <c r="V1119" t="s">
        <v>4253</v>
      </c>
      <c r="W1119" t="s">
        <v>2871</v>
      </c>
    </row>
    <row r="1120" spans="1:23" x14ac:dyDescent="0.2">
      <c r="A1120" t="s">
        <v>3502</v>
      </c>
      <c r="B1120" t="s">
        <v>2870</v>
      </c>
      <c r="C1120" t="s">
        <v>2871</v>
      </c>
      <c r="D1120" t="s">
        <v>2872</v>
      </c>
      <c r="E1120" t="s">
        <v>3503</v>
      </c>
      <c r="F1120" t="s">
        <v>2874</v>
      </c>
      <c r="G1120" t="s">
        <v>2809</v>
      </c>
      <c r="H1120" t="s">
        <v>4953</v>
      </c>
      <c r="I1120" s="2">
        <v>45747</v>
      </c>
      <c r="J1120" t="s">
        <v>2811</v>
      </c>
      <c r="K1120" t="s">
        <v>2899</v>
      </c>
      <c r="L1120" t="s">
        <v>4316</v>
      </c>
      <c r="M1120" s="3">
        <v>26830</v>
      </c>
      <c r="N1120" s="4">
        <v>20452.509999999998</v>
      </c>
      <c r="O1120" s="4">
        <v>0</v>
      </c>
      <c r="P1120" s="4">
        <v>0</v>
      </c>
      <c r="Q1120" s="4">
        <v>0</v>
      </c>
      <c r="R1120" s="4">
        <v>0</v>
      </c>
      <c r="S1120" s="4">
        <v>20452.509999999998</v>
      </c>
      <c r="T1120" t="s">
        <v>4271</v>
      </c>
      <c r="U1120" t="s">
        <v>4954</v>
      </c>
      <c r="V1120" t="s">
        <v>4253</v>
      </c>
      <c r="W1120" t="s">
        <v>2871</v>
      </c>
    </row>
    <row r="1121" spans="1:23" x14ac:dyDescent="0.2">
      <c r="A1121" t="s">
        <v>3502</v>
      </c>
      <c r="B1121" t="s">
        <v>2870</v>
      </c>
      <c r="C1121" t="s">
        <v>2887</v>
      </c>
      <c r="D1121" t="s">
        <v>2888</v>
      </c>
      <c r="E1121" t="s">
        <v>3503</v>
      </c>
      <c r="F1121" t="s">
        <v>2874</v>
      </c>
      <c r="G1121" t="s">
        <v>2809</v>
      </c>
      <c r="H1121" t="s">
        <v>4955</v>
      </c>
      <c r="I1121" s="2">
        <v>45747</v>
      </c>
      <c r="J1121" t="s">
        <v>2811</v>
      </c>
      <c r="K1121" t="s">
        <v>2899</v>
      </c>
      <c r="L1121" t="s">
        <v>4318</v>
      </c>
      <c r="M1121" s="3">
        <v>25380</v>
      </c>
      <c r="N1121" s="4">
        <v>23311.53</v>
      </c>
      <c r="O1121" s="4">
        <v>0</v>
      </c>
      <c r="P1121" s="4">
        <v>0</v>
      </c>
      <c r="Q1121" s="4">
        <v>0</v>
      </c>
      <c r="R1121" s="4">
        <v>0</v>
      </c>
      <c r="S1121" s="4">
        <v>23311.53</v>
      </c>
      <c r="T1121" t="s">
        <v>4271</v>
      </c>
      <c r="U1121" t="s">
        <v>4956</v>
      </c>
      <c r="V1121" t="s">
        <v>4253</v>
      </c>
      <c r="W1121" t="s">
        <v>2887</v>
      </c>
    </row>
    <row r="1122" spans="1:23" x14ac:dyDescent="0.2">
      <c r="A1122" t="s">
        <v>3502</v>
      </c>
      <c r="B1122" t="s">
        <v>2870</v>
      </c>
      <c r="C1122" t="s">
        <v>2887</v>
      </c>
      <c r="D1122" t="s">
        <v>2888</v>
      </c>
      <c r="E1122" t="s">
        <v>3503</v>
      </c>
      <c r="F1122" t="s">
        <v>2874</v>
      </c>
      <c r="G1122" t="s">
        <v>2809</v>
      </c>
      <c r="H1122" t="s">
        <v>4955</v>
      </c>
      <c r="I1122" s="2">
        <v>45747</v>
      </c>
      <c r="J1122" t="s">
        <v>2811</v>
      </c>
      <c r="K1122" t="s">
        <v>2899</v>
      </c>
      <c r="L1122" t="s">
        <v>4320</v>
      </c>
      <c r="M1122" s="3">
        <v>25159</v>
      </c>
      <c r="N1122" s="4">
        <v>23108.55</v>
      </c>
      <c r="O1122" s="4">
        <v>0</v>
      </c>
      <c r="P1122" s="4">
        <v>0</v>
      </c>
      <c r="Q1122" s="4">
        <v>0</v>
      </c>
      <c r="R1122" s="4">
        <v>0</v>
      </c>
      <c r="S1122" s="4">
        <v>23108.55</v>
      </c>
      <c r="T1122" t="s">
        <v>4271</v>
      </c>
      <c r="U1122" t="s">
        <v>4956</v>
      </c>
      <c r="V1122" t="s">
        <v>4253</v>
      </c>
      <c r="W1122" t="s">
        <v>2887</v>
      </c>
    </row>
    <row r="1123" spans="1:23" x14ac:dyDescent="0.2">
      <c r="A1123" t="s">
        <v>3502</v>
      </c>
      <c r="B1123" t="s">
        <v>2870</v>
      </c>
      <c r="C1123" t="s">
        <v>2887</v>
      </c>
      <c r="D1123" t="s">
        <v>2888</v>
      </c>
      <c r="E1123" t="s">
        <v>3503</v>
      </c>
      <c r="F1123" t="s">
        <v>2874</v>
      </c>
      <c r="G1123" t="s">
        <v>2809</v>
      </c>
      <c r="H1123" t="s">
        <v>4955</v>
      </c>
      <c r="I1123" s="2">
        <v>45747</v>
      </c>
      <c r="J1123" t="s">
        <v>2811</v>
      </c>
      <c r="K1123" t="s">
        <v>2899</v>
      </c>
      <c r="L1123" t="s">
        <v>4321</v>
      </c>
      <c r="M1123" s="3">
        <v>25803</v>
      </c>
      <c r="N1123" s="4">
        <v>23700.06</v>
      </c>
      <c r="O1123" s="4">
        <v>0</v>
      </c>
      <c r="P1123" s="4">
        <v>0</v>
      </c>
      <c r="Q1123" s="4">
        <v>0</v>
      </c>
      <c r="R1123" s="4">
        <v>0</v>
      </c>
      <c r="S1123" s="4">
        <v>23700.06</v>
      </c>
      <c r="T1123" t="s">
        <v>4271</v>
      </c>
      <c r="U1123" t="s">
        <v>4956</v>
      </c>
      <c r="V1123" t="s">
        <v>4253</v>
      </c>
      <c r="W1123" t="s">
        <v>2887</v>
      </c>
    </row>
    <row r="1124" spans="1:23" x14ac:dyDescent="0.2">
      <c r="A1124" t="s">
        <v>3502</v>
      </c>
      <c r="B1124" t="s">
        <v>2870</v>
      </c>
      <c r="C1124" t="s">
        <v>2871</v>
      </c>
      <c r="D1124" t="s">
        <v>2872</v>
      </c>
      <c r="E1124" t="s">
        <v>3503</v>
      </c>
      <c r="F1124" t="s">
        <v>2874</v>
      </c>
      <c r="G1124" t="s">
        <v>2809</v>
      </c>
      <c r="H1124" t="s">
        <v>4957</v>
      </c>
      <c r="I1124" s="2">
        <v>45747</v>
      </c>
      <c r="J1124" t="s">
        <v>2811</v>
      </c>
      <c r="K1124" t="s">
        <v>2876</v>
      </c>
      <c r="L1124" t="s">
        <v>4311</v>
      </c>
      <c r="M1124" s="3">
        <v>22928</v>
      </c>
      <c r="N1124" s="4">
        <v>32436.240000000002</v>
      </c>
      <c r="O1124" s="4">
        <v>0</v>
      </c>
      <c r="P1124" s="4">
        <v>0</v>
      </c>
      <c r="Q1124" s="4">
        <v>0</v>
      </c>
      <c r="R1124" s="4">
        <v>0</v>
      </c>
      <c r="S1124" s="4">
        <v>32436.240000000002</v>
      </c>
      <c r="T1124" t="s">
        <v>4271</v>
      </c>
      <c r="U1124" t="s">
        <v>4958</v>
      </c>
      <c r="V1124" t="s">
        <v>4253</v>
      </c>
      <c r="W1124" t="s">
        <v>2871</v>
      </c>
    </row>
    <row r="1125" spans="1:23" x14ac:dyDescent="0.2">
      <c r="A1125" t="s">
        <v>3502</v>
      </c>
      <c r="B1125" t="s">
        <v>2870</v>
      </c>
      <c r="C1125" t="s">
        <v>2887</v>
      </c>
      <c r="D1125" t="s">
        <v>2888</v>
      </c>
      <c r="E1125" t="s">
        <v>3503</v>
      </c>
      <c r="F1125" t="s">
        <v>2874</v>
      </c>
      <c r="G1125" t="s">
        <v>2809</v>
      </c>
      <c r="H1125" t="s">
        <v>4959</v>
      </c>
      <c r="I1125" s="2">
        <v>45747</v>
      </c>
      <c r="J1125" t="s">
        <v>2811</v>
      </c>
      <c r="K1125" t="s">
        <v>2876</v>
      </c>
      <c r="L1125" t="s">
        <v>4294</v>
      </c>
      <c r="M1125" s="3">
        <v>25860</v>
      </c>
      <c r="N1125" s="4">
        <v>30364.82</v>
      </c>
      <c r="O1125" s="4">
        <v>0</v>
      </c>
      <c r="P1125" s="4">
        <v>0</v>
      </c>
      <c r="Q1125" s="4">
        <v>0</v>
      </c>
      <c r="R1125" s="4">
        <v>0</v>
      </c>
      <c r="S1125" s="4">
        <v>30364.82</v>
      </c>
      <c r="T1125" t="s">
        <v>4271</v>
      </c>
      <c r="U1125" t="s">
        <v>4960</v>
      </c>
      <c r="V1125" t="s">
        <v>4253</v>
      </c>
      <c r="W1125" t="s">
        <v>2887</v>
      </c>
    </row>
    <row r="1126" spans="1:23" x14ac:dyDescent="0.2">
      <c r="A1126" t="s">
        <v>3502</v>
      </c>
      <c r="B1126" t="s">
        <v>2870</v>
      </c>
      <c r="C1126" t="s">
        <v>2887</v>
      </c>
      <c r="D1126" t="s">
        <v>2888</v>
      </c>
      <c r="E1126" t="s">
        <v>3503</v>
      </c>
      <c r="F1126" t="s">
        <v>2874</v>
      </c>
      <c r="G1126" t="s">
        <v>2809</v>
      </c>
      <c r="H1126" t="s">
        <v>4959</v>
      </c>
      <c r="I1126" s="2">
        <v>45747</v>
      </c>
      <c r="J1126" t="s">
        <v>2811</v>
      </c>
      <c r="K1126" t="s">
        <v>2876</v>
      </c>
      <c r="L1126" t="s">
        <v>4296</v>
      </c>
      <c r="M1126" s="3">
        <v>25463</v>
      </c>
      <c r="N1126" s="4">
        <v>29750.97</v>
      </c>
      <c r="O1126" s="4">
        <v>0</v>
      </c>
      <c r="P1126" s="4">
        <v>0</v>
      </c>
      <c r="Q1126" s="4">
        <v>0</v>
      </c>
      <c r="R1126" s="4">
        <v>0</v>
      </c>
      <c r="S1126" s="4">
        <v>29750.97</v>
      </c>
      <c r="T1126" t="s">
        <v>4271</v>
      </c>
      <c r="U1126" t="s">
        <v>4960</v>
      </c>
      <c r="V1126" t="s">
        <v>4253</v>
      </c>
      <c r="W1126" t="s">
        <v>2887</v>
      </c>
    </row>
    <row r="1127" spans="1:23" x14ac:dyDescent="0.2">
      <c r="A1127" t="s">
        <v>3502</v>
      </c>
      <c r="B1127" t="s">
        <v>2870</v>
      </c>
      <c r="C1127" t="s">
        <v>2887</v>
      </c>
      <c r="D1127" t="s">
        <v>2888</v>
      </c>
      <c r="E1127" t="s">
        <v>3503</v>
      </c>
      <c r="F1127" t="s">
        <v>2874</v>
      </c>
      <c r="G1127" t="s">
        <v>2809</v>
      </c>
      <c r="H1127" t="s">
        <v>4959</v>
      </c>
      <c r="I1127" s="2">
        <v>45747</v>
      </c>
      <c r="J1127" t="s">
        <v>2811</v>
      </c>
      <c r="K1127" t="s">
        <v>2876</v>
      </c>
      <c r="L1127" t="s">
        <v>4297</v>
      </c>
      <c r="M1127" s="3">
        <v>25763</v>
      </c>
      <c r="N1127" s="4">
        <v>30101.49</v>
      </c>
      <c r="O1127" s="4">
        <v>0</v>
      </c>
      <c r="P1127" s="4">
        <v>0</v>
      </c>
      <c r="Q1127" s="4">
        <v>0</v>
      </c>
      <c r="R1127" s="4">
        <v>0</v>
      </c>
      <c r="S1127" s="4">
        <v>30101.49</v>
      </c>
      <c r="T1127" t="s">
        <v>4271</v>
      </c>
      <c r="U1127" t="s">
        <v>4960</v>
      </c>
      <c r="V1127" t="s">
        <v>4253</v>
      </c>
      <c r="W1127" t="s">
        <v>2887</v>
      </c>
    </row>
    <row r="1128" spans="1:23" x14ac:dyDescent="0.2">
      <c r="A1128" t="s">
        <v>3502</v>
      </c>
      <c r="B1128" t="s">
        <v>2870</v>
      </c>
      <c r="C1128" t="s">
        <v>2887</v>
      </c>
      <c r="D1128" t="s">
        <v>2888</v>
      </c>
      <c r="E1128" t="s">
        <v>3503</v>
      </c>
      <c r="F1128" t="s">
        <v>2874</v>
      </c>
      <c r="G1128" t="s">
        <v>2809</v>
      </c>
      <c r="H1128" t="s">
        <v>4959</v>
      </c>
      <c r="I1128" s="2">
        <v>45747</v>
      </c>
      <c r="J1128" t="s">
        <v>2811</v>
      </c>
      <c r="K1128" t="s">
        <v>2876</v>
      </c>
      <c r="L1128" t="s">
        <v>4298</v>
      </c>
      <c r="M1128" s="3">
        <v>25750</v>
      </c>
      <c r="N1128" s="4">
        <v>30086.3</v>
      </c>
      <c r="O1128" s="4">
        <v>0</v>
      </c>
      <c r="P1128" s="4">
        <v>0</v>
      </c>
      <c r="Q1128" s="4">
        <v>0</v>
      </c>
      <c r="R1128" s="4">
        <v>0</v>
      </c>
      <c r="S1128" s="4">
        <v>30086.3</v>
      </c>
      <c r="T1128" t="s">
        <v>4271</v>
      </c>
      <c r="U1128" t="s">
        <v>4960</v>
      </c>
      <c r="V1128" t="s">
        <v>4253</v>
      </c>
      <c r="W1128" t="s">
        <v>2887</v>
      </c>
    </row>
    <row r="1129" spans="1:23" x14ac:dyDescent="0.2">
      <c r="A1129" t="s">
        <v>3502</v>
      </c>
      <c r="B1129" t="s">
        <v>2870</v>
      </c>
      <c r="C1129" t="s">
        <v>2887</v>
      </c>
      <c r="D1129" t="s">
        <v>2888</v>
      </c>
      <c r="E1129" t="s">
        <v>3503</v>
      </c>
      <c r="F1129" t="s">
        <v>2874</v>
      </c>
      <c r="G1129" t="s">
        <v>2809</v>
      </c>
      <c r="H1129" t="s">
        <v>4959</v>
      </c>
      <c r="I1129" s="2">
        <v>45747</v>
      </c>
      <c r="J1129" t="s">
        <v>2811</v>
      </c>
      <c r="K1129" t="s">
        <v>2876</v>
      </c>
      <c r="L1129" t="s">
        <v>4299</v>
      </c>
      <c r="M1129" s="3">
        <v>25234</v>
      </c>
      <c r="N1129" s="4">
        <v>29633.4</v>
      </c>
      <c r="O1129" s="4">
        <v>0</v>
      </c>
      <c r="P1129" s="4">
        <v>0</v>
      </c>
      <c r="Q1129" s="4">
        <v>0</v>
      </c>
      <c r="R1129" s="4">
        <v>0</v>
      </c>
      <c r="S1129" s="4">
        <v>29633.4</v>
      </c>
      <c r="T1129" t="s">
        <v>4271</v>
      </c>
      <c r="U1129" t="s">
        <v>4960</v>
      </c>
      <c r="V1129" t="s">
        <v>4253</v>
      </c>
      <c r="W1129" t="s">
        <v>2887</v>
      </c>
    </row>
    <row r="1130" spans="1:23" x14ac:dyDescent="0.2">
      <c r="A1130" t="s">
        <v>3502</v>
      </c>
      <c r="B1130" t="s">
        <v>2870</v>
      </c>
      <c r="C1130" t="s">
        <v>2887</v>
      </c>
      <c r="D1130" t="s">
        <v>2888</v>
      </c>
      <c r="E1130" t="s">
        <v>3503</v>
      </c>
      <c r="F1130" t="s">
        <v>2874</v>
      </c>
      <c r="G1130" t="s">
        <v>2809</v>
      </c>
      <c r="H1130" t="s">
        <v>4959</v>
      </c>
      <c r="I1130" s="2">
        <v>45747</v>
      </c>
      <c r="J1130" t="s">
        <v>2811</v>
      </c>
      <c r="K1130" t="s">
        <v>2876</v>
      </c>
      <c r="L1130" t="s">
        <v>4300</v>
      </c>
      <c r="M1130" s="3">
        <v>25547</v>
      </c>
      <c r="N1130" s="4">
        <v>29999.11</v>
      </c>
      <c r="O1130" s="4">
        <v>0</v>
      </c>
      <c r="P1130" s="4">
        <v>0</v>
      </c>
      <c r="Q1130" s="4">
        <v>0</v>
      </c>
      <c r="R1130" s="4">
        <v>0</v>
      </c>
      <c r="S1130" s="4">
        <v>29999.11</v>
      </c>
      <c r="T1130" t="s">
        <v>4271</v>
      </c>
      <c r="U1130" t="s">
        <v>4960</v>
      </c>
      <c r="V1130" t="s">
        <v>4253</v>
      </c>
      <c r="W1130" t="s">
        <v>2887</v>
      </c>
    </row>
    <row r="1131" spans="1:23" x14ac:dyDescent="0.2">
      <c r="A1131" t="s">
        <v>3502</v>
      </c>
      <c r="B1131" t="s">
        <v>2870</v>
      </c>
      <c r="C1131" t="s">
        <v>2887</v>
      </c>
      <c r="D1131" t="s">
        <v>2888</v>
      </c>
      <c r="E1131" t="s">
        <v>3503</v>
      </c>
      <c r="F1131" t="s">
        <v>2874</v>
      </c>
      <c r="G1131" t="s">
        <v>2809</v>
      </c>
      <c r="H1131" t="s">
        <v>4959</v>
      </c>
      <c r="I1131" s="2">
        <v>45747</v>
      </c>
      <c r="J1131" t="s">
        <v>2811</v>
      </c>
      <c r="K1131" t="s">
        <v>2876</v>
      </c>
      <c r="L1131" t="s">
        <v>4301</v>
      </c>
      <c r="M1131" s="3">
        <v>25437</v>
      </c>
      <c r="N1131" s="4">
        <v>29720.59</v>
      </c>
      <c r="O1131" s="4">
        <v>0</v>
      </c>
      <c r="P1131" s="4">
        <v>0</v>
      </c>
      <c r="Q1131" s="4">
        <v>0</v>
      </c>
      <c r="R1131" s="4">
        <v>0</v>
      </c>
      <c r="S1131" s="4">
        <v>29720.59</v>
      </c>
      <c r="T1131" t="s">
        <v>4271</v>
      </c>
      <c r="U1131" t="s">
        <v>4960</v>
      </c>
      <c r="V1131" t="s">
        <v>4253</v>
      </c>
      <c r="W1131" t="s">
        <v>2887</v>
      </c>
    </row>
    <row r="1132" spans="1:23" x14ac:dyDescent="0.2">
      <c r="A1132" t="s">
        <v>3502</v>
      </c>
      <c r="B1132" t="s">
        <v>2870</v>
      </c>
      <c r="C1132" t="s">
        <v>2887</v>
      </c>
      <c r="D1132" t="s">
        <v>2888</v>
      </c>
      <c r="E1132" t="s">
        <v>3503</v>
      </c>
      <c r="F1132" t="s">
        <v>2874</v>
      </c>
      <c r="G1132" t="s">
        <v>2809</v>
      </c>
      <c r="H1132" t="s">
        <v>4959</v>
      </c>
      <c r="I1132" s="2">
        <v>45747</v>
      </c>
      <c r="J1132" t="s">
        <v>2811</v>
      </c>
      <c r="K1132" t="s">
        <v>2876</v>
      </c>
      <c r="L1132" t="s">
        <v>4302</v>
      </c>
      <c r="M1132" s="3">
        <v>25234</v>
      </c>
      <c r="N1132" s="4">
        <v>29483.4</v>
      </c>
      <c r="O1132" s="4">
        <v>0</v>
      </c>
      <c r="P1132" s="4">
        <v>0</v>
      </c>
      <c r="Q1132" s="4">
        <v>0</v>
      </c>
      <c r="R1132" s="4">
        <v>0</v>
      </c>
      <c r="S1132" s="4">
        <v>29483.4</v>
      </c>
      <c r="T1132" t="s">
        <v>4271</v>
      </c>
      <c r="U1132" t="s">
        <v>4960</v>
      </c>
      <c r="V1132" t="s">
        <v>4253</v>
      </c>
      <c r="W1132" t="s">
        <v>2887</v>
      </c>
    </row>
    <row r="1133" spans="1:23" x14ac:dyDescent="0.2">
      <c r="A1133" t="s">
        <v>3502</v>
      </c>
      <c r="B1133" t="s">
        <v>2870</v>
      </c>
      <c r="C1133" t="s">
        <v>2887</v>
      </c>
      <c r="D1133" t="s">
        <v>2888</v>
      </c>
      <c r="E1133" t="s">
        <v>3503</v>
      </c>
      <c r="F1133" t="s">
        <v>2874</v>
      </c>
      <c r="G1133" t="s">
        <v>2809</v>
      </c>
      <c r="H1133" t="s">
        <v>4959</v>
      </c>
      <c r="I1133" s="2">
        <v>45747</v>
      </c>
      <c r="J1133" t="s">
        <v>2811</v>
      </c>
      <c r="K1133" t="s">
        <v>2876</v>
      </c>
      <c r="L1133" t="s">
        <v>4303</v>
      </c>
      <c r="M1133" s="3">
        <v>25353</v>
      </c>
      <c r="N1133" s="4">
        <v>29622.45</v>
      </c>
      <c r="O1133" s="4">
        <v>0</v>
      </c>
      <c r="P1133" s="4">
        <v>0</v>
      </c>
      <c r="Q1133" s="4">
        <v>0</v>
      </c>
      <c r="R1133" s="4">
        <v>0</v>
      </c>
      <c r="S1133" s="4">
        <v>29622.45</v>
      </c>
      <c r="T1133" t="s">
        <v>4271</v>
      </c>
      <c r="U1133" t="s">
        <v>4960</v>
      </c>
      <c r="V1133" t="s">
        <v>4253</v>
      </c>
      <c r="W1133" t="s">
        <v>2887</v>
      </c>
    </row>
    <row r="1134" spans="1:23" x14ac:dyDescent="0.2">
      <c r="A1134" t="s">
        <v>3502</v>
      </c>
      <c r="B1134" t="s">
        <v>2870</v>
      </c>
      <c r="C1134" t="s">
        <v>2887</v>
      </c>
      <c r="D1134" t="s">
        <v>2888</v>
      </c>
      <c r="E1134" t="s">
        <v>3503</v>
      </c>
      <c r="F1134" t="s">
        <v>2874</v>
      </c>
      <c r="G1134" t="s">
        <v>2809</v>
      </c>
      <c r="H1134" t="s">
        <v>4959</v>
      </c>
      <c r="I1134" s="2">
        <v>45747</v>
      </c>
      <c r="J1134" t="s">
        <v>2811</v>
      </c>
      <c r="K1134" t="s">
        <v>2876</v>
      </c>
      <c r="L1134" t="s">
        <v>4304</v>
      </c>
      <c r="M1134" s="3">
        <v>25437</v>
      </c>
      <c r="N1134" s="4">
        <v>29720.59</v>
      </c>
      <c r="O1134" s="4">
        <v>0</v>
      </c>
      <c r="P1134" s="4">
        <v>0</v>
      </c>
      <c r="Q1134" s="4">
        <v>0</v>
      </c>
      <c r="R1134" s="4">
        <v>0</v>
      </c>
      <c r="S1134" s="4">
        <v>29720.59</v>
      </c>
      <c r="T1134" t="s">
        <v>4271</v>
      </c>
      <c r="U1134" t="s">
        <v>4960</v>
      </c>
      <c r="V1134" t="s">
        <v>4253</v>
      </c>
      <c r="W1134" t="s">
        <v>2887</v>
      </c>
    </row>
    <row r="1135" spans="1:23" x14ac:dyDescent="0.2">
      <c r="A1135" t="s">
        <v>3502</v>
      </c>
      <c r="B1135" t="s">
        <v>2870</v>
      </c>
      <c r="C1135" t="s">
        <v>2887</v>
      </c>
      <c r="D1135" t="s">
        <v>2888</v>
      </c>
      <c r="E1135" t="s">
        <v>3503</v>
      </c>
      <c r="F1135" t="s">
        <v>2874</v>
      </c>
      <c r="G1135" t="s">
        <v>2809</v>
      </c>
      <c r="H1135" t="s">
        <v>4959</v>
      </c>
      <c r="I1135" s="2">
        <v>45747</v>
      </c>
      <c r="J1135" t="s">
        <v>2811</v>
      </c>
      <c r="K1135" t="s">
        <v>2876</v>
      </c>
      <c r="L1135" t="s">
        <v>4305</v>
      </c>
      <c r="M1135" s="3">
        <v>25512</v>
      </c>
      <c r="N1135" s="4">
        <v>29808.22</v>
      </c>
      <c r="O1135" s="4">
        <v>0</v>
      </c>
      <c r="P1135" s="4">
        <v>0</v>
      </c>
      <c r="Q1135" s="4">
        <v>0</v>
      </c>
      <c r="R1135" s="4">
        <v>0</v>
      </c>
      <c r="S1135" s="4">
        <v>29808.22</v>
      </c>
      <c r="T1135" t="s">
        <v>4271</v>
      </c>
      <c r="U1135" t="s">
        <v>4960</v>
      </c>
      <c r="V1135" t="s">
        <v>4253</v>
      </c>
      <c r="W1135" t="s">
        <v>2887</v>
      </c>
    </row>
    <row r="1136" spans="1:23" x14ac:dyDescent="0.2">
      <c r="A1136" t="s">
        <v>3502</v>
      </c>
      <c r="B1136" t="s">
        <v>2870</v>
      </c>
      <c r="C1136" t="s">
        <v>2887</v>
      </c>
      <c r="D1136" t="s">
        <v>2888</v>
      </c>
      <c r="E1136" t="s">
        <v>3503</v>
      </c>
      <c r="F1136" t="s">
        <v>2874</v>
      </c>
      <c r="G1136" t="s">
        <v>2809</v>
      </c>
      <c r="H1136" t="s">
        <v>4959</v>
      </c>
      <c r="I1136" s="2">
        <v>45747</v>
      </c>
      <c r="J1136" t="s">
        <v>2811</v>
      </c>
      <c r="K1136" t="s">
        <v>2876</v>
      </c>
      <c r="L1136" t="s">
        <v>4306</v>
      </c>
      <c r="M1136" s="3">
        <v>25525</v>
      </c>
      <c r="N1136" s="4">
        <v>29823.42</v>
      </c>
      <c r="O1136" s="4">
        <v>0</v>
      </c>
      <c r="P1136" s="4">
        <v>0</v>
      </c>
      <c r="Q1136" s="4">
        <v>0</v>
      </c>
      <c r="R1136" s="4">
        <v>0</v>
      </c>
      <c r="S1136" s="4">
        <v>29823.42</v>
      </c>
      <c r="T1136" t="s">
        <v>4271</v>
      </c>
      <c r="U1136" t="s">
        <v>4960</v>
      </c>
      <c r="V1136" t="s">
        <v>4253</v>
      </c>
      <c r="W1136" t="s">
        <v>2887</v>
      </c>
    </row>
    <row r="1137" spans="1:23" x14ac:dyDescent="0.2">
      <c r="A1137" t="s">
        <v>3502</v>
      </c>
      <c r="B1137" t="s">
        <v>2870</v>
      </c>
      <c r="C1137" t="s">
        <v>2887</v>
      </c>
      <c r="D1137" t="s">
        <v>2888</v>
      </c>
      <c r="E1137" t="s">
        <v>3503</v>
      </c>
      <c r="F1137" t="s">
        <v>2874</v>
      </c>
      <c r="G1137" t="s">
        <v>2809</v>
      </c>
      <c r="H1137" t="s">
        <v>4959</v>
      </c>
      <c r="I1137" s="2">
        <v>45747</v>
      </c>
      <c r="J1137" t="s">
        <v>2811</v>
      </c>
      <c r="K1137" t="s">
        <v>2876</v>
      </c>
      <c r="L1137" t="s">
        <v>4307</v>
      </c>
      <c r="M1137" s="3">
        <v>25754</v>
      </c>
      <c r="N1137" s="4">
        <v>30090.97</v>
      </c>
      <c r="O1137" s="4">
        <v>0</v>
      </c>
      <c r="P1137" s="4">
        <v>0</v>
      </c>
      <c r="Q1137" s="4">
        <v>0</v>
      </c>
      <c r="R1137" s="4">
        <v>0</v>
      </c>
      <c r="S1137" s="4">
        <v>30090.97</v>
      </c>
      <c r="T1137" t="s">
        <v>4271</v>
      </c>
      <c r="U1137" t="s">
        <v>4960</v>
      </c>
      <c r="V1137" t="s">
        <v>4253</v>
      </c>
      <c r="W1137" t="s">
        <v>2887</v>
      </c>
    </row>
    <row r="1138" spans="1:23" x14ac:dyDescent="0.2">
      <c r="A1138" t="s">
        <v>3502</v>
      </c>
      <c r="B1138" t="s">
        <v>2870</v>
      </c>
      <c r="C1138" t="s">
        <v>2887</v>
      </c>
      <c r="D1138" t="s">
        <v>2888</v>
      </c>
      <c r="E1138" t="s">
        <v>3503</v>
      </c>
      <c r="F1138" t="s">
        <v>2874</v>
      </c>
      <c r="G1138" t="s">
        <v>2809</v>
      </c>
      <c r="H1138" t="s">
        <v>4959</v>
      </c>
      <c r="I1138" s="2">
        <v>45747</v>
      </c>
      <c r="J1138" t="s">
        <v>2811</v>
      </c>
      <c r="K1138" t="s">
        <v>2876</v>
      </c>
      <c r="L1138" t="s">
        <v>4308</v>
      </c>
      <c r="M1138" s="3">
        <v>25693</v>
      </c>
      <c r="N1138" s="4">
        <v>30019.7</v>
      </c>
      <c r="O1138" s="4">
        <v>0</v>
      </c>
      <c r="P1138" s="4">
        <v>0</v>
      </c>
      <c r="Q1138" s="4">
        <v>0</v>
      </c>
      <c r="R1138" s="4">
        <v>0</v>
      </c>
      <c r="S1138" s="4">
        <v>30019.7</v>
      </c>
      <c r="T1138" t="s">
        <v>4271</v>
      </c>
      <c r="U1138" t="s">
        <v>4960</v>
      </c>
      <c r="V1138" t="s">
        <v>4253</v>
      </c>
      <c r="W1138" t="s">
        <v>2887</v>
      </c>
    </row>
    <row r="1139" spans="1:23" x14ac:dyDescent="0.2">
      <c r="A1139" t="s">
        <v>3502</v>
      </c>
      <c r="B1139" t="s">
        <v>2870</v>
      </c>
      <c r="C1139" t="s">
        <v>2887</v>
      </c>
      <c r="D1139" t="s">
        <v>2888</v>
      </c>
      <c r="E1139" t="s">
        <v>3503</v>
      </c>
      <c r="F1139" t="s">
        <v>2874</v>
      </c>
      <c r="G1139" t="s">
        <v>2809</v>
      </c>
      <c r="H1139" t="s">
        <v>4959</v>
      </c>
      <c r="I1139" s="2">
        <v>45747</v>
      </c>
      <c r="J1139" t="s">
        <v>2811</v>
      </c>
      <c r="K1139" t="s">
        <v>2876</v>
      </c>
      <c r="L1139" t="s">
        <v>4309</v>
      </c>
      <c r="M1139" s="3">
        <v>25146</v>
      </c>
      <c r="N1139" s="4">
        <v>29530.59</v>
      </c>
      <c r="O1139" s="4">
        <v>0</v>
      </c>
      <c r="P1139" s="4">
        <v>0</v>
      </c>
      <c r="Q1139" s="4">
        <v>0</v>
      </c>
      <c r="R1139" s="4">
        <v>0</v>
      </c>
      <c r="S1139" s="4">
        <v>29530.59</v>
      </c>
      <c r="T1139" t="s">
        <v>4271</v>
      </c>
      <c r="U1139" t="s">
        <v>4960</v>
      </c>
      <c r="V1139" t="s">
        <v>4253</v>
      </c>
      <c r="W1139" t="s">
        <v>2887</v>
      </c>
    </row>
    <row r="1140" spans="1:23" x14ac:dyDescent="0.2">
      <c r="A1140" s="7" t="s">
        <v>3502</v>
      </c>
      <c r="B1140" s="7" t="s">
        <v>10</v>
      </c>
      <c r="C1140" s="7" t="s">
        <v>10</v>
      </c>
      <c r="D1140" s="7" t="s">
        <v>10</v>
      </c>
      <c r="E1140" s="7" t="s">
        <v>10</v>
      </c>
      <c r="F1140" s="7" t="s">
        <v>10</v>
      </c>
      <c r="G1140" s="7" t="s">
        <v>10</v>
      </c>
      <c r="H1140" s="7" t="s">
        <v>10</v>
      </c>
      <c r="I1140" s="8"/>
      <c r="J1140" s="7" t="s">
        <v>10</v>
      </c>
      <c r="K1140" s="7" t="s">
        <v>10</v>
      </c>
      <c r="L1140" s="7" t="s">
        <v>10</v>
      </c>
      <c r="M1140" s="9">
        <v>552244</v>
      </c>
      <c r="N1140" s="10">
        <v>950751.99</v>
      </c>
      <c r="O1140" s="10">
        <v>0</v>
      </c>
      <c r="P1140" s="10">
        <v>0</v>
      </c>
      <c r="Q1140" s="10">
        <v>0</v>
      </c>
      <c r="R1140" s="10">
        <v>0</v>
      </c>
      <c r="S1140" s="10">
        <v>950751.99</v>
      </c>
      <c r="T1140" s="7" t="s">
        <v>10</v>
      </c>
      <c r="U1140" s="7" t="s">
        <v>10</v>
      </c>
      <c r="V1140" t="s">
        <v>4253</v>
      </c>
      <c r="W1140" s="7" t="s">
        <v>10</v>
      </c>
    </row>
    <row r="1141" spans="1:23" x14ac:dyDescent="0.2">
      <c r="A1141" t="s">
        <v>4961</v>
      </c>
      <c r="B1141" t="s">
        <v>2870</v>
      </c>
      <c r="C1141" t="s">
        <v>2871</v>
      </c>
      <c r="D1141" t="s">
        <v>2872</v>
      </c>
      <c r="E1141" t="s">
        <v>4962</v>
      </c>
      <c r="F1141" t="s">
        <v>2874</v>
      </c>
      <c r="G1141" t="s">
        <v>2809</v>
      </c>
      <c r="H1141" t="s">
        <v>4963</v>
      </c>
      <c r="I1141" s="2">
        <v>45747</v>
      </c>
      <c r="J1141" t="s">
        <v>2811</v>
      </c>
      <c r="K1141" t="s">
        <v>2876</v>
      </c>
      <c r="L1141" t="s">
        <v>3647</v>
      </c>
      <c r="M1141" s="3">
        <v>0</v>
      </c>
      <c r="N1141" s="4">
        <v>-25038.29</v>
      </c>
      <c r="O1141" s="4">
        <v>0</v>
      </c>
      <c r="P1141" s="4">
        <v>0</v>
      </c>
      <c r="Q1141" s="4">
        <v>0</v>
      </c>
      <c r="R1141" s="4">
        <v>0</v>
      </c>
      <c r="S1141" s="4">
        <v>-25038.29</v>
      </c>
      <c r="T1141" t="s">
        <v>4271</v>
      </c>
      <c r="U1141" t="s">
        <v>4964</v>
      </c>
      <c r="V1141" t="s">
        <v>4253</v>
      </c>
      <c r="W1141" t="s">
        <v>2871</v>
      </c>
    </row>
    <row r="1142" spans="1:23" x14ac:dyDescent="0.2">
      <c r="A1142" t="s">
        <v>4961</v>
      </c>
      <c r="B1142" t="s">
        <v>2870</v>
      </c>
      <c r="C1142" t="s">
        <v>2871</v>
      </c>
      <c r="D1142" t="s">
        <v>2872</v>
      </c>
      <c r="E1142" t="s">
        <v>4962</v>
      </c>
      <c r="F1142" t="s">
        <v>2874</v>
      </c>
      <c r="G1142" t="s">
        <v>2809</v>
      </c>
      <c r="H1142" t="s">
        <v>4963</v>
      </c>
      <c r="I1142" s="2">
        <v>45747</v>
      </c>
      <c r="J1142" t="s">
        <v>2811</v>
      </c>
      <c r="K1142" t="s">
        <v>2876</v>
      </c>
      <c r="L1142" t="s">
        <v>3648</v>
      </c>
      <c r="M1142" s="3">
        <v>0</v>
      </c>
      <c r="N1142" s="4">
        <v>-25038.29</v>
      </c>
      <c r="O1142" s="4">
        <v>0</v>
      </c>
      <c r="P1142" s="4">
        <v>0</v>
      </c>
      <c r="Q1142" s="4">
        <v>0</v>
      </c>
      <c r="R1142" s="4">
        <v>0</v>
      </c>
      <c r="S1142" s="4">
        <v>-25038.29</v>
      </c>
      <c r="T1142" t="s">
        <v>4271</v>
      </c>
      <c r="U1142" t="s">
        <v>4964</v>
      </c>
      <c r="V1142" t="s">
        <v>4253</v>
      </c>
      <c r="W1142" t="s">
        <v>2871</v>
      </c>
    </row>
    <row r="1143" spans="1:23" x14ac:dyDescent="0.2">
      <c r="A1143" t="s">
        <v>4961</v>
      </c>
      <c r="B1143" t="s">
        <v>2870</v>
      </c>
      <c r="C1143" t="s">
        <v>2871</v>
      </c>
      <c r="D1143" t="s">
        <v>2872</v>
      </c>
      <c r="E1143" t="s">
        <v>4962</v>
      </c>
      <c r="F1143" t="s">
        <v>2874</v>
      </c>
      <c r="G1143" t="s">
        <v>2809</v>
      </c>
      <c r="H1143" t="s">
        <v>4963</v>
      </c>
      <c r="I1143" s="2">
        <v>45747</v>
      </c>
      <c r="J1143" t="s">
        <v>2811</v>
      </c>
      <c r="K1143" t="s">
        <v>2876</v>
      </c>
      <c r="L1143" t="s">
        <v>3649</v>
      </c>
      <c r="M1143" s="3">
        <v>0</v>
      </c>
      <c r="N1143" s="4">
        <v>-25038.29</v>
      </c>
      <c r="O1143" s="4">
        <v>0</v>
      </c>
      <c r="P1143" s="4">
        <v>0</v>
      </c>
      <c r="Q1143" s="4">
        <v>0</v>
      </c>
      <c r="R1143" s="4">
        <v>0</v>
      </c>
      <c r="S1143" s="4">
        <v>-25038.29</v>
      </c>
      <c r="T1143" t="s">
        <v>4271</v>
      </c>
      <c r="U1143" t="s">
        <v>4964</v>
      </c>
      <c r="V1143" t="s">
        <v>4253</v>
      </c>
      <c r="W1143" t="s">
        <v>2871</v>
      </c>
    </row>
    <row r="1144" spans="1:23" x14ac:dyDescent="0.2">
      <c r="A1144" t="s">
        <v>4961</v>
      </c>
      <c r="B1144" t="s">
        <v>2870</v>
      </c>
      <c r="C1144" t="s">
        <v>2871</v>
      </c>
      <c r="D1144" t="s">
        <v>2872</v>
      </c>
      <c r="E1144" t="s">
        <v>4962</v>
      </c>
      <c r="F1144" t="s">
        <v>2874</v>
      </c>
      <c r="G1144" t="s">
        <v>2809</v>
      </c>
      <c r="H1144" t="s">
        <v>4963</v>
      </c>
      <c r="I1144" s="2">
        <v>45747</v>
      </c>
      <c r="J1144" t="s">
        <v>2811</v>
      </c>
      <c r="K1144" t="s">
        <v>2876</v>
      </c>
      <c r="L1144" t="s">
        <v>3650</v>
      </c>
      <c r="M1144" s="3">
        <v>0</v>
      </c>
      <c r="N1144" s="4">
        <v>-25038.29</v>
      </c>
      <c r="O1144" s="4">
        <v>0</v>
      </c>
      <c r="P1144" s="4">
        <v>0</v>
      </c>
      <c r="Q1144" s="4">
        <v>0</v>
      </c>
      <c r="R1144" s="4">
        <v>0</v>
      </c>
      <c r="S1144" s="4">
        <v>-25038.29</v>
      </c>
      <c r="T1144" t="s">
        <v>4271</v>
      </c>
      <c r="U1144" t="s">
        <v>4964</v>
      </c>
      <c r="V1144" t="s">
        <v>4253</v>
      </c>
      <c r="W1144" t="s">
        <v>2871</v>
      </c>
    </row>
    <row r="1145" spans="1:23" x14ac:dyDescent="0.2">
      <c r="A1145" t="s">
        <v>4961</v>
      </c>
      <c r="B1145" t="s">
        <v>2870</v>
      </c>
      <c r="C1145" t="s">
        <v>2871</v>
      </c>
      <c r="D1145" t="s">
        <v>2872</v>
      </c>
      <c r="E1145" t="s">
        <v>4962</v>
      </c>
      <c r="F1145" t="s">
        <v>2874</v>
      </c>
      <c r="G1145" t="s">
        <v>2809</v>
      </c>
      <c r="H1145" t="s">
        <v>4963</v>
      </c>
      <c r="I1145" s="2">
        <v>45747</v>
      </c>
      <c r="J1145" t="s">
        <v>2811</v>
      </c>
      <c r="K1145" t="s">
        <v>2876</v>
      </c>
      <c r="L1145" t="s">
        <v>3651</v>
      </c>
      <c r="M1145" s="3">
        <v>0</v>
      </c>
      <c r="N1145" s="4">
        <v>-25038.28</v>
      </c>
      <c r="O1145" s="4">
        <v>0</v>
      </c>
      <c r="P1145" s="4">
        <v>0</v>
      </c>
      <c r="Q1145" s="4">
        <v>0</v>
      </c>
      <c r="R1145" s="4">
        <v>0</v>
      </c>
      <c r="S1145" s="4">
        <v>-25038.28</v>
      </c>
      <c r="T1145" t="s">
        <v>4271</v>
      </c>
      <c r="U1145" t="s">
        <v>4964</v>
      </c>
      <c r="V1145" t="s">
        <v>4253</v>
      </c>
      <c r="W1145" t="s">
        <v>2871</v>
      </c>
    </row>
    <row r="1146" spans="1:23" x14ac:dyDescent="0.2">
      <c r="A1146" t="s">
        <v>4961</v>
      </c>
      <c r="B1146" t="s">
        <v>2870</v>
      </c>
      <c r="C1146" t="s">
        <v>2871</v>
      </c>
      <c r="D1146" t="s">
        <v>2872</v>
      </c>
      <c r="E1146" t="s">
        <v>4962</v>
      </c>
      <c r="F1146" t="s">
        <v>2874</v>
      </c>
      <c r="G1146" t="s">
        <v>2809</v>
      </c>
      <c r="H1146" t="s">
        <v>4963</v>
      </c>
      <c r="I1146" s="2">
        <v>45747</v>
      </c>
      <c r="J1146" t="s">
        <v>2811</v>
      </c>
      <c r="K1146" t="s">
        <v>2876</v>
      </c>
      <c r="L1146" t="s">
        <v>3652</v>
      </c>
      <c r="M1146" s="3">
        <v>0</v>
      </c>
      <c r="N1146" s="4">
        <v>-25038.28</v>
      </c>
      <c r="O1146" s="4">
        <v>0</v>
      </c>
      <c r="P1146" s="4">
        <v>0</v>
      </c>
      <c r="Q1146" s="4">
        <v>0</v>
      </c>
      <c r="R1146" s="4">
        <v>0</v>
      </c>
      <c r="S1146" s="4">
        <v>-25038.28</v>
      </c>
      <c r="T1146" t="s">
        <v>4271</v>
      </c>
      <c r="U1146" t="s">
        <v>4964</v>
      </c>
      <c r="V1146" t="s">
        <v>4253</v>
      </c>
      <c r="W1146" t="s">
        <v>2871</v>
      </c>
    </row>
    <row r="1147" spans="1:23" x14ac:dyDescent="0.2">
      <c r="A1147" t="s">
        <v>4961</v>
      </c>
      <c r="B1147" t="s">
        <v>2870</v>
      </c>
      <c r="C1147" t="s">
        <v>2871</v>
      </c>
      <c r="D1147" t="s">
        <v>2872</v>
      </c>
      <c r="E1147" t="s">
        <v>4962</v>
      </c>
      <c r="F1147" t="s">
        <v>2874</v>
      </c>
      <c r="G1147" t="s">
        <v>2809</v>
      </c>
      <c r="H1147" t="s">
        <v>4963</v>
      </c>
      <c r="I1147" s="2">
        <v>45747</v>
      </c>
      <c r="J1147" t="s">
        <v>2811</v>
      </c>
      <c r="K1147" t="s">
        <v>2876</v>
      </c>
      <c r="L1147" t="s">
        <v>3653</v>
      </c>
      <c r="M1147" s="3">
        <v>0</v>
      </c>
      <c r="N1147" s="4">
        <v>-25038.28</v>
      </c>
      <c r="O1147" s="4">
        <v>0</v>
      </c>
      <c r="P1147" s="4">
        <v>0</v>
      </c>
      <c r="Q1147" s="4">
        <v>0</v>
      </c>
      <c r="R1147" s="4">
        <v>0</v>
      </c>
      <c r="S1147" s="4">
        <v>-25038.28</v>
      </c>
      <c r="T1147" t="s">
        <v>4271</v>
      </c>
      <c r="U1147" t="s">
        <v>4964</v>
      </c>
      <c r="V1147" t="s">
        <v>4253</v>
      </c>
      <c r="W1147" t="s">
        <v>2871</v>
      </c>
    </row>
    <row r="1148" spans="1:23" x14ac:dyDescent="0.2">
      <c r="A1148" t="s">
        <v>4961</v>
      </c>
      <c r="B1148" t="s">
        <v>2870</v>
      </c>
      <c r="C1148" t="s">
        <v>2871</v>
      </c>
      <c r="D1148" t="s">
        <v>2872</v>
      </c>
      <c r="E1148" t="s">
        <v>4962</v>
      </c>
      <c r="F1148" t="s">
        <v>2874</v>
      </c>
      <c r="G1148" t="s">
        <v>2809</v>
      </c>
      <c r="H1148" t="s">
        <v>4963</v>
      </c>
      <c r="I1148" s="2">
        <v>45747</v>
      </c>
      <c r="J1148" t="s">
        <v>2811</v>
      </c>
      <c r="K1148" t="s">
        <v>2876</v>
      </c>
      <c r="L1148" t="s">
        <v>3654</v>
      </c>
      <c r="M1148" s="3">
        <v>0</v>
      </c>
      <c r="N1148" s="4">
        <v>-25038.28</v>
      </c>
      <c r="O1148" s="4">
        <v>0</v>
      </c>
      <c r="P1148" s="4">
        <v>0</v>
      </c>
      <c r="Q1148" s="4">
        <v>0</v>
      </c>
      <c r="R1148" s="4">
        <v>0</v>
      </c>
      <c r="S1148" s="4">
        <v>-25038.28</v>
      </c>
      <c r="T1148" t="s">
        <v>4271</v>
      </c>
      <c r="U1148" t="s">
        <v>4964</v>
      </c>
      <c r="V1148" t="s">
        <v>4253</v>
      </c>
      <c r="W1148" t="s">
        <v>2871</v>
      </c>
    </row>
    <row r="1149" spans="1:23" x14ac:dyDescent="0.2">
      <c r="A1149" s="7" t="s">
        <v>4961</v>
      </c>
      <c r="B1149" s="7" t="s">
        <v>10</v>
      </c>
      <c r="C1149" s="7" t="s">
        <v>10</v>
      </c>
      <c r="D1149" s="7" t="s">
        <v>10</v>
      </c>
      <c r="E1149" s="7" t="s">
        <v>10</v>
      </c>
      <c r="F1149" s="7" t="s">
        <v>10</v>
      </c>
      <c r="G1149" s="7" t="s">
        <v>10</v>
      </c>
      <c r="H1149" s="7" t="s">
        <v>10</v>
      </c>
      <c r="I1149" s="8"/>
      <c r="J1149" s="7" t="s">
        <v>10</v>
      </c>
      <c r="K1149" s="7" t="s">
        <v>10</v>
      </c>
      <c r="L1149" s="7" t="s">
        <v>10</v>
      </c>
      <c r="M1149" s="9">
        <v>0</v>
      </c>
      <c r="N1149" s="10">
        <v>-200306.28</v>
      </c>
      <c r="O1149" s="10">
        <v>0</v>
      </c>
      <c r="P1149" s="10">
        <v>0</v>
      </c>
      <c r="Q1149" s="10">
        <v>0</v>
      </c>
      <c r="R1149" s="10">
        <v>0</v>
      </c>
      <c r="S1149" s="10">
        <v>-200306.28</v>
      </c>
      <c r="T1149" s="7" t="s">
        <v>10</v>
      </c>
      <c r="U1149" s="7" t="s">
        <v>10</v>
      </c>
      <c r="V1149" t="s">
        <v>4253</v>
      </c>
      <c r="W1149" s="7" t="s">
        <v>10</v>
      </c>
    </row>
    <row r="1150" spans="1:23" x14ac:dyDescent="0.2">
      <c r="A1150" t="s">
        <v>3536</v>
      </c>
      <c r="B1150" t="s">
        <v>2912</v>
      </c>
      <c r="C1150" t="s">
        <v>2922</v>
      </c>
      <c r="D1150" t="s">
        <v>2923</v>
      </c>
      <c r="E1150" t="s">
        <v>3537</v>
      </c>
      <c r="F1150" t="s">
        <v>2916</v>
      </c>
      <c r="G1150" t="s">
        <v>2856</v>
      </c>
      <c r="H1150" t="s">
        <v>4965</v>
      </c>
      <c r="I1150" s="2">
        <v>45723</v>
      </c>
      <c r="J1150" t="s">
        <v>2925</v>
      </c>
      <c r="K1150" t="s">
        <v>3003</v>
      </c>
      <c r="L1150" t="s">
        <v>3692</v>
      </c>
      <c r="M1150" s="3">
        <v>0</v>
      </c>
      <c r="N1150" s="4">
        <v>-315006.78000000003</v>
      </c>
      <c r="O1150" s="4">
        <v>-350.6</v>
      </c>
      <c r="P1150" s="4">
        <v>962</v>
      </c>
      <c r="Q1150" s="4">
        <v>424.11</v>
      </c>
      <c r="R1150" s="4">
        <v>2250</v>
      </c>
      <c r="S1150" s="4">
        <v>-317868.18</v>
      </c>
      <c r="T1150" t="s">
        <v>2857</v>
      </c>
      <c r="U1150" t="s">
        <v>4966</v>
      </c>
      <c r="V1150" t="s">
        <v>4253</v>
      </c>
      <c r="W1150" t="s">
        <v>2922</v>
      </c>
    </row>
    <row r="1151" spans="1:23" x14ac:dyDescent="0.2">
      <c r="A1151" t="s">
        <v>3536</v>
      </c>
      <c r="B1151" t="s">
        <v>2912</v>
      </c>
      <c r="C1151" t="s">
        <v>2913</v>
      </c>
      <c r="D1151" t="s">
        <v>2914</v>
      </c>
      <c r="E1151" t="s">
        <v>3537</v>
      </c>
      <c r="F1151" t="s">
        <v>2916</v>
      </c>
      <c r="G1151" t="s">
        <v>2856</v>
      </c>
      <c r="H1151" t="s">
        <v>4967</v>
      </c>
      <c r="I1151" s="2">
        <v>45747</v>
      </c>
      <c r="J1151" t="s">
        <v>4008</v>
      </c>
      <c r="K1151" t="s">
        <v>4084</v>
      </c>
      <c r="L1151" t="s">
        <v>4085</v>
      </c>
      <c r="M1151" s="3">
        <v>0</v>
      </c>
      <c r="N1151" s="4">
        <v>-21370.52</v>
      </c>
      <c r="O1151" s="4">
        <v>-23.78</v>
      </c>
      <c r="P1151" s="4">
        <v>0</v>
      </c>
      <c r="Q1151" s="4">
        <v>0</v>
      </c>
      <c r="R1151" s="4">
        <v>0</v>
      </c>
      <c r="S1151" s="4">
        <v>-21346.74</v>
      </c>
      <c r="T1151" t="s">
        <v>2857</v>
      </c>
      <c r="U1151" t="s">
        <v>4968</v>
      </c>
      <c r="V1151" t="s">
        <v>4253</v>
      </c>
      <c r="W1151" t="s">
        <v>2913</v>
      </c>
    </row>
    <row r="1152" spans="1:23" x14ac:dyDescent="0.2">
      <c r="A1152" t="s">
        <v>3536</v>
      </c>
      <c r="B1152" t="s">
        <v>2912</v>
      </c>
      <c r="C1152" t="s">
        <v>2913</v>
      </c>
      <c r="D1152" t="s">
        <v>2914</v>
      </c>
      <c r="E1152" t="s">
        <v>3537</v>
      </c>
      <c r="F1152" t="s">
        <v>2916</v>
      </c>
      <c r="G1152" t="s">
        <v>2856</v>
      </c>
      <c r="H1152" t="s">
        <v>4967</v>
      </c>
      <c r="I1152" s="2">
        <v>45747</v>
      </c>
      <c r="J1152" t="s">
        <v>4008</v>
      </c>
      <c r="K1152" t="s">
        <v>4084</v>
      </c>
      <c r="L1152" t="s">
        <v>4087</v>
      </c>
      <c r="M1152" s="3">
        <v>0</v>
      </c>
      <c r="N1152" s="4">
        <v>-21370.52</v>
      </c>
      <c r="O1152" s="4">
        <v>-23.78</v>
      </c>
      <c r="P1152" s="4">
        <v>0</v>
      </c>
      <c r="Q1152" s="4">
        <v>0</v>
      </c>
      <c r="R1152" s="4">
        <v>0</v>
      </c>
      <c r="S1152" s="4">
        <v>-21346.74</v>
      </c>
      <c r="T1152" t="s">
        <v>2857</v>
      </c>
      <c r="U1152" t="s">
        <v>4968</v>
      </c>
      <c r="V1152" t="s">
        <v>4253</v>
      </c>
      <c r="W1152" t="s">
        <v>2913</v>
      </c>
    </row>
    <row r="1153" spans="1:23" x14ac:dyDescent="0.2">
      <c r="A1153" t="s">
        <v>3536</v>
      </c>
      <c r="B1153" t="s">
        <v>2912</v>
      </c>
      <c r="C1153" t="s">
        <v>2922</v>
      </c>
      <c r="D1153" t="s">
        <v>2923</v>
      </c>
      <c r="E1153" t="s">
        <v>3537</v>
      </c>
      <c r="F1153" t="s">
        <v>2916</v>
      </c>
      <c r="G1153" t="s">
        <v>2856</v>
      </c>
      <c r="H1153" t="s">
        <v>4969</v>
      </c>
      <c r="I1153" s="2">
        <v>45747</v>
      </c>
      <c r="J1153" t="s">
        <v>2947</v>
      </c>
      <c r="K1153" t="s">
        <v>2948</v>
      </c>
      <c r="L1153" t="s">
        <v>4334</v>
      </c>
      <c r="M1153" s="3">
        <v>0</v>
      </c>
      <c r="N1153" s="4">
        <v>-15265.9</v>
      </c>
      <c r="O1153" s="4">
        <v>-17</v>
      </c>
      <c r="P1153" s="4">
        <v>0</v>
      </c>
      <c r="Q1153" s="4">
        <v>0</v>
      </c>
      <c r="R1153" s="4">
        <v>0</v>
      </c>
      <c r="S1153" s="4">
        <v>-15248.9</v>
      </c>
      <c r="T1153" t="s">
        <v>2857</v>
      </c>
      <c r="U1153" t="s">
        <v>4970</v>
      </c>
      <c r="V1153" t="s">
        <v>4253</v>
      </c>
      <c r="W1153" t="s">
        <v>2922</v>
      </c>
    </row>
    <row r="1154" spans="1:23" x14ac:dyDescent="0.2">
      <c r="A1154" t="s">
        <v>3536</v>
      </c>
      <c r="B1154" t="s">
        <v>2912</v>
      </c>
      <c r="C1154" t="s">
        <v>2922</v>
      </c>
      <c r="D1154" t="s">
        <v>2923</v>
      </c>
      <c r="E1154" t="s">
        <v>3537</v>
      </c>
      <c r="F1154" t="s">
        <v>2916</v>
      </c>
      <c r="G1154" t="s">
        <v>2856</v>
      </c>
      <c r="H1154" t="s">
        <v>4971</v>
      </c>
      <c r="I1154" s="2">
        <v>45747</v>
      </c>
      <c r="J1154" t="s">
        <v>2947</v>
      </c>
      <c r="K1154" t="s">
        <v>2948</v>
      </c>
      <c r="L1154" t="s">
        <v>4511</v>
      </c>
      <c r="M1154" s="3">
        <v>0</v>
      </c>
      <c r="N1154" s="4">
        <v>-11070.14</v>
      </c>
      <c r="O1154" s="4">
        <v>-12.32</v>
      </c>
      <c r="P1154" s="4">
        <v>0</v>
      </c>
      <c r="Q1154" s="4">
        <v>0</v>
      </c>
      <c r="R1154" s="4">
        <v>0</v>
      </c>
      <c r="S1154" s="4">
        <v>-11057.82</v>
      </c>
      <c r="T1154" t="s">
        <v>2857</v>
      </c>
      <c r="U1154" t="s">
        <v>4972</v>
      </c>
      <c r="V1154" t="s">
        <v>4253</v>
      </c>
      <c r="W1154" t="s">
        <v>2922</v>
      </c>
    </row>
    <row r="1155" spans="1:23" x14ac:dyDescent="0.2">
      <c r="A1155" t="s">
        <v>3536</v>
      </c>
      <c r="B1155" t="s">
        <v>2912</v>
      </c>
      <c r="C1155" t="s">
        <v>2922</v>
      </c>
      <c r="D1155" t="s">
        <v>2923</v>
      </c>
      <c r="E1155" t="s">
        <v>3537</v>
      </c>
      <c r="F1155" t="s">
        <v>2916</v>
      </c>
      <c r="G1155" t="s">
        <v>2856</v>
      </c>
      <c r="H1155" t="s">
        <v>4973</v>
      </c>
      <c r="I1155" s="2">
        <v>45747</v>
      </c>
      <c r="J1155" t="s">
        <v>2947</v>
      </c>
      <c r="K1155" t="s">
        <v>2948</v>
      </c>
      <c r="L1155" t="s">
        <v>4657</v>
      </c>
      <c r="M1155" s="3">
        <v>0</v>
      </c>
      <c r="N1155" s="4">
        <v>-6842.06</v>
      </c>
      <c r="O1155" s="4">
        <v>-7.61</v>
      </c>
      <c r="P1155" s="4">
        <v>0</v>
      </c>
      <c r="Q1155" s="4">
        <v>0</v>
      </c>
      <c r="R1155" s="4">
        <v>0</v>
      </c>
      <c r="S1155" s="4">
        <v>-6834.45</v>
      </c>
      <c r="T1155" t="s">
        <v>2857</v>
      </c>
      <c r="U1155" t="s">
        <v>4974</v>
      </c>
      <c r="V1155" t="s">
        <v>4253</v>
      </c>
      <c r="W1155" t="s">
        <v>2922</v>
      </c>
    </row>
    <row r="1156" spans="1:23" x14ac:dyDescent="0.2">
      <c r="A1156" t="s">
        <v>3536</v>
      </c>
      <c r="B1156" t="s">
        <v>2912</v>
      </c>
      <c r="C1156" t="s">
        <v>2922</v>
      </c>
      <c r="D1156" t="s">
        <v>2923</v>
      </c>
      <c r="E1156" t="s">
        <v>3537</v>
      </c>
      <c r="F1156" t="s">
        <v>2916</v>
      </c>
      <c r="G1156" t="s">
        <v>2856</v>
      </c>
      <c r="H1156" t="s">
        <v>4975</v>
      </c>
      <c r="I1156" s="2">
        <v>45747</v>
      </c>
      <c r="J1156" t="s">
        <v>2933</v>
      </c>
      <c r="K1156" t="s">
        <v>2934</v>
      </c>
      <c r="L1156" t="s">
        <v>4489</v>
      </c>
      <c r="M1156" s="3">
        <v>0</v>
      </c>
      <c r="N1156" s="4">
        <v>-2006.78</v>
      </c>
      <c r="O1156" s="4">
        <v>-2.2400000000000002</v>
      </c>
      <c r="P1156" s="4">
        <v>0</v>
      </c>
      <c r="Q1156" s="4">
        <v>0</v>
      </c>
      <c r="R1156" s="4">
        <v>0</v>
      </c>
      <c r="S1156" s="4">
        <v>-2004.54</v>
      </c>
      <c r="T1156" t="s">
        <v>2857</v>
      </c>
      <c r="U1156" t="s">
        <v>4976</v>
      </c>
      <c r="V1156" t="s">
        <v>4253</v>
      </c>
      <c r="W1156" t="s">
        <v>2922</v>
      </c>
    </row>
    <row r="1157" spans="1:23" x14ac:dyDescent="0.2">
      <c r="A1157" t="s">
        <v>3536</v>
      </c>
      <c r="B1157" t="s">
        <v>2912</v>
      </c>
      <c r="C1157" t="s">
        <v>2913</v>
      </c>
      <c r="D1157" t="s">
        <v>2914</v>
      </c>
      <c r="E1157" t="s">
        <v>3537</v>
      </c>
      <c r="F1157" t="s">
        <v>2916</v>
      </c>
      <c r="G1157" t="s">
        <v>2856</v>
      </c>
      <c r="H1157" t="s">
        <v>2212</v>
      </c>
      <c r="I1157" s="2">
        <v>45747</v>
      </c>
      <c r="J1157" t="s">
        <v>3465</v>
      </c>
      <c r="K1157" t="s">
        <v>3466</v>
      </c>
      <c r="L1157" t="s">
        <v>4177</v>
      </c>
      <c r="M1157" s="3">
        <v>0</v>
      </c>
      <c r="N1157" s="4">
        <v>-16692.64</v>
      </c>
      <c r="O1157" s="4">
        <v>-18.579999999999998</v>
      </c>
      <c r="P1157" s="4">
        <v>0</v>
      </c>
      <c r="Q1157" s="4">
        <v>0</v>
      </c>
      <c r="R1157" s="4">
        <v>0</v>
      </c>
      <c r="S1157" s="4">
        <v>-16674.060000000001</v>
      </c>
      <c r="T1157" t="s">
        <v>2857</v>
      </c>
      <c r="U1157" t="s">
        <v>4977</v>
      </c>
      <c r="V1157" t="s">
        <v>4253</v>
      </c>
      <c r="W1157" t="s">
        <v>2913</v>
      </c>
    </row>
    <row r="1158" spans="1:23" x14ac:dyDescent="0.2">
      <c r="A1158" t="s">
        <v>3536</v>
      </c>
      <c r="B1158" t="s">
        <v>2912</v>
      </c>
      <c r="C1158" t="s">
        <v>2913</v>
      </c>
      <c r="D1158" t="s">
        <v>2914</v>
      </c>
      <c r="E1158" t="s">
        <v>3537</v>
      </c>
      <c r="F1158" t="s">
        <v>2916</v>
      </c>
      <c r="G1158" t="s">
        <v>2856</v>
      </c>
      <c r="H1158" t="s">
        <v>2212</v>
      </c>
      <c r="I1158" s="2">
        <v>45747</v>
      </c>
      <c r="J1158" t="s">
        <v>3465</v>
      </c>
      <c r="K1158" t="s">
        <v>3466</v>
      </c>
      <c r="L1158" t="s">
        <v>4179</v>
      </c>
      <c r="M1158" s="3">
        <v>0</v>
      </c>
      <c r="N1158" s="4">
        <v>-16692.64</v>
      </c>
      <c r="O1158" s="4">
        <v>-18.579999999999998</v>
      </c>
      <c r="P1158" s="4">
        <v>0</v>
      </c>
      <c r="Q1158" s="4">
        <v>0</v>
      </c>
      <c r="R1158" s="4">
        <v>0</v>
      </c>
      <c r="S1158" s="4">
        <v>-16674.060000000001</v>
      </c>
      <c r="T1158" t="s">
        <v>2857</v>
      </c>
      <c r="U1158" t="s">
        <v>4977</v>
      </c>
      <c r="V1158" t="s">
        <v>4253</v>
      </c>
      <c r="W1158" t="s">
        <v>2913</v>
      </c>
    </row>
    <row r="1159" spans="1:23" x14ac:dyDescent="0.2">
      <c r="A1159" t="s">
        <v>3536</v>
      </c>
      <c r="B1159" t="s">
        <v>2912</v>
      </c>
      <c r="C1159" t="s">
        <v>2913</v>
      </c>
      <c r="D1159" t="s">
        <v>2914</v>
      </c>
      <c r="E1159" t="s">
        <v>3537</v>
      </c>
      <c r="F1159" t="s">
        <v>2916</v>
      </c>
      <c r="G1159" t="s">
        <v>2856</v>
      </c>
      <c r="H1159" t="s">
        <v>2212</v>
      </c>
      <c r="I1159" s="2">
        <v>45747</v>
      </c>
      <c r="J1159" t="s">
        <v>3465</v>
      </c>
      <c r="K1159" t="s">
        <v>3466</v>
      </c>
      <c r="L1159" t="s">
        <v>4180</v>
      </c>
      <c r="M1159" s="3">
        <v>0</v>
      </c>
      <c r="N1159" s="4">
        <v>-16692.64</v>
      </c>
      <c r="O1159" s="4">
        <v>-18.579999999999998</v>
      </c>
      <c r="P1159" s="4">
        <v>0</v>
      </c>
      <c r="Q1159" s="4">
        <v>0</v>
      </c>
      <c r="R1159" s="4">
        <v>0</v>
      </c>
      <c r="S1159" s="4">
        <v>-16674.060000000001</v>
      </c>
      <c r="T1159" t="s">
        <v>2857</v>
      </c>
      <c r="U1159" t="s">
        <v>4977</v>
      </c>
      <c r="V1159" t="s">
        <v>4253</v>
      </c>
      <c r="W1159" t="s">
        <v>2913</v>
      </c>
    </row>
    <row r="1160" spans="1:23" x14ac:dyDescent="0.2">
      <c r="A1160" t="s">
        <v>3536</v>
      </c>
      <c r="B1160" t="s">
        <v>2912</v>
      </c>
      <c r="C1160" t="s">
        <v>2922</v>
      </c>
      <c r="D1160" t="s">
        <v>2923</v>
      </c>
      <c r="E1160" t="s">
        <v>3537</v>
      </c>
      <c r="F1160" t="s">
        <v>2916</v>
      </c>
      <c r="G1160" t="s">
        <v>2856</v>
      </c>
      <c r="H1160" t="s">
        <v>4978</v>
      </c>
      <c r="I1160" s="2">
        <v>45747</v>
      </c>
      <c r="J1160" t="s">
        <v>2925</v>
      </c>
      <c r="K1160" t="s">
        <v>3003</v>
      </c>
      <c r="L1160" t="s">
        <v>4362</v>
      </c>
      <c r="M1160" s="3">
        <v>0</v>
      </c>
      <c r="N1160" s="4">
        <v>-15599.13</v>
      </c>
      <c r="O1160" s="4">
        <v>-17.37</v>
      </c>
      <c r="P1160" s="4">
        <v>0</v>
      </c>
      <c r="Q1160" s="4">
        <v>0</v>
      </c>
      <c r="R1160" s="4">
        <v>0</v>
      </c>
      <c r="S1160" s="4">
        <v>-15581.76</v>
      </c>
      <c r="T1160" t="s">
        <v>2857</v>
      </c>
      <c r="U1160" t="s">
        <v>4979</v>
      </c>
      <c r="V1160" t="s">
        <v>4253</v>
      </c>
      <c r="W1160" t="s">
        <v>2922</v>
      </c>
    </row>
    <row r="1161" spans="1:23" x14ac:dyDescent="0.2">
      <c r="A1161" t="s">
        <v>3536</v>
      </c>
      <c r="B1161" t="s">
        <v>2912</v>
      </c>
      <c r="C1161" t="s">
        <v>2922</v>
      </c>
      <c r="D1161" t="s">
        <v>2923</v>
      </c>
      <c r="E1161" t="s">
        <v>3537</v>
      </c>
      <c r="F1161" t="s">
        <v>2916</v>
      </c>
      <c r="G1161" t="s">
        <v>2856</v>
      </c>
      <c r="H1161" t="s">
        <v>4978</v>
      </c>
      <c r="I1161" s="2">
        <v>45747</v>
      </c>
      <c r="J1161" t="s">
        <v>2925</v>
      </c>
      <c r="K1161" t="s">
        <v>3003</v>
      </c>
      <c r="L1161" t="s">
        <v>4364</v>
      </c>
      <c r="M1161" s="3">
        <v>0</v>
      </c>
      <c r="N1161" s="4">
        <v>-15919.4</v>
      </c>
      <c r="O1161" s="4">
        <v>-17.72</v>
      </c>
      <c r="P1161" s="4">
        <v>0</v>
      </c>
      <c r="Q1161" s="4">
        <v>0</v>
      </c>
      <c r="R1161" s="4">
        <v>0</v>
      </c>
      <c r="S1161" s="4">
        <v>-15901.68</v>
      </c>
      <c r="T1161" t="s">
        <v>2857</v>
      </c>
      <c r="U1161" t="s">
        <v>4979</v>
      </c>
      <c r="V1161" t="s">
        <v>4253</v>
      </c>
      <c r="W1161" t="s">
        <v>2922</v>
      </c>
    </row>
    <row r="1162" spans="1:23" x14ac:dyDescent="0.2">
      <c r="A1162" t="s">
        <v>3536</v>
      </c>
      <c r="B1162" t="s">
        <v>2912</v>
      </c>
      <c r="C1162" t="s">
        <v>2922</v>
      </c>
      <c r="D1162" t="s">
        <v>2923</v>
      </c>
      <c r="E1162" t="s">
        <v>3537</v>
      </c>
      <c r="F1162" t="s">
        <v>2916</v>
      </c>
      <c r="G1162" t="s">
        <v>2856</v>
      </c>
      <c r="H1162" t="s">
        <v>4978</v>
      </c>
      <c r="I1162" s="2">
        <v>45747</v>
      </c>
      <c r="J1162" t="s">
        <v>2925</v>
      </c>
      <c r="K1162" t="s">
        <v>3003</v>
      </c>
      <c r="L1162" t="s">
        <v>4365</v>
      </c>
      <c r="M1162" s="3">
        <v>0</v>
      </c>
      <c r="N1162" s="4">
        <v>-16073.32</v>
      </c>
      <c r="O1162" s="4">
        <v>-17.89</v>
      </c>
      <c r="P1162" s="4">
        <v>0</v>
      </c>
      <c r="Q1162" s="4">
        <v>0</v>
      </c>
      <c r="R1162" s="4">
        <v>0</v>
      </c>
      <c r="S1162" s="4">
        <v>-16055.43</v>
      </c>
      <c r="T1162" t="s">
        <v>2857</v>
      </c>
      <c r="U1162" t="s">
        <v>4979</v>
      </c>
      <c r="V1162" t="s">
        <v>4253</v>
      </c>
      <c r="W1162" t="s">
        <v>2922</v>
      </c>
    </row>
    <row r="1163" spans="1:23" x14ac:dyDescent="0.2">
      <c r="A1163" t="s">
        <v>3536</v>
      </c>
      <c r="B1163" t="s">
        <v>2912</v>
      </c>
      <c r="C1163" t="s">
        <v>3338</v>
      </c>
      <c r="D1163" t="s">
        <v>3339</v>
      </c>
      <c r="E1163" t="s">
        <v>3537</v>
      </c>
      <c r="F1163" t="s">
        <v>2916</v>
      </c>
      <c r="G1163" t="s">
        <v>2856</v>
      </c>
      <c r="H1163" t="s">
        <v>4980</v>
      </c>
      <c r="I1163" s="2">
        <v>45747</v>
      </c>
      <c r="J1163" t="s">
        <v>3546</v>
      </c>
      <c r="K1163" t="s">
        <v>4337</v>
      </c>
      <c r="L1163" t="s">
        <v>4341</v>
      </c>
      <c r="M1163" s="3">
        <v>0</v>
      </c>
      <c r="N1163" s="4">
        <v>-3232.92</v>
      </c>
      <c r="O1163" s="4">
        <v>155.44999999999999</v>
      </c>
      <c r="P1163" s="4">
        <v>0</v>
      </c>
      <c r="Q1163" s="4">
        <v>0</v>
      </c>
      <c r="R1163" s="4">
        <v>0</v>
      </c>
      <c r="S1163" s="4">
        <v>-3388.37</v>
      </c>
      <c r="T1163" t="s">
        <v>2857</v>
      </c>
      <c r="U1163" t="s">
        <v>4981</v>
      </c>
      <c r="V1163" t="s">
        <v>4253</v>
      </c>
      <c r="W1163" t="s">
        <v>3338</v>
      </c>
    </row>
    <row r="1164" spans="1:23" x14ac:dyDescent="0.2">
      <c r="A1164" t="s">
        <v>3536</v>
      </c>
      <c r="B1164" t="s">
        <v>2912</v>
      </c>
      <c r="C1164" t="s">
        <v>3338</v>
      </c>
      <c r="D1164" t="s">
        <v>3339</v>
      </c>
      <c r="E1164" t="s">
        <v>3537</v>
      </c>
      <c r="F1164" t="s">
        <v>2916</v>
      </c>
      <c r="G1164" t="s">
        <v>2856</v>
      </c>
      <c r="H1164" t="s">
        <v>4982</v>
      </c>
      <c r="I1164" s="2">
        <v>45747</v>
      </c>
      <c r="J1164" t="s">
        <v>3257</v>
      </c>
      <c r="K1164" t="s">
        <v>4712</v>
      </c>
      <c r="L1164" t="s">
        <v>4713</v>
      </c>
      <c r="M1164" s="3">
        <v>0</v>
      </c>
      <c r="N1164" s="4">
        <v>-202.38</v>
      </c>
      <c r="O1164" s="4">
        <v>0</v>
      </c>
      <c r="P1164" s="4">
        <v>0</v>
      </c>
      <c r="Q1164" s="4">
        <v>0</v>
      </c>
      <c r="R1164" s="4">
        <v>0</v>
      </c>
      <c r="S1164" s="4">
        <v>-202.38</v>
      </c>
      <c r="T1164" t="s">
        <v>2857</v>
      </c>
      <c r="U1164" t="s">
        <v>4983</v>
      </c>
      <c r="V1164" t="s">
        <v>4253</v>
      </c>
      <c r="W1164" t="s">
        <v>3338</v>
      </c>
    </row>
    <row r="1165" spans="1:23" x14ac:dyDescent="0.2">
      <c r="A1165" t="s">
        <v>3536</v>
      </c>
      <c r="B1165" t="s">
        <v>2912</v>
      </c>
      <c r="C1165" t="s">
        <v>3338</v>
      </c>
      <c r="D1165" t="s">
        <v>3339</v>
      </c>
      <c r="E1165" t="s">
        <v>3537</v>
      </c>
      <c r="F1165" t="s">
        <v>2916</v>
      </c>
      <c r="G1165" t="s">
        <v>2856</v>
      </c>
      <c r="H1165" t="s">
        <v>4982</v>
      </c>
      <c r="I1165" s="2">
        <v>45747</v>
      </c>
      <c r="J1165" t="s">
        <v>3257</v>
      </c>
      <c r="K1165" t="s">
        <v>4712</v>
      </c>
      <c r="L1165" t="s">
        <v>4715</v>
      </c>
      <c r="M1165" s="3">
        <v>0</v>
      </c>
      <c r="N1165" s="4">
        <v>-202.38</v>
      </c>
      <c r="O1165" s="4">
        <v>0</v>
      </c>
      <c r="P1165" s="4">
        <v>0</v>
      </c>
      <c r="Q1165" s="4">
        <v>0</v>
      </c>
      <c r="R1165" s="4">
        <v>0</v>
      </c>
      <c r="S1165" s="4">
        <v>-202.38</v>
      </c>
      <c r="T1165" t="s">
        <v>2857</v>
      </c>
      <c r="U1165" t="s">
        <v>4983</v>
      </c>
      <c r="V1165" t="s">
        <v>4253</v>
      </c>
      <c r="W1165" t="s">
        <v>3338</v>
      </c>
    </row>
    <row r="1166" spans="1:23" x14ac:dyDescent="0.2">
      <c r="A1166" t="s">
        <v>3536</v>
      </c>
      <c r="B1166" t="s">
        <v>2912</v>
      </c>
      <c r="C1166" t="s">
        <v>3120</v>
      </c>
      <c r="D1166" t="s">
        <v>3121</v>
      </c>
      <c r="E1166" t="s">
        <v>3537</v>
      </c>
      <c r="F1166" t="s">
        <v>2916</v>
      </c>
      <c r="G1166" t="s">
        <v>2856</v>
      </c>
      <c r="H1166" t="s">
        <v>2471</v>
      </c>
      <c r="I1166" s="2">
        <v>45747</v>
      </c>
      <c r="J1166" t="s">
        <v>930</v>
      </c>
      <c r="K1166" t="s">
        <v>3122</v>
      </c>
      <c r="L1166" t="s">
        <v>3309</v>
      </c>
      <c r="M1166" s="3">
        <v>0</v>
      </c>
      <c r="N1166" s="4">
        <v>-15668.66</v>
      </c>
      <c r="O1166" s="4">
        <v>-17.440000000000001</v>
      </c>
      <c r="P1166" s="4">
        <v>0</v>
      </c>
      <c r="Q1166" s="4">
        <v>0</v>
      </c>
      <c r="R1166" s="4">
        <v>0</v>
      </c>
      <c r="S1166" s="4">
        <v>-15651.22</v>
      </c>
      <c r="T1166" t="s">
        <v>2857</v>
      </c>
      <c r="U1166" t="s">
        <v>4984</v>
      </c>
      <c r="V1166" t="s">
        <v>4253</v>
      </c>
      <c r="W1166" t="s">
        <v>3120</v>
      </c>
    </row>
    <row r="1167" spans="1:23" x14ac:dyDescent="0.2">
      <c r="A1167" t="s">
        <v>3536</v>
      </c>
      <c r="B1167" t="s">
        <v>2912</v>
      </c>
      <c r="C1167" t="s">
        <v>3120</v>
      </c>
      <c r="D1167" t="s">
        <v>3121</v>
      </c>
      <c r="E1167" t="s">
        <v>3537</v>
      </c>
      <c r="F1167" t="s">
        <v>2916</v>
      </c>
      <c r="G1167" t="s">
        <v>2856</v>
      </c>
      <c r="H1167" t="s">
        <v>2471</v>
      </c>
      <c r="I1167" s="2">
        <v>45747</v>
      </c>
      <c r="J1167" t="s">
        <v>930</v>
      </c>
      <c r="K1167" t="s">
        <v>3122</v>
      </c>
      <c r="L1167" t="s">
        <v>3311</v>
      </c>
      <c r="M1167" s="3">
        <v>0</v>
      </c>
      <c r="N1167" s="4">
        <v>-16173.92</v>
      </c>
      <c r="O1167" s="4">
        <v>-18</v>
      </c>
      <c r="P1167" s="4">
        <v>0</v>
      </c>
      <c r="Q1167" s="4">
        <v>0</v>
      </c>
      <c r="R1167" s="4">
        <v>0</v>
      </c>
      <c r="S1167" s="4">
        <v>-16155.92</v>
      </c>
      <c r="T1167" t="s">
        <v>2857</v>
      </c>
      <c r="U1167" t="s">
        <v>4984</v>
      </c>
      <c r="V1167" t="s">
        <v>4253</v>
      </c>
      <c r="W1167" t="s">
        <v>3120</v>
      </c>
    </row>
    <row r="1168" spans="1:23" x14ac:dyDescent="0.2">
      <c r="A1168" t="s">
        <v>3536</v>
      </c>
      <c r="B1168" t="s">
        <v>2912</v>
      </c>
      <c r="C1168" t="s">
        <v>3120</v>
      </c>
      <c r="D1168" t="s">
        <v>3121</v>
      </c>
      <c r="E1168" t="s">
        <v>3537</v>
      </c>
      <c r="F1168" t="s">
        <v>2916</v>
      </c>
      <c r="G1168" t="s">
        <v>2856</v>
      </c>
      <c r="H1168" t="s">
        <v>2471</v>
      </c>
      <c r="I1168" s="2">
        <v>45747</v>
      </c>
      <c r="J1168" t="s">
        <v>930</v>
      </c>
      <c r="K1168" t="s">
        <v>3122</v>
      </c>
      <c r="L1168" t="s">
        <v>3312</v>
      </c>
      <c r="M1168" s="3">
        <v>0</v>
      </c>
      <c r="N1168" s="4">
        <v>-16408.009999999998</v>
      </c>
      <c r="O1168" s="4">
        <v>-18.260000000000002</v>
      </c>
      <c r="P1168" s="4">
        <v>0</v>
      </c>
      <c r="Q1168" s="4">
        <v>0</v>
      </c>
      <c r="R1168" s="4">
        <v>0</v>
      </c>
      <c r="S1168" s="4">
        <v>-16389.75</v>
      </c>
      <c r="T1168" t="s">
        <v>2857</v>
      </c>
      <c r="U1168" t="s">
        <v>4984</v>
      </c>
      <c r="V1168" t="s">
        <v>4253</v>
      </c>
      <c r="W1168" t="s">
        <v>3120</v>
      </c>
    </row>
    <row r="1169" spans="1:23" x14ac:dyDescent="0.2">
      <c r="A1169" t="s">
        <v>3536</v>
      </c>
      <c r="B1169" t="s">
        <v>2912</v>
      </c>
      <c r="C1169" t="s">
        <v>3120</v>
      </c>
      <c r="D1169" t="s">
        <v>3121</v>
      </c>
      <c r="E1169" t="s">
        <v>3537</v>
      </c>
      <c r="F1169" t="s">
        <v>2916</v>
      </c>
      <c r="G1169" t="s">
        <v>2856</v>
      </c>
      <c r="H1169" t="s">
        <v>2471</v>
      </c>
      <c r="I1169" s="2">
        <v>45747</v>
      </c>
      <c r="J1169" t="s">
        <v>930</v>
      </c>
      <c r="K1169" t="s">
        <v>3122</v>
      </c>
      <c r="L1169" t="s">
        <v>3313</v>
      </c>
      <c r="M1169" s="3">
        <v>0</v>
      </c>
      <c r="N1169" s="4">
        <v>-15870.9</v>
      </c>
      <c r="O1169" s="4">
        <v>-17.66</v>
      </c>
      <c r="P1169" s="4">
        <v>0</v>
      </c>
      <c r="Q1169" s="4">
        <v>0</v>
      </c>
      <c r="R1169" s="4">
        <v>0</v>
      </c>
      <c r="S1169" s="4">
        <v>-15853.24</v>
      </c>
      <c r="T1169" t="s">
        <v>2857</v>
      </c>
      <c r="U1169" t="s">
        <v>4984</v>
      </c>
      <c r="V1169" t="s">
        <v>4253</v>
      </c>
      <c r="W1169" t="s">
        <v>3120</v>
      </c>
    </row>
    <row r="1170" spans="1:23" x14ac:dyDescent="0.2">
      <c r="A1170" t="s">
        <v>3536</v>
      </c>
      <c r="B1170" t="s">
        <v>2912</v>
      </c>
      <c r="C1170" t="s">
        <v>3120</v>
      </c>
      <c r="D1170" t="s">
        <v>3121</v>
      </c>
      <c r="E1170" t="s">
        <v>3537</v>
      </c>
      <c r="F1170" t="s">
        <v>2916</v>
      </c>
      <c r="G1170" t="s">
        <v>2856</v>
      </c>
      <c r="H1170" t="s">
        <v>2471</v>
      </c>
      <c r="I1170" s="2">
        <v>45747</v>
      </c>
      <c r="J1170" t="s">
        <v>930</v>
      </c>
      <c r="K1170" t="s">
        <v>3122</v>
      </c>
      <c r="L1170" t="s">
        <v>3314</v>
      </c>
      <c r="M1170" s="3">
        <v>0</v>
      </c>
      <c r="N1170" s="4">
        <v>-15761</v>
      </c>
      <c r="O1170" s="4">
        <v>-17.54</v>
      </c>
      <c r="P1170" s="4">
        <v>0</v>
      </c>
      <c r="Q1170" s="4">
        <v>0</v>
      </c>
      <c r="R1170" s="4">
        <v>0</v>
      </c>
      <c r="S1170" s="4">
        <v>-15743.46</v>
      </c>
      <c r="T1170" t="s">
        <v>2857</v>
      </c>
      <c r="U1170" t="s">
        <v>4984</v>
      </c>
      <c r="V1170" t="s">
        <v>4253</v>
      </c>
      <c r="W1170" t="s">
        <v>3120</v>
      </c>
    </row>
    <row r="1171" spans="1:23" x14ac:dyDescent="0.2">
      <c r="A1171" t="s">
        <v>3536</v>
      </c>
      <c r="B1171" t="s">
        <v>2912</v>
      </c>
      <c r="C1171" t="s">
        <v>2871</v>
      </c>
      <c r="D1171" t="s">
        <v>2872</v>
      </c>
      <c r="E1171" t="s">
        <v>3537</v>
      </c>
      <c r="F1171" t="s">
        <v>2916</v>
      </c>
      <c r="G1171" t="s">
        <v>2856</v>
      </c>
      <c r="H1171" t="s">
        <v>4985</v>
      </c>
      <c r="I1171" s="2">
        <v>45747</v>
      </c>
      <c r="J1171" t="s">
        <v>3257</v>
      </c>
      <c r="K1171" t="s">
        <v>3258</v>
      </c>
      <c r="L1171" t="s">
        <v>4533</v>
      </c>
      <c r="M1171" s="3">
        <v>0</v>
      </c>
      <c r="N1171" s="4">
        <v>-5284</v>
      </c>
      <c r="O1171" s="4">
        <v>0</v>
      </c>
      <c r="P1171" s="4">
        <v>0</v>
      </c>
      <c r="Q1171" s="4">
        <v>0</v>
      </c>
      <c r="R1171" s="4">
        <v>0</v>
      </c>
      <c r="S1171" s="4">
        <v>-5284</v>
      </c>
      <c r="T1171" t="s">
        <v>2857</v>
      </c>
      <c r="U1171" t="s">
        <v>4986</v>
      </c>
      <c r="V1171" t="s">
        <v>4253</v>
      </c>
      <c r="W1171" t="s">
        <v>2871</v>
      </c>
    </row>
    <row r="1172" spans="1:23" x14ac:dyDescent="0.2">
      <c r="A1172" t="s">
        <v>3536</v>
      </c>
      <c r="B1172" t="s">
        <v>2912</v>
      </c>
      <c r="C1172" t="s">
        <v>2871</v>
      </c>
      <c r="D1172" t="s">
        <v>2872</v>
      </c>
      <c r="E1172" t="s">
        <v>3537</v>
      </c>
      <c r="F1172" t="s">
        <v>2916</v>
      </c>
      <c r="G1172" t="s">
        <v>2856</v>
      </c>
      <c r="H1172" t="s">
        <v>4985</v>
      </c>
      <c r="I1172" s="2">
        <v>45747</v>
      </c>
      <c r="J1172" t="s">
        <v>3257</v>
      </c>
      <c r="K1172" t="s">
        <v>3258</v>
      </c>
      <c r="L1172" t="s">
        <v>4535</v>
      </c>
      <c r="M1172" s="3">
        <v>0</v>
      </c>
      <c r="N1172" s="4">
        <v>-5284</v>
      </c>
      <c r="O1172" s="4">
        <v>0</v>
      </c>
      <c r="P1172" s="4">
        <v>0</v>
      </c>
      <c r="Q1172" s="4">
        <v>0</v>
      </c>
      <c r="R1172" s="4">
        <v>0</v>
      </c>
      <c r="S1172" s="4">
        <v>-5284</v>
      </c>
      <c r="T1172" t="s">
        <v>2857</v>
      </c>
      <c r="U1172" t="s">
        <v>4986</v>
      </c>
      <c r="V1172" t="s">
        <v>4253</v>
      </c>
      <c r="W1172" t="s">
        <v>2871</v>
      </c>
    </row>
    <row r="1173" spans="1:23" x14ac:dyDescent="0.2">
      <c r="A1173" t="s">
        <v>3536</v>
      </c>
      <c r="B1173" t="s">
        <v>2912</v>
      </c>
      <c r="C1173" t="s">
        <v>2871</v>
      </c>
      <c r="D1173" t="s">
        <v>2872</v>
      </c>
      <c r="E1173" t="s">
        <v>3537</v>
      </c>
      <c r="F1173" t="s">
        <v>2916</v>
      </c>
      <c r="G1173" t="s">
        <v>2856</v>
      </c>
      <c r="H1173" t="s">
        <v>4987</v>
      </c>
      <c r="I1173" s="2">
        <v>45747</v>
      </c>
      <c r="J1173" t="s">
        <v>3068</v>
      </c>
      <c r="K1173" t="s">
        <v>3746</v>
      </c>
      <c r="L1173" t="s">
        <v>4683</v>
      </c>
      <c r="M1173" s="3">
        <v>0</v>
      </c>
      <c r="N1173" s="4">
        <v>-4189.78</v>
      </c>
      <c r="O1173" s="4">
        <v>0</v>
      </c>
      <c r="P1173" s="4">
        <v>0</v>
      </c>
      <c r="Q1173" s="4">
        <v>0</v>
      </c>
      <c r="R1173" s="4">
        <v>0</v>
      </c>
      <c r="S1173" s="4">
        <v>-4189.78</v>
      </c>
      <c r="T1173" t="s">
        <v>2857</v>
      </c>
      <c r="U1173" t="s">
        <v>4988</v>
      </c>
      <c r="V1173" t="s">
        <v>4253</v>
      </c>
      <c r="W1173" t="s">
        <v>2871</v>
      </c>
    </row>
    <row r="1174" spans="1:23" x14ac:dyDescent="0.2">
      <c r="A1174" t="s">
        <v>3536</v>
      </c>
      <c r="B1174" t="s">
        <v>2912</v>
      </c>
      <c r="C1174" t="s">
        <v>2871</v>
      </c>
      <c r="D1174" t="s">
        <v>2872</v>
      </c>
      <c r="E1174" t="s">
        <v>3537</v>
      </c>
      <c r="F1174" t="s">
        <v>2916</v>
      </c>
      <c r="G1174" t="s">
        <v>2856</v>
      </c>
      <c r="H1174" t="s">
        <v>4989</v>
      </c>
      <c r="I1174" s="2">
        <v>45747</v>
      </c>
      <c r="J1174" t="s">
        <v>3068</v>
      </c>
      <c r="K1174" t="s">
        <v>3746</v>
      </c>
      <c r="L1174" t="s">
        <v>4689</v>
      </c>
      <c r="M1174" s="3">
        <v>0</v>
      </c>
      <c r="N1174" s="4">
        <v>-4271.95</v>
      </c>
      <c r="O1174" s="4">
        <v>0</v>
      </c>
      <c r="P1174" s="4">
        <v>0</v>
      </c>
      <c r="Q1174" s="4">
        <v>0</v>
      </c>
      <c r="R1174" s="4">
        <v>0</v>
      </c>
      <c r="S1174" s="4">
        <v>-4271.95</v>
      </c>
      <c r="T1174" t="s">
        <v>2857</v>
      </c>
      <c r="U1174" t="s">
        <v>4990</v>
      </c>
      <c r="V1174" t="s">
        <v>4253</v>
      </c>
      <c r="W1174" t="s">
        <v>2871</v>
      </c>
    </row>
    <row r="1175" spans="1:23" x14ac:dyDescent="0.2">
      <c r="A1175" t="s">
        <v>3536</v>
      </c>
      <c r="B1175" t="s">
        <v>2912</v>
      </c>
      <c r="C1175" t="s">
        <v>2871</v>
      </c>
      <c r="D1175" t="s">
        <v>2872</v>
      </c>
      <c r="E1175" t="s">
        <v>3537</v>
      </c>
      <c r="F1175" t="s">
        <v>2916</v>
      </c>
      <c r="G1175" t="s">
        <v>2856</v>
      </c>
      <c r="H1175" t="s">
        <v>4991</v>
      </c>
      <c r="I1175" s="2">
        <v>45747</v>
      </c>
      <c r="J1175" t="s">
        <v>3068</v>
      </c>
      <c r="K1175" t="s">
        <v>3746</v>
      </c>
      <c r="L1175" t="s">
        <v>4686</v>
      </c>
      <c r="M1175" s="3">
        <v>0</v>
      </c>
      <c r="N1175" s="4">
        <v>-4229.5</v>
      </c>
      <c r="O1175" s="4">
        <v>0</v>
      </c>
      <c r="P1175" s="4">
        <v>0</v>
      </c>
      <c r="Q1175" s="4">
        <v>0</v>
      </c>
      <c r="R1175" s="4">
        <v>0</v>
      </c>
      <c r="S1175" s="4">
        <v>-4229.5</v>
      </c>
      <c r="T1175" t="s">
        <v>2857</v>
      </c>
      <c r="U1175" t="s">
        <v>4992</v>
      </c>
      <c r="V1175" t="s">
        <v>4253</v>
      </c>
      <c r="W1175" t="s">
        <v>2871</v>
      </c>
    </row>
    <row r="1176" spans="1:23" x14ac:dyDescent="0.2">
      <c r="A1176" t="s">
        <v>3536</v>
      </c>
      <c r="B1176" t="s">
        <v>2912</v>
      </c>
      <c r="C1176" t="s">
        <v>2871</v>
      </c>
      <c r="D1176" t="s">
        <v>2872</v>
      </c>
      <c r="E1176" t="s">
        <v>3537</v>
      </c>
      <c r="F1176" t="s">
        <v>2916</v>
      </c>
      <c r="G1176" t="s">
        <v>2856</v>
      </c>
      <c r="H1176" t="s">
        <v>4993</v>
      </c>
      <c r="I1176" s="2">
        <v>45747</v>
      </c>
      <c r="J1176" t="s">
        <v>3068</v>
      </c>
      <c r="K1176" t="s">
        <v>3746</v>
      </c>
      <c r="L1176" t="s">
        <v>4563</v>
      </c>
      <c r="M1176" s="3">
        <v>0</v>
      </c>
      <c r="N1176" s="4">
        <v>-10844.99</v>
      </c>
      <c r="O1176" s="4">
        <v>0</v>
      </c>
      <c r="P1176" s="4">
        <v>0</v>
      </c>
      <c r="Q1176" s="4">
        <v>0</v>
      </c>
      <c r="R1176" s="4">
        <v>0</v>
      </c>
      <c r="S1176" s="4">
        <v>-10844.99</v>
      </c>
      <c r="T1176" t="s">
        <v>2857</v>
      </c>
      <c r="U1176" t="s">
        <v>4994</v>
      </c>
      <c r="V1176" t="s">
        <v>4253</v>
      </c>
      <c r="W1176" t="s">
        <v>2871</v>
      </c>
    </row>
    <row r="1177" spans="1:23" x14ac:dyDescent="0.2">
      <c r="A1177" t="s">
        <v>3536</v>
      </c>
      <c r="B1177" t="s">
        <v>2912</v>
      </c>
      <c r="C1177" t="s">
        <v>2871</v>
      </c>
      <c r="D1177" t="s">
        <v>2872</v>
      </c>
      <c r="E1177" t="s">
        <v>3537</v>
      </c>
      <c r="F1177" t="s">
        <v>2916</v>
      </c>
      <c r="G1177" t="s">
        <v>2856</v>
      </c>
      <c r="H1177" t="s">
        <v>4995</v>
      </c>
      <c r="I1177" s="2">
        <v>45747</v>
      </c>
      <c r="J1177" t="s">
        <v>3068</v>
      </c>
      <c r="K1177" t="s">
        <v>3746</v>
      </c>
      <c r="L1177" t="s">
        <v>4566</v>
      </c>
      <c r="M1177" s="3">
        <v>0</v>
      </c>
      <c r="N1177" s="4">
        <v>-10645.6</v>
      </c>
      <c r="O1177" s="4">
        <v>0</v>
      </c>
      <c r="P1177" s="4">
        <v>0</v>
      </c>
      <c r="Q1177" s="4">
        <v>0</v>
      </c>
      <c r="R1177" s="4">
        <v>0</v>
      </c>
      <c r="S1177" s="4">
        <v>-10645.6</v>
      </c>
      <c r="T1177" t="s">
        <v>2857</v>
      </c>
      <c r="U1177" t="s">
        <v>4996</v>
      </c>
      <c r="V1177" t="s">
        <v>4253</v>
      </c>
      <c r="W1177" t="s">
        <v>2871</v>
      </c>
    </row>
    <row r="1178" spans="1:23" x14ac:dyDescent="0.2">
      <c r="A1178" t="s">
        <v>3536</v>
      </c>
      <c r="B1178" t="s">
        <v>2912</v>
      </c>
      <c r="C1178" t="s">
        <v>2871</v>
      </c>
      <c r="D1178" t="s">
        <v>2872</v>
      </c>
      <c r="E1178" t="s">
        <v>3537</v>
      </c>
      <c r="F1178" t="s">
        <v>2916</v>
      </c>
      <c r="G1178" t="s">
        <v>2856</v>
      </c>
      <c r="H1178" t="s">
        <v>4997</v>
      </c>
      <c r="I1178" s="2">
        <v>45747</v>
      </c>
      <c r="J1178" t="s">
        <v>3068</v>
      </c>
      <c r="K1178" t="s">
        <v>3746</v>
      </c>
      <c r="L1178" t="s">
        <v>4569</v>
      </c>
      <c r="M1178" s="3">
        <v>0</v>
      </c>
      <c r="N1178" s="4">
        <v>-10668.31</v>
      </c>
      <c r="O1178" s="4">
        <v>0</v>
      </c>
      <c r="P1178" s="4">
        <v>0</v>
      </c>
      <c r="Q1178" s="4">
        <v>0</v>
      </c>
      <c r="R1178" s="4">
        <v>0</v>
      </c>
      <c r="S1178" s="4">
        <v>-10668.31</v>
      </c>
      <c r="T1178" t="s">
        <v>2857</v>
      </c>
      <c r="U1178" t="s">
        <v>4998</v>
      </c>
      <c r="V1178" t="s">
        <v>4253</v>
      </c>
      <c r="W1178" t="s">
        <v>2871</v>
      </c>
    </row>
    <row r="1179" spans="1:23" x14ac:dyDescent="0.2">
      <c r="A1179" t="s">
        <v>3536</v>
      </c>
      <c r="B1179" t="s">
        <v>2912</v>
      </c>
      <c r="C1179" t="s">
        <v>2871</v>
      </c>
      <c r="D1179" t="s">
        <v>2872</v>
      </c>
      <c r="E1179" t="s">
        <v>3537</v>
      </c>
      <c r="F1179" t="s">
        <v>2916</v>
      </c>
      <c r="G1179" t="s">
        <v>2856</v>
      </c>
      <c r="H1179" t="s">
        <v>4999</v>
      </c>
      <c r="I1179" s="2">
        <v>45747</v>
      </c>
      <c r="J1179" t="s">
        <v>3068</v>
      </c>
      <c r="K1179" t="s">
        <v>3746</v>
      </c>
      <c r="L1179" t="s">
        <v>4435</v>
      </c>
      <c r="M1179" s="3">
        <v>0</v>
      </c>
      <c r="N1179" s="4">
        <v>-16522.41</v>
      </c>
      <c r="O1179" s="4">
        <v>0</v>
      </c>
      <c r="P1179" s="4">
        <v>0</v>
      </c>
      <c r="Q1179" s="4">
        <v>0</v>
      </c>
      <c r="R1179" s="4">
        <v>0</v>
      </c>
      <c r="S1179" s="4">
        <v>-16522.41</v>
      </c>
      <c r="T1179" t="s">
        <v>2857</v>
      </c>
      <c r="U1179" t="s">
        <v>5000</v>
      </c>
      <c r="V1179" t="s">
        <v>4253</v>
      </c>
      <c r="W1179" t="s">
        <v>2871</v>
      </c>
    </row>
    <row r="1180" spans="1:23" x14ac:dyDescent="0.2">
      <c r="A1180" t="s">
        <v>3536</v>
      </c>
      <c r="B1180" t="s">
        <v>2912</v>
      </c>
      <c r="C1180" t="s">
        <v>2871</v>
      </c>
      <c r="D1180" t="s">
        <v>2872</v>
      </c>
      <c r="E1180" t="s">
        <v>3537</v>
      </c>
      <c r="F1180" t="s">
        <v>2916</v>
      </c>
      <c r="G1180" t="s">
        <v>2856</v>
      </c>
      <c r="H1180" t="s">
        <v>5001</v>
      </c>
      <c r="I1180" s="2">
        <v>45747</v>
      </c>
      <c r="J1180" t="s">
        <v>3068</v>
      </c>
      <c r="K1180" t="s">
        <v>3746</v>
      </c>
      <c r="L1180" t="s">
        <v>4441</v>
      </c>
      <c r="M1180" s="3">
        <v>0</v>
      </c>
      <c r="N1180" s="4">
        <v>-16430.259999999998</v>
      </c>
      <c r="O1180" s="4">
        <v>0</v>
      </c>
      <c r="P1180" s="4">
        <v>0</v>
      </c>
      <c r="Q1180" s="4">
        <v>0</v>
      </c>
      <c r="R1180" s="4">
        <v>0</v>
      </c>
      <c r="S1180" s="4">
        <v>-16430.259999999998</v>
      </c>
      <c r="T1180" t="s">
        <v>2857</v>
      </c>
      <c r="U1180" t="s">
        <v>5002</v>
      </c>
      <c r="V1180" t="s">
        <v>4253</v>
      </c>
      <c r="W1180" t="s">
        <v>2871</v>
      </c>
    </row>
    <row r="1181" spans="1:23" x14ac:dyDescent="0.2">
      <c r="A1181" t="s">
        <v>3536</v>
      </c>
      <c r="B1181" t="s">
        <v>2912</v>
      </c>
      <c r="C1181" t="s">
        <v>2871</v>
      </c>
      <c r="D1181" t="s">
        <v>2872</v>
      </c>
      <c r="E1181" t="s">
        <v>3537</v>
      </c>
      <c r="F1181" t="s">
        <v>2916</v>
      </c>
      <c r="G1181" t="s">
        <v>2856</v>
      </c>
      <c r="H1181" t="s">
        <v>5003</v>
      </c>
      <c r="I1181" s="2">
        <v>45747</v>
      </c>
      <c r="J1181" t="s">
        <v>3068</v>
      </c>
      <c r="K1181" t="s">
        <v>3746</v>
      </c>
      <c r="L1181" t="s">
        <v>4438</v>
      </c>
      <c r="M1181" s="3">
        <v>0</v>
      </c>
      <c r="N1181" s="4">
        <v>-16524.97</v>
      </c>
      <c r="O1181" s="4">
        <v>0</v>
      </c>
      <c r="P1181" s="4">
        <v>0</v>
      </c>
      <c r="Q1181" s="4">
        <v>0</v>
      </c>
      <c r="R1181" s="4">
        <v>0</v>
      </c>
      <c r="S1181" s="4">
        <v>-16524.97</v>
      </c>
      <c r="T1181" t="s">
        <v>2857</v>
      </c>
      <c r="U1181" t="s">
        <v>5004</v>
      </c>
      <c r="V1181" t="s">
        <v>4253</v>
      </c>
      <c r="W1181" t="s">
        <v>2871</v>
      </c>
    </row>
    <row r="1182" spans="1:23" x14ac:dyDescent="0.2">
      <c r="A1182" t="s">
        <v>3536</v>
      </c>
      <c r="B1182" t="s">
        <v>2912</v>
      </c>
      <c r="C1182" t="s">
        <v>2871</v>
      </c>
      <c r="D1182" t="s">
        <v>2872</v>
      </c>
      <c r="E1182" t="s">
        <v>3537</v>
      </c>
      <c r="F1182" t="s">
        <v>2916</v>
      </c>
      <c r="G1182" t="s">
        <v>2856</v>
      </c>
      <c r="H1182" t="s">
        <v>5005</v>
      </c>
      <c r="I1182" s="2">
        <v>45747</v>
      </c>
      <c r="J1182" t="s">
        <v>3068</v>
      </c>
      <c r="K1182" t="s">
        <v>3746</v>
      </c>
      <c r="L1182" t="s">
        <v>4444</v>
      </c>
      <c r="M1182" s="3">
        <v>0</v>
      </c>
      <c r="N1182" s="4">
        <v>-16552.099999999999</v>
      </c>
      <c r="O1182" s="4">
        <v>0</v>
      </c>
      <c r="P1182" s="4">
        <v>0</v>
      </c>
      <c r="Q1182" s="4">
        <v>0</v>
      </c>
      <c r="R1182" s="4">
        <v>0</v>
      </c>
      <c r="S1182" s="4">
        <v>-16552.099999999999</v>
      </c>
      <c r="T1182" t="s">
        <v>2857</v>
      </c>
      <c r="U1182" t="s">
        <v>5006</v>
      </c>
      <c r="V1182" t="s">
        <v>4253</v>
      </c>
      <c r="W1182" t="s">
        <v>2871</v>
      </c>
    </row>
    <row r="1183" spans="1:23" x14ac:dyDescent="0.2">
      <c r="A1183" t="s">
        <v>3536</v>
      </c>
      <c r="B1183" t="s">
        <v>2912</v>
      </c>
      <c r="C1183" t="s">
        <v>3120</v>
      </c>
      <c r="D1183" t="s">
        <v>3121</v>
      </c>
      <c r="E1183" t="s">
        <v>3537</v>
      </c>
      <c r="F1183" t="s">
        <v>2916</v>
      </c>
      <c r="G1183" t="s">
        <v>2856</v>
      </c>
      <c r="H1183" t="s">
        <v>2467</v>
      </c>
      <c r="I1183" s="2">
        <v>45747</v>
      </c>
      <c r="J1183" t="s">
        <v>930</v>
      </c>
      <c r="K1183" t="s">
        <v>3122</v>
      </c>
      <c r="L1183" t="s">
        <v>3315</v>
      </c>
      <c r="M1183" s="3">
        <v>0</v>
      </c>
      <c r="N1183" s="4">
        <v>-16028.26</v>
      </c>
      <c r="O1183" s="4">
        <v>-17.84</v>
      </c>
      <c r="P1183" s="4">
        <v>0</v>
      </c>
      <c r="Q1183" s="4">
        <v>0</v>
      </c>
      <c r="R1183" s="4">
        <v>0</v>
      </c>
      <c r="S1183" s="4">
        <v>-16010.42</v>
      </c>
      <c r="T1183" t="s">
        <v>2857</v>
      </c>
      <c r="U1183" t="s">
        <v>5007</v>
      </c>
      <c r="V1183" t="s">
        <v>4253</v>
      </c>
      <c r="W1183" t="s">
        <v>3120</v>
      </c>
    </row>
    <row r="1184" spans="1:23" x14ac:dyDescent="0.2">
      <c r="A1184" t="s">
        <v>3536</v>
      </c>
      <c r="B1184" t="s">
        <v>2912</v>
      </c>
      <c r="C1184" t="s">
        <v>3120</v>
      </c>
      <c r="D1184" t="s">
        <v>3121</v>
      </c>
      <c r="E1184" t="s">
        <v>3537</v>
      </c>
      <c r="F1184" t="s">
        <v>2916</v>
      </c>
      <c r="G1184" t="s">
        <v>2856</v>
      </c>
      <c r="H1184" t="s">
        <v>2467</v>
      </c>
      <c r="I1184" s="2">
        <v>45747</v>
      </c>
      <c r="J1184" t="s">
        <v>930</v>
      </c>
      <c r="K1184" t="s">
        <v>3122</v>
      </c>
      <c r="L1184" t="s">
        <v>3317</v>
      </c>
      <c r="M1184" s="3">
        <v>0</v>
      </c>
      <c r="N1184" s="4">
        <v>-15992.49</v>
      </c>
      <c r="O1184" s="4">
        <v>-17.8</v>
      </c>
      <c r="P1184" s="4">
        <v>0</v>
      </c>
      <c r="Q1184" s="4">
        <v>0</v>
      </c>
      <c r="R1184" s="4">
        <v>0</v>
      </c>
      <c r="S1184" s="4">
        <v>-15974.69</v>
      </c>
      <c r="T1184" t="s">
        <v>2857</v>
      </c>
      <c r="U1184" t="s">
        <v>5007</v>
      </c>
      <c r="V1184" t="s">
        <v>4253</v>
      </c>
      <c r="W1184" t="s">
        <v>3120</v>
      </c>
    </row>
    <row r="1185" spans="1:23" x14ac:dyDescent="0.2">
      <c r="A1185" t="s">
        <v>3536</v>
      </c>
      <c r="B1185" t="s">
        <v>2912</v>
      </c>
      <c r="C1185" t="s">
        <v>3120</v>
      </c>
      <c r="D1185" t="s">
        <v>3121</v>
      </c>
      <c r="E1185" t="s">
        <v>3537</v>
      </c>
      <c r="F1185" t="s">
        <v>2916</v>
      </c>
      <c r="G1185" t="s">
        <v>2856</v>
      </c>
      <c r="H1185" t="s">
        <v>2467</v>
      </c>
      <c r="I1185" s="2">
        <v>45747</v>
      </c>
      <c r="J1185" t="s">
        <v>930</v>
      </c>
      <c r="K1185" t="s">
        <v>3122</v>
      </c>
      <c r="L1185" t="s">
        <v>3318</v>
      </c>
      <c r="M1185" s="3">
        <v>0</v>
      </c>
      <c r="N1185" s="4">
        <v>-15844.24</v>
      </c>
      <c r="O1185" s="4">
        <v>-17.63</v>
      </c>
      <c r="P1185" s="4">
        <v>0</v>
      </c>
      <c r="Q1185" s="4">
        <v>0</v>
      </c>
      <c r="R1185" s="4">
        <v>0</v>
      </c>
      <c r="S1185" s="4">
        <v>-15826.61</v>
      </c>
      <c r="T1185" t="s">
        <v>2857</v>
      </c>
      <c r="U1185" t="s">
        <v>5007</v>
      </c>
      <c r="V1185" t="s">
        <v>4253</v>
      </c>
      <c r="W1185" t="s">
        <v>3120</v>
      </c>
    </row>
    <row r="1186" spans="1:23" x14ac:dyDescent="0.2">
      <c r="A1186" t="s">
        <v>3536</v>
      </c>
      <c r="B1186" t="s">
        <v>2912</v>
      </c>
      <c r="C1186" t="s">
        <v>3120</v>
      </c>
      <c r="D1186" t="s">
        <v>3121</v>
      </c>
      <c r="E1186" t="s">
        <v>3537</v>
      </c>
      <c r="F1186" t="s">
        <v>2916</v>
      </c>
      <c r="G1186" t="s">
        <v>2856</v>
      </c>
      <c r="H1186" t="s">
        <v>2467</v>
      </c>
      <c r="I1186" s="2">
        <v>45747</v>
      </c>
      <c r="J1186" t="s">
        <v>930</v>
      </c>
      <c r="K1186" t="s">
        <v>3122</v>
      </c>
      <c r="L1186" t="s">
        <v>3319</v>
      </c>
      <c r="M1186" s="3">
        <v>0</v>
      </c>
      <c r="N1186" s="4">
        <v>-15339.63</v>
      </c>
      <c r="O1186" s="4">
        <v>-17.07</v>
      </c>
      <c r="P1186" s="4">
        <v>0</v>
      </c>
      <c r="Q1186" s="4">
        <v>0</v>
      </c>
      <c r="R1186" s="4">
        <v>0</v>
      </c>
      <c r="S1186" s="4">
        <v>-15322.56</v>
      </c>
      <c r="T1186" t="s">
        <v>2857</v>
      </c>
      <c r="U1186" t="s">
        <v>5007</v>
      </c>
      <c r="V1186" t="s">
        <v>4253</v>
      </c>
      <c r="W1186" t="s">
        <v>3120</v>
      </c>
    </row>
    <row r="1187" spans="1:23" x14ac:dyDescent="0.2">
      <c r="A1187" t="s">
        <v>3536</v>
      </c>
      <c r="B1187" t="s">
        <v>2912</v>
      </c>
      <c r="C1187" t="s">
        <v>3120</v>
      </c>
      <c r="D1187" t="s">
        <v>3121</v>
      </c>
      <c r="E1187" t="s">
        <v>3537</v>
      </c>
      <c r="F1187" t="s">
        <v>2916</v>
      </c>
      <c r="G1187" t="s">
        <v>2856</v>
      </c>
      <c r="H1187" t="s">
        <v>2467</v>
      </c>
      <c r="I1187" s="2">
        <v>45747</v>
      </c>
      <c r="J1187" t="s">
        <v>930</v>
      </c>
      <c r="K1187" t="s">
        <v>3122</v>
      </c>
      <c r="L1187" t="s">
        <v>3320</v>
      </c>
      <c r="M1187" s="3">
        <v>0</v>
      </c>
      <c r="N1187" s="4">
        <v>-15242.74</v>
      </c>
      <c r="O1187" s="4">
        <v>-16.96</v>
      </c>
      <c r="P1187" s="4">
        <v>0</v>
      </c>
      <c r="Q1187" s="4">
        <v>0</v>
      </c>
      <c r="R1187" s="4">
        <v>0</v>
      </c>
      <c r="S1187" s="4">
        <v>-15225.78</v>
      </c>
      <c r="T1187" t="s">
        <v>2857</v>
      </c>
      <c r="U1187" t="s">
        <v>5007</v>
      </c>
      <c r="V1187" t="s">
        <v>4253</v>
      </c>
      <c r="W1187" t="s">
        <v>3120</v>
      </c>
    </row>
    <row r="1188" spans="1:23" x14ac:dyDescent="0.2">
      <c r="A1188" t="s">
        <v>3536</v>
      </c>
      <c r="B1188" t="s">
        <v>2912</v>
      </c>
      <c r="C1188" t="s">
        <v>3120</v>
      </c>
      <c r="D1188" t="s">
        <v>3121</v>
      </c>
      <c r="E1188" t="s">
        <v>3537</v>
      </c>
      <c r="F1188" t="s">
        <v>2916</v>
      </c>
      <c r="G1188" t="s">
        <v>2856</v>
      </c>
      <c r="H1188" t="s">
        <v>2469</v>
      </c>
      <c r="I1188" s="2">
        <v>45747</v>
      </c>
      <c r="J1188" t="s">
        <v>930</v>
      </c>
      <c r="K1188" t="s">
        <v>3122</v>
      </c>
      <c r="L1188" t="s">
        <v>3321</v>
      </c>
      <c r="M1188" s="3">
        <v>0</v>
      </c>
      <c r="N1188" s="4">
        <v>-15400.11</v>
      </c>
      <c r="O1188" s="4">
        <v>-17.14</v>
      </c>
      <c r="P1188" s="4">
        <v>0</v>
      </c>
      <c r="Q1188" s="4">
        <v>0</v>
      </c>
      <c r="R1188" s="4">
        <v>0</v>
      </c>
      <c r="S1188" s="4">
        <v>-15382.97</v>
      </c>
      <c r="T1188" t="s">
        <v>2857</v>
      </c>
      <c r="U1188" t="s">
        <v>5008</v>
      </c>
      <c r="V1188" t="s">
        <v>4253</v>
      </c>
      <c r="W1188" t="s">
        <v>3120</v>
      </c>
    </row>
    <row r="1189" spans="1:23" x14ac:dyDescent="0.2">
      <c r="A1189" t="s">
        <v>3536</v>
      </c>
      <c r="B1189" t="s">
        <v>2912</v>
      </c>
      <c r="C1189" t="s">
        <v>3120</v>
      </c>
      <c r="D1189" t="s">
        <v>3121</v>
      </c>
      <c r="E1189" t="s">
        <v>3537</v>
      </c>
      <c r="F1189" t="s">
        <v>2916</v>
      </c>
      <c r="G1189" t="s">
        <v>2856</v>
      </c>
      <c r="H1189" t="s">
        <v>2469</v>
      </c>
      <c r="I1189" s="2">
        <v>45747</v>
      </c>
      <c r="J1189" t="s">
        <v>930</v>
      </c>
      <c r="K1189" t="s">
        <v>3122</v>
      </c>
      <c r="L1189" t="s">
        <v>3323</v>
      </c>
      <c r="M1189" s="3">
        <v>0</v>
      </c>
      <c r="N1189" s="4">
        <v>-16248.05</v>
      </c>
      <c r="O1189" s="4">
        <v>-18.079999999999998</v>
      </c>
      <c r="P1189" s="4">
        <v>0</v>
      </c>
      <c r="Q1189" s="4">
        <v>0</v>
      </c>
      <c r="R1189" s="4">
        <v>0</v>
      </c>
      <c r="S1189" s="4">
        <v>-16229.97</v>
      </c>
      <c r="T1189" t="s">
        <v>2857</v>
      </c>
      <c r="U1189" t="s">
        <v>5008</v>
      </c>
      <c r="V1189" t="s">
        <v>4253</v>
      </c>
      <c r="W1189" t="s">
        <v>3120</v>
      </c>
    </row>
    <row r="1190" spans="1:23" x14ac:dyDescent="0.2">
      <c r="A1190" t="s">
        <v>3536</v>
      </c>
      <c r="B1190" t="s">
        <v>2912</v>
      </c>
      <c r="C1190" t="s">
        <v>3120</v>
      </c>
      <c r="D1190" t="s">
        <v>3121</v>
      </c>
      <c r="E1190" t="s">
        <v>3537</v>
      </c>
      <c r="F1190" t="s">
        <v>2916</v>
      </c>
      <c r="G1190" t="s">
        <v>2856</v>
      </c>
      <c r="H1190" t="s">
        <v>2469</v>
      </c>
      <c r="I1190" s="2">
        <v>45747</v>
      </c>
      <c r="J1190" t="s">
        <v>930</v>
      </c>
      <c r="K1190" t="s">
        <v>3122</v>
      </c>
      <c r="L1190" t="s">
        <v>3324</v>
      </c>
      <c r="M1190" s="3">
        <v>0</v>
      </c>
      <c r="N1190" s="4">
        <v>-15773.36</v>
      </c>
      <c r="O1190" s="4">
        <v>-17.559999999999999</v>
      </c>
      <c r="P1190" s="4">
        <v>0</v>
      </c>
      <c r="Q1190" s="4">
        <v>0</v>
      </c>
      <c r="R1190" s="4">
        <v>0</v>
      </c>
      <c r="S1190" s="4">
        <v>-15755.8</v>
      </c>
      <c r="T1190" t="s">
        <v>2857</v>
      </c>
      <c r="U1190" t="s">
        <v>5008</v>
      </c>
      <c r="V1190" t="s">
        <v>4253</v>
      </c>
      <c r="W1190" t="s">
        <v>3120</v>
      </c>
    </row>
    <row r="1191" spans="1:23" x14ac:dyDescent="0.2">
      <c r="A1191" t="s">
        <v>3536</v>
      </c>
      <c r="B1191" t="s">
        <v>2912</v>
      </c>
      <c r="C1191" t="s">
        <v>3120</v>
      </c>
      <c r="D1191" t="s">
        <v>3121</v>
      </c>
      <c r="E1191" t="s">
        <v>3537</v>
      </c>
      <c r="F1191" t="s">
        <v>2916</v>
      </c>
      <c r="G1191" t="s">
        <v>2856</v>
      </c>
      <c r="H1191" t="s">
        <v>2475</v>
      </c>
      <c r="I1191" s="2">
        <v>45747</v>
      </c>
      <c r="J1191" t="s">
        <v>930</v>
      </c>
      <c r="K1191" t="s">
        <v>3122</v>
      </c>
      <c r="L1191" t="s">
        <v>3431</v>
      </c>
      <c r="M1191" s="3">
        <v>0</v>
      </c>
      <c r="N1191" s="4">
        <v>-15808.47</v>
      </c>
      <c r="O1191" s="4">
        <v>-17.59</v>
      </c>
      <c r="P1191" s="4">
        <v>0</v>
      </c>
      <c r="Q1191" s="4">
        <v>0</v>
      </c>
      <c r="R1191" s="4">
        <v>0</v>
      </c>
      <c r="S1191" s="4">
        <v>-15790.88</v>
      </c>
      <c r="T1191" t="s">
        <v>2857</v>
      </c>
      <c r="U1191" t="s">
        <v>5009</v>
      </c>
      <c r="V1191" t="s">
        <v>4253</v>
      </c>
      <c r="W1191" t="s">
        <v>3120</v>
      </c>
    </row>
    <row r="1192" spans="1:23" x14ac:dyDescent="0.2">
      <c r="A1192" t="s">
        <v>3536</v>
      </c>
      <c r="B1192" t="s">
        <v>2912</v>
      </c>
      <c r="C1192" t="s">
        <v>3120</v>
      </c>
      <c r="D1192" t="s">
        <v>3121</v>
      </c>
      <c r="E1192" t="s">
        <v>3537</v>
      </c>
      <c r="F1192" t="s">
        <v>2916</v>
      </c>
      <c r="G1192" t="s">
        <v>2856</v>
      </c>
      <c r="H1192" t="s">
        <v>2475</v>
      </c>
      <c r="I1192" s="2">
        <v>45747</v>
      </c>
      <c r="J1192" t="s">
        <v>930</v>
      </c>
      <c r="K1192" t="s">
        <v>3122</v>
      </c>
      <c r="L1192" t="s">
        <v>3432</v>
      </c>
      <c r="M1192" s="3">
        <v>0</v>
      </c>
      <c r="N1192" s="4">
        <v>-15759.05</v>
      </c>
      <c r="O1192" s="4">
        <v>-17.54</v>
      </c>
      <c r="P1192" s="4">
        <v>0</v>
      </c>
      <c r="Q1192" s="4">
        <v>0</v>
      </c>
      <c r="R1192" s="4">
        <v>0</v>
      </c>
      <c r="S1192" s="4">
        <v>-15741.51</v>
      </c>
      <c r="T1192" t="s">
        <v>2857</v>
      </c>
      <c r="U1192" t="s">
        <v>5009</v>
      </c>
      <c r="V1192" t="s">
        <v>4253</v>
      </c>
      <c r="W1192" t="s">
        <v>3120</v>
      </c>
    </row>
    <row r="1193" spans="1:23" x14ac:dyDescent="0.2">
      <c r="A1193" t="s">
        <v>3536</v>
      </c>
      <c r="B1193" t="s">
        <v>2912</v>
      </c>
      <c r="C1193" t="s">
        <v>3120</v>
      </c>
      <c r="D1193" t="s">
        <v>3121</v>
      </c>
      <c r="E1193" t="s">
        <v>3537</v>
      </c>
      <c r="F1193" t="s">
        <v>2916</v>
      </c>
      <c r="G1193" t="s">
        <v>2856</v>
      </c>
      <c r="H1193" t="s">
        <v>2475</v>
      </c>
      <c r="I1193" s="2">
        <v>45747</v>
      </c>
      <c r="J1193" t="s">
        <v>930</v>
      </c>
      <c r="K1193" t="s">
        <v>3122</v>
      </c>
      <c r="L1193" t="s">
        <v>3433</v>
      </c>
      <c r="M1193" s="3">
        <v>0</v>
      </c>
      <c r="N1193" s="4">
        <v>-15740.19</v>
      </c>
      <c r="O1193" s="4">
        <v>-17.52</v>
      </c>
      <c r="P1193" s="4">
        <v>0</v>
      </c>
      <c r="Q1193" s="4">
        <v>0</v>
      </c>
      <c r="R1193" s="4">
        <v>0</v>
      </c>
      <c r="S1193" s="4">
        <v>-15722.67</v>
      </c>
      <c r="T1193" t="s">
        <v>2857</v>
      </c>
      <c r="U1193" t="s">
        <v>5009</v>
      </c>
      <c r="V1193" t="s">
        <v>4253</v>
      </c>
      <c r="W1193" t="s">
        <v>3120</v>
      </c>
    </row>
    <row r="1194" spans="1:23" x14ac:dyDescent="0.2">
      <c r="A1194" t="s">
        <v>3536</v>
      </c>
      <c r="B1194" t="s">
        <v>2912</v>
      </c>
      <c r="C1194" t="s">
        <v>3120</v>
      </c>
      <c r="D1194" t="s">
        <v>3121</v>
      </c>
      <c r="E1194" t="s">
        <v>3537</v>
      </c>
      <c r="F1194" t="s">
        <v>2916</v>
      </c>
      <c r="G1194" t="s">
        <v>2856</v>
      </c>
      <c r="H1194" t="s">
        <v>2475</v>
      </c>
      <c r="I1194" s="2">
        <v>45747</v>
      </c>
      <c r="J1194" t="s">
        <v>930</v>
      </c>
      <c r="K1194" t="s">
        <v>3122</v>
      </c>
      <c r="L1194" t="s">
        <v>3434</v>
      </c>
      <c r="M1194" s="3">
        <v>0</v>
      </c>
      <c r="N1194" s="4">
        <v>-15850.74</v>
      </c>
      <c r="O1194" s="4">
        <v>-17.64</v>
      </c>
      <c r="P1194" s="4">
        <v>0</v>
      </c>
      <c r="Q1194" s="4">
        <v>0</v>
      </c>
      <c r="R1194" s="4">
        <v>0</v>
      </c>
      <c r="S1194" s="4">
        <v>-15833.1</v>
      </c>
      <c r="T1194" t="s">
        <v>2857</v>
      </c>
      <c r="U1194" t="s">
        <v>5009</v>
      </c>
      <c r="V1194" t="s">
        <v>4253</v>
      </c>
      <c r="W1194" t="s">
        <v>3120</v>
      </c>
    </row>
    <row r="1195" spans="1:23" x14ac:dyDescent="0.2">
      <c r="A1195" t="s">
        <v>3536</v>
      </c>
      <c r="B1195" t="s">
        <v>2912</v>
      </c>
      <c r="C1195" t="s">
        <v>3120</v>
      </c>
      <c r="D1195" t="s">
        <v>3121</v>
      </c>
      <c r="E1195" t="s">
        <v>3537</v>
      </c>
      <c r="F1195" t="s">
        <v>2916</v>
      </c>
      <c r="G1195" t="s">
        <v>2856</v>
      </c>
      <c r="H1195" t="s">
        <v>2473</v>
      </c>
      <c r="I1195" s="2">
        <v>45747</v>
      </c>
      <c r="J1195" t="s">
        <v>930</v>
      </c>
      <c r="K1195" t="s">
        <v>3122</v>
      </c>
      <c r="L1195" t="s">
        <v>3435</v>
      </c>
      <c r="M1195" s="3">
        <v>0</v>
      </c>
      <c r="N1195" s="4">
        <v>-15928.77</v>
      </c>
      <c r="O1195" s="4">
        <v>-17.73</v>
      </c>
      <c r="P1195" s="4">
        <v>0</v>
      </c>
      <c r="Q1195" s="4">
        <v>0</v>
      </c>
      <c r="R1195" s="4">
        <v>0</v>
      </c>
      <c r="S1195" s="4">
        <v>-15911.04</v>
      </c>
      <c r="T1195" t="s">
        <v>2857</v>
      </c>
      <c r="U1195" t="s">
        <v>5010</v>
      </c>
      <c r="V1195" t="s">
        <v>4253</v>
      </c>
      <c r="W1195" t="s">
        <v>3120</v>
      </c>
    </row>
    <row r="1196" spans="1:23" x14ac:dyDescent="0.2">
      <c r="A1196" t="s">
        <v>3536</v>
      </c>
      <c r="B1196" t="s">
        <v>2912</v>
      </c>
      <c r="C1196" t="s">
        <v>3120</v>
      </c>
      <c r="D1196" t="s">
        <v>3121</v>
      </c>
      <c r="E1196" t="s">
        <v>3537</v>
      </c>
      <c r="F1196" t="s">
        <v>2916</v>
      </c>
      <c r="G1196" t="s">
        <v>2856</v>
      </c>
      <c r="H1196" t="s">
        <v>2473</v>
      </c>
      <c r="I1196" s="2">
        <v>45747</v>
      </c>
      <c r="J1196" t="s">
        <v>930</v>
      </c>
      <c r="K1196" t="s">
        <v>3122</v>
      </c>
      <c r="L1196" t="s">
        <v>3437</v>
      </c>
      <c r="M1196" s="3">
        <v>0</v>
      </c>
      <c r="N1196" s="4">
        <v>-16240.89</v>
      </c>
      <c r="O1196" s="4">
        <v>-18.079999999999998</v>
      </c>
      <c r="P1196" s="4">
        <v>0</v>
      </c>
      <c r="Q1196" s="4">
        <v>0</v>
      </c>
      <c r="R1196" s="4">
        <v>0</v>
      </c>
      <c r="S1196" s="4">
        <v>-16222.81</v>
      </c>
      <c r="T1196" t="s">
        <v>2857</v>
      </c>
      <c r="U1196" t="s">
        <v>5010</v>
      </c>
      <c r="V1196" t="s">
        <v>4253</v>
      </c>
      <c r="W1196" t="s">
        <v>3120</v>
      </c>
    </row>
    <row r="1197" spans="1:23" x14ac:dyDescent="0.2">
      <c r="A1197" t="s">
        <v>3536</v>
      </c>
      <c r="B1197" t="s">
        <v>2912</v>
      </c>
      <c r="C1197" t="s">
        <v>3120</v>
      </c>
      <c r="D1197" t="s">
        <v>3121</v>
      </c>
      <c r="E1197" t="s">
        <v>3537</v>
      </c>
      <c r="F1197" t="s">
        <v>2916</v>
      </c>
      <c r="G1197" t="s">
        <v>2856</v>
      </c>
      <c r="H1197" t="s">
        <v>2473</v>
      </c>
      <c r="I1197" s="2">
        <v>45747</v>
      </c>
      <c r="J1197" t="s">
        <v>930</v>
      </c>
      <c r="K1197" t="s">
        <v>3122</v>
      </c>
      <c r="L1197" t="s">
        <v>3438</v>
      </c>
      <c r="M1197" s="3">
        <v>0</v>
      </c>
      <c r="N1197" s="4">
        <v>-16481.490000000002</v>
      </c>
      <c r="O1197" s="4">
        <v>-18.34</v>
      </c>
      <c r="P1197" s="4">
        <v>0</v>
      </c>
      <c r="Q1197" s="4">
        <v>0</v>
      </c>
      <c r="R1197" s="4">
        <v>0</v>
      </c>
      <c r="S1197" s="4">
        <v>-16463.150000000001</v>
      </c>
      <c r="T1197" t="s">
        <v>2857</v>
      </c>
      <c r="U1197" t="s">
        <v>5010</v>
      </c>
      <c r="V1197" t="s">
        <v>4253</v>
      </c>
      <c r="W1197" t="s">
        <v>3120</v>
      </c>
    </row>
    <row r="1198" spans="1:23" x14ac:dyDescent="0.2">
      <c r="A1198" t="s">
        <v>3536</v>
      </c>
      <c r="B1198" t="s">
        <v>2912</v>
      </c>
      <c r="C1198" t="s">
        <v>3120</v>
      </c>
      <c r="D1198" t="s">
        <v>3121</v>
      </c>
      <c r="E1198" t="s">
        <v>3537</v>
      </c>
      <c r="F1198" t="s">
        <v>2916</v>
      </c>
      <c r="G1198" t="s">
        <v>2856</v>
      </c>
      <c r="H1198" t="s">
        <v>2473</v>
      </c>
      <c r="I1198" s="2">
        <v>45747</v>
      </c>
      <c r="J1198" t="s">
        <v>930</v>
      </c>
      <c r="K1198" t="s">
        <v>3122</v>
      </c>
      <c r="L1198" t="s">
        <v>3439</v>
      </c>
      <c r="M1198" s="3">
        <v>0</v>
      </c>
      <c r="N1198" s="4">
        <v>-16351.44</v>
      </c>
      <c r="O1198" s="4">
        <v>-18.2</v>
      </c>
      <c r="P1198" s="4">
        <v>0</v>
      </c>
      <c r="Q1198" s="4">
        <v>0</v>
      </c>
      <c r="R1198" s="4">
        <v>0</v>
      </c>
      <c r="S1198" s="4">
        <v>-16333.24</v>
      </c>
      <c r="T1198" t="s">
        <v>2857</v>
      </c>
      <c r="U1198" t="s">
        <v>5010</v>
      </c>
      <c r="V1198" t="s">
        <v>4253</v>
      </c>
      <c r="W1198" t="s">
        <v>3120</v>
      </c>
    </row>
    <row r="1199" spans="1:23" x14ac:dyDescent="0.2">
      <c r="A1199" t="s">
        <v>3536</v>
      </c>
      <c r="B1199" t="s">
        <v>2912</v>
      </c>
      <c r="C1199" t="s">
        <v>3120</v>
      </c>
      <c r="D1199" t="s">
        <v>3121</v>
      </c>
      <c r="E1199" t="s">
        <v>3537</v>
      </c>
      <c r="F1199" t="s">
        <v>2916</v>
      </c>
      <c r="G1199" t="s">
        <v>2856</v>
      </c>
      <c r="H1199" t="s">
        <v>2473</v>
      </c>
      <c r="I1199" s="2">
        <v>45747</v>
      </c>
      <c r="J1199" t="s">
        <v>930</v>
      </c>
      <c r="K1199" t="s">
        <v>3122</v>
      </c>
      <c r="L1199" t="s">
        <v>3440</v>
      </c>
      <c r="M1199" s="3">
        <v>0</v>
      </c>
      <c r="N1199" s="4">
        <v>-16506.849999999999</v>
      </c>
      <c r="O1199" s="4">
        <v>-18.37</v>
      </c>
      <c r="P1199" s="4">
        <v>0</v>
      </c>
      <c r="Q1199" s="4">
        <v>0</v>
      </c>
      <c r="R1199" s="4">
        <v>0</v>
      </c>
      <c r="S1199" s="4">
        <v>-16488.48</v>
      </c>
      <c r="T1199" t="s">
        <v>2857</v>
      </c>
      <c r="U1199" t="s">
        <v>5010</v>
      </c>
      <c r="V1199" t="s">
        <v>4253</v>
      </c>
      <c r="W1199" t="s">
        <v>3120</v>
      </c>
    </row>
    <row r="1200" spans="1:23" x14ac:dyDescent="0.2">
      <c r="A1200" t="s">
        <v>3536</v>
      </c>
      <c r="B1200" t="s">
        <v>2912</v>
      </c>
      <c r="C1200" t="s">
        <v>3120</v>
      </c>
      <c r="D1200" t="s">
        <v>3121</v>
      </c>
      <c r="E1200" t="s">
        <v>3537</v>
      </c>
      <c r="F1200" t="s">
        <v>2916</v>
      </c>
      <c r="G1200" t="s">
        <v>2856</v>
      </c>
      <c r="H1200" t="s">
        <v>2481</v>
      </c>
      <c r="I1200" s="2">
        <v>45747</v>
      </c>
      <c r="J1200" t="s">
        <v>930</v>
      </c>
      <c r="K1200" t="s">
        <v>3122</v>
      </c>
      <c r="L1200" t="s">
        <v>3441</v>
      </c>
      <c r="M1200" s="3">
        <v>0</v>
      </c>
      <c r="N1200" s="4">
        <v>-15434.57</v>
      </c>
      <c r="O1200" s="4">
        <v>-17.18</v>
      </c>
      <c r="P1200" s="4">
        <v>0</v>
      </c>
      <c r="Q1200" s="4">
        <v>0</v>
      </c>
      <c r="R1200" s="4">
        <v>0</v>
      </c>
      <c r="S1200" s="4">
        <v>-15417.39</v>
      </c>
      <c r="T1200" t="s">
        <v>2857</v>
      </c>
      <c r="U1200" t="s">
        <v>5011</v>
      </c>
      <c r="V1200" t="s">
        <v>4253</v>
      </c>
      <c r="W1200" t="s">
        <v>3120</v>
      </c>
    </row>
    <row r="1201" spans="1:23" x14ac:dyDescent="0.2">
      <c r="A1201" t="s">
        <v>3536</v>
      </c>
      <c r="B1201" t="s">
        <v>2912</v>
      </c>
      <c r="C1201" t="s">
        <v>3120</v>
      </c>
      <c r="D1201" t="s">
        <v>3121</v>
      </c>
      <c r="E1201" t="s">
        <v>3537</v>
      </c>
      <c r="F1201" t="s">
        <v>2916</v>
      </c>
      <c r="G1201" t="s">
        <v>2856</v>
      </c>
      <c r="H1201" t="s">
        <v>2481</v>
      </c>
      <c r="I1201" s="2">
        <v>45747</v>
      </c>
      <c r="J1201" t="s">
        <v>930</v>
      </c>
      <c r="K1201" t="s">
        <v>3122</v>
      </c>
      <c r="L1201" t="s">
        <v>3443</v>
      </c>
      <c r="M1201" s="3">
        <v>0</v>
      </c>
      <c r="N1201" s="4">
        <v>-16345.59</v>
      </c>
      <c r="O1201" s="4">
        <v>-18.190000000000001</v>
      </c>
      <c r="P1201" s="4">
        <v>0</v>
      </c>
      <c r="Q1201" s="4">
        <v>0</v>
      </c>
      <c r="R1201" s="4">
        <v>0</v>
      </c>
      <c r="S1201" s="4">
        <v>-16327.4</v>
      </c>
      <c r="T1201" t="s">
        <v>2857</v>
      </c>
      <c r="U1201" t="s">
        <v>5011</v>
      </c>
      <c r="V1201" t="s">
        <v>4253</v>
      </c>
      <c r="W1201" t="s">
        <v>3120</v>
      </c>
    </row>
    <row r="1202" spans="1:23" x14ac:dyDescent="0.2">
      <c r="A1202" t="s">
        <v>3536</v>
      </c>
      <c r="B1202" t="s">
        <v>2912</v>
      </c>
      <c r="C1202" t="s">
        <v>3120</v>
      </c>
      <c r="D1202" t="s">
        <v>3121</v>
      </c>
      <c r="E1202" t="s">
        <v>3537</v>
      </c>
      <c r="F1202" t="s">
        <v>2916</v>
      </c>
      <c r="G1202" t="s">
        <v>2856</v>
      </c>
      <c r="H1202" t="s">
        <v>2481</v>
      </c>
      <c r="I1202" s="2">
        <v>45747</v>
      </c>
      <c r="J1202" t="s">
        <v>930</v>
      </c>
      <c r="K1202" t="s">
        <v>3122</v>
      </c>
      <c r="L1202" t="s">
        <v>3444</v>
      </c>
      <c r="M1202" s="3">
        <v>0</v>
      </c>
      <c r="N1202" s="4">
        <v>-16134.9</v>
      </c>
      <c r="O1202" s="4">
        <v>-17.96</v>
      </c>
      <c r="P1202" s="4">
        <v>0</v>
      </c>
      <c r="Q1202" s="4">
        <v>0</v>
      </c>
      <c r="R1202" s="4">
        <v>0</v>
      </c>
      <c r="S1202" s="4">
        <v>-16116.94</v>
      </c>
      <c r="T1202" t="s">
        <v>2857</v>
      </c>
      <c r="U1202" t="s">
        <v>5011</v>
      </c>
      <c r="V1202" t="s">
        <v>4253</v>
      </c>
      <c r="W1202" t="s">
        <v>3120</v>
      </c>
    </row>
    <row r="1203" spans="1:23" x14ac:dyDescent="0.2">
      <c r="A1203" t="s">
        <v>3536</v>
      </c>
      <c r="B1203" t="s">
        <v>2912</v>
      </c>
      <c r="C1203" t="s">
        <v>3120</v>
      </c>
      <c r="D1203" t="s">
        <v>3121</v>
      </c>
      <c r="E1203" t="s">
        <v>3537</v>
      </c>
      <c r="F1203" t="s">
        <v>2916</v>
      </c>
      <c r="G1203" t="s">
        <v>2856</v>
      </c>
      <c r="H1203" t="s">
        <v>2481</v>
      </c>
      <c r="I1203" s="2">
        <v>45747</v>
      </c>
      <c r="J1203" t="s">
        <v>930</v>
      </c>
      <c r="K1203" t="s">
        <v>3122</v>
      </c>
      <c r="L1203" t="s">
        <v>3445</v>
      </c>
      <c r="M1203" s="3">
        <v>0</v>
      </c>
      <c r="N1203" s="4">
        <v>-16174.57</v>
      </c>
      <c r="O1203" s="4">
        <v>-18</v>
      </c>
      <c r="P1203" s="4">
        <v>0</v>
      </c>
      <c r="Q1203" s="4">
        <v>0</v>
      </c>
      <c r="R1203" s="4">
        <v>0</v>
      </c>
      <c r="S1203" s="4">
        <v>-16156.57</v>
      </c>
      <c r="T1203" t="s">
        <v>2857</v>
      </c>
      <c r="U1203" t="s">
        <v>5011</v>
      </c>
      <c r="V1203" t="s">
        <v>4253</v>
      </c>
      <c r="W1203" t="s">
        <v>3120</v>
      </c>
    </row>
    <row r="1204" spans="1:23" x14ac:dyDescent="0.2">
      <c r="A1204" t="s">
        <v>3536</v>
      </c>
      <c r="B1204" t="s">
        <v>2912</v>
      </c>
      <c r="C1204" t="s">
        <v>3120</v>
      </c>
      <c r="D1204" t="s">
        <v>3121</v>
      </c>
      <c r="E1204" t="s">
        <v>3537</v>
      </c>
      <c r="F1204" t="s">
        <v>2916</v>
      </c>
      <c r="G1204" t="s">
        <v>2856</v>
      </c>
      <c r="H1204" t="s">
        <v>2481</v>
      </c>
      <c r="I1204" s="2">
        <v>45747</v>
      </c>
      <c r="J1204" t="s">
        <v>930</v>
      </c>
      <c r="K1204" t="s">
        <v>3122</v>
      </c>
      <c r="L1204" t="s">
        <v>3446</v>
      </c>
      <c r="M1204" s="3">
        <v>0</v>
      </c>
      <c r="N1204" s="4">
        <v>-15716.13</v>
      </c>
      <c r="O1204" s="4">
        <v>-17.489999999999998</v>
      </c>
      <c r="P1204" s="4">
        <v>0</v>
      </c>
      <c r="Q1204" s="4">
        <v>0</v>
      </c>
      <c r="R1204" s="4">
        <v>0</v>
      </c>
      <c r="S1204" s="4">
        <v>-15698.64</v>
      </c>
      <c r="T1204" t="s">
        <v>2857</v>
      </c>
      <c r="U1204" t="s">
        <v>5011</v>
      </c>
      <c r="V1204" t="s">
        <v>4253</v>
      </c>
      <c r="W1204" t="s">
        <v>3120</v>
      </c>
    </row>
    <row r="1205" spans="1:23" x14ac:dyDescent="0.2">
      <c r="A1205" t="s">
        <v>3536</v>
      </c>
      <c r="B1205" t="s">
        <v>2912</v>
      </c>
      <c r="C1205" t="s">
        <v>3120</v>
      </c>
      <c r="D1205" t="s">
        <v>3121</v>
      </c>
      <c r="E1205" t="s">
        <v>3537</v>
      </c>
      <c r="F1205" t="s">
        <v>2916</v>
      </c>
      <c r="G1205" t="s">
        <v>2856</v>
      </c>
      <c r="H1205" t="s">
        <v>2477</v>
      </c>
      <c r="I1205" s="2">
        <v>45747</v>
      </c>
      <c r="J1205" t="s">
        <v>930</v>
      </c>
      <c r="K1205" t="s">
        <v>3122</v>
      </c>
      <c r="L1205" t="s">
        <v>3447</v>
      </c>
      <c r="M1205" s="3">
        <v>0</v>
      </c>
      <c r="N1205" s="4">
        <v>-15973.64</v>
      </c>
      <c r="O1205" s="4">
        <v>-17.78</v>
      </c>
      <c r="P1205" s="4">
        <v>0</v>
      </c>
      <c r="Q1205" s="4">
        <v>0</v>
      </c>
      <c r="R1205" s="4">
        <v>0</v>
      </c>
      <c r="S1205" s="4">
        <v>-15955.86</v>
      </c>
      <c r="T1205" t="s">
        <v>2857</v>
      </c>
      <c r="U1205" t="s">
        <v>5012</v>
      </c>
      <c r="V1205" t="s">
        <v>4253</v>
      </c>
      <c r="W1205" t="s">
        <v>3120</v>
      </c>
    </row>
    <row r="1206" spans="1:23" x14ac:dyDescent="0.2">
      <c r="A1206" t="s">
        <v>3536</v>
      </c>
      <c r="B1206" t="s">
        <v>2912</v>
      </c>
      <c r="C1206" t="s">
        <v>3120</v>
      </c>
      <c r="D1206" t="s">
        <v>3121</v>
      </c>
      <c r="E1206" t="s">
        <v>3537</v>
      </c>
      <c r="F1206" t="s">
        <v>2916</v>
      </c>
      <c r="G1206" t="s">
        <v>2856</v>
      </c>
      <c r="H1206" t="s">
        <v>2477</v>
      </c>
      <c r="I1206" s="2">
        <v>45747</v>
      </c>
      <c r="J1206" t="s">
        <v>930</v>
      </c>
      <c r="K1206" t="s">
        <v>3122</v>
      </c>
      <c r="L1206" t="s">
        <v>3449</v>
      </c>
      <c r="M1206" s="3">
        <v>0</v>
      </c>
      <c r="N1206" s="4">
        <v>-16445.73</v>
      </c>
      <c r="O1206" s="4">
        <v>-18.3</v>
      </c>
      <c r="P1206" s="4">
        <v>0</v>
      </c>
      <c r="Q1206" s="4">
        <v>0</v>
      </c>
      <c r="R1206" s="4">
        <v>0</v>
      </c>
      <c r="S1206" s="4">
        <v>-16427.43</v>
      </c>
      <c r="T1206" t="s">
        <v>2857</v>
      </c>
      <c r="U1206" t="s">
        <v>5012</v>
      </c>
      <c r="V1206" t="s">
        <v>4253</v>
      </c>
      <c r="W1206" t="s">
        <v>3120</v>
      </c>
    </row>
    <row r="1207" spans="1:23" x14ac:dyDescent="0.2">
      <c r="A1207" t="s">
        <v>3536</v>
      </c>
      <c r="B1207" t="s">
        <v>2912</v>
      </c>
      <c r="C1207" t="s">
        <v>3120</v>
      </c>
      <c r="D1207" t="s">
        <v>3121</v>
      </c>
      <c r="E1207" t="s">
        <v>3537</v>
      </c>
      <c r="F1207" t="s">
        <v>2916</v>
      </c>
      <c r="G1207" t="s">
        <v>2856</v>
      </c>
      <c r="H1207" t="s">
        <v>2477</v>
      </c>
      <c r="I1207" s="2">
        <v>45747</v>
      </c>
      <c r="J1207" t="s">
        <v>930</v>
      </c>
      <c r="K1207" t="s">
        <v>3122</v>
      </c>
      <c r="L1207" t="s">
        <v>3450</v>
      </c>
      <c r="M1207" s="3">
        <v>0</v>
      </c>
      <c r="N1207" s="4">
        <v>-16043.86</v>
      </c>
      <c r="O1207" s="4">
        <v>-17.86</v>
      </c>
      <c r="P1207" s="4">
        <v>0</v>
      </c>
      <c r="Q1207" s="4">
        <v>0</v>
      </c>
      <c r="R1207" s="4">
        <v>0</v>
      </c>
      <c r="S1207" s="4">
        <v>-16026</v>
      </c>
      <c r="T1207" t="s">
        <v>2857</v>
      </c>
      <c r="U1207" t="s">
        <v>5012</v>
      </c>
      <c r="V1207" t="s">
        <v>4253</v>
      </c>
      <c r="W1207" t="s">
        <v>3120</v>
      </c>
    </row>
    <row r="1208" spans="1:23" x14ac:dyDescent="0.2">
      <c r="A1208" t="s">
        <v>3536</v>
      </c>
      <c r="B1208" t="s">
        <v>2912</v>
      </c>
      <c r="C1208" t="s">
        <v>3120</v>
      </c>
      <c r="D1208" t="s">
        <v>3121</v>
      </c>
      <c r="E1208" t="s">
        <v>3537</v>
      </c>
      <c r="F1208" t="s">
        <v>2916</v>
      </c>
      <c r="G1208" t="s">
        <v>2856</v>
      </c>
      <c r="H1208" t="s">
        <v>2477</v>
      </c>
      <c r="I1208" s="2">
        <v>45747</v>
      </c>
      <c r="J1208" t="s">
        <v>930</v>
      </c>
      <c r="K1208" t="s">
        <v>3122</v>
      </c>
      <c r="L1208" t="s">
        <v>3451</v>
      </c>
      <c r="M1208" s="3">
        <v>0</v>
      </c>
      <c r="N1208" s="4">
        <v>-15902.76</v>
      </c>
      <c r="O1208" s="4">
        <v>-17.7</v>
      </c>
      <c r="P1208" s="4">
        <v>0</v>
      </c>
      <c r="Q1208" s="4">
        <v>0</v>
      </c>
      <c r="R1208" s="4">
        <v>0</v>
      </c>
      <c r="S1208" s="4">
        <v>-15885.06</v>
      </c>
      <c r="T1208" t="s">
        <v>2857</v>
      </c>
      <c r="U1208" t="s">
        <v>5012</v>
      </c>
      <c r="V1208" t="s">
        <v>4253</v>
      </c>
      <c r="W1208" t="s">
        <v>3120</v>
      </c>
    </row>
    <row r="1209" spans="1:23" x14ac:dyDescent="0.2">
      <c r="A1209" t="s">
        <v>3536</v>
      </c>
      <c r="B1209" t="s">
        <v>2912</v>
      </c>
      <c r="C1209" t="s">
        <v>3120</v>
      </c>
      <c r="D1209" t="s">
        <v>3121</v>
      </c>
      <c r="E1209" t="s">
        <v>3537</v>
      </c>
      <c r="F1209" t="s">
        <v>2916</v>
      </c>
      <c r="G1209" t="s">
        <v>2856</v>
      </c>
      <c r="H1209" t="s">
        <v>2477</v>
      </c>
      <c r="I1209" s="2">
        <v>45747</v>
      </c>
      <c r="J1209" t="s">
        <v>930</v>
      </c>
      <c r="K1209" t="s">
        <v>3122</v>
      </c>
      <c r="L1209" t="s">
        <v>3452</v>
      </c>
      <c r="M1209" s="3">
        <v>0</v>
      </c>
      <c r="N1209" s="4">
        <v>-15577.63</v>
      </c>
      <c r="O1209" s="4">
        <v>-17.34</v>
      </c>
      <c r="P1209" s="4">
        <v>0</v>
      </c>
      <c r="Q1209" s="4">
        <v>0</v>
      </c>
      <c r="R1209" s="4">
        <v>0</v>
      </c>
      <c r="S1209" s="4">
        <v>-15560.29</v>
      </c>
      <c r="T1209" t="s">
        <v>2857</v>
      </c>
      <c r="U1209" t="s">
        <v>5012</v>
      </c>
      <c r="V1209" t="s">
        <v>4253</v>
      </c>
      <c r="W1209" t="s">
        <v>3120</v>
      </c>
    </row>
    <row r="1210" spans="1:23" x14ac:dyDescent="0.2">
      <c r="A1210" t="s">
        <v>3536</v>
      </c>
      <c r="B1210" t="s">
        <v>2912</v>
      </c>
      <c r="C1210" t="s">
        <v>3120</v>
      </c>
      <c r="D1210" t="s">
        <v>3121</v>
      </c>
      <c r="E1210" t="s">
        <v>3537</v>
      </c>
      <c r="F1210" t="s">
        <v>2916</v>
      </c>
      <c r="G1210" t="s">
        <v>2856</v>
      </c>
      <c r="H1210" t="s">
        <v>2479</v>
      </c>
      <c r="I1210" s="2">
        <v>45747</v>
      </c>
      <c r="J1210" t="s">
        <v>930</v>
      </c>
      <c r="K1210" t="s">
        <v>3122</v>
      </c>
      <c r="L1210" t="s">
        <v>3458</v>
      </c>
      <c r="M1210" s="3">
        <v>0</v>
      </c>
      <c r="N1210" s="4">
        <v>-15916.41</v>
      </c>
      <c r="O1210" s="4">
        <v>-17.71</v>
      </c>
      <c r="P1210" s="4">
        <v>0</v>
      </c>
      <c r="Q1210" s="4">
        <v>0</v>
      </c>
      <c r="R1210" s="4">
        <v>0</v>
      </c>
      <c r="S1210" s="4">
        <v>-15898.7</v>
      </c>
      <c r="T1210" t="s">
        <v>2857</v>
      </c>
      <c r="U1210" t="s">
        <v>5013</v>
      </c>
      <c r="V1210" t="s">
        <v>4253</v>
      </c>
      <c r="W1210" t="s">
        <v>3120</v>
      </c>
    </row>
    <row r="1211" spans="1:23" x14ac:dyDescent="0.2">
      <c r="A1211" t="s">
        <v>3536</v>
      </c>
      <c r="B1211" t="s">
        <v>2912</v>
      </c>
      <c r="C1211" t="s">
        <v>3120</v>
      </c>
      <c r="D1211" t="s">
        <v>3121</v>
      </c>
      <c r="E1211" t="s">
        <v>3537</v>
      </c>
      <c r="F1211" t="s">
        <v>2916</v>
      </c>
      <c r="G1211" t="s">
        <v>2856</v>
      </c>
      <c r="H1211" t="s">
        <v>2483</v>
      </c>
      <c r="I1211" s="2">
        <v>45747</v>
      </c>
      <c r="J1211" t="s">
        <v>930</v>
      </c>
      <c r="K1211" t="s">
        <v>3122</v>
      </c>
      <c r="L1211" t="s">
        <v>3783</v>
      </c>
      <c r="M1211" s="3">
        <v>0</v>
      </c>
      <c r="N1211" s="4">
        <v>-11085.9</v>
      </c>
      <c r="O1211" s="4">
        <v>-12.34</v>
      </c>
      <c r="P1211" s="4">
        <v>0</v>
      </c>
      <c r="Q1211" s="4">
        <v>0</v>
      </c>
      <c r="R1211" s="4">
        <v>0</v>
      </c>
      <c r="S1211" s="4">
        <v>-11073.56</v>
      </c>
      <c r="T1211" t="s">
        <v>2857</v>
      </c>
      <c r="U1211" t="s">
        <v>5014</v>
      </c>
      <c r="V1211" t="s">
        <v>4253</v>
      </c>
      <c r="W1211" t="s">
        <v>3120</v>
      </c>
    </row>
    <row r="1212" spans="1:23" x14ac:dyDescent="0.2">
      <c r="A1212" t="s">
        <v>3536</v>
      </c>
      <c r="B1212" t="s">
        <v>2912</v>
      </c>
      <c r="C1212" t="s">
        <v>3120</v>
      </c>
      <c r="D1212" t="s">
        <v>3121</v>
      </c>
      <c r="E1212" t="s">
        <v>3537</v>
      </c>
      <c r="F1212" t="s">
        <v>2916</v>
      </c>
      <c r="G1212" t="s">
        <v>2856</v>
      </c>
      <c r="H1212" t="s">
        <v>2483</v>
      </c>
      <c r="I1212" s="2">
        <v>45747</v>
      </c>
      <c r="J1212" t="s">
        <v>930</v>
      </c>
      <c r="K1212" t="s">
        <v>3122</v>
      </c>
      <c r="L1212" t="s">
        <v>3785</v>
      </c>
      <c r="M1212" s="3">
        <v>0</v>
      </c>
      <c r="N1212" s="4">
        <v>-11408.99</v>
      </c>
      <c r="O1212" s="4">
        <v>-12.7</v>
      </c>
      <c r="P1212" s="4">
        <v>0</v>
      </c>
      <c r="Q1212" s="4">
        <v>0</v>
      </c>
      <c r="R1212" s="4">
        <v>0</v>
      </c>
      <c r="S1212" s="4">
        <v>-11396.29</v>
      </c>
      <c r="T1212" t="s">
        <v>2857</v>
      </c>
      <c r="U1212" t="s">
        <v>5014</v>
      </c>
      <c r="V1212" t="s">
        <v>4253</v>
      </c>
      <c r="W1212" t="s">
        <v>3120</v>
      </c>
    </row>
    <row r="1213" spans="1:23" x14ac:dyDescent="0.2">
      <c r="A1213" t="s">
        <v>3536</v>
      </c>
      <c r="B1213" t="s">
        <v>2912</v>
      </c>
      <c r="C1213" t="s">
        <v>3120</v>
      </c>
      <c r="D1213" t="s">
        <v>3121</v>
      </c>
      <c r="E1213" t="s">
        <v>3537</v>
      </c>
      <c r="F1213" t="s">
        <v>2916</v>
      </c>
      <c r="G1213" t="s">
        <v>2856</v>
      </c>
      <c r="H1213" t="s">
        <v>2483</v>
      </c>
      <c r="I1213" s="2">
        <v>45747</v>
      </c>
      <c r="J1213" t="s">
        <v>930</v>
      </c>
      <c r="K1213" t="s">
        <v>3122</v>
      </c>
      <c r="L1213" t="s">
        <v>3786</v>
      </c>
      <c r="M1213" s="3">
        <v>0</v>
      </c>
      <c r="N1213" s="4">
        <v>-10726.04</v>
      </c>
      <c r="O1213" s="4">
        <v>-11.94</v>
      </c>
      <c r="P1213" s="4">
        <v>0</v>
      </c>
      <c r="Q1213" s="4">
        <v>0</v>
      </c>
      <c r="R1213" s="4">
        <v>0</v>
      </c>
      <c r="S1213" s="4">
        <v>-10714.1</v>
      </c>
      <c r="T1213" t="s">
        <v>2857</v>
      </c>
      <c r="U1213" t="s">
        <v>5014</v>
      </c>
      <c r="V1213" t="s">
        <v>4253</v>
      </c>
      <c r="W1213" t="s">
        <v>3120</v>
      </c>
    </row>
    <row r="1214" spans="1:23" x14ac:dyDescent="0.2">
      <c r="A1214" t="s">
        <v>3536</v>
      </c>
      <c r="B1214" t="s">
        <v>2912</v>
      </c>
      <c r="C1214" t="s">
        <v>3120</v>
      </c>
      <c r="D1214" t="s">
        <v>3121</v>
      </c>
      <c r="E1214" t="s">
        <v>3537</v>
      </c>
      <c r="F1214" t="s">
        <v>2916</v>
      </c>
      <c r="G1214" t="s">
        <v>2856</v>
      </c>
      <c r="H1214" t="s">
        <v>2483</v>
      </c>
      <c r="I1214" s="2">
        <v>45747</v>
      </c>
      <c r="J1214" t="s">
        <v>930</v>
      </c>
      <c r="K1214" t="s">
        <v>3122</v>
      </c>
      <c r="L1214" t="s">
        <v>3787</v>
      </c>
      <c r="M1214" s="3">
        <v>0</v>
      </c>
      <c r="N1214" s="4">
        <v>-11845.67</v>
      </c>
      <c r="O1214" s="4">
        <v>-13.18</v>
      </c>
      <c r="P1214" s="4">
        <v>0</v>
      </c>
      <c r="Q1214" s="4">
        <v>0</v>
      </c>
      <c r="R1214" s="4">
        <v>0</v>
      </c>
      <c r="S1214" s="4">
        <v>-11832.49</v>
      </c>
      <c r="T1214" t="s">
        <v>2857</v>
      </c>
      <c r="U1214" t="s">
        <v>5014</v>
      </c>
      <c r="V1214" t="s">
        <v>4253</v>
      </c>
      <c r="W1214" t="s">
        <v>3120</v>
      </c>
    </row>
    <row r="1215" spans="1:23" x14ac:dyDescent="0.2">
      <c r="A1215" t="s">
        <v>3536</v>
      </c>
      <c r="B1215" t="s">
        <v>2912</v>
      </c>
      <c r="C1215" t="s">
        <v>3120</v>
      </c>
      <c r="D1215" t="s">
        <v>3121</v>
      </c>
      <c r="E1215" t="s">
        <v>3537</v>
      </c>
      <c r="F1215" t="s">
        <v>2916</v>
      </c>
      <c r="G1215" t="s">
        <v>2856</v>
      </c>
      <c r="H1215" t="s">
        <v>2483</v>
      </c>
      <c r="I1215" s="2">
        <v>45747</v>
      </c>
      <c r="J1215" t="s">
        <v>930</v>
      </c>
      <c r="K1215" t="s">
        <v>3122</v>
      </c>
      <c r="L1215" t="s">
        <v>3788</v>
      </c>
      <c r="M1215" s="3">
        <v>0</v>
      </c>
      <c r="N1215" s="4">
        <v>-11695.76</v>
      </c>
      <c r="O1215" s="4">
        <v>-13.02</v>
      </c>
      <c r="P1215" s="4">
        <v>0</v>
      </c>
      <c r="Q1215" s="4">
        <v>0</v>
      </c>
      <c r="R1215" s="4">
        <v>0</v>
      </c>
      <c r="S1215" s="4">
        <v>-11682.74</v>
      </c>
      <c r="T1215" t="s">
        <v>2857</v>
      </c>
      <c r="U1215" t="s">
        <v>5014</v>
      </c>
      <c r="V1215" t="s">
        <v>4253</v>
      </c>
      <c r="W1215" t="s">
        <v>3120</v>
      </c>
    </row>
    <row r="1216" spans="1:23" x14ac:dyDescent="0.2">
      <c r="A1216" t="s">
        <v>3536</v>
      </c>
      <c r="B1216" t="s">
        <v>2912</v>
      </c>
      <c r="C1216" t="s">
        <v>3120</v>
      </c>
      <c r="D1216" t="s">
        <v>3121</v>
      </c>
      <c r="E1216" t="s">
        <v>3537</v>
      </c>
      <c r="F1216" t="s">
        <v>2916</v>
      </c>
      <c r="G1216" t="s">
        <v>2856</v>
      </c>
      <c r="H1216" t="s">
        <v>2485</v>
      </c>
      <c r="I1216" s="2">
        <v>45747</v>
      </c>
      <c r="J1216" t="s">
        <v>930</v>
      </c>
      <c r="K1216" t="s">
        <v>3122</v>
      </c>
      <c r="L1216" t="s">
        <v>3789</v>
      </c>
      <c r="M1216" s="3">
        <v>0</v>
      </c>
      <c r="N1216" s="4">
        <v>-11232.55</v>
      </c>
      <c r="O1216" s="4">
        <v>-12.5</v>
      </c>
      <c r="P1216" s="4">
        <v>0</v>
      </c>
      <c r="Q1216" s="4">
        <v>0</v>
      </c>
      <c r="R1216" s="4">
        <v>0</v>
      </c>
      <c r="S1216" s="4">
        <v>-11220.05</v>
      </c>
      <c r="T1216" t="s">
        <v>2857</v>
      </c>
      <c r="U1216" t="s">
        <v>5015</v>
      </c>
      <c r="V1216" t="s">
        <v>4253</v>
      </c>
      <c r="W1216" t="s">
        <v>3120</v>
      </c>
    </row>
    <row r="1217" spans="1:23" x14ac:dyDescent="0.2">
      <c r="A1217" t="s">
        <v>3536</v>
      </c>
      <c r="B1217" t="s">
        <v>2912</v>
      </c>
      <c r="C1217" t="s">
        <v>3120</v>
      </c>
      <c r="D1217" t="s">
        <v>3121</v>
      </c>
      <c r="E1217" t="s">
        <v>3537</v>
      </c>
      <c r="F1217" t="s">
        <v>2916</v>
      </c>
      <c r="G1217" t="s">
        <v>2856</v>
      </c>
      <c r="H1217" t="s">
        <v>2485</v>
      </c>
      <c r="I1217" s="2">
        <v>45747</v>
      </c>
      <c r="J1217" t="s">
        <v>930</v>
      </c>
      <c r="K1217" t="s">
        <v>3122</v>
      </c>
      <c r="L1217" t="s">
        <v>3791</v>
      </c>
      <c r="M1217" s="3">
        <v>0</v>
      </c>
      <c r="N1217" s="4">
        <v>-11563.55</v>
      </c>
      <c r="O1217" s="4">
        <v>-12.87</v>
      </c>
      <c r="P1217" s="4">
        <v>0</v>
      </c>
      <c r="Q1217" s="4">
        <v>0</v>
      </c>
      <c r="R1217" s="4">
        <v>0</v>
      </c>
      <c r="S1217" s="4">
        <v>-11550.68</v>
      </c>
      <c r="T1217" t="s">
        <v>2857</v>
      </c>
      <c r="U1217" t="s">
        <v>5015</v>
      </c>
      <c r="V1217" t="s">
        <v>4253</v>
      </c>
      <c r="W1217" t="s">
        <v>3120</v>
      </c>
    </row>
    <row r="1218" spans="1:23" x14ac:dyDescent="0.2">
      <c r="A1218" t="s">
        <v>3536</v>
      </c>
      <c r="B1218" t="s">
        <v>2912</v>
      </c>
      <c r="C1218" t="s">
        <v>3120</v>
      </c>
      <c r="D1218" t="s">
        <v>3121</v>
      </c>
      <c r="E1218" t="s">
        <v>3537</v>
      </c>
      <c r="F1218" t="s">
        <v>2916</v>
      </c>
      <c r="G1218" t="s">
        <v>2856</v>
      </c>
      <c r="H1218" t="s">
        <v>2485</v>
      </c>
      <c r="I1218" s="2">
        <v>45747</v>
      </c>
      <c r="J1218" t="s">
        <v>930</v>
      </c>
      <c r="K1218" t="s">
        <v>3122</v>
      </c>
      <c r="L1218" t="s">
        <v>3792</v>
      </c>
      <c r="M1218" s="3">
        <v>0</v>
      </c>
      <c r="N1218" s="4">
        <v>-11525.37</v>
      </c>
      <c r="O1218" s="4">
        <v>-12.83</v>
      </c>
      <c r="P1218" s="4">
        <v>0</v>
      </c>
      <c r="Q1218" s="4">
        <v>0</v>
      </c>
      <c r="R1218" s="4">
        <v>0</v>
      </c>
      <c r="S1218" s="4">
        <v>-11512.54</v>
      </c>
      <c r="T1218" t="s">
        <v>2857</v>
      </c>
      <c r="U1218" t="s">
        <v>5015</v>
      </c>
      <c r="V1218" t="s">
        <v>4253</v>
      </c>
      <c r="W1218" t="s">
        <v>3120</v>
      </c>
    </row>
    <row r="1219" spans="1:23" x14ac:dyDescent="0.2">
      <c r="A1219" t="s">
        <v>3536</v>
      </c>
      <c r="B1219" t="s">
        <v>2912</v>
      </c>
      <c r="C1219" t="s">
        <v>3120</v>
      </c>
      <c r="D1219" t="s">
        <v>3121</v>
      </c>
      <c r="E1219" t="s">
        <v>3537</v>
      </c>
      <c r="F1219" t="s">
        <v>2916</v>
      </c>
      <c r="G1219" t="s">
        <v>2856</v>
      </c>
      <c r="H1219" t="s">
        <v>2485</v>
      </c>
      <c r="I1219" s="2">
        <v>45747</v>
      </c>
      <c r="J1219" t="s">
        <v>930</v>
      </c>
      <c r="K1219" t="s">
        <v>3122</v>
      </c>
      <c r="L1219" t="s">
        <v>3793</v>
      </c>
      <c r="M1219" s="3">
        <v>0</v>
      </c>
      <c r="N1219" s="4">
        <v>-11265.6</v>
      </c>
      <c r="O1219" s="4">
        <v>-12.54</v>
      </c>
      <c r="P1219" s="4">
        <v>0</v>
      </c>
      <c r="Q1219" s="4">
        <v>0</v>
      </c>
      <c r="R1219" s="4">
        <v>0</v>
      </c>
      <c r="S1219" s="4">
        <v>-11253.06</v>
      </c>
      <c r="T1219" t="s">
        <v>2857</v>
      </c>
      <c r="U1219" t="s">
        <v>5015</v>
      </c>
      <c r="V1219" t="s">
        <v>4253</v>
      </c>
      <c r="W1219" t="s">
        <v>3120</v>
      </c>
    </row>
    <row r="1220" spans="1:23" x14ac:dyDescent="0.2">
      <c r="A1220" t="s">
        <v>3536</v>
      </c>
      <c r="B1220" t="s">
        <v>2912</v>
      </c>
      <c r="C1220" t="s">
        <v>3120</v>
      </c>
      <c r="D1220" t="s">
        <v>3121</v>
      </c>
      <c r="E1220" t="s">
        <v>3537</v>
      </c>
      <c r="F1220" t="s">
        <v>2916</v>
      </c>
      <c r="G1220" t="s">
        <v>2856</v>
      </c>
      <c r="H1220" t="s">
        <v>2485</v>
      </c>
      <c r="I1220" s="2">
        <v>45747</v>
      </c>
      <c r="J1220" t="s">
        <v>930</v>
      </c>
      <c r="K1220" t="s">
        <v>3122</v>
      </c>
      <c r="L1220" t="s">
        <v>3794</v>
      </c>
      <c r="M1220" s="3">
        <v>0</v>
      </c>
      <c r="N1220" s="4">
        <v>-10806.58</v>
      </c>
      <c r="O1220" s="4">
        <v>-12.03</v>
      </c>
      <c r="P1220" s="4">
        <v>0</v>
      </c>
      <c r="Q1220" s="4">
        <v>0</v>
      </c>
      <c r="R1220" s="4">
        <v>0</v>
      </c>
      <c r="S1220" s="4">
        <v>-10794.55</v>
      </c>
      <c r="T1220" t="s">
        <v>2857</v>
      </c>
      <c r="U1220" t="s">
        <v>5015</v>
      </c>
      <c r="V1220" t="s">
        <v>4253</v>
      </c>
      <c r="W1220" t="s">
        <v>3120</v>
      </c>
    </row>
    <row r="1221" spans="1:23" x14ac:dyDescent="0.2">
      <c r="A1221" t="s">
        <v>3536</v>
      </c>
      <c r="B1221" t="s">
        <v>2912</v>
      </c>
      <c r="C1221" t="s">
        <v>3120</v>
      </c>
      <c r="D1221" t="s">
        <v>3121</v>
      </c>
      <c r="E1221" t="s">
        <v>3537</v>
      </c>
      <c r="F1221" t="s">
        <v>2916</v>
      </c>
      <c r="G1221" t="s">
        <v>2856</v>
      </c>
      <c r="H1221" t="s">
        <v>2487</v>
      </c>
      <c r="I1221" s="2">
        <v>45747</v>
      </c>
      <c r="J1221" t="s">
        <v>930</v>
      </c>
      <c r="K1221" t="s">
        <v>3122</v>
      </c>
      <c r="L1221" t="s">
        <v>3795</v>
      </c>
      <c r="M1221" s="3">
        <v>0</v>
      </c>
      <c r="N1221" s="4">
        <v>-11348</v>
      </c>
      <c r="O1221" s="4">
        <v>-12.63</v>
      </c>
      <c r="P1221" s="4">
        <v>0</v>
      </c>
      <c r="Q1221" s="4">
        <v>0</v>
      </c>
      <c r="R1221" s="4">
        <v>0</v>
      </c>
      <c r="S1221" s="4">
        <v>-11335.37</v>
      </c>
      <c r="T1221" t="s">
        <v>2857</v>
      </c>
      <c r="U1221" t="s">
        <v>5016</v>
      </c>
      <c r="V1221" t="s">
        <v>4253</v>
      </c>
      <c r="W1221" t="s">
        <v>3120</v>
      </c>
    </row>
    <row r="1222" spans="1:23" x14ac:dyDescent="0.2">
      <c r="A1222" t="s">
        <v>3536</v>
      </c>
      <c r="B1222" t="s">
        <v>2912</v>
      </c>
      <c r="C1222" t="s">
        <v>3120</v>
      </c>
      <c r="D1222" t="s">
        <v>3121</v>
      </c>
      <c r="E1222" t="s">
        <v>3537</v>
      </c>
      <c r="F1222" t="s">
        <v>2916</v>
      </c>
      <c r="G1222" t="s">
        <v>2856</v>
      </c>
      <c r="H1222" t="s">
        <v>2487</v>
      </c>
      <c r="I1222" s="2">
        <v>45747</v>
      </c>
      <c r="J1222" t="s">
        <v>930</v>
      </c>
      <c r="K1222" t="s">
        <v>3122</v>
      </c>
      <c r="L1222" t="s">
        <v>3797</v>
      </c>
      <c r="M1222" s="3">
        <v>0</v>
      </c>
      <c r="N1222" s="4">
        <v>-11017.47</v>
      </c>
      <c r="O1222" s="4">
        <v>-12.26</v>
      </c>
      <c r="P1222" s="4">
        <v>0</v>
      </c>
      <c r="Q1222" s="4">
        <v>0</v>
      </c>
      <c r="R1222" s="4">
        <v>0</v>
      </c>
      <c r="S1222" s="4">
        <v>-11005.21</v>
      </c>
      <c r="T1222" t="s">
        <v>2857</v>
      </c>
      <c r="U1222" t="s">
        <v>5016</v>
      </c>
      <c r="V1222" t="s">
        <v>4253</v>
      </c>
      <c r="W1222" t="s">
        <v>3120</v>
      </c>
    </row>
    <row r="1223" spans="1:23" x14ac:dyDescent="0.2">
      <c r="A1223" t="s">
        <v>3536</v>
      </c>
      <c r="B1223" t="s">
        <v>2912</v>
      </c>
      <c r="C1223" t="s">
        <v>3120</v>
      </c>
      <c r="D1223" t="s">
        <v>3121</v>
      </c>
      <c r="E1223" t="s">
        <v>3537</v>
      </c>
      <c r="F1223" t="s">
        <v>2916</v>
      </c>
      <c r="G1223" t="s">
        <v>2856</v>
      </c>
      <c r="H1223" t="s">
        <v>2487</v>
      </c>
      <c r="I1223" s="2">
        <v>45747</v>
      </c>
      <c r="J1223" t="s">
        <v>930</v>
      </c>
      <c r="K1223" t="s">
        <v>3122</v>
      </c>
      <c r="L1223" t="s">
        <v>3798</v>
      </c>
      <c r="M1223" s="3">
        <v>0</v>
      </c>
      <c r="N1223" s="4">
        <v>-11002.57</v>
      </c>
      <c r="O1223" s="4">
        <v>-12.25</v>
      </c>
      <c r="P1223" s="4">
        <v>0</v>
      </c>
      <c r="Q1223" s="4">
        <v>0</v>
      </c>
      <c r="R1223" s="4">
        <v>0</v>
      </c>
      <c r="S1223" s="4">
        <v>-10990.32</v>
      </c>
      <c r="T1223" t="s">
        <v>2857</v>
      </c>
      <c r="U1223" t="s">
        <v>5016</v>
      </c>
      <c r="V1223" t="s">
        <v>4253</v>
      </c>
      <c r="W1223" t="s">
        <v>3120</v>
      </c>
    </row>
    <row r="1224" spans="1:23" x14ac:dyDescent="0.2">
      <c r="A1224" t="s">
        <v>3536</v>
      </c>
      <c r="B1224" t="s">
        <v>2912</v>
      </c>
      <c r="C1224" t="s">
        <v>3120</v>
      </c>
      <c r="D1224" t="s">
        <v>3121</v>
      </c>
      <c r="E1224" t="s">
        <v>3537</v>
      </c>
      <c r="F1224" t="s">
        <v>2916</v>
      </c>
      <c r="G1224" t="s">
        <v>2856</v>
      </c>
      <c r="H1224" t="s">
        <v>2487</v>
      </c>
      <c r="I1224" s="2">
        <v>45747</v>
      </c>
      <c r="J1224" t="s">
        <v>930</v>
      </c>
      <c r="K1224" t="s">
        <v>3122</v>
      </c>
      <c r="L1224" t="s">
        <v>3799</v>
      </c>
      <c r="M1224" s="3">
        <v>0</v>
      </c>
      <c r="N1224" s="4">
        <v>-11550.51</v>
      </c>
      <c r="O1224" s="4">
        <v>-12.86</v>
      </c>
      <c r="P1224" s="4">
        <v>0</v>
      </c>
      <c r="Q1224" s="4">
        <v>0</v>
      </c>
      <c r="R1224" s="4">
        <v>0</v>
      </c>
      <c r="S1224" s="4">
        <v>-11537.65</v>
      </c>
      <c r="T1224" t="s">
        <v>2857</v>
      </c>
      <c r="U1224" t="s">
        <v>5016</v>
      </c>
      <c r="V1224" t="s">
        <v>4253</v>
      </c>
      <c r="W1224" t="s">
        <v>3120</v>
      </c>
    </row>
    <row r="1225" spans="1:23" x14ac:dyDescent="0.2">
      <c r="A1225" t="s">
        <v>3536</v>
      </c>
      <c r="B1225" t="s">
        <v>2912</v>
      </c>
      <c r="C1225" t="s">
        <v>3120</v>
      </c>
      <c r="D1225" t="s">
        <v>3121</v>
      </c>
      <c r="E1225" t="s">
        <v>3537</v>
      </c>
      <c r="F1225" t="s">
        <v>2916</v>
      </c>
      <c r="G1225" t="s">
        <v>2856</v>
      </c>
      <c r="H1225" t="s">
        <v>2487</v>
      </c>
      <c r="I1225" s="2">
        <v>45747</v>
      </c>
      <c r="J1225" t="s">
        <v>930</v>
      </c>
      <c r="K1225" t="s">
        <v>3122</v>
      </c>
      <c r="L1225" t="s">
        <v>3800</v>
      </c>
      <c r="M1225" s="3">
        <v>0</v>
      </c>
      <c r="N1225" s="4">
        <v>-11841.01</v>
      </c>
      <c r="O1225" s="4">
        <v>-13.18</v>
      </c>
      <c r="P1225" s="4">
        <v>0</v>
      </c>
      <c r="Q1225" s="4">
        <v>0</v>
      </c>
      <c r="R1225" s="4">
        <v>0</v>
      </c>
      <c r="S1225" s="4">
        <v>-11827.83</v>
      </c>
      <c r="T1225" t="s">
        <v>2857</v>
      </c>
      <c r="U1225" t="s">
        <v>5016</v>
      </c>
      <c r="V1225" t="s">
        <v>4253</v>
      </c>
      <c r="W1225" t="s">
        <v>3120</v>
      </c>
    </row>
    <row r="1226" spans="1:23" x14ac:dyDescent="0.2">
      <c r="A1226" t="s">
        <v>3536</v>
      </c>
      <c r="B1226" t="s">
        <v>2912</v>
      </c>
      <c r="C1226" t="s">
        <v>3120</v>
      </c>
      <c r="D1226" t="s">
        <v>3121</v>
      </c>
      <c r="E1226" t="s">
        <v>3537</v>
      </c>
      <c r="F1226" t="s">
        <v>2916</v>
      </c>
      <c r="G1226" t="s">
        <v>2856</v>
      </c>
      <c r="H1226" t="s">
        <v>2489</v>
      </c>
      <c r="I1226" s="2">
        <v>45747</v>
      </c>
      <c r="J1226" t="s">
        <v>930</v>
      </c>
      <c r="K1226" t="s">
        <v>3122</v>
      </c>
      <c r="L1226" t="s">
        <v>3801</v>
      </c>
      <c r="M1226" s="3">
        <v>0</v>
      </c>
      <c r="N1226" s="4">
        <v>-11504.89</v>
      </c>
      <c r="O1226" s="4">
        <v>-12.8</v>
      </c>
      <c r="P1226" s="4">
        <v>0</v>
      </c>
      <c r="Q1226" s="4">
        <v>0</v>
      </c>
      <c r="R1226" s="4">
        <v>0</v>
      </c>
      <c r="S1226" s="4">
        <v>-11492.09</v>
      </c>
      <c r="T1226" t="s">
        <v>2857</v>
      </c>
      <c r="U1226" t="s">
        <v>5017</v>
      </c>
      <c r="V1226" t="s">
        <v>4253</v>
      </c>
      <c r="W1226" t="s">
        <v>3120</v>
      </c>
    </row>
    <row r="1227" spans="1:23" x14ac:dyDescent="0.2">
      <c r="A1227" t="s">
        <v>3536</v>
      </c>
      <c r="B1227" t="s">
        <v>2912</v>
      </c>
      <c r="C1227" t="s">
        <v>3120</v>
      </c>
      <c r="D1227" t="s">
        <v>3121</v>
      </c>
      <c r="E1227" t="s">
        <v>3537</v>
      </c>
      <c r="F1227" t="s">
        <v>2916</v>
      </c>
      <c r="G1227" t="s">
        <v>2856</v>
      </c>
      <c r="H1227" t="s">
        <v>2489</v>
      </c>
      <c r="I1227" s="2">
        <v>45747</v>
      </c>
      <c r="J1227" t="s">
        <v>930</v>
      </c>
      <c r="K1227" t="s">
        <v>3122</v>
      </c>
      <c r="L1227" t="s">
        <v>3803</v>
      </c>
      <c r="M1227" s="3">
        <v>0</v>
      </c>
      <c r="N1227" s="4">
        <v>-11348.93</v>
      </c>
      <c r="O1227" s="4">
        <v>-12.63</v>
      </c>
      <c r="P1227" s="4">
        <v>0</v>
      </c>
      <c r="Q1227" s="4">
        <v>0</v>
      </c>
      <c r="R1227" s="4">
        <v>0</v>
      </c>
      <c r="S1227" s="4">
        <v>-11336.3</v>
      </c>
      <c r="T1227" t="s">
        <v>2857</v>
      </c>
      <c r="U1227" t="s">
        <v>5017</v>
      </c>
      <c r="V1227" t="s">
        <v>4253</v>
      </c>
      <c r="W1227" t="s">
        <v>3120</v>
      </c>
    </row>
    <row r="1228" spans="1:23" x14ac:dyDescent="0.2">
      <c r="A1228" t="s">
        <v>3536</v>
      </c>
      <c r="B1228" t="s">
        <v>2912</v>
      </c>
      <c r="C1228" t="s">
        <v>3120</v>
      </c>
      <c r="D1228" t="s">
        <v>3121</v>
      </c>
      <c r="E1228" t="s">
        <v>3537</v>
      </c>
      <c r="F1228" t="s">
        <v>2916</v>
      </c>
      <c r="G1228" t="s">
        <v>2856</v>
      </c>
      <c r="H1228" t="s">
        <v>2491</v>
      </c>
      <c r="I1228" s="2">
        <v>45747</v>
      </c>
      <c r="J1228" t="s">
        <v>930</v>
      </c>
      <c r="K1228" t="s">
        <v>3122</v>
      </c>
      <c r="L1228" t="s">
        <v>3897</v>
      </c>
      <c r="M1228" s="3">
        <v>0</v>
      </c>
      <c r="N1228" s="4">
        <v>-8330.7900000000009</v>
      </c>
      <c r="O1228" s="4">
        <v>-9.27</v>
      </c>
      <c r="P1228" s="4">
        <v>0</v>
      </c>
      <c r="Q1228" s="4">
        <v>0</v>
      </c>
      <c r="R1228" s="4">
        <v>0</v>
      </c>
      <c r="S1228" s="4">
        <v>-8321.52</v>
      </c>
      <c r="T1228" t="s">
        <v>2857</v>
      </c>
      <c r="U1228" t="s">
        <v>5018</v>
      </c>
      <c r="V1228" t="s">
        <v>4253</v>
      </c>
      <c r="W1228" t="s">
        <v>3120</v>
      </c>
    </row>
    <row r="1229" spans="1:23" x14ac:dyDescent="0.2">
      <c r="A1229" t="s">
        <v>3536</v>
      </c>
      <c r="B1229" t="s">
        <v>2912</v>
      </c>
      <c r="C1229" t="s">
        <v>3120</v>
      </c>
      <c r="D1229" t="s">
        <v>3121</v>
      </c>
      <c r="E1229" t="s">
        <v>3537</v>
      </c>
      <c r="F1229" t="s">
        <v>2916</v>
      </c>
      <c r="G1229" t="s">
        <v>2856</v>
      </c>
      <c r="H1229" t="s">
        <v>2491</v>
      </c>
      <c r="I1229" s="2">
        <v>45747</v>
      </c>
      <c r="J1229" t="s">
        <v>930</v>
      </c>
      <c r="K1229" t="s">
        <v>3122</v>
      </c>
      <c r="L1229" t="s">
        <v>3899</v>
      </c>
      <c r="M1229" s="3">
        <v>0</v>
      </c>
      <c r="N1229" s="4">
        <v>-8439.48</v>
      </c>
      <c r="O1229" s="4">
        <v>-9.39</v>
      </c>
      <c r="P1229" s="4">
        <v>0</v>
      </c>
      <c r="Q1229" s="4">
        <v>0</v>
      </c>
      <c r="R1229" s="4">
        <v>0</v>
      </c>
      <c r="S1229" s="4">
        <v>-8430.09</v>
      </c>
      <c r="T1229" t="s">
        <v>2857</v>
      </c>
      <c r="U1229" t="s">
        <v>5018</v>
      </c>
      <c r="V1229" t="s">
        <v>4253</v>
      </c>
      <c r="W1229" t="s">
        <v>3120</v>
      </c>
    </row>
    <row r="1230" spans="1:23" x14ac:dyDescent="0.2">
      <c r="A1230" t="s">
        <v>3536</v>
      </c>
      <c r="B1230" t="s">
        <v>2912</v>
      </c>
      <c r="C1230" t="s">
        <v>3120</v>
      </c>
      <c r="D1230" t="s">
        <v>3121</v>
      </c>
      <c r="E1230" t="s">
        <v>3537</v>
      </c>
      <c r="F1230" t="s">
        <v>2916</v>
      </c>
      <c r="G1230" t="s">
        <v>2856</v>
      </c>
      <c r="H1230" t="s">
        <v>2491</v>
      </c>
      <c r="I1230" s="2">
        <v>45747</v>
      </c>
      <c r="J1230" t="s">
        <v>930</v>
      </c>
      <c r="K1230" t="s">
        <v>3122</v>
      </c>
      <c r="L1230" t="s">
        <v>3900</v>
      </c>
      <c r="M1230" s="3">
        <v>0</v>
      </c>
      <c r="N1230" s="4">
        <v>-8380.69</v>
      </c>
      <c r="O1230" s="4">
        <v>-9.33</v>
      </c>
      <c r="P1230" s="4">
        <v>0</v>
      </c>
      <c r="Q1230" s="4">
        <v>0</v>
      </c>
      <c r="R1230" s="4">
        <v>0</v>
      </c>
      <c r="S1230" s="4">
        <v>-8371.36</v>
      </c>
      <c r="T1230" t="s">
        <v>2857</v>
      </c>
      <c r="U1230" t="s">
        <v>5018</v>
      </c>
      <c r="V1230" t="s">
        <v>4253</v>
      </c>
      <c r="W1230" t="s">
        <v>3120</v>
      </c>
    </row>
    <row r="1231" spans="1:23" x14ac:dyDescent="0.2">
      <c r="A1231" t="s">
        <v>3536</v>
      </c>
      <c r="B1231" t="s">
        <v>2912</v>
      </c>
      <c r="C1231" t="s">
        <v>3120</v>
      </c>
      <c r="D1231" t="s">
        <v>3121</v>
      </c>
      <c r="E1231" t="s">
        <v>3537</v>
      </c>
      <c r="F1231" t="s">
        <v>2916</v>
      </c>
      <c r="G1231" t="s">
        <v>2856</v>
      </c>
      <c r="H1231" t="s">
        <v>2493</v>
      </c>
      <c r="I1231" s="2">
        <v>45747</v>
      </c>
      <c r="J1231" t="s">
        <v>930</v>
      </c>
      <c r="K1231" t="s">
        <v>3122</v>
      </c>
      <c r="L1231" t="s">
        <v>3901</v>
      </c>
      <c r="M1231" s="3">
        <v>0</v>
      </c>
      <c r="N1231" s="4">
        <v>-7869.37</v>
      </c>
      <c r="O1231" s="4">
        <v>-8.76</v>
      </c>
      <c r="P1231" s="4">
        <v>0</v>
      </c>
      <c r="Q1231" s="4">
        <v>0</v>
      </c>
      <c r="R1231" s="4">
        <v>0</v>
      </c>
      <c r="S1231" s="4">
        <v>-7860.61</v>
      </c>
      <c r="T1231" t="s">
        <v>2857</v>
      </c>
      <c r="U1231" t="s">
        <v>5019</v>
      </c>
      <c r="V1231" t="s">
        <v>4253</v>
      </c>
      <c r="W1231" t="s">
        <v>3120</v>
      </c>
    </row>
    <row r="1232" spans="1:23" x14ac:dyDescent="0.2">
      <c r="A1232" t="s">
        <v>3536</v>
      </c>
      <c r="B1232" t="s">
        <v>2912</v>
      </c>
      <c r="C1232" t="s">
        <v>3120</v>
      </c>
      <c r="D1232" t="s">
        <v>3121</v>
      </c>
      <c r="E1232" t="s">
        <v>3537</v>
      </c>
      <c r="F1232" t="s">
        <v>2916</v>
      </c>
      <c r="G1232" t="s">
        <v>2856</v>
      </c>
      <c r="H1232" t="s">
        <v>2493</v>
      </c>
      <c r="I1232" s="2">
        <v>45747</v>
      </c>
      <c r="J1232" t="s">
        <v>930</v>
      </c>
      <c r="K1232" t="s">
        <v>3122</v>
      </c>
      <c r="L1232" t="s">
        <v>3903</v>
      </c>
      <c r="M1232" s="3">
        <v>0</v>
      </c>
      <c r="N1232" s="4">
        <v>-7953.45</v>
      </c>
      <c r="O1232" s="4">
        <v>-8.85</v>
      </c>
      <c r="P1232" s="4">
        <v>0</v>
      </c>
      <c r="Q1232" s="4">
        <v>0</v>
      </c>
      <c r="R1232" s="4">
        <v>0</v>
      </c>
      <c r="S1232" s="4">
        <v>-7944.6</v>
      </c>
      <c r="T1232" t="s">
        <v>2857</v>
      </c>
      <c r="U1232" t="s">
        <v>5019</v>
      </c>
      <c r="V1232" t="s">
        <v>4253</v>
      </c>
      <c r="W1232" t="s">
        <v>3120</v>
      </c>
    </row>
    <row r="1233" spans="1:23" x14ac:dyDescent="0.2">
      <c r="A1233" t="s">
        <v>3536</v>
      </c>
      <c r="B1233" t="s">
        <v>2912</v>
      </c>
      <c r="C1233" t="s">
        <v>3120</v>
      </c>
      <c r="D1233" t="s">
        <v>3121</v>
      </c>
      <c r="E1233" t="s">
        <v>3537</v>
      </c>
      <c r="F1233" t="s">
        <v>2916</v>
      </c>
      <c r="G1233" t="s">
        <v>2856</v>
      </c>
      <c r="H1233" t="s">
        <v>2493</v>
      </c>
      <c r="I1233" s="2">
        <v>45747</v>
      </c>
      <c r="J1233" t="s">
        <v>930</v>
      </c>
      <c r="K1233" t="s">
        <v>3122</v>
      </c>
      <c r="L1233" t="s">
        <v>3904</v>
      </c>
      <c r="M1233" s="3">
        <v>0</v>
      </c>
      <c r="N1233" s="4">
        <v>-8006.77</v>
      </c>
      <c r="O1233" s="4">
        <v>-8.91</v>
      </c>
      <c r="P1233" s="4">
        <v>0</v>
      </c>
      <c r="Q1233" s="4">
        <v>0</v>
      </c>
      <c r="R1233" s="4">
        <v>0</v>
      </c>
      <c r="S1233" s="4">
        <v>-7997.86</v>
      </c>
      <c r="T1233" t="s">
        <v>2857</v>
      </c>
      <c r="U1233" t="s">
        <v>5019</v>
      </c>
      <c r="V1233" t="s">
        <v>4253</v>
      </c>
      <c r="W1233" t="s">
        <v>3120</v>
      </c>
    </row>
    <row r="1234" spans="1:23" x14ac:dyDescent="0.2">
      <c r="A1234" t="s">
        <v>3536</v>
      </c>
      <c r="B1234" t="s">
        <v>2912</v>
      </c>
      <c r="C1234" t="s">
        <v>3120</v>
      </c>
      <c r="D1234" t="s">
        <v>3121</v>
      </c>
      <c r="E1234" t="s">
        <v>3537</v>
      </c>
      <c r="F1234" t="s">
        <v>2916</v>
      </c>
      <c r="G1234" t="s">
        <v>2856</v>
      </c>
      <c r="H1234" t="s">
        <v>2495</v>
      </c>
      <c r="I1234" s="2">
        <v>45747</v>
      </c>
      <c r="J1234" t="s">
        <v>930</v>
      </c>
      <c r="K1234" t="s">
        <v>3122</v>
      </c>
      <c r="L1234" t="s">
        <v>4036</v>
      </c>
      <c r="M1234" s="3">
        <v>0</v>
      </c>
      <c r="N1234" s="4">
        <v>-15703.78</v>
      </c>
      <c r="O1234" s="4">
        <v>-17.48</v>
      </c>
      <c r="P1234" s="4">
        <v>0</v>
      </c>
      <c r="Q1234" s="4">
        <v>0</v>
      </c>
      <c r="R1234" s="4">
        <v>0</v>
      </c>
      <c r="S1234" s="4">
        <v>-15686.3</v>
      </c>
      <c r="T1234" t="s">
        <v>2857</v>
      </c>
      <c r="U1234" t="s">
        <v>5020</v>
      </c>
      <c r="V1234" t="s">
        <v>4253</v>
      </c>
      <c r="W1234" t="s">
        <v>3120</v>
      </c>
    </row>
    <row r="1235" spans="1:23" x14ac:dyDescent="0.2">
      <c r="A1235" t="s">
        <v>3536</v>
      </c>
      <c r="B1235" t="s">
        <v>2912</v>
      </c>
      <c r="C1235" t="s">
        <v>3120</v>
      </c>
      <c r="D1235" t="s">
        <v>3121</v>
      </c>
      <c r="E1235" t="s">
        <v>3537</v>
      </c>
      <c r="F1235" t="s">
        <v>2916</v>
      </c>
      <c r="G1235" t="s">
        <v>2856</v>
      </c>
      <c r="H1235" t="s">
        <v>2495</v>
      </c>
      <c r="I1235" s="2">
        <v>45747</v>
      </c>
      <c r="J1235" t="s">
        <v>930</v>
      </c>
      <c r="K1235" t="s">
        <v>3122</v>
      </c>
      <c r="L1235" t="s">
        <v>4038</v>
      </c>
      <c r="M1235" s="3">
        <v>0</v>
      </c>
      <c r="N1235" s="4">
        <v>-15996.4</v>
      </c>
      <c r="O1235" s="4">
        <v>-17.8</v>
      </c>
      <c r="P1235" s="4">
        <v>0</v>
      </c>
      <c r="Q1235" s="4">
        <v>0</v>
      </c>
      <c r="R1235" s="4">
        <v>0</v>
      </c>
      <c r="S1235" s="4">
        <v>-15978.6</v>
      </c>
      <c r="T1235" t="s">
        <v>2857</v>
      </c>
      <c r="U1235" t="s">
        <v>5020</v>
      </c>
      <c r="V1235" t="s">
        <v>4253</v>
      </c>
      <c r="W1235" t="s">
        <v>3120</v>
      </c>
    </row>
    <row r="1236" spans="1:23" x14ac:dyDescent="0.2">
      <c r="A1236" t="s">
        <v>3536</v>
      </c>
      <c r="B1236" t="s">
        <v>2912</v>
      </c>
      <c r="C1236" t="s">
        <v>3120</v>
      </c>
      <c r="D1236" t="s">
        <v>3121</v>
      </c>
      <c r="E1236" t="s">
        <v>3537</v>
      </c>
      <c r="F1236" t="s">
        <v>2916</v>
      </c>
      <c r="G1236" t="s">
        <v>2856</v>
      </c>
      <c r="H1236" t="s">
        <v>2495</v>
      </c>
      <c r="I1236" s="2">
        <v>45747</v>
      </c>
      <c r="J1236" t="s">
        <v>930</v>
      </c>
      <c r="K1236" t="s">
        <v>3122</v>
      </c>
      <c r="L1236" t="s">
        <v>4039</v>
      </c>
      <c r="M1236" s="3">
        <v>0</v>
      </c>
      <c r="N1236" s="4">
        <v>-15963.23</v>
      </c>
      <c r="O1236" s="4">
        <v>-17.77</v>
      </c>
      <c r="P1236" s="4">
        <v>0</v>
      </c>
      <c r="Q1236" s="4">
        <v>0</v>
      </c>
      <c r="R1236" s="4">
        <v>0</v>
      </c>
      <c r="S1236" s="4">
        <v>-15945.46</v>
      </c>
      <c r="T1236" t="s">
        <v>2857</v>
      </c>
      <c r="U1236" t="s">
        <v>5020</v>
      </c>
      <c r="V1236" t="s">
        <v>4253</v>
      </c>
      <c r="W1236" t="s">
        <v>3120</v>
      </c>
    </row>
    <row r="1237" spans="1:23" x14ac:dyDescent="0.2">
      <c r="A1237" t="s">
        <v>3536</v>
      </c>
      <c r="B1237" t="s">
        <v>2912</v>
      </c>
      <c r="C1237" t="s">
        <v>3120</v>
      </c>
      <c r="D1237" t="s">
        <v>3121</v>
      </c>
      <c r="E1237" t="s">
        <v>3537</v>
      </c>
      <c r="F1237" t="s">
        <v>2916</v>
      </c>
      <c r="G1237" t="s">
        <v>2856</v>
      </c>
      <c r="H1237" t="s">
        <v>2497</v>
      </c>
      <c r="I1237" s="2">
        <v>45747</v>
      </c>
      <c r="J1237" t="s">
        <v>930</v>
      </c>
      <c r="K1237" t="s">
        <v>3122</v>
      </c>
      <c r="L1237" t="s">
        <v>3943</v>
      </c>
      <c r="M1237" s="3">
        <v>0</v>
      </c>
      <c r="N1237" s="4">
        <v>-12938.3</v>
      </c>
      <c r="O1237" s="4">
        <v>-14.4</v>
      </c>
      <c r="P1237" s="4">
        <v>0</v>
      </c>
      <c r="Q1237" s="4">
        <v>0</v>
      </c>
      <c r="R1237" s="4">
        <v>0</v>
      </c>
      <c r="S1237" s="4">
        <v>-12923.9</v>
      </c>
      <c r="T1237" t="s">
        <v>2857</v>
      </c>
      <c r="U1237" t="s">
        <v>5021</v>
      </c>
      <c r="V1237" t="s">
        <v>4253</v>
      </c>
      <c r="W1237" t="s">
        <v>3120</v>
      </c>
    </row>
    <row r="1238" spans="1:23" x14ac:dyDescent="0.2">
      <c r="A1238" t="s">
        <v>3536</v>
      </c>
      <c r="B1238" t="s">
        <v>2912</v>
      </c>
      <c r="C1238" t="s">
        <v>2871</v>
      </c>
      <c r="D1238" t="s">
        <v>2872</v>
      </c>
      <c r="E1238" t="s">
        <v>3537</v>
      </c>
      <c r="F1238" t="s">
        <v>2916</v>
      </c>
      <c r="G1238" t="s">
        <v>2856</v>
      </c>
      <c r="H1238" t="s">
        <v>5022</v>
      </c>
      <c r="I1238" s="2">
        <v>45747</v>
      </c>
      <c r="J1238" t="s">
        <v>3257</v>
      </c>
      <c r="K1238" t="s">
        <v>4521</v>
      </c>
      <c r="L1238" t="s">
        <v>4522</v>
      </c>
      <c r="M1238" s="3">
        <v>0</v>
      </c>
      <c r="N1238" s="4">
        <v>-6254.12</v>
      </c>
      <c r="O1238" s="4">
        <v>0</v>
      </c>
      <c r="P1238" s="4">
        <v>0</v>
      </c>
      <c r="Q1238" s="4">
        <v>0</v>
      </c>
      <c r="R1238" s="4">
        <v>0</v>
      </c>
      <c r="S1238" s="4">
        <v>-6254.12</v>
      </c>
      <c r="T1238" t="s">
        <v>2857</v>
      </c>
      <c r="U1238" t="s">
        <v>5023</v>
      </c>
      <c r="V1238" t="s">
        <v>4253</v>
      </c>
      <c r="W1238" t="s">
        <v>2871</v>
      </c>
    </row>
    <row r="1239" spans="1:23" x14ac:dyDescent="0.2">
      <c r="A1239" t="s">
        <v>3536</v>
      </c>
      <c r="B1239" t="s">
        <v>2912</v>
      </c>
      <c r="C1239" t="s">
        <v>2871</v>
      </c>
      <c r="D1239" t="s">
        <v>2872</v>
      </c>
      <c r="E1239" t="s">
        <v>3537</v>
      </c>
      <c r="F1239" t="s">
        <v>2916</v>
      </c>
      <c r="G1239" t="s">
        <v>2856</v>
      </c>
      <c r="H1239" t="s">
        <v>5022</v>
      </c>
      <c r="I1239" s="2">
        <v>45747</v>
      </c>
      <c r="J1239" t="s">
        <v>3257</v>
      </c>
      <c r="K1239" t="s">
        <v>4521</v>
      </c>
      <c r="L1239" t="s">
        <v>4524</v>
      </c>
      <c r="M1239" s="3">
        <v>0</v>
      </c>
      <c r="N1239" s="4">
        <v>-6254.12</v>
      </c>
      <c r="O1239" s="4">
        <v>0</v>
      </c>
      <c r="P1239" s="4">
        <v>0</v>
      </c>
      <c r="Q1239" s="4">
        <v>0</v>
      </c>
      <c r="R1239" s="4">
        <v>0</v>
      </c>
      <c r="S1239" s="4">
        <v>-6254.12</v>
      </c>
      <c r="T1239" t="s">
        <v>2857</v>
      </c>
      <c r="U1239" t="s">
        <v>5023</v>
      </c>
      <c r="V1239" t="s">
        <v>4253</v>
      </c>
      <c r="W1239" t="s">
        <v>2871</v>
      </c>
    </row>
    <row r="1240" spans="1:23" x14ac:dyDescent="0.2">
      <c r="A1240" t="s">
        <v>3536</v>
      </c>
      <c r="B1240" t="s">
        <v>2912</v>
      </c>
      <c r="C1240" t="s">
        <v>2871</v>
      </c>
      <c r="D1240" t="s">
        <v>2872</v>
      </c>
      <c r="E1240" t="s">
        <v>3537</v>
      </c>
      <c r="F1240" t="s">
        <v>2916</v>
      </c>
      <c r="G1240" t="s">
        <v>2856</v>
      </c>
      <c r="H1240" t="s">
        <v>5022</v>
      </c>
      <c r="I1240" s="2">
        <v>45747</v>
      </c>
      <c r="J1240" t="s">
        <v>3257</v>
      </c>
      <c r="K1240" t="s">
        <v>4521</v>
      </c>
      <c r="L1240" t="s">
        <v>4525</v>
      </c>
      <c r="M1240" s="3">
        <v>0</v>
      </c>
      <c r="N1240" s="4">
        <v>-6358.18</v>
      </c>
      <c r="O1240" s="4">
        <v>0</v>
      </c>
      <c r="P1240" s="4">
        <v>0</v>
      </c>
      <c r="Q1240" s="4">
        <v>0</v>
      </c>
      <c r="R1240" s="4">
        <v>0</v>
      </c>
      <c r="S1240" s="4">
        <v>-6358.18</v>
      </c>
      <c r="T1240" t="s">
        <v>2857</v>
      </c>
      <c r="U1240" t="s">
        <v>5023</v>
      </c>
      <c r="V1240" t="s">
        <v>4253</v>
      </c>
      <c r="W1240" t="s">
        <v>2871</v>
      </c>
    </row>
    <row r="1241" spans="1:23" x14ac:dyDescent="0.2">
      <c r="A1241" t="s">
        <v>3536</v>
      </c>
      <c r="B1241" t="s">
        <v>2912</v>
      </c>
      <c r="C1241" t="s">
        <v>2871</v>
      </c>
      <c r="D1241" t="s">
        <v>2872</v>
      </c>
      <c r="E1241" t="s">
        <v>3537</v>
      </c>
      <c r="F1241" t="s">
        <v>2916</v>
      </c>
      <c r="G1241" t="s">
        <v>2856</v>
      </c>
      <c r="H1241" t="s">
        <v>5022</v>
      </c>
      <c r="I1241" s="2">
        <v>45747</v>
      </c>
      <c r="J1241" t="s">
        <v>3257</v>
      </c>
      <c r="K1241" t="s">
        <v>4521</v>
      </c>
      <c r="L1241" t="s">
        <v>4526</v>
      </c>
      <c r="M1241" s="3">
        <v>0</v>
      </c>
      <c r="N1241" s="4">
        <v>-6358.18</v>
      </c>
      <c r="O1241" s="4">
        <v>0</v>
      </c>
      <c r="P1241" s="4">
        <v>0</v>
      </c>
      <c r="Q1241" s="4">
        <v>0</v>
      </c>
      <c r="R1241" s="4">
        <v>0</v>
      </c>
      <c r="S1241" s="4">
        <v>-6358.18</v>
      </c>
      <c r="T1241" t="s">
        <v>2857</v>
      </c>
      <c r="U1241" t="s">
        <v>5023</v>
      </c>
      <c r="V1241" t="s">
        <v>4253</v>
      </c>
      <c r="W1241" t="s">
        <v>2871</v>
      </c>
    </row>
    <row r="1242" spans="1:23" x14ac:dyDescent="0.2">
      <c r="A1242" t="s">
        <v>3536</v>
      </c>
      <c r="B1242" t="s">
        <v>2912</v>
      </c>
      <c r="C1242" t="s">
        <v>2871</v>
      </c>
      <c r="D1242" t="s">
        <v>2872</v>
      </c>
      <c r="E1242" t="s">
        <v>3537</v>
      </c>
      <c r="F1242" t="s">
        <v>2916</v>
      </c>
      <c r="G1242" t="s">
        <v>2856</v>
      </c>
      <c r="H1242" t="s">
        <v>5022</v>
      </c>
      <c r="I1242" s="2">
        <v>45747</v>
      </c>
      <c r="J1242" t="s">
        <v>3257</v>
      </c>
      <c r="K1242" t="s">
        <v>4521</v>
      </c>
      <c r="L1242" t="s">
        <v>4527</v>
      </c>
      <c r="M1242" s="3">
        <v>0</v>
      </c>
      <c r="N1242" s="4">
        <v>-6160.46</v>
      </c>
      <c r="O1242" s="4">
        <v>0</v>
      </c>
      <c r="P1242" s="4">
        <v>0</v>
      </c>
      <c r="Q1242" s="4">
        <v>0</v>
      </c>
      <c r="R1242" s="4">
        <v>0</v>
      </c>
      <c r="S1242" s="4">
        <v>-6160.46</v>
      </c>
      <c r="T1242" t="s">
        <v>2857</v>
      </c>
      <c r="U1242" t="s">
        <v>5023</v>
      </c>
      <c r="V1242" t="s">
        <v>4253</v>
      </c>
      <c r="W1242" t="s">
        <v>2871</v>
      </c>
    </row>
    <row r="1243" spans="1:23" x14ac:dyDescent="0.2">
      <c r="A1243" t="s">
        <v>3536</v>
      </c>
      <c r="B1243" t="s">
        <v>2912</v>
      </c>
      <c r="C1243" t="s">
        <v>2871</v>
      </c>
      <c r="D1243" t="s">
        <v>2872</v>
      </c>
      <c r="E1243" t="s">
        <v>3537</v>
      </c>
      <c r="F1243" t="s">
        <v>2916</v>
      </c>
      <c r="G1243" t="s">
        <v>2856</v>
      </c>
      <c r="H1243" t="s">
        <v>5022</v>
      </c>
      <c r="I1243" s="2">
        <v>45747</v>
      </c>
      <c r="J1243" t="s">
        <v>3257</v>
      </c>
      <c r="K1243" t="s">
        <v>4521</v>
      </c>
      <c r="L1243" t="s">
        <v>4528</v>
      </c>
      <c r="M1243" s="3">
        <v>0</v>
      </c>
      <c r="N1243" s="4">
        <v>-6160.46</v>
      </c>
      <c r="O1243" s="4">
        <v>0</v>
      </c>
      <c r="P1243" s="4">
        <v>0</v>
      </c>
      <c r="Q1243" s="4">
        <v>0</v>
      </c>
      <c r="R1243" s="4">
        <v>0</v>
      </c>
      <c r="S1243" s="4">
        <v>-6160.46</v>
      </c>
      <c r="T1243" t="s">
        <v>2857</v>
      </c>
      <c r="U1243" t="s">
        <v>5023</v>
      </c>
      <c r="V1243" t="s">
        <v>4253</v>
      </c>
      <c r="W1243" t="s">
        <v>2871</v>
      </c>
    </row>
    <row r="1244" spans="1:23" x14ac:dyDescent="0.2">
      <c r="A1244" t="s">
        <v>3536</v>
      </c>
      <c r="B1244" t="s">
        <v>2912</v>
      </c>
      <c r="C1244" t="s">
        <v>2871</v>
      </c>
      <c r="D1244" t="s">
        <v>2872</v>
      </c>
      <c r="E1244" t="s">
        <v>3537</v>
      </c>
      <c r="F1244" t="s">
        <v>2916</v>
      </c>
      <c r="G1244" t="s">
        <v>2856</v>
      </c>
      <c r="H1244" t="s">
        <v>5024</v>
      </c>
      <c r="I1244" s="2">
        <v>45747</v>
      </c>
      <c r="J1244" t="s">
        <v>3263</v>
      </c>
      <c r="K1244" t="s">
        <v>3264</v>
      </c>
      <c r="L1244" t="s">
        <v>4537</v>
      </c>
      <c r="M1244" s="3">
        <v>0</v>
      </c>
      <c r="N1244" s="4">
        <v>-6283.71</v>
      </c>
      <c r="O1244" s="4">
        <v>0</v>
      </c>
      <c r="P1244" s="4">
        <v>0</v>
      </c>
      <c r="Q1244" s="4">
        <v>0</v>
      </c>
      <c r="R1244" s="4">
        <v>0</v>
      </c>
      <c r="S1244" s="4">
        <v>-6283.71</v>
      </c>
      <c r="T1244" t="s">
        <v>2857</v>
      </c>
      <c r="U1244" t="s">
        <v>5025</v>
      </c>
      <c r="V1244" t="s">
        <v>4253</v>
      </c>
      <c r="W1244" t="s">
        <v>2871</v>
      </c>
    </row>
    <row r="1245" spans="1:23" x14ac:dyDescent="0.2">
      <c r="A1245" t="s">
        <v>3536</v>
      </c>
      <c r="B1245" t="s">
        <v>2912</v>
      </c>
      <c r="C1245" t="s">
        <v>2871</v>
      </c>
      <c r="D1245" t="s">
        <v>2872</v>
      </c>
      <c r="E1245" t="s">
        <v>3537</v>
      </c>
      <c r="F1245" t="s">
        <v>2916</v>
      </c>
      <c r="G1245" t="s">
        <v>2856</v>
      </c>
      <c r="H1245" t="s">
        <v>5024</v>
      </c>
      <c r="I1245" s="2">
        <v>45747</v>
      </c>
      <c r="J1245" t="s">
        <v>3263</v>
      </c>
      <c r="K1245" t="s">
        <v>3264</v>
      </c>
      <c r="L1245" t="s">
        <v>4539</v>
      </c>
      <c r="M1245" s="3">
        <v>0</v>
      </c>
      <c r="N1245" s="4">
        <v>-6338.75</v>
      </c>
      <c r="O1245" s="4">
        <v>0</v>
      </c>
      <c r="P1245" s="4">
        <v>0</v>
      </c>
      <c r="Q1245" s="4">
        <v>0</v>
      </c>
      <c r="R1245" s="4">
        <v>0</v>
      </c>
      <c r="S1245" s="4">
        <v>-6338.75</v>
      </c>
      <c r="T1245" t="s">
        <v>2857</v>
      </c>
      <c r="U1245" t="s">
        <v>5025</v>
      </c>
      <c r="V1245" t="s">
        <v>4253</v>
      </c>
      <c r="W1245" t="s">
        <v>2871</v>
      </c>
    </row>
    <row r="1246" spans="1:23" x14ac:dyDescent="0.2">
      <c r="A1246" s="7" t="s">
        <v>3536</v>
      </c>
      <c r="B1246" s="7" t="s">
        <v>10</v>
      </c>
      <c r="C1246" s="7" t="s">
        <v>10</v>
      </c>
      <c r="D1246" s="7" t="s">
        <v>10</v>
      </c>
      <c r="E1246" s="7" t="s">
        <v>10</v>
      </c>
      <c r="F1246" s="7" t="s">
        <v>10</v>
      </c>
      <c r="G1246" s="7" t="s">
        <v>10</v>
      </c>
      <c r="H1246" s="7" t="s">
        <v>10</v>
      </c>
      <c r="I1246" s="8"/>
      <c r="J1246" s="7" t="s">
        <v>10</v>
      </c>
      <c r="K1246" s="7" t="s">
        <v>10</v>
      </c>
      <c r="L1246" s="7" t="s">
        <v>10</v>
      </c>
      <c r="M1246" s="9">
        <v>0</v>
      </c>
      <c r="N1246" s="10">
        <v>-1494292.7</v>
      </c>
      <c r="O1246" s="10">
        <v>-1312.62</v>
      </c>
      <c r="P1246" s="10">
        <v>962</v>
      </c>
      <c r="Q1246" s="10">
        <v>424.11</v>
      </c>
      <c r="R1246" s="10">
        <v>2250</v>
      </c>
      <c r="S1246" s="10">
        <v>-1496192.08</v>
      </c>
      <c r="T1246" s="7" t="s">
        <v>10</v>
      </c>
      <c r="U1246" s="7" t="s">
        <v>10</v>
      </c>
      <c r="V1246" t="s">
        <v>4253</v>
      </c>
      <c r="W1246" s="7" t="s">
        <v>10</v>
      </c>
    </row>
    <row r="1247" spans="1:23" x14ac:dyDescent="0.2">
      <c r="A1247" s="11" t="s">
        <v>10</v>
      </c>
      <c r="B1247" s="11" t="s">
        <v>10</v>
      </c>
      <c r="C1247" s="11" t="s">
        <v>10</v>
      </c>
      <c r="D1247" s="11" t="s">
        <v>10</v>
      </c>
      <c r="E1247" s="11" t="s">
        <v>10</v>
      </c>
      <c r="F1247" s="11" t="s">
        <v>10</v>
      </c>
      <c r="G1247" s="11" t="s">
        <v>10</v>
      </c>
      <c r="H1247" s="11" t="s">
        <v>10</v>
      </c>
      <c r="I1247" s="12"/>
      <c r="J1247" s="11" t="s">
        <v>10</v>
      </c>
      <c r="K1247" s="11" t="s">
        <v>10</v>
      </c>
      <c r="L1247" s="11" t="s">
        <v>10</v>
      </c>
      <c r="M1247" s="13">
        <v>6410664</v>
      </c>
      <c r="N1247" s="14">
        <v>128079191.65000001</v>
      </c>
      <c r="O1247" s="14">
        <v>115941.62</v>
      </c>
      <c r="P1247" s="14">
        <v>357117.41</v>
      </c>
      <c r="Q1247" s="14">
        <v>192828.6</v>
      </c>
      <c r="R1247" s="14">
        <v>391549.82</v>
      </c>
      <c r="S1247" s="14">
        <v>127214582.8</v>
      </c>
      <c r="T1247" s="11" t="s">
        <v>10</v>
      </c>
      <c r="U1247" s="11" t="s">
        <v>10</v>
      </c>
      <c r="V1247" t="s">
        <v>4253</v>
      </c>
      <c r="W1247" s="11" t="s">
        <v>10</v>
      </c>
    </row>
    <row r="1248" spans="1:23" ht="25.5" x14ac:dyDescent="0.2">
      <c r="A1248" s="1" t="s">
        <v>2782</v>
      </c>
      <c r="B1248" s="5" t="s">
        <v>2783</v>
      </c>
      <c r="C1248" s="1" t="s">
        <v>2784</v>
      </c>
      <c r="D1248" s="1" t="s">
        <v>2784</v>
      </c>
      <c r="E1248" s="1" t="s">
        <v>2785</v>
      </c>
      <c r="F1248" s="1" t="s">
        <v>2786</v>
      </c>
      <c r="G1248" s="1" t="s">
        <v>2787</v>
      </c>
      <c r="H1248" s="1" t="s">
        <v>2788</v>
      </c>
      <c r="I1248" s="1" t="s">
        <v>2789</v>
      </c>
      <c r="J1248" s="1" t="s">
        <v>2790</v>
      </c>
      <c r="K1248" s="1" t="s">
        <v>2791</v>
      </c>
      <c r="L1248" s="1" t="s">
        <v>2792</v>
      </c>
      <c r="M1248" s="1" t="s">
        <v>2793</v>
      </c>
      <c r="N1248" s="1" t="s">
        <v>2794</v>
      </c>
      <c r="O1248" s="1" t="s">
        <v>2795</v>
      </c>
      <c r="P1248" s="1" t="s">
        <v>2796</v>
      </c>
      <c r="Q1248" s="1" t="s">
        <v>2797</v>
      </c>
      <c r="R1248" s="1" t="s">
        <v>2798</v>
      </c>
      <c r="S1248" s="1" t="s">
        <v>2799</v>
      </c>
      <c r="T1248" s="1" t="s">
        <v>2800</v>
      </c>
      <c r="U1248" s="1" t="s">
        <v>2801</v>
      </c>
      <c r="W1248" s="1" t="s">
        <v>2784</v>
      </c>
    </row>
    <row r="1249" spans="1:23" x14ac:dyDescent="0.2">
      <c r="A1249" t="s">
        <v>2803</v>
      </c>
      <c r="B1249" t="s">
        <v>2912</v>
      </c>
      <c r="C1249" t="s">
        <v>3053</v>
      </c>
      <c r="D1249" t="s">
        <v>3054</v>
      </c>
      <c r="E1249" t="s">
        <v>2807</v>
      </c>
      <c r="F1249" t="s">
        <v>2916</v>
      </c>
      <c r="G1249" t="s">
        <v>2856</v>
      </c>
      <c r="H1249" t="s">
        <v>5026</v>
      </c>
      <c r="I1249" s="2">
        <v>45748</v>
      </c>
      <c r="J1249" t="s">
        <v>3056</v>
      </c>
      <c r="K1249" t="s">
        <v>3057</v>
      </c>
      <c r="L1249" t="s">
        <v>5027</v>
      </c>
      <c r="M1249" s="3">
        <v>-7896</v>
      </c>
      <c r="N1249" s="4">
        <v>-177510.45</v>
      </c>
      <c r="O1249" s="4">
        <v>-197.57</v>
      </c>
      <c r="P1249" s="4">
        <v>-827.27</v>
      </c>
      <c r="Q1249" s="4">
        <v>-236.88</v>
      </c>
      <c r="R1249" s="4">
        <v>-1431.82</v>
      </c>
      <c r="S1249" s="4">
        <v>-175053.79</v>
      </c>
      <c r="T1249" t="s">
        <v>2857</v>
      </c>
      <c r="U1249" t="s">
        <v>5028</v>
      </c>
      <c r="V1249" t="s">
        <v>5029</v>
      </c>
      <c r="W1249" t="s">
        <v>3053</v>
      </c>
    </row>
    <row r="1250" spans="1:23" x14ac:dyDescent="0.2">
      <c r="A1250" t="s">
        <v>2803</v>
      </c>
      <c r="B1250" t="s">
        <v>2912</v>
      </c>
      <c r="C1250" t="s">
        <v>3053</v>
      </c>
      <c r="D1250" t="s">
        <v>3054</v>
      </c>
      <c r="E1250" t="s">
        <v>2807</v>
      </c>
      <c r="F1250" t="s">
        <v>2916</v>
      </c>
      <c r="G1250" t="s">
        <v>2856</v>
      </c>
      <c r="H1250" t="s">
        <v>5026</v>
      </c>
      <c r="I1250" s="2">
        <v>45748</v>
      </c>
      <c r="J1250" t="s">
        <v>3056</v>
      </c>
      <c r="K1250" t="s">
        <v>3057</v>
      </c>
      <c r="L1250" t="s">
        <v>5030</v>
      </c>
      <c r="M1250" s="3">
        <v>-7896</v>
      </c>
      <c r="N1250" s="4">
        <v>-177510.45</v>
      </c>
      <c r="O1250" s="4">
        <v>-197.57</v>
      </c>
      <c r="P1250" s="4">
        <v>-827.27</v>
      </c>
      <c r="Q1250" s="4">
        <v>-236.88</v>
      </c>
      <c r="R1250" s="4">
        <v>-1431.82</v>
      </c>
      <c r="S1250" s="4">
        <v>-175053.79</v>
      </c>
      <c r="T1250" t="s">
        <v>2857</v>
      </c>
      <c r="U1250" t="s">
        <v>5028</v>
      </c>
      <c r="V1250" t="s">
        <v>5029</v>
      </c>
      <c r="W1250" t="s">
        <v>3053</v>
      </c>
    </row>
    <row r="1251" spans="1:23" x14ac:dyDescent="0.2">
      <c r="A1251" t="s">
        <v>2803</v>
      </c>
      <c r="B1251" t="s">
        <v>2912</v>
      </c>
      <c r="C1251" t="s">
        <v>3053</v>
      </c>
      <c r="D1251" t="s">
        <v>3054</v>
      </c>
      <c r="E1251" t="s">
        <v>2807</v>
      </c>
      <c r="F1251" t="s">
        <v>2916</v>
      </c>
      <c r="G1251" t="s">
        <v>2856</v>
      </c>
      <c r="H1251" t="s">
        <v>5026</v>
      </c>
      <c r="I1251" s="2">
        <v>45748</v>
      </c>
      <c r="J1251" t="s">
        <v>3056</v>
      </c>
      <c r="K1251" t="s">
        <v>3057</v>
      </c>
      <c r="L1251" t="s">
        <v>5031</v>
      </c>
      <c r="M1251" s="3">
        <v>-9024</v>
      </c>
      <c r="N1251" s="4">
        <v>-202869.09</v>
      </c>
      <c r="O1251" s="4">
        <v>-225.79</v>
      </c>
      <c r="P1251" s="4">
        <v>-945.46</v>
      </c>
      <c r="Q1251" s="4">
        <v>-270.72000000000003</v>
      </c>
      <c r="R1251" s="4">
        <v>-1636.37</v>
      </c>
      <c r="S1251" s="4">
        <v>-200061.47</v>
      </c>
      <c r="T1251" t="s">
        <v>2857</v>
      </c>
      <c r="U1251" t="s">
        <v>5028</v>
      </c>
      <c r="V1251" t="s">
        <v>5029</v>
      </c>
      <c r="W1251" t="s">
        <v>3053</v>
      </c>
    </row>
    <row r="1252" spans="1:23" x14ac:dyDescent="0.2">
      <c r="A1252" t="s">
        <v>2803</v>
      </c>
      <c r="B1252" t="s">
        <v>2870</v>
      </c>
      <c r="C1252" t="s">
        <v>2871</v>
      </c>
      <c r="D1252" t="s">
        <v>2872</v>
      </c>
      <c r="E1252" t="s">
        <v>2807</v>
      </c>
      <c r="F1252" t="s">
        <v>2874</v>
      </c>
      <c r="G1252" t="s">
        <v>2809</v>
      </c>
      <c r="H1252" t="s">
        <v>5032</v>
      </c>
      <c r="I1252" s="2">
        <v>45748</v>
      </c>
      <c r="J1252" t="s">
        <v>2811</v>
      </c>
      <c r="K1252" t="s">
        <v>2876</v>
      </c>
      <c r="L1252" t="s">
        <v>4311</v>
      </c>
      <c r="M1252" s="3">
        <v>-22928</v>
      </c>
      <c r="N1252" s="4">
        <v>-256.57</v>
      </c>
      <c r="O1252" s="4">
        <v>0</v>
      </c>
      <c r="P1252" s="4">
        <v>0</v>
      </c>
      <c r="Q1252" s="4">
        <v>0</v>
      </c>
      <c r="R1252" s="4">
        <v>0</v>
      </c>
      <c r="S1252" s="4">
        <v>-256.57</v>
      </c>
      <c r="T1252" t="s">
        <v>4271</v>
      </c>
      <c r="U1252" t="s">
        <v>5033</v>
      </c>
      <c r="V1252" t="s">
        <v>5029</v>
      </c>
      <c r="W1252" t="s">
        <v>2871</v>
      </c>
    </row>
    <row r="1253" spans="1:23" x14ac:dyDescent="0.2">
      <c r="A1253" t="s">
        <v>2803</v>
      </c>
      <c r="B1253" t="s">
        <v>2870</v>
      </c>
      <c r="C1253" t="s">
        <v>2871</v>
      </c>
      <c r="D1253" t="s">
        <v>2872</v>
      </c>
      <c r="E1253" t="s">
        <v>2807</v>
      </c>
      <c r="F1253" t="s">
        <v>2874</v>
      </c>
      <c r="G1253" t="s">
        <v>2809</v>
      </c>
      <c r="H1253" t="s">
        <v>5034</v>
      </c>
      <c r="I1253" s="2">
        <v>45748</v>
      </c>
      <c r="J1253" t="s">
        <v>2811</v>
      </c>
      <c r="K1253" t="s">
        <v>2899</v>
      </c>
      <c r="L1253" t="s">
        <v>4314</v>
      </c>
      <c r="M1253" s="3">
        <v>-26830</v>
      </c>
      <c r="N1253" s="4">
        <v>-1223.2</v>
      </c>
      <c r="O1253" s="4">
        <v>0</v>
      </c>
      <c r="P1253" s="4">
        <v>0</v>
      </c>
      <c r="Q1253" s="4">
        <v>0</v>
      </c>
      <c r="R1253" s="4">
        <v>0</v>
      </c>
      <c r="S1253" s="4">
        <v>-1223.2</v>
      </c>
      <c r="T1253" t="s">
        <v>4271</v>
      </c>
      <c r="U1253" t="s">
        <v>5035</v>
      </c>
      <c r="V1253" t="s">
        <v>5029</v>
      </c>
      <c r="W1253" t="s">
        <v>2871</v>
      </c>
    </row>
    <row r="1254" spans="1:23" x14ac:dyDescent="0.2">
      <c r="A1254" t="s">
        <v>2803</v>
      </c>
      <c r="B1254" t="s">
        <v>2870</v>
      </c>
      <c r="C1254" t="s">
        <v>2871</v>
      </c>
      <c r="D1254" t="s">
        <v>2872</v>
      </c>
      <c r="E1254" t="s">
        <v>2807</v>
      </c>
      <c r="F1254" t="s">
        <v>2874</v>
      </c>
      <c r="G1254" t="s">
        <v>2809</v>
      </c>
      <c r="H1254" t="s">
        <v>5034</v>
      </c>
      <c r="I1254" s="2">
        <v>45748</v>
      </c>
      <c r="J1254" t="s">
        <v>2811</v>
      </c>
      <c r="K1254" t="s">
        <v>2899</v>
      </c>
      <c r="L1254" t="s">
        <v>3525</v>
      </c>
      <c r="M1254" s="3">
        <v>-27293</v>
      </c>
      <c r="N1254" s="4">
        <v>-1167.4000000000001</v>
      </c>
      <c r="O1254" s="4">
        <v>0</v>
      </c>
      <c r="P1254" s="4">
        <v>0</v>
      </c>
      <c r="Q1254" s="4">
        <v>0</v>
      </c>
      <c r="R1254" s="4">
        <v>0</v>
      </c>
      <c r="S1254" s="4">
        <v>-1167.4000000000001</v>
      </c>
      <c r="T1254" t="s">
        <v>4271</v>
      </c>
      <c r="U1254" t="s">
        <v>5035</v>
      </c>
      <c r="V1254" t="s">
        <v>5029</v>
      </c>
      <c r="W1254" t="s">
        <v>2871</v>
      </c>
    </row>
    <row r="1255" spans="1:23" x14ac:dyDescent="0.2">
      <c r="A1255" t="s">
        <v>2803</v>
      </c>
      <c r="B1255" t="s">
        <v>2870</v>
      </c>
      <c r="C1255" t="s">
        <v>2871</v>
      </c>
      <c r="D1255" t="s">
        <v>2872</v>
      </c>
      <c r="E1255" t="s">
        <v>2807</v>
      </c>
      <c r="F1255" t="s">
        <v>2874</v>
      </c>
      <c r="G1255" t="s">
        <v>2809</v>
      </c>
      <c r="H1255" t="s">
        <v>5034</v>
      </c>
      <c r="I1255" s="2">
        <v>45748</v>
      </c>
      <c r="J1255" t="s">
        <v>2811</v>
      </c>
      <c r="K1255" t="s">
        <v>2899</v>
      </c>
      <c r="L1255" t="s">
        <v>3526</v>
      </c>
      <c r="M1255" s="3">
        <v>-27293</v>
      </c>
      <c r="N1255" s="4">
        <v>-1167.4000000000001</v>
      </c>
      <c r="O1255" s="4">
        <v>0</v>
      </c>
      <c r="P1255" s="4">
        <v>0</v>
      </c>
      <c r="Q1255" s="4">
        <v>0</v>
      </c>
      <c r="R1255" s="4">
        <v>0</v>
      </c>
      <c r="S1255" s="4">
        <v>-1167.4000000000001</v>
      </c>
      <c r="T1255" t="s">
        <v>4271</v>
      </c>
      <c r="U1255" t="s">
        <v>5035</v>
      </c>
      <c r="V1255" t="s">
        <v>5029</v>
      </c>
      <c r="W1255" t="s">
        <v>2871</v>
      </c>
    </row>
    <row r="1256" spans="1:23" x14ac:dyDescent="0.2">
      <c r="A1256" t="s">
        <v>2803</v>
      </c>
      <c r="B1256" t="s">
        <v>2870</v>
      </c>
      <c r="C1256" t="s">
        <v>2871</v>
      </c>
      <c r="D1256" t="s">
        <v>2872</v>
      </c>
      <c r="E1256" t="s">
        <v>2807</v>
      </c>
      <c r="F1256" t="s">
        <v>2874</v>
      </c>
      <c r="G1256" t="s">
        <v>2809</v>
      </c>
      <c r="H1256" t="s">
        <v>5034</v>
      </c>
      <c r="I1256" s="2">
        <v>45748</v>
      </c>
      <c r="J1256" t="s">
        <v>2811</v>
      </c>
      <c r="K1256" t="s">
        <v>2899</v>
      </c>
      <c r="L1256" t="s">
        <v>4316</v>
      </c>
      <c r="M1256" s="3">
        <v>-26830</v>
      </c>
      <c r="N1256" s="4">
        <v>-1223.2</v>
      </c>
      <c r="O1256" s="4">
        <v>0</v>
      </c>
      <c r="P1256" s="4">
        <v>0</v>
      </c>
      <c r="Q1256" s="4">
        <v>0</v>
      </c>
      <c r="R1256" s="4">
        <v>0</v>
      </c>
      <c r="S1256" s="4">
        <v>-1223.2</v>
      </c>
      <c r="T1256" t="s">
        <v>4271</v>
      </c>
      <c r="U1256" t="s">
        <v>5035</v>
      </c>
      <c r="V1256" t="s">
        <v>5029</v>
      </c>
      <c r="W1256" t="s">
        <v>2871</v>
      </c>
    </row>
    <row r="1257" spans="1:23" x14ac:dyDescent="0.2">
      <c r="A1257" t="s">
        <v>2803</v>
      </c>
      <c r="B1257" t="s">
        <v>2870</v>
      </c>
      <c r="C1257" t="s">
        <v>2887</v>
      </c>
      <c r="D1257" t="s">
        <v>2888</v>
      </c>
      <c r="E1257" t="s">
        <v>2807</v>
      </c>
      <c r="F1257" t="s">
        <v>2874</v>
      </c>
      <c r="G1257" t="s">
        <v>2809</v>
      </c>
      <c r="H1257" t="s">
        <v>5036</v>
      </c>
      <c r="I1257" s="2">
        <v>45748</v>
      </c>
      <c r="J1257" t="s">
        <v>2811</v>
      </c>
      <c r="K1257" t="s">
        <v>2899</v>
      </c>
      <c r="L1257" t="s">
        <v>4318</v>
      </c>
      <c r="M1257" s="3">
        <v>-25380</v>
      </c>
      <c r="N1257" s="4">
        <v>-1167.4000000000001</v>
      </c>
      <c r="O1257" s="4">
        <v>0</v>
      </c>
      <c r="P1257" s="4">
        <v>0</v>
      </c>
      <c r="Q1257" s="4">
        <v>0</v>
      </c>
      <c r="R1257" s="4">
        <v>0</v>
      </c>
      <c r="S1257" s="4">
        <v>-1167.4000000000001</v>
      </c>
      <c r="T1257" t="s">
        <v>4271</v>
      </c>
      <c r="U1257" t="s">
        <v>5037</v>
      </c>
      <c r="V1257" t="s">
        <v>5029</v>
      </c>
      <c r="W1257" t="s">
        <v>2887</v>
      </c>
    </row>
    <row r="1258" spans="1:23" x14ac:dyDescent="0.2">
      <c r="A1258" t="s">
        <v>2803</v>
      </c>
      <c r="B1258" t="s">
        <v>2870</v>
      </c>
      <c r="C1258" t="s">
        <v>2887</v>
      </c>
      <c r="D1258" t="s">
        <v>2888</v>
      </c>
      <c r="E1258" t="s">
        <v>2807</v>
      </c>
      <c r="F1258" t="s">
        <v>2874</v>
      </c>
      <c r="G1258" t="s">
        <v>2809</v>
      </c>
      <c r="H1258" t="s">
        <v>5036</v>
      </c>
      <c r="I1258" s="2">
        <v>45748</v>
      </c>
      <c r="J1258" t="s">
        <v>2811</v>
      </c>
      <c r="K1258" t="s">
        <v>2899</v>
      </c>
      <c r="L1258" t="s">
        <v>4320</v>
      </c>
      <c r="M1258" s="3">
        <v>-25159</v>
      </c>
      <c r="N1258" s="4">
        <v>-1167.4000000000001</v>
      </c>
      <c r="O1258" s="4">
        <v>0</v>
      </c>
      <c r="P1258" s="4">
        <v>0</v>
      </c>
      <c r="Q1258" s="4">
        <v>0</v>
      </c>
      <c r="R1258" s="4">
        <v>0</v>
      </c>
      <c r="S1258" s="4">
        <v>-1167.4000000000001</v>
      </c>
      <c r="T1258" t="s">
        <v>4271</v>
      </c>
      <c r="U1258" t="s">
        <v>5037</v>
      </c>
      <c r="V1258" t="s">
        <v>5029</v>
      </c>
      <c r="W1258" t="s">
        <v>2887</v>
      </c>
    </row>
    <row r="1259" spans="1:23" x14ac:dyDescent="0.2">
      <c r="A1259" t="s">
        <v>2803</v>
      </c>
      <c r="B1259" t="s">
        <v>2870</v>
      </c>
      <c r="C1259" t="s">
        <v>2887</v>
      </c>
      <c r="D1259" t="s">
        <v>2888</v>
      </c>
      <c r="E1259" t="s">
        <v>2807</v>
      </c>
      <c r="F1259" t="s">
        <v>2874</v>
      </c>
      <c r="G1259" t="s">
        <v>2809</v>
      </c>
      <c r="H1259" t="s">
        <v>5036</v>
      </c>
      <c r="I1259" s="2">
        <v>45748</v>
      </c>
      <c r="J1259" t="s">
        <v>2811</v>
      </c>
      <c r="K1259" t="s">
        <v>2899</v>
      </c>
      <c r="L1259" t="s">
        <v>4321</v>
      </c>
      <c r="M1259" s="3">
        <v>-25803</v>
      </c>
      <c r="N1259" s="4">
        <v>-1167.4000000000001</v>
      </c>
      <c r="O1259" s="4">
        <v>0</v>
      </c>
      <c r="P1259" s="4">
        <v>0</v>
      </c>
      <c r="Q1259" s="4">
        <v>0</v>
      </c>
      <c r="R1259" s="4">
        <v>0</v>
      </c>
      <c r="S1259" s="4">
        <v>-1167.4000000000001</v>
      </c>
      <c r="T1259" t="s">
        <v>4271</v>
      </c>
      <c r="U1259" t="s">
        <v>5037</v>
      </c>
      <c r="V1259" t="s">
        <v>5029</v>
      </c>
      <c r="W1259" t="s">
        <v>2887</v>
      </c>
    </row>
    <row r="1260" spans="1:23" x14ac:dyDescent="0.2">
      <c r="A1260" t="s">
        <v>2803</v>
      </c>
      <c r="B1260" t="s">
        <v>2804</v>
      </c>
      <c r="C1260" t="s">
        <v>2821</v>
      </c>
      <c r="D1260" t="s">
        <v>2822</v>
      </c>
      <c r="E1260" t="s">
        <v>2807</v>
      </c>
      <c r="F1260" t="s">
        <v>2808</v>
      </c>
      <c r="G1260" t="s">
        <v>2809</v>
      </c>
      <c r="H1260" t="s">
        <v>5038</v>
      </c>
      <c r="I1260" s="2">
        <v>45751</v>
      </c>
      <c r="J1260" t="s">
        <v>5039</v>
      </c>
      <c r="K1260" t="s">
        <v>10</v>
      </c>
      <c r="L1260" t="s">
        <v>10</v>
      </c>
      <c r="M1260" s="3">
        <v>0</v>
      </c>
      <c r="N1260" s="4">
        <v>-84.03</v>
      </c>
      <c r="O1260" s="4">
        <v>0</v>
      </c>
      <c r="P1260" s="4">
        <v>0</v>
      </c>
      <c r="Q1260" s="4">
        <v>0</v>
      </c>
      <c r="R1260" s="4">
        <v>0</v>
      </c>
      <c r="S1260" s="4">
        <v>-84.03</v>
      </c>
      <c r="T1260" t="s">
        <v>5040</v>
      </c>
      <c r="U1260" t="s">
        <v>5041</v>
      </c>
      <c r="V1260" t="s">
        <v>5029</v>
      </c>
      <c r="W1260" t="s">
        <v>2821</v>
      </c>
    </row>
    <row r="1261" spans="1:23" x14ac:dyDescent="0.2">
      <c r="A1261" t="s">
        <v>2803</v>
      </c>
      <c r="B1261" t="s">
        <v>2912</v>
      </c>
      <c r="C1261" t="s">
        <v>2922</v>
      </c>
      <c r="D1261" t="s">
        <v>2923</v>
      </c>
      <c r="E1261" t="s">
        <v>2807</v>
      </c>
      <c r="F1261" t="s">
        <v>2916</v>
      </c>
      <c r="G1261" t="s">
        <v>2856</v>
      </c>
      <c r="H1261" t="s">
        <v>5042</v>
      </c>
      <c r="I1261" s="2">
        <v>45758</v>
      </c>
      <c r="J1261" t="s">
        <v>3204</v>
      </c>
      <c r="K1261" t="s">
        <v>4876</v>
      </c>
      <c r="L1261" t="s">
        <v>5043</v>
      </c>
      <c r="M1261" s="3">
        <v>-35969</v>
      </c>
      <c r="N1261" s="4">
        <v>-782767.23</v>
      </c>
      <c r="O1261" s="4">
        <v>0</v>
      </c>
      <c r="P1261" s="4">
        <v>-275</v>
      </c>
      <c r="Q1261" s="4">
        <v>-1079.07</v>
      </c>
      <c r="R1261" s="4">
        <v>0</v>
      </c>
      <c r="S1261" s="4">
        <v>-782492.23</v>
      </c>
      <c r="T1261" t="s">
        <v>2857</v>
      </c>
      <c r="U1261" t="s">
        <v>5044</v>
      </c>
      <c r="V1261" t="s">
        <v>5029</v>
      </c>
      <c r="W1261" t="s">
        <v>2922</v>
      </c>
    </row>
    <row r="1262" spans="1:23" x14ac:dyDescent="0.2">
      <c r="A1262" t="s">
        <v>2803</v>
      </c>
      <c r="B1262" t="s">
        <v>2912</v>
      </c>
      <c r="C1262" t="s">
        <v>3053</v>
      </c>
      <c r="D1262" t="s">
        <v>3054</v>
      </c>
      <c r="E1262" t="s">
        <v>2807</v>
      </c>
      <c r="F1262" t="s">
        <v>2916</v>
      </c>
      <c r="G1262" t="s">
        <v>2856</v>
      </c>
      <c r="H1262" t="s">
        <v>5045</v>
      </c>
      <c r="I1262" s="2">
        <v>45763</v>
      </c>
      <c r="J1262" t="s">
        <v>3294</v>
      </c>
      <c r="K1262" t="s">
        <v>4387</v>
      </c>
      <c r="L1262" t="s">
        <v>5046</v>
      </c>
      <c r="M1262" s="3">
        <v>-8704</v>
      </c>
      <c r="N1262" s="4">
        <v>-196992.06</v>
      </c>
      <c r="O1262" s="4">
        <v>-219.25</v>
      </c>
      <c r="P1262" s="4">
        <v>-694.76</v>
      </c>
      <c r="Q1262" s="4">
        <v>-261.12</v>
      </c>
      <c r="R1262" s="4">
        <v>-1225</v>
      </c>
      <c r="S1262" s="4">
        <v>-194853.05</v>
      </c>
      <c r="T1262" t="s">
        <v>2857</v>
      </c>
      <c r="U1262" t="s">
        <v>5047</v>
      </c>
      <c r="V1262" t="s">
        <v>5029</v>
      </c>
      <c r="W1262" t="s">
        <v>3053</v>
      </c>
    </row>
    <row r="1263" spans="1:23" x14ac:dyDescent="0.2">
      <c r="A1263" t="s">
        <v>2803</v>
      </c>
      <c r="B1263" t="s">
        <v>2912</v>
      </c>
      <c r="C1263" t="s">
        <v>3053</v>
      </c>
      <c r="D1263" t="s">
        <v>3054</v>
      </c>
      <c r="E1263" t="s">
        <v>2807</v>
      </c>
      <c r="F1263" t="s">
        <v>2916</v>
      </c>
      <c r="G1263" t="s">
        <v>2856</v>
      </c>
      <c r="H1263" t="s">
        <v>5045</v>
      </c>
      <c r="I1263" s="2">
        <v>45763</v>
      </c>
      <c r="J1263" t="s">
        <v>3294</v>
      </c>
      <c r="K1263" t="s">
        <v>4387</v>
      </c>
      <c r="L1263" t="s">
        <v>5048</v>
      </c>
      <c r="M1263" s="3">
        <v>-8704</v>
      </c>
      <c r="N1263" s="4">
        <v>-196992.06</v>
      </c>
      <c r="O1263" s="4">
        <v>-219.25</v>
      </c>
      <c r="P1263" s="4">
        <v>-694.76</v>
      </c>
      <c r="Q1263" s="4">
        <v>-261.12</v>
      </c>
      <c r="R1263" s="4">
        <v>-1225</v>
      </c>
      <c r="S1263" s="4">
        <v>-194853.05</v>
      </c>
      <c r="T1263" t="s">
        <v>2857</v>
      </c>
      <c r="U1263" t="s">
        <v>5047</v>
      </c>
      <c r="V1263" t="s">
        <v>5029</v>
      </c>
      <c r="W1263" t="s">
        <v>3053</v>
      </c>
    </row>
    <row r="1264" spans="1:23" x14ac:dyDescent="0.2">
      <c r="A1264" t="s">
        <v>2803</v>
      </c>
      <c r="B1264" t="s">
        <v>2912</v>
      </c>
      <c r="C1264" t="s">
        <v>3053</v>
      </c>
      <c r="D1264" t="s">
        <v>3054</v>
      </c>
      <c r="E1264" t="s">
        <v>2807</v>
      </c>
      <c r="F1264" t="s">
        <v>2916</v>
      </c>
      <c r="G1264" t="s">
        <v>2856</v>
      </c>
      <c r="H1264" t="s">
        <v>5045</v>
      </c>
      <c r="I1264" s="2">
        <v>45763</v>
      </c>
      <c r="J1264" t="s">
        <v>3294</v>
      </c>
      <c r="K1264" t="s">
        <v>4387</v>
      </c>
      <c r="L1264" t="s">
        <v>5049</v>
      </c>
      <c r="M1264" s="3">
        <v>-7460</v>
      </c>
      <c r="N1264" s="4">
        <v>-168837.41</v>
      </c>
      <c r="O1264" s="4">
        <v>-187.91</v>
      </c>
      <c r="P1264" s="4">
        <v>-595.51</v>
      </c>
      <c r="Q1264" s="4">
        <v>-223.8</v>
      </c>
      <c r="R1264" s="4">
        <v>-1050</v>
      </c>
      <c r="S1264" s="4">
        <v>-167003.99</v>
      </c>
      <c r="T1264" t="s">
        <v>2857</v>
      </c>
      <c r="U1264" t="s">
        <v>5047</v>
      </c>
      <c r="V1264" t="s">
        <v>5029</v>
      </c>
      <c r="W1264" t="s">
        <v>3053</v>
      </c>
    </row>
    <row r="1265" spans="1:23" x14ac:dyDescent="0.2">
      <c r="A1265" t="s">
        <v>2803</v>
      </c>
      <c r="B1265" t="s">
        <v>2912</v>
      </c>
      <c r="C1265" t="s">
        <v>2913</v>
      </c>
      <c r="D1265" t="s">
        <v>2914</v>
      </c>
      <c r="E1265" t="s">
        <v>2807</v>
      </c>
      <c r="F1265" t="s">
        <v>2916</v>
      </c>
      <c r="G1265" t="s">
        <v>2856</v>
      </c>
      <c r="H1265" t="s">
        <v>5050</v>
      </c>
      <c r="I1265" s="2">
        <v>45765</v>
      </c>
      <c r="J1265" t="s">
        <v>3681</v>
      </c>
      <c r="K1265" t="s">
        <v>3295</v>
      </c>
      <c r="L1265" t="s">
        <v>5051</v>
      </c>
      <c r="M1265" s="3">
        <v>-29304</v>
      </c>
      <c r="N1265" s="4">
        <v>-657319.78</v>
      </c>
      <c r="O1265" s="4">
        <v>-731.58</v>
      </c>
      <c r="P1265" s="4">
        <v>-4423</v>
      </c>
      <c r="Q1265" s="4">
        <v>-879.12</v>
      </c>
      <c r="R1265" s="4">
        <v>-4499.99</v>
      </c>
      <c r="S1265" s="4">
        <v>-647665.21</v>
      </c>
      <c r="T1265" t="s">
        <v>2857</v>
      </c>
      <c r="U1265" t="s">
        <v>5052</v>
      </c>
      <c r="V1265" t="s">
        <v>5029</v>
      </c>
      <c r="W1265" t="s">
        <v>2913</v>
      </c>
    </row>
    <row r="1266" spans="1:23" x14ac:dyDescent="0.2">
      <c r="A1266" s="7" t="s">
        <v>2803</v>
      </c>
      <c r="B1266" s="7" t="s">
        <v>10</v>
      </c>
      <c r="C1266" s="7" t="s">
        <v>10</v>
      </c>
      <c r="D1266" s="7" t="s">
        <v>10</v>
      </c>
      <c r="E1266" s="7" t="s">
        <v>10</v>
      </c>
      <c r="F1266" s="7" t="s">
        <v>10</v>
      </c>
      <c r="G1266" s="7" t="s">
        <v>10</v>
      </c>
      <c r="H1266" s="7" t="s">
        <v>10</v>
      </c>
      <c r="I1266" s="8"/>
      <c r="J1266" s="7" t="s">
        <v>10</v>
      </c>
      <c r="K1266" s="7" t="s">
        <v>10</v>
      </c>
      <c r="L1266" s="7" t="s">
        <v>10</v>
      </c>
      <c r="M1266" s="9">
        <v>-322473</v>
      </c>
      <c r="N1266" s="10">
        <v>-2569422.5299999998</v>
      </c>
      <c r="O1266" s="10">
        <v>-1978.92</v>
      </c>
      <c r="P1266" s="10">
        <v>-9283.0300000000007</v>
      </c>
      <c r="Q1266" s="10">
        <v>-3448.71</v>
      </c>
      <c r="R1266" s="10">
        <v>-12500</v>
      </c>
      <c r="S1266" s="10">
        <v>-2545660.58</v>
      </c>
      <c r="T1266" s="7" t="s">
        <v>10</v>
      </c>
      <c r="U1266" s="7" t="s">
        <v>10</v>
      </c>
      <c r="V1266" t="s">
        <v>5029</v>
      </c>
      <c r="W1266" s="7" t="s">
        <v>10</v>
      </c>
    </row>
    <row r="1267" spans="1:23" x14ac:dyDescent="0.2">
      <c r="A1267" t="s">
        <v>2817</v>
      </c>
      <c r="B1267" t="s">
        <v>2804</v>
      </c>
      <c r="C1267" t="s">
        <v>2821</v>
      </c>
      <c r="D1267" t="s">
        <v>2822</v>
      </c>
      <c r="E1267" t="s">
        <v>2818</v>
      </c>
      <c r="F1267" t="s">
        <v>2808</v>
      </c>
      <c r="G1267" t="s">
        <v>2809</v>
      </c>
      <c r="H1267" t="s">
        <v>5053</v>
      </c>
      <c r="I1267" s="2">
        <v>45751</v>
      </c>
      <c r="J1267" t="s">
        <v>5054</v>
      </c>
      <c r="K1267" t="s">
        <v>10</v>
      </c>
      <c r="L1267" t="s">
        <v>10</v>
      </c>
      <c r="M1267" s="3">
        <v>0</v>
      </c>
      <c r="N1267" s="4">
        <v>84.03</v>
      </c>
      <c r="O1267" s="4">
        <v>0</v>
      </c>
      <c r="P1267" s="4">
        <v>0</v>
      </c>
      <c r="Q1267" s="4">
        <v>0</v>
      </c>
      <c r="R1267" s="4">
        <v>0</v>
      </c>
      <c r="S1267" s="4">
        <v>84.03</v>
      </c>
      <c r="T1267" t="s">
        <v>5040</v>
      </c>
      <c r="U1267" t="s">
        <v>5055</v>
      </c>
      <c r="V1267" t="s">
        <v>5029</v>
      </c>
      <c r="W1267" t="s">
        <v>2821</v>
      </c>
    </row>
    <row r="1268" spans="1:23" x14ac:dyDescent="0.2">
      <c r="A1268" t="s">
        <v>2817</v>
      </c>
      <c r="B1268" t="s">
        <v>2804</v>
      </c>
      <c r="C1268" t="s">
        <v>2821</v>
      </c>
      <c r="D1268" t="s">
        <v>2822</v>
      </c>
      <c r="E1268" t="s">
        <v>2818</v>
      </c>
      <c r="F1268" t="s">
        <v>2808</v>
      </c>
      <c r="G1268" t="s">
        <v>2809</v>
      </c>
      <c r="H1268" t="s">
        <v>5056</v>
      </c>
      <c r="I1268" s="2">
        <v>45751</v>
      </c>
      <c r="J1268" t="s">
        <v>5057</v>
      </c>
      <c r="K1268" t="s">
        <v>10</v>
      </c>
      <c r="L1268" t="s">
        <v>10</v>
      </c>
      <c r="M1268" s="3">
        <v>0</v>
      </c>
      <c r="N1268" s="4">
        <v>84.03</v>
      </c>
      <c r="O1268" s="4">
        <v>0</v>
      </c>
      <c r="P1268" s="4">
        <v>0</v>
      </c>
      <c r="Q1268" s="4">
        <v>0</v>
      </c>
      <c r="R1268" s="4">
        <v>0</v>
      </c>
      <c r="S1268" s="4">
        <v>84.03</v>
      </c>
      <c r="T1268" t="s">
        <v>5040</v>
      </c>
      <c r="U1268" t="s">
        <v>5058</v>
      </c>
      <c r="V1268" t="s">
        <v>5029</v>
      </c>
      <c r="W1268" t="s">
        <v>2821</v>
      </c>
    </row>
    <row r="1269" spans="1:23" x14ac:dyDescent="0.2">
      <c r="A1269" t="s">
        <v>2817</v>
      </c>
      <c r="B1269" t="s">
        <v>2804</v>
      </c>
      <c r="C1269" t="s">
        <v>2821</v>
      </c>
      <c r="D1269" t="s">
        <v>2822</v>
      </c>
      <c r="E1269" t="s">
        <v>2818</v>
      </c>
      <c r="F1269" t="s">
        <v>2808</v>
      </c>
      <c r="G1269" t="s">
        <v>2809</v>
      </c>
      <c r="H1269" t="s">
        <v>5059</v>
      </c>
      <c r="I1269" s="2">
        <v>45751</v>
      </c>
      <c r="J1269" t="s">
        <v>5060</v>
      </c>
      <c r="K1269" t="s">
        <v>10</v>
      </c>
      <c r="L1269" t="s">
        <v>10</v>
      </c>
      <c r="M1269" s="3">
        <v>0</v>
      </c>
      <c r="N1269" s="4">
        <v>84.03</v>
      </c>
      <c r="O1269" s="4">
        <v>0</v>
      </c>
      <c r="P1269" s="4">
        <v>0</v>
      </c>
      <c r="Q1269" s="4">
        <v>0</v>
      </c>
      <c r="R1269" s="4">
        <v>0</v>
      </c>
      <c r="S1269" s="4">
        <v>84.03</v>
      </c>
      <c r="T1269" t="s">
        <v>5040</v>
      </c>
      <c r="U1269" t="s">
        <v>5061</v>
      </c>
      <c r="V1269" t="s">
        <v>5029</v>
      </c>
      <c r="W1269" t="s">
        <v>2821</v>
      </c>
    </row>
    <row r="1270" spans="1:23" x14ac:dyDescent="0.2">
      <c r="A1270" t="s">
        <v>2817</v>
      </c>
      <c r="B1270" t="s">
        <v>2804</v>
      </c>
      <c r="C1270" t="s">
        <v>2821</v>
      </c>
      <c r="D1270" t="s">
        <v>2822</v>
      </c>
      <c r="E1270" t="s">
        <v>2818</v>
      </c>
      <c r="F1270" t="s">
        <v>2808</v>
      </c>
      <c r="G1270" t="s">
        <v>2809</v>
      </c>
      <c r="H1270" t="s">
        <v>5062</v>
      </c>
      <c r="I1270" s="2">
        <v>45751</v>
      </c>
      <c r="J1270" t="s">
        <v>5063</v>
      </c>
      <c r="K1270" t="s">
        <v>10</v>
      </c>
      <c r="L1270" t="s">
        <v>10</v>
      </c>
      <c r="M1270" s="3">
        <v>0</v>
      </c>
      <c r="N1270" s="4">
        <v>84.03</v>
      </c>
      <c r="O1270" s="4">
        <v>0</v>
      </c>
      <c r="P1270" s="4">
        <v>0</v>
      </c>
      <c r="Q1270" s="4">
        <v>0</v>
      </c>
      <c r="R1270" s="4">
        <v>0</v>
      </c>
      <c r="S1270" s="4">
        <v>84.03</v>
      </c>
      <c r="T1270" t="s">
        <v>5040</v>
      </c>
      <c r="U1270" t="s">
        <v>5064</v>
      </c>
      <c r="V1270" t="s">
        <v>5029</v>
      </c>
      <c r="W1270" t="s">
        <v>2821</v>
      </c>
    </row>
    <row r="1271" spans="1:23" x14ac:dyDescent="0.2">
      <c r="A1271" t="s">
        <v>2817</v>
      </c>
      <c r="B1271" t="s">
        <v>2804</v>
      </c>
      <c r="C1271" t="s">
        <v>2821</v>
      </c>
      <c r="D1271" t="s">
        <v>2822</v>
      </c>
      <c r="E1271" t="s">
        <v>2818</v>
      </c>
      <c r="F1271" t="s">
        <v>2808</v>
      </c>
      <c r="G1271" t="s">
        <v>2809</v>
      </c>
      <c r="H1271" t="s">
        <v>5065</v>
      </c>
      <c r="I1271" s="2">
        <v>45751</v>
      </c>
      <c r="J1271" t="s">
        <v>5066</v>
      </c>
      <c r="K1271" t="s">
        <v>10</v>
      </c>
      <c r="L1271" t="s">
        <v>10</v>
      </c>
      <c r="M1271" s="3">
        <v>0</v>
      </c>
      <c r="N1271" s="4">
        <v>84.03</v>
      </c>
      <c r="O1271" s="4">
        <v>0</v>
      </c>
      <c r="P1271" s="4">
        <v>0</v>
      </c>
      <c r="Q1271" s="4">
        <v>0</v>
      </c>
      <c r="R1271" s="4">
        <v>0</v>
      </c>
      <c r="S1271" s="4">
        <v>84.03</v>
      </c>
      <c r="T1271" t="s">
        <v>5040</v>
      </c>
      <c r="U1271" t="s">
        <v>5067</v>
      </c>
      <c r="V1271" t="s">
        <v>5029</v>
      </c>
      <c r="W1271" t="s">
        <v>2821</v>
      </c>
    </row>
    <row r="1272" spans="1:23" x14ac:dyDescent="0.2">
      <c r="A1272" t="s">
        <v>2817</v>
      </c>
      <c r="B1272" t="s">
        <v>2804</v>
      </c>
      <c r="C1272" t="s">
        <v>2821</v>
      </c>
      <c r="D1272" t="s">
        <v>2822</v>
      </c>
      <c r="E1272" t="s">
        <v>2818</v>
      </c>
      <c r="F1272" t="s">
        <v>2808</v>
      </c>
      <c r="G1272" t="s">
        <v>2809</v>
      </c>
      <c r="H1272" t="s">
        <v>5068</v>
      </c>
      <c r="I1272" s="2">
        <v>45751</v>
      </c>
      <c r="J1272" t="s">
        <v>5069</v>
      </c>
      <c r="K1272" t="s">
        <v>10</v>
      </c>
      <c r="L1272" t="s">
        <v>10</v>
      </c>
      <c r="M1272" s="3">
        <v>0</v>
      </c>
      <c r="N1272" s="4">
        <v>84.03</v>
      </c>
      <c r="O1272" s="4">
        <v>0</v>
      </c>
      <c r="P1272" s="4">
        <v>0</v>
      </c>
      <c r="Q1272" s="4">
        <v>0</v>
      </c>
      <c r="R1272" s="4">
        <v>0</v>
      </c>
      <c r="S1272" s="4">
        <v>84.03</v>
      </c>
      <c r="T1272" t="s">
        <v>5040</v>
      </c>
      <c r="U1272" t="s">
        <v>5070</v>
      </c>
      <c r="V1272" t="s">
        <v>5029</v>
      </c>
      <c r="W1272" t="s">
        <v>2821</v>
      </c>
    </row>
    <row r="1273" spans="1:23" x14ac:dyDescent="0.2">
      <c r="A1273" t="s">
        <v>2817</v>
      </c>
      <c r="B1273" t="s">
        <v>2804</v>
      </c>
      <c r="C1273" t="s">
        <v>2821</v>
      </c>
      <c r="D1273" t="s">
        <v>2822</v>
      </c>
      <c r="E1273" t="s">
        <v>2818</v>
      </c>
      <c r="F1273" t="s">
        <v>2808</v>
      </c>
      <c r="G1273" t="s">
        <v>2809</v>
      </c>
      <c r="H1273" t="s">
        <v>5071</v>
      </c>
      <c r="I1273" s="2">
        <v>45751</v>
      </c>
      <c r="J1273" t="s">
        <v>5072</v>
      </c>
      <c r="K1273" t="s">
        <v>10</v>
      </c>
      <c r="L1273" t="s">
        <v>10</v>
      </c>
      <c r="M1273" s="3">
        <v>0</v>
      </c>
      <c r="N1273" s="4">
        <v>84.03</v>
      </c>
      <c r="O1273" s="4">
        <v>0</v>
      </c>
      <c r="P1273" s="4">
        <v>0</v>
      </c>
      <c r="Q1273" s="4">
        <v>0</v>
      </c>
      <c r="R1273" s="4">
        <v>0</v>
      </c>
      <c r="S1273" s="4">
        <v>84.03</v>
      </c>
      <c r="T1273" t="s">
        <v>5040</v>
      </c>
      <c r="U1273" t="s">
        <v>5073</v>
      </c>
      <c r="V1273" t="s">
        <v>5029</v>
      </c>
      <c r="W1273" t="s">
        <v>2821</v>
      </c>
    </row>
    <row r="1274" spans="1:23" x14ac:dyDescent="0.2">
      <c r="A1274" t="s">
        <v>2817</v>
      </c>
      <c r="B1274" t="s">
        <v>2804</v>
      </c>
      <c r="C1274" t="s">
        <v>2821</v>
      </c>
      <c r="D1274" t="s">
        <v>2822</v>
      </c>
      <c r="E1274" t="s">
        <v>2818</v>
      </c>
      <c r="F1274" t="s">
        <v>2808</v>
      </c>
      <c r="G1274" t="s">
        <v>2809</v>
      </c>
      <c r="H1274" t="s">
        <v>5074</v>
      </c>
      <c r="I1274" s="2">
        <v>45751</v>
      </c>
      <c r="J1274" t="s">
        <v>5075</v>
      </c>
      <c r="K1274" t="s">
        <v>10</v>
      </c>
      <c r="L1274" t="s">
        <v>10</v>
      </c>
      <c r="M1274" s="3">
        <v>0</v>
      </c>
      <c r="N1274" s="4">
        <v>84.03</v>
      </c>
      <c r="O1274" s="4">
        <v>0</v>
      </c>
      <c r="P1274" s="4">
        <v>0</v>
      </c>
      <c r="Q1274" s="4">
        <v>0</v>
      </c>
      <c r="R1274" s="4">
        <v>0</v>
      </c>
      <c r="S1274" s="4">
        <v>84.03</v>
      </c>
      <c r="T1274" t="s">
        <v>5040</v>
      </c>
      <c r="U1274" t="s">
        <v>5076</v>
      </c>
      <c r="V1274" t="s">
        <v>5029</v>
      </c>
      <c r="W1274" t="s">
        <v>2821</v>
      </c>
    </row>
    <row r="1275" spans="1:23" x14ac:dyDescent="0.2">
      <c r="A1275" t="s">
        <v>2817</v>
      </c>
      <c r="B1275" t="s">
        <v>2804</v>
      </c>
      <c r="C1275" t="s">
        <v>2821</v>
      </c>
      <c r="D1275" t="s">
        <v>2822</v>
      </c>
      <c r="E1275" t="s">
        <v>2818</v>
      </c>
      <c r="F1275" t="s">
        <v>2808</v>
      </c>
      <c r="G1275" t="s">
        <v>2809</v>
      </c>
      <c r="H1275" t="s">
        <v>5077</v>
      </c>
      <c r="I1275" s="2">
        <v>45751</v>
      </c>
      <c r="J1275" t="s">
        <v>5078</v>
      </c>
      <c r="K1275" t="s">
        <v>10</v>
      </c>
      <c r="L1275" t="s">
        <v>10</v>
      </c>
      <c r="M1275" s="3">
        <v>0</v>
      </c>
      <c r="N1275" s="4">
        <v>84.03</v>
      </c>
      <c r="O1275" s="4">
        <v>0</v>
      </c>
      <c r="P1275" s="4">
        <v>0</v>
      </c>
      <c r="Q1275" s="4">
        <v>0</v>
      </c>
      <c r="R1275" s="4">
        <v>0</v>
      </c>
      <c r="S1275" s="4">
        <v>84.03</v>
      </c>
      <c r="T1275" t="s">
        <v>5040</v>
      </c>
      <c r="U1275" t="s">
        <v>5079</v>
      </c>
      <c r="V1275" t="s">
        <v>5029</v>
      </c>
      <c r="W1275" t="s">
        <v>2821</v>
      </c>
    </row>
    <row r="1276" spans="1:23" x14ac:dyDescent="0.2">
      <c r="A1276" t="s">
        <v>2817</v>
      </c>
      <c r="B1276" t="s">
        <v>2804</v>
      </c>
      <c r="C1276" t="s">
        <v>2821</v>
      </c>
      <c r="D1276" t="s">
        <v>2822</v>
      </c>
      <c r="E1276" t="s">
        <v>2818</v>
      </c>
      <c r="F1276" t="s">
        <v>2808</v>
      </c>
      <c r="G1276" t="s">
        <v>2809</v>
      </c>
      <c r="H1276" t="s">
        <v>5080</v>
      </c>
      <c r="I1276" s="2">
        <v>45751</v>
      </c>
      <c r="J1276" t="s">
        <v>5081</v>
      </c>
      <c r="K1276" t="s">
        <v>10</v>
      </c>
      <c r="L1276" t="s">
        <v>10</v>
      </c>
      <c r="M1276" s="3">
        <v>0</v>
      </c>
      <c r="N1276" s="4">
        <v>84.03</v>
      </c>
      <c r="O1276" s="4">
        <v>0</v>
      </c>
      <c r="P1276" s="4">
        <v>0</v>
      </c>
      <c r="Q1276" s="4">
        <v>0</v>
      </c>
      <c r="R1276" s="4">
        <v>0</v>
      </c>
      <c r="S1276" s="4">
        <v>84.03</v>
      </c>
      <c r="T1276" t="s">
        <v>5040</v>
      </c>
      <c r="U1276" t="s">
        <v>5082</v>
      </c>
      <c r="V1276" t="s">
        <v>5029</v>
      </c>
      <c r="W1276" t="s">
        <v>2821</v>
      </c>
    </row>
    <row r="1277" spans="1:23" x14ac:dyDescent="0.2">
      <c r="A1277" t="s">
        <v>2817</v>
      </c>
      <c r="B1277" t="s">
        <v>2804</v>
      </c>
      <c r="C1277" t="s">
        <v>2821</v>
      </c>
      <c r="D1277" t="s">
        <v>2822</v>
      </c>
      <c r="E1277" t="s">
        <v>2818</v>
      </c>
      <c r="F1277" t="s">
        <v>2808</v>
      </c>
      <c r="G1277" t="s">
        <v>2809</v>
      </c>
      <c r="H1277" t="s">
        <v>5083</v>
      </c>
      <c r="I1277" s="2">
        <v>45751</v>
      </c>
      <c r="J1277" t="s">
        <v>5084</v>
      </c>
      <c r="K1277" t="s">
        <v>10</v>
      </c>
      <c r="L1277" t="s">
        <v>10</v>
      </c>
      <c r="M1277" s="3">
        <v>0</v>
      </c>
      <c r="N1277" s="4">
        <v>84.03</v>
      </c>
      <c r="O1277" s="4">
        <v>0</v>
      </c>
      <c r="P1277" s="4">
        <v>0</v>
      </c>
      <c r="Q1277" s="4">
        <v>0</v>
      </c>
      <c r="R1277" s="4">
        <v>0</v>
      </c>
      <c r="S1277" s="4">
        <v>84.03</v>
      </c>
      <c r="T1277" t="s">
        <v>5040</v>
      </c>
      <c r="U1277" t="s">
        <v>5085</v>
      </c>
      <c r="V1277" t="s">
        <v>5029</v>
      </c>
      <c r="W1277" t="s">
        <v>2821</v>
      </c>
    </row>
    <row r="1278" spans="1:23" x14ac:dyDescent="0.2">
      <c r="A1278" t="s">
        <v>2817</v>
      </c>
      <c r="B1278" t="s">
        <v>2804</v>
      </c>
      <c r="C1278" t="s">
        <v>2821</v>
      </c>
      <c r="D1278" t="s">
        <v>2822</v>
      </c>
      <c r="E1278" t="s">
        <v>2818</v>
      </c>
      <c r="F1278" t="s">
        <v>2808</v>
      </c>
      <c r="G1278" t="s">
        <v>2809</v>
      </c>
      <c r="H1278" t="s">
        <v>5086</v>
      </c>
      <c r="I1278" s="2">
        <v>45751</v>
      </c>
      <c r="J1278" t="s">
        <v>5087</v>
      </c>
      <c r="K1278" t="s">
        <v>10</v>
      </c>
      <c r="L1278" t="s">
        <v>10</v>
      </c>
      <c r="M1278" s="3">
        <v>0</v>
      </c>
      <c r="N1278" s="4">
        <v>84.03</v>
      </c>
      <c r="O1278" s="4">
        <v>0</v>
      </c>
      <c r="P1278" s="4">
        <v>0</v>
      </c>
      <c r="Q1278" s="4">
        <v>0</v>
      </c>
      <c r="R1278" s="4">
        <v>0</v>
      </c>
      <c r="S1278" s="4">
        <v>84.03</v>
      </c>
      <c r="T1278" t="s">
        <v>5040</v>
      </c>
      <c r="U1278" t="s">
        <v>5088</v>
      </c>
      <c r="V1278" t="s">
        <v>5029</v>
      </c>
      <c r="W1278" t="s">
        <v>2821</v>
      </c>
    </row>
    <row r="1279" spans="1:23" x14ac:dyDescent="0.2">
      <c r="A1279" t="s">
        <v>2817</v>
      </c>
      <c r="B1279" t="s">
        <v>2804</v>
      </c>
      <c r="C1279" t="s">
        <v>2821</v>
      </c>
      <c r="D1279" t="s">
        <v>2822</v>
      </c>
      <c r="E1279" t="s">
        <v>2818</v>
      </c>
      <c r="F1279" t="s">
        <v>2808</v>
      </c>
      <c r="G1279" t="s">
        <v>2809</v>
      </c>
      <c r="H1279" t="s">
        <v>5089</v>
      </c>
      <c r="I1279" s="2">
        <v>45751</v>
      </c>
      <c r="J1279" t="s">
        <v>5090</v>
      </c>
      <c r="K1279" t="s">
        <v>10</v>
      </c>
      <c r="L1279" t="s">
        <v>10</v>
      </c>
      <c r="M1279" s="3">
        <v>0</v>
      </c>
      <c r="N1279" s="4">
        <v>84.03</v>
      </c>
      <c r="O1279" s="4">
        <v>0</v>
      </c>
      <c r="P1279" s="4">
        <v>0</v>
      </c>
      <c r="Q1279" s="4">
        <v>0</v>
      </c>
      <c r="R1279" s="4">
        <v>0</v>
      </c>
      <c r="S1279" s="4">
        <v>84.03</v>
      </c>
      <c r="T1279" t="s">
        <v>5040</v>
      </c>
      <c r="U1279" t="s">
        <v>5091</v>
      </c>
      <c r="V1279" t="s">
        <v>5029</v>
      </c>
      <c r="W1279" t="s">
        <v>2821</v>
      </c>
    </row>
    <row r="1280" spans="1:23" x14ac:dyDescent="0.2">
      <c r="A1280" t="s">
        <v>2817</v>
      </c>
      <c r="B1280" t="s">
        <v>2804</v>
      </c>
      <c r="C1280" t="s">
        <v>2821</v>
      </c>
      <c r="D1280" t="s">
        <v>2822</v>
      </c>
      <c r="E1280" t="s">
        <v>2818</v>
      </c>
      <c r="F1280" t="s">
        <v>2808</v>
      </c>
      <c r="G1280" t="s">
        <v>2809</v>
      </c>
      <c r="H1280" t="s">
        <v>5092</v>
      </c>
      <c r="I1280" s="2">
        <v>45751</v>
      </c>
      <c r="J1280" t="s">
        <v>5093</v>
      </c>
      <c r="K1280" t="s">
        <v>10</v>
      </c>
      <c r="L1280" t="s">
        <v>10</v>
      </c>
      <c r="M1280" s="3">
        <v>0</v>
      </c>
      <c r="N1280" s="4">
        <v>84.03</v>
      </c>
      <c r="O1280" s="4">
        <v>0</v>
      </c>
      <c r="P1280" s="4">
        <v>0</v>
      </c>
      <c r="Q1280" s="4">
        <v>0</v>
      </c>
      <c r="R1280" s="4">
        <v>0</v>
      </c>
      <c r="S1280" s="4">
        <v>84.03</v>
      </c>
      <c r="T1280" t="s">
        <v>5040</v>
      </c>
      <c r="U1280" t="s">
        <v>5094</v>
      </c>
      <c r="V1280" t="s">
        <v>5029</v>
      </c>
      <c r="W1280" t="s">
        <v>2821</v>
      </c>
    </row>
    <row r="1281" spans="1:23" x14ac:dyDescent="0.2">
      <c r="A1281" t="s">
        <v>2817</v>
      </c>
      <c r="B1281" t="s">
        <v>2804</v>
      </c>
      <c r="C1281" t="s">
        <v>2821</v>
      </c>
      <c r="D1281" t="s">
        <v>2822</v>
      </c>
      <c r="E1281" t="s">
        <v>2818</v>
      </c>
      <c r="F1281" t="s">
        <v>2808</v>
      </c>
      <c r="G1281" t="s">
        <v>2809</v>
      </c>
      <c r="H1281" t="s">
        <v>5095</v>
      </c>
      <c r="I1281" s="2">
        <v>45751</v>
      </c>
      <c r="J1281" t="s">
        <v>5039</v>
      </c>
      <c r="K1281" t="s">
        <v>10</v>
      </c>
      <c r="L1281" t="s">
        <v>10</v>
      </c>
      <c r="M1281" s="3">
        <v>0</v>
      </c>
      <c r="N1281" s="4">
        <v>84.03</v>
      </c>
      <c r="O1281" s="4">
        <v>0</v>
      </c>
      <c r="P1281" s="4">
        <v>0</v>
      </c>
      <c r="Q1281" s="4">
        <v>0</v>
      </c>
      <c r="R1281" s="4">
        <v>0</v>
      </c>
      <c r="S1281" s="4">
        <v>84.03</v>
      </c>
      <c r="T1281" t="s">
        <v>5040</v>
      </c>
      <c r="U1281" t="s">
        <v>5096</v>
      </c>
      <c r="V1281" t="s">
        <v>5029</v>
      </c>
      <c r="W1281" t="s">
        <v>2821</v>
      </c>
    </row>
    <row r="1282" spans="1:23" x14ac:dyDescent="0.2">
      <c r="A1282" t="s">
        <v>2817</v>
      </c>
      <c r="B1282" t="s">
        <v>2804</v>
      </c>
      <c r="C1282" t="s">
        <v>2821</v>
      </c>
      <c r="D1282" t="s">
        <v>2822</v>
      </c>
      <c r="E1282" t="s">
        <v>2818</v>
      </c>
      <c r="F1282" t="s">
        <v>2808</v>
      </c>
      <c r="G1282" t="s">
        <v>2809</v>
      </c>
      <c r="H1282" t="s">
        <v>5097</v>
      </c>
      <c r="I1282" s="2">
        <v>45775</v>
      </c>
      <c r="J1282" t="s">
        <v>2846</v>
      </c>
      <c r="K1282" t="s">
        <v>10</v>
      </c>
      <c r="L1282" t="s">
        <v>10</v>
      </c>
      <c r="M1282" s="3">
        <v>0</v>
      </c>
      <c r="N1282" s="4">
        <v>9078</v>
      </c>
      <c r="O1282" s="4">
        <v>0</v>
      </c>
      <c r="P1282" s="4">
        <v>0</v>
      </c>
      <c r="Q1282" s="4">
        <v>0</v>
      </c>
      <c r="R1282" s="4">
        <v>0</v>
      </c>
      <c r="S1282" s="4">
        <v>9078</v>
      </c>
      <c r="T1282" t="s">
        <v>5098</v>
      </c>
      <c r="U1282" t="s">
        <v>5099</v>
      </c>
      <c r="V1282" t="s">
        <v>5029</v>
      </c>
      <c r="W1282" t="s">
        <v>2821</v>
      </c>
    </row>
    <row r="1283" spans="1:23" x14ac:dyDescent="0.2">
      <c r="A1283" t="s">
        <v>2817</v>
      </c>
      <c r="B1283" t="s">
        <v>2804</v>
      </c>
      <c r="C1283" t="s">
        <v>2821</v>
      </c>
      <c r="D1283" t="s">
        <v>2822</v>
      </c>
      <c r="E1283" t="s">
        <v>2818</v>
      </c>
      <c r="F1283" t="s">
        <v>2808</v>
      </c>
      <c r="G1283" t="s">
        <v>2809</v>
      </c>
      <c r="H1283" t="s">
        <v>1970</v>
      </c>
      <c r="I1283" s="2">
        <v>45775</v>
      </c>
      <c r="J1283" t="s">
        <v>3</v>
      </c>
      <c r="K1283" t="s">
        <v>10</v>
      </c>
      <c r="L1283" t="s">
        <v>10</v>
      </c>
      <c r="M1283" s="3">
        <v>0</v>
      </c>
      <c r="N1283" s="4">
        <v>5775</v>
      </c>
      <c r="O1283" s="4">
        <v>0</v>
      </c>
      <c r="P1283" s="4">
        <v>0</v>
      </c>
      <c r="Q1283" s="4">
        <v>0</v>
      </c>
      <c r="R1283" s="4">
        <v>0</v>
      </c>
      <c r="S1283" s="4">
        <v>5775</v>
      </c>
      <c r="T1283" t="s">
        <v>5098</v>
      </c>
      <c r="U1283" t="s">
        <v>5100</v>
      </c>
      <c r="V1283" t="s">
        <v>5029</v>
      </c>
      <c r="W1283" t="s">
        <v>2821</v>
      </c>
    </row>
    <row r="1284" spans="1:23" x14ac:dyDescent="0.2">
      <c r="A1284" t="s">
        <v>2817</v>
      </c>
      <c r="B1284" t="s">
        <v>2804</v>
      </c>
      <c r="C1284" t="s">
        <v>2821</v>
      </c>
      <c r="D1284" t="s">
        <v>2822</v>
      </c>
      <c r="E1284" t="s">
        <v>2818</v>
      </c>
      <c r="F1284" t="s">
        <v>2808</v>
      </c>
      <c r="G1284" t="s">
        <v>2809</v>
      </c>
      <c r="H1284" t="s">
        <v>2675</v>
      </c>
      <c r="I1284" s="2">
        <v>45776</v>
      </c>
      <c r="J1284" t="s">
        <v>1354</v>
      </c>
      <c r="K1284" t="s">
        <v>10</v>
      </c>
      <c r="L1284" t="s">
        <v>10</v>
      </c>
      <c r="M1284" s="3">
        <v>0</v>
      </c>
      <c r="N1284" s="4">
        <v>3160</v>
      </c>
      <c r="O1284" s="4">
        <v>0</v>
      </c>
      <c r="P1284" s="4">
        <v>0</v>
      </c>
      <c r="Q1284" s="4">
        <v>0</v>
      </c>
      <c r="R1284" s="4">
        <v>0</v>
      </c>
      <c r="S1284" s="4">
        <v>3160</v>
      </c>
      <c r="T1284" t="s">
        <v>5101</v>
      </c>
      <c r="U1284" t="s">
        <v>5102</v>
      </c>
      <c r="V1284" t="s">
        <v>5029</v>
      </c>
      <c r="W1284" t="s">
        <v>2821</v>
      </c>
    </row>
    <row r="1285" spans="1:23" x14ac:dyDescent="0.2">
      <c r="A1285" t="s">
        <v>2817</v>
      </c>
      <c r="B1285" t="s">
        <v>2804</v>
      </c>
      <c r="C1285" t="s">
        <v>2805</v>
      </c>
      <c r="D1285" t="s">
        <v>2829</v>
      </c>
      <c r="E1285" t="s">
        <v>2818</v>
      </c>
      <c r="F1285" t="s">
        <v>2808</v>
      </c>
      <c r="G1285" t="s">
        <v>2809</v>
      </c>
      <c r="H1285" t="s">
        <v>5103</v>
      </c>
      <c r="I1285" s="2">
        <v>45777</v>
      </c>
      <c r="J1285" t="s">
        <v>2811</v>
      </c>
      <c r="K1285" t="s">
        <v>10</v>
      </c>
      <c r="L1285" t="s">
        <v>10</v>
      </c>
      <c r="M1285" s="3">
        <v>22318</v>
      </c>
      <c r="N1285" s="4">
        <v>4463.6000000000004</v>
      </c>
      <c r="O1285" s="4">
        <v>0</v>
      </c>
      <c r="P1285" s="4">
        <v>0</v>
      </c>
      <c r="Q1285" s="4">
        <v>0</v>
      </c>
      <c r="R1285" s="4">
        <v>0</v>
      </c>
      <c r="S1285" s="4">
        <v>4463.6000000000004</v>
      </c>
      <c r="T1285" t="s">
        <v>5104</v>
      </c>
      <c r="U1285" t="s">
        <v>5105</v>
      </c>
      <c r="V1285" t="s">
        <v>5029</v>
      </c>
      <c r="W1285" t="s">
        <v>2805</v>
      </c>
    </row>
    <row r="1286" spans="1:23" x14ac:dyDescent="0.2">
      <c r="A1286" t="s">
        <v>2817</v>
      </c>
      <c r="B1286" t="s">
        <v>2804</v>
      </c>
      <c r="C1286" t="s">
        <v>2805</v>
      </c>
      <c r="D1286" t="s">
        <v>2833</v>
      </c>
      <c r="E1286" t="s">
        <v>2818</v>
      </c>
      <c r="F1286" t="s">
        <v>2808</v>
      </c>
      <c r="G1286" t="s">
        <v>2809</v>
      </c>
      <c r="H1286" t="s">
        <v>5106</v>
      </c>
      <c r="I1286" s="2">
        <v>45777</v>
      </c>
      <c r="J1286" t="s">
        <v>2811</v>
      </c>
      <c r="K1286" t="s">
        <v>10</v>
      </c>
      <c r="L1286" t="s">
        <v>10</v>
      </c>
      <c r="M1286" s="3">
        <v>118032</v>
      </c>
      <c r="N1286" s="4">
        <v>14163.84</v>
      </c>
      <c r="O1286" s="4">
        <v>0</v>
      </c>
      <c r="P1286" s="4">
        <v>0</v>
      </c>
      <c r="Q1286" s="4">
        <v>0</v>
      </c>
      <c r="R1286" s="4">
        <v>0</v>
      </c>
      <c r="S1286" s="4">
        <v>14163.84</v>
      </c>
      <c r="T1286" t="s">
        <v>5104</v>
      </c>
      <c r="U1286" t="s">
        <v>5107</v>
      </c>
      <c r="V1286" t="s">
        <v>5029</v>
      </c>
      <c r="W1286" t="s">
        <v>2805</v>
      </c>
    </row>
    <row r="1287" spans="1:23" x14ac:dyDescent="0.2">
      <c r="A1287" t="s">
        <v>2817</v>
      </c>
      <c r="B1287" t="s">
        <v>2804</v>
      </c>
      <c r="C1287" t="s">
        <v>2805</v>
      </c>
      <c r="D1287" t="s">
        <v>2833</v>
      </c>
      <c r="E1287" t="s">
        <v>2818</v>
      </c>
      <c r="F1287" t="s">
        <v>2808</v>
      </c>
      <c r="G1287" t="s">
        <v>2809</v>
      </c>
      <c r="H1287" t="s">
        <v>5108</v>
      </c>
      <c r="I1287" s="2">
        <v>45777</v>
      </c>
      <c r="J1287" t="s">
        <v>2811</v>
      </c>
      <c r="K1287" t="s">
        <v>10</v>
      </c>
      <c r="L1287" t="s">
        <v>10</v>
      </c>
      <c r="M1287" s="3">
        <v>165251</v>
      </c>
      <c r="N1287" s="4">
        <v>16525.099999999999</v>
      </c>
      <c r="O1287" s="4">
        <v>0</v>
      </c>
      <c r="P1287" s="4">
        <v>0</v>
      </c>
      <c r="Q1287" s="4">
        <v>0</v>
      </c>
      <c r="R1287" s="4">
        <v>0</v>
      </c>
      <c r="S1287" s="4">
        <v>16525.099999999999</v>
      </c>
      <c r="T1287" t="s">
        <v>5104</v>
      </c>
      <c r="U1287" t="s">
        <v>5109</v>
      </c>
      <c r="V1287" t="s">
        <v>5029</v>
      </c>
      <c r="W1287" t="s">
        <v>2805</v>
      </c>
    </row>
    <row r="1288" spans="1:23" x14ac:dyDescent="0.2">
      <c r="A1288" t="s">
        <v>2817</v>
      </c>
      <c r="B1288" t="s">
        <v>2804</v>
      </c>
      <c r="C1288" t="s">
        <v>2805</v>
      </c>
      <c r="D1288" t="s">
        <v>2833</v>
      </c>
      <c r="E1288" t="s">
        <v>2818</v>
      </c>
      <c r="F1288" t="s">
        <v>2808</v>
      </c>
      <c r="G1288" t="s">
        <v>2809</v>
      </c>
      <c r="H1288" t="s">
        <v>5108</v>
      </c>
      <c r="I1288" s="2">
        <v>45777</v>
      </c>
      <c r="J1288" t="s">
        <v>2811</v>
      </c>
      <c r="K1288" t="s">
        <v>10</v>
      </c>
      <c r="L1288" t="s">
        <v>10</v>
      </c>
      <c r="M1288" s="3">
        <v>23353</v>
      </c>
      <c r="N1288" s="4">
        <v>14011.8</v>
      </c>
      <c r="O1288" s="4">
        <v>0</v>
      </c>
      <c r="P1288" s="4">
        <v>0</v>
      </c>
      <c r="Q1288" s="4">
        <v>0</v>
      </c>
      <c r="R1288" s="4">
        <v>0</v>
      </c>
      <c r="S1288" s="4">
        <v>14011.8</v>
      </c>
      <c r="T1288" t="s">
        <v>5104</v>
      </c>
      <c r="U1288" t="s">
        <v>5109</v>
      </c>
      <c r="V1288" t="s">
        <v>5029</v>
      </c>
      <c r="W1288" t="s">
        <v>2805</v>
      </c>
    </row>
    <row r="1289" spans="1:23" x14ac:dyDescent="0.2">
      <c r="A1289" t="s">
        <v>2817</v>
      </c>
      <c r="B1289" t="s">
        <v>2804</v>
      </c>
      <c r="C1289" t="s">
        <v>2805</v>
      </c>
      <c r="D1289" t="s">
        <v>2833</v>
      </c>
      <c r="E1289" t="s">
        <v>2818</v>
      </c>
      <c r="F1289" t="s">
        <v>2808</v>
      </c>
      <c r="G1289" t="s">
        <v>2809</v>
      </c>
      <c r="H1289" t="s">
        <v>5108</v>
      </c>
      <c r="I1289" s="2">
        <v>45777</v>
      </c>
      <c r="J1289" t="s">
        <v>2811</v>
      </c>
      <c r="K1289" t="s">
        <v>10</v>
      </c>
      <c r="L1289" t="s">
        <v>10</v>
      </c>
      <c r="M1289" s="3">
        <v>21902</v>
      </c>
      <c r="N1289" s="4">
        <v>17521.599999999999</v>
      </c>
      <c r="O1289" s="4">
        <v>0</v>
      </c>
      <c r="P1289" s="4">
        <v>0</v>
      </c>
      <c r="Q1289" s="4">
        <v>0</v>
      </c>
      <c r="R1289" s="4">
        <v>0</v>
      </c>
      <c r="S1289" s="4">
        <v>17521.599999999999</v>
      </c>
      <c r="T1289" t="s">
        <v>5104</v>
      </c>
      <c r="U1289" t="s">
        <v>5109</v>
      </c>
      <c r="V1289" t="s">
        <v>5029</v>
      </c>
      <c r="W1289" t="s">
        <v>2805</v>
      </c>
    </row>
    <row r="1290" spans="1:23" x14ac:dyDescent="0.2">
      <c r="A1290" t="s">
        <v>2817</v>
      </c>
      <c r="B1290" t="s">
        <v>2804</v>
      </c>
      <c r="C1290" t="s">
        <v>2821</v>
      </c>
      <c r="D1290" t="s">
        <v>2822</v>
      </c>
      <c r="E1290" t="s">
        <v>2818</v>
      </c>
      <c r="F1290" t="s">
        <v>2808</v>
      </c>
      <c r="G1290" t="s">
        <v>2809</v>
      </c>
      <c r="H1290" t="s">
        <v>5110</v>
      </c>
      <c r="I1290" s="2">
        <v>45751</v>
      </c>
      <c r="J1290" t="s">
        <v>5039</v>
      </c>
      <c r="K1290" t="s">
        <v>10</v>
      </c>
      <c r="L1290" t="s">
        <v>10</v>
      </c>
      <c r="M1290" s="3">
        <v>0</v>
      </c>
      <c r="N1290" s="4">
        <v>84.03</v>
      </c>
      <c r="O1290" s="4">
        <v>0</v>
      </c>
      <c r="P1290" s="4">
        <v>0</v>
      </c>
      <c r="Q1290" s="4">
        <v>0</v>
      </c>
      <c r="R1290" s="4">
        <v>0</v>
      </c>
      <c r="S1290" s="4">
        <v>84.03</v>
      </c>
      <c r="T1290" t="s">
        <v>5040</v>
      </c>
      <c r="U1290" t="s">
        <v>5111</v>
      </c>
      <c r="V1290" t="s">
        <v>5029</v>
      </c>
      <c r="W1290" t="s">
        <v>2821</v>
      </c>
    </row>
    <row r="1291" spans="1:23" x14ac:dyDescent="0.2">
      <c r="A1291" s="7" t="s">
        <v>2817</v>
      </c>
      <c r="B1291" s="7" t="s">
        <v>10</v>
      </c>
      <c r="C1291" s="7" t="s">
        <v>10</v>
      </c>
      <c r="D1291" s="7" t="s">
        <v>10</v>
      </c>
      <c r="E1291" s="7" t="s">
        <v>10</v>
      </c>
      <c r="F1291" s="7" t="s">
        <v>10</v>
      </c>
      <c r="G1291" s="7" t="s">
        <v>10</v>
      </c>
      <c r="H1291" s="7" t="s">
        <v>10</v>
      </c>
      <c r="I1291" s="8"/>
      <c r="J1291" s="7" t="s">
        <v>10</v>
      </c>
      <c r="K1291" s="7" t="s">
        <v>10</v>
      </c>
      <c r="L1291" s="7" t="s">
        <v>10</v>
      </c>
      <c r="M1291" s="9">
        <v>350856</v>
      </c>
      <c r="N1291" s="10">
        <v>86043.42</v>
      </c>
      <c r="O1291" s="10">
        <v>0</v>
      </c>
      <c r="P1291" s="10">
        <v>0</v>
      </c>
      <c r="Q1291" s="10">
        <v>0</v>
      </c>
      <c r="R1291" s="10">
        <v>0</v>
      </c>
      <c r="S1291" s="10">
        <v>86043.42</v>
      </c>
      <c r="T1291" s="7" t="s">
        <v>10</v>
      </c>
      <c r="U1291" s="7" t="s">
        <v>10</v>
      </c>
      <c r="V1291" t="s">
        <v>5029</v>
      </c>
      <c r="W1291" s="7" t="s">
        <v>10</v>
      </c>
    </row>
    <row r="1292" spans="1:23" x14ac:dyDescent="0.2">
      <c r="A1292" t="s">
        <v>2854</v>
      </c>
      <c r="B1292" t="s">
        <v>2804</v>
      </c>
      <c r="C1292" t="s">
        <v>2821</v>
      </c>
      <c r="D1292" t="s">
        <v>2822</v>
      </c>
      <c r="E1292" t="s">
        <v>2855</v>
      </c>
      <c r="F1292" t="s">
        <v>2808</v>
      </c>
      <c r="G1292" t="s">
        <v>2856</v>
      </c>
      <c r="H1292" t="s">
        <v>2279</v>
      </c>
      <c r="I1292" s="2">
        <v>45775</v>
      </c>
      <c r="J1292" t="s">
        <v>424</v>
      </c>
      <c r="K1292" t="s">
        <v>10</v>
      </c>
      <c r="L1292" t="s">
        <v>10</v>
      </c>
      <c r="M1292" s="3">
        <v>0</v>
      </c>
      <c r="N1292" s="4">
        <v>119897.34</v>
      </c>
      <c r="O1292" s="4">
        <v>0</v>
      </c>
      <c r="P1292" s="4">
        <v>0</v>
      </c>
      <c r="Q1292" s="4">
        <v>0</v>
      </c>
      <c r="R1292" s="4">
        <v>0</v>
      </c>
      <c r="S1292" s="4">
        <v>119897.34</v>
      </c>
      <c r="T1292" t="s">
        <v>2857</v>
      </c>
      <c r="U1292" t="s">
        <v>5112</v>
      </c>
      <c r="V1292" t="s">
        <v>5029</v>
      </c>
      <c r="W1292" t="s">
        <v>2821</v>
      </c>
    </row>
    <row r="1293" spans="1:23" x14ac:dyDescent="0.2">
      <c r="A1293" t="s">
        <v>2854</v>
      </c>
      <c r="B1293" t="s">
        <v>2804</v>
      </c>
      <c r="C1293" t="s">
        <v>2821</v>
      </c>
      <c r="D1293" t="s">
        <v>2822</v>
      </c>
      <c r="E1293" t="s">
        <v>2855</v>
      </c>
      <c r="F1293" t="s">
        <v>2808</v>
      </c>
      <c r="G1293" t="s">
        <v>2856</v>
      </c>
      <c r="H1293" t="s">
        <v>2244</v>
      </c>
      <c r="I1293" s="2">
        <v>45775</v>
      </c>
      <c r="J1293" t="s">
        <v>2859</v>
      </c>
      <c r="K1293" t="s">
        <v>10</v>
      </c>
      <c r="L1293" t="s">
        <v>10</v>
      </c>
      <c r="M1293" s="3">
        <v>0</v>
      </c>
      <c r="N1293" s="4">
        <v>2767</v>
      </c>
      <c r="O1293" s="4">
        <v>0</v>
      </c>
      <c r="P1293" s="4">
        <v>0</v>
      </c>
      <c r="Q1293" s="4">
        <v>0</v>
      </c>
      <c r="R1293" s="4">
        <v>0</v>
      </c>
      <c r="S1293" s="4">
        <v>2767</v>
      </c>
      <c r="T1293" t="s">
        <v>2857</v>
      </c>
      <c r="U1293" t="s">
        <v>5113</v>
      </c>
      <c r="V1293" t="s">
        <v>5029</v>
      </c>
      <c r="W1293" t="s">
        <v>2821</v>
      </c>
    </row>
    <row r="1294" spans="1:23" x14ac:dyDescent="0.2">
      <c r="A1294" t="s">
        <v>2854</v>
      </c>
      <c r="B1294" t="s">
        <v>2804</v>
      </c>
      <c r="C1294" t="s">
        <v>2821</v>
      </c>
      <c r="D1294" t="s">
        <v>2822</v>
      </c>
      <c r="E1294" t="s">
        <v>2855</v>
      </c>
      <c r="F1294" t="s">
        <v>2808</v>
      </c>
      <c r="G1294" t="s">
        <v>2856</v>
      </c>
      <c r="H1294" t="s">
        <v>2612</v>
      </c>
      <c r="I1294" s="2">
        <v>45775</v>
      </c>
      <c r="J1294" t="s">
        <v>2861</v>
      </c>
      <c r="K1294" t="s">
        <v>10</v>
      </c>
      <c r="L1294" t="s">
        <v>10</v>
      </c>
      <c r="M1294" s="3">
        <v>0</v>
      </c>
      <c r="N1294" s="4">
        <v>1939</v>
      </c>
      <c r="O1294" s="4">
        <v>0</v>
      </c>
      <c r="P1294" s="4">
        <v>0</v>
      </c>
      <c r="Q1294" s="4">
        <v>0</v>
      </c>
      <c r="R1294" s="4">
        <v>0</v>
      </c>
      <c r="S1294" s="4">
        <v>1939</v>
      </c>
      <c r="T1294" t="s">
        <v>2857</v>
      </c>
      <c r="U1294" t="s">
        <v>5114</v>
      </c>
      <c r="V1294" t="s">
        <v>5029</v>
      </c>
      <c r="W1294" t="s">
        <v>2821</v>
      </c>
    </row>
    <row r="1295" spans="1:23" x14ac:dyDescent="0.2">
      <c r="A1295" t="s">
        <v>2854</v>
      </c>
      <c r="B1295" t="s">
        <v>2804</v>
      </c>
      <c r="C1295" t="s">
        <v>2821</v>
      </c>
      <c r="D1295" t="s">
        <v>2822</v>
      </c>
      <c r="E1295" t="s">
        <v>2855</v>
      </c>
      <c r="F1295" t="s">
        <v>2808</v>
      </c>
      <c r="G1295" t="s">
        <v>2856</v>
      </c>
      <c r="H1295" t="s">
        <v>2748</v>
      </c>
      <c r="I1295" s="2">
        <v>45775</v>
      </c>
      <c r="J1295" t="s">
        <v>1782</v>
      </c>
      <c r="K1295" t="s">
        <v>10</v>
      </c>
      <c r="L1295" t="s">
        <v>10</v>
      </c>
      <c r="M1295" s="3">
        <v>0</v>
      </c>
      <c r="N1295" s="4">
        <v>3621</v>
      </c>
      <c r="O1295" s="4">
        <v>0</v>
      </c>
      <c r="P1295" s="4">
        <v>0</v>
      </c>
      <c r="Q1295" s="4">
        <v>0</v>
      </c>
      <c r="R1295" s="4">
        <v>0</v>
      </c>
      <c r="S1295" s="4">
        <v>3621</v>
      </c>
      <c r="T1295" t="s">
        <v>2857</v>
      </c>
      <c r="U1295" t="s">
        <v>5115</v>
      </c>
      <c r="V1295" t="s">
        <v>5029</v>
      </c>
      <c r="W1295" t="s">
        <v>2821</v>
      </c>
    </row>
    <row r="1296" spans="1:23" x14ac:dyDescent="0.2">
      <c r="A1296" t="s">
        <v>2854</v>
      </c>
      <c r="B1296" t="s">
        <v>2804</v>
      </c>
      <c r="C1296" t="s">
        <v>2821</v>
      </c>
      <c r="D1296" t="s">
        <v>2822</v>
      </c>
      <c r="E1296" t="s">
        <v>2855</v>
      </c>
      <c r="F1296" t="s">
        <v>2808</v>
      </c>
      <c r="G1296" t="s">
        <v>2856</v>
      </c>
      <c r="H1296" t="s">
        <v>2636</v>
      </c>
      <c r="I1296" s="2">
        <v>45775</v>
      </c>
      <c r="J1296" t="s">
        <v>2864</v>
      </c>
      <c r="K1296" t="s">
        <v>10</v>
      </c>
      <c r="L1296" t="s">
        <v>10</v>
      </c>
      <c r="M1296" s="3">
        <v>0</v>
      </c>
      <c r="N1296" s="4">
        <v>3330</v>
      </c>
      <c r="O1296" s="4">
        <v>0</v>
      </c>
      <c r="P1296" s="4">
        <v>0</v>
      </c>
      <c r="Q1296" s="4">
        <v>0</v>
      </c>
      <c r="R1296" s="4">
        <v>0</v>
      </c>
      <c r="S1296" s="4">
        <v>3330</v>
      </c>
      <c r="T1296" t="s">
        <v>2857</v>
      </c>
      <c r="U1296" t="s">
        <v>5116</v>
      </c>
      <c r="V1296" t="s">
        <v>5029</v>
      </c>
      <c r="W1296" t="s">
        <v>2821</v>
      </c>
    </row>
    <row r="1297" spans="1:23" x14ac:dyDescent="0.2">
      <c r="A1297" t="s">
        <v>2854</v>
      </c>
      <c r="B1297" t="s">
        <v>2804</v>
      </c>
      <c r="C1297" t="s">
        <v>2821</v>
      </c>
      <c r="D1297" t="s">
        <v>2822</v>
      </c>
      <c r="E1297" t="s">
        <v>2855</v>
      </c>
      <c r="F1297" t="s">
        <v>2808</v>
      </c>
      <c r="G1297" t="s">
        <v>2856</v>
      </c>
      <c r="H1297" t="s">
        <v>2342</v>
      </c>
      <c r="I1297" s="2">
        <v>45775</v>
      </c>
      <c r="J1297" t="s">
        <v>2866</v>
      </c>
      <c r="K1297" t="s">
        <v>10</v>
      </c>
      <c r="L1297" t="s">
        <v>10</v>
      </c>
      <c r="M1297" s="3">
        <v>0</v>
      </c>
      <c r="N1297" s="4">
        <v>4240</v>
      </c>
      <c r="O1297" s="4">
        <v>0</v>
      </c>
      <c r="P1297" s="4">
        <v>0</v>
      </c>
      <c r="Q1297" s="4">
        <v>0</v>
      </c>
      <c r="R1297" s="4">
        <v>0</v>
      </c>
      <c r="S1297" s="4">
        <v>4240</v>
      </c>
      <c r="T1297" t="s">
        <v>2857</v>
      </c>
      <c r="U1297" t="s">
        <v>5117</v>
      </c>
      <c r="V1297" t="s">
        <v>5029</v>
      </c>
      <c r="W1297" t="s">
        <v>2821</v>
      </c>
    </row>
    <row r="1298" spans="1:23" x14ac:dyDescent="0.2">
      <c r="A1298" t="s">
        <v>2854</v>
      </c>
      <c r="B1298" t="s">
        <v>2804</v>
      </c>
      <c r="C1298" t="s">
        <v>2821</v>
      </c>
      <c r="D1298" t="s">
        <v>2822</v>
      </c>
      <c r="E1298" t="s">
        <v>2855</v>
      </c>
      <c r="F1298" t="s">
        <v>2808</v>
      </c>
      <c r="G1298" t="s">
        <v>2856</v>
      </c>
      <c r="H1298" t="s">
        <v>2507</v>
      </c>
      <c r="I1298" s="2">
        <v>45775</v>
      </c>
      <c r="J1298" t="s">
        <v>930</v>
      </c>
      <c r="K1298" t="s">
        <v>10</v>
      </c>
      <c r="L1298" t="s">
        <v>10</v>
      </c>
      <c r="M1298" s="3">
        <v>0</v>
      </c>
      <c r="N1298" s="4">
        <v>15720</v>
      </c>
      <c r="O1298" s="4">
        <v>0</v>
      </c>
      <c r="P1298" s="4">
        <v>0</v>
      </c>
      <c r="Q1298" s="4">
        <v>0</v>
      </c>
      <c r="R1298" s="4">
        <v>0</v>
      </c>
      <c r="S1298" s="4">
        <v>15720</v>
      </c>
      <c r="T1298" t="s">
        <v>2857</v>
      </c>
      <c r="U1298" t="s">
        <v>5118</v>
      </c>
      <c r="V1298" t="s">
        <v>5029</v>
      </c>
      <c r="W1298" t="s">
        <v>2821</v>
      </c>
    </row>
    <row r="1299" spans="1:23" x14ac:dyDescent="0.2">
      <c r="A1299" s="7" t="s">
        <v>2854</v>
      </c>
      <c r="B1299" s="7" t="s">
        <v>10</v>
      </c>
      <c r="C1299" s="7" t="s">
        <v>10</v>
      </c>
      <c r="D1299" s="7" t="s">
        <v>10</v>
      </c>
      <c r="E1299" s="7" t="s">
        <v>10</v>
      </c>
      <c r="F1299" s="7" t="s">
        <v>10</v>
      </c>
      <c r="G1299" s="7" t="s">
        <v>10</v>
      </c>
      <c r="H1299" s="7" t="s">
        <v>10</v>
      </c>
      <c r="I1299" s="8"/>
      <c r="J1299" s="7" t="s">
        <v>10</v>
      </c>
      <c r="K1299" s="7" t="s">
        <v>10</v>
      </c>
      <c r="L1299" s="7" t="s">
        <v>10</v>
      </c>
      <c r="M1299" s="9">
        <v>0</v>
      </c>
      <c r="N1299" s="10">
        <v>151514.34</v>
      </c>
      <c r="O1299" s="10">
        <v>0</v>
      </c>
      <c r="P1299" s="10">
        <v>0</v>
      </c>
      <c r="Q1299" s="10">
        <v>0</v>
      </c>
      <c r="R1299" s="10">
        <v>0</v>
      </c>
      <c r="S1299" s="10">
        <v>151514.34</v>
      </c>
      <c r="T1299" s="7" t="s">
        <v>10</v>
      </c>
      <c r="U1299" s="7" t="s">
        <v>10</v>
      </c>
      <c r="V1299" t="s">
        <v>5029</v>
      </c>
      <c r="W1299" s="7" t="s">
        <v>10</v>
      </c>
    </row>
    <row r="1300" spans="1:23" x14ac:dyDescent="0.2">
      <c r="A1300" t="s">
        <v>2869</v>
      </c>
      <c r="B1300" t="s">
        <v>2870</v>
      </c>
      <c r="C1300" t="s">
        <v>2871</v>
      </c>
      <c r="D1300" t="s">
        <v>2872</v>
      </c>
      <c r="E1300" t="s">
        <v>2873</v>
      </c>
      <c r="F1300" t="s">
        <v>2874</v>
      </c>
      <c r="G1300" t="s">
        <v>2809</v>
      </c>
      <c r="H1300" t="s">
        <v>5119</v>
      </c>
      <c r="I1300" s="2">
        <v>45748</v>
      </c>
      <c r="J1300" t="s">
        <v>2811</v>
      </c>
      <c r="K1300" t="s">
        <v>2876</v>
      </c>
      <c r="L1300" t="s">
        <v>4311</v>
      </c>
      <c r="M1300" s="3">
        <v>22928</v>
      </c>
      <c r="N1300" s="4">
        <v>256.57</v>
      </c>
      <c r="O1300" s="4">
        <v>0</v>
      </c>
      <c r="P1300" s="4">
        <v>0</v>
      </c>
      <c r="Q1300" s="4">
        <v>0</v>
      </c>
      <c r="R1300" s="4">
        <v>0</v>
      </c>
      <c r="S1300" s="4">
        <v>256.57</v>
      </c>
      <c r="T1300" t="s">
        <v>5120</v>
      </c>
      <c r="U1300" t="s">
        <v>5121</v>
      </c>
      <c r="V1300" t="s">
        <v>5029</v>
      </c>
      <c r="W1300" t="s">
        <v>2871</v>
      </c>
    </row>
    <row r="1301" spans="1:23" x14ac:dyDescent="0.2">
      <c r="A1301" t="s">
        <v>2869</v>
      </c>
      <c r="B1301" t="s">
        <v>2870</v>
      </c>
      <c r="C1301" t="s">
        <v>2871</v>
      </c>
      <c r="D1301" t="s">
        <v>2872</v>
      </c>
      <c r="E1301" t="s">
        <v>2873</v>
      </c>
      <c r="F1301" t="s">
        <v>2874</v>
      </c>
      <c r="G1301" t="s">
        <v>2809</v>
      </c>
      <c r="H1301" t="s">
        <v>5122</v>
      </c>
      <c r="I1301" s="2">
        <v>45748</v>
      </c>
      <c r="J1301" t="s">
        <v>2811</v>
      </c>
      <c r="K1301" t="s">
        <v>2899</v>
      </c>
      <c r="L1301" t="s">
        <v>3525</v>
      </c>
      <c r="M1301" s="3">
        <v>27293</v>
      </c>
      <c r="N1301" s="4">
        <v>1167.4000000000001</v>
      </c>
      <c r="O1301" s="4">
        <v>0</v>
      </c>
      <c r="P1301" s="4">
        <v>0</v>
      </c>
      <c r="Q1301" s="4">
        <v>0</v>
      </c>
      <c r="R1301" s="4">
        <v>0</v>
      </c>
      <c r="S1301" s="4">
        <v>1167.4000000000001</v>
      </c>
      <c r="T1301" t="s">
        <v>5120</v>
      </c>
      <c r="U1301" t="s">
        <v>5123</v>
      </c>
      <c r="V1301" t="s">
        <v>5029</v>
      </c>
      <c r="W1301" t="s">
        <v>2871</v>
      </c>
    </row>
    <row r="1302" spans="1:23" x14ac:dyDescent="0.2">
      <c r="A1302" t="s">
        <v>2869</v>
      </c>
      <c r="B1302" t="s">
        <v>2870</v>
      </c>
      <c r="C1302" t="s">
        <v>2871</v>
      </c>
      <c r="D1302" t="s">
        <v>2872</v>
      </c>
      <c r="E1302" t="s">
        <v>2873</v>
      </c>
      <c r="F1302" t="s">
        <v>2874</v>
      </c>
      <c r="G1302" t="s">
        <v>2809</v>
      </c>
      <c r="H1302" t="s">
        <v>5122</v>
      </c>
      <c r="I1302" s="2">
        <v>45748</v>
      </c>
      <c r="J1302" t="s">
        <v>2811</v>
      </c>
      <c r="K1302" t="s">
        <v>2899</v>
      </c>
      <c r="L1302" t="s">
        <v>3526</v>
      </c>
      <c r="M1302" s="3">
        <v>27293</v>
      </c>
      <c r="N1302" s="4">
        <v>1167.4000000000001</v>
      </c>
      <c r="O1302" s="4">
        <v>0</v>
      </c>
      <c r="P1302" s="4">
        <v>0</v>
      </c>
      <c r="Q1302" s="4">
        <v>0</v>
      </c>
      <c r="R1302" s="4">
        <v>0</v>
      </c>
      <c r="S1302" s="4">
        <v>1167.4000000000001</v>
      </c>
      <c r="T1302" t="s">
        <v>5120</v>
      </c>
      <c r="U1302" t="s">
        <v>5123</v>
      </c>
      <c r="V1302" t="s">
        <v>5029</v>
      </c>
      <c r="W1302" t="s">
        <v>2871</v>
      </c>
    </row>
    <row r="1303" spans="1:23" x14ac:dyDescent="0.2">
      <c r="A1303" t="s">
        <v>2869</v>
      </c>
      <c r="B1303" t="s">
        <v>2870</v>
      </c>
      <c r="C1303" t="s">
        <v>2871</v>
      </c>
      <c r="D1303" t="s">
        <v>2872</v>
      </c>
      <c r="E1303" t="s">
        <v>2873</v>
      </c>
      <c r="F1303" t="s">
        <v>2874</v>
      </c>
      <c r="G1303" t="s">
        <v>2809</v>
      </c>
      <c r="H1303" t="s">
        <v>5122</v>
      </c>
      <c r="I1303" s="2">
        <v>45748</v>
      </c>
      <c r="J1303" t="s">
        <v>2811</v>
      </c>
      <c r="K1303" t="s">
        <v>2899</v>
      </c>
      <c r="L1303" t="s">
        <v>4314</v>
      </c>
      <c r="M1303" s="3">
        <v>26830</v>
      </c>
      <c r="N1303" s="4">
        <v>1223.2</v>
      </c>
      <c r="O1303" s="4">
        <v>0</v>
      </c>
      <c r="P1303" s="4">
        <v>0</v>
      </c>
      <c r="Q1303" s="4">
        <v>0</v>
      </c>
      <c r="R1303" s="4">
        <v>0</v>
      </c>
      <c r="S1303" s="4">
        <v>1223.2</v>
      </c>
      <c r="T1303" t="s">
        <v>5120</v>
      </c>
      <c r="U1303" t="s">
        <v>5123</v>
      </c>
      <c r="V1303" t="s">
        <v>5029</v>
      </c>
      <c r="W1303" t="s">
        <v>2871</v>
      </c>
    </row>
    <row r="1304" spans="1:23" x14ac:dyDescent="0.2">
      <c r="A1304" t="s">
        <v>2869</v>
      </c>
      <c r="B1304" t="s">
        <v>2870</v>
      </c>
      <c r="C1304" t="s">
        <v>2871</v>
      </c>
      <c r="D1304" t="s">
        <v>2872</v>
      </c>
      <c r="E1304" t="s">
        <v>2873</v>
      </c>
      <c r="F1304" t="s">
        <v>2874</v>
      </c>
      <c r="G1304" t="s">
        <v>2809</v>
      </c>
      <c r="H1304" t="s">
        <v>5122</v>
      </c>
      <c r="I1304" s="2">
        <v>45748</v>
      </c>
      <c r="J1304" t="s">
        <v>2811</v>
      </c>
      <c r="K1304" t="s">
        <v>2899</v>
      </c>
      <c r="L1304" t="s">
        <v>4316</v>
      </c>
      <c r="M1304" s="3">
        <v>26830</v>
      </c>
      <c r="N1304" s="4">
        <v>1223.2</v>
      </c>
      <c r="O1304" s="4">
        <v>0</v>
      </c>
      <c r="P1304" s="4">
        <v>0</v>
      </c>
      <c r="Q1304" s="4">
        <v>0</v>
      </c>
      <c r="R1304" s="4">
        <v>0</v>
      </c>
      <c r="S1304" s="4">
        <v>1223.2</v>
      </c>
      <c r="T1304" t="s">
        <v>5120</v>
      </c>
      <c r="U1304" t="s">
        <v>5123</v>
      </c>
      <c r="V1304" t="s">
        <v>5029</v>
      </c>
      <c r="W1304" t="s">
        <v>2871</v>
      </c>
    </row>
    <row r="1305" spans="1:23" x14ac:dyDescent="0.2">
      <c r="A1305" t="s">
        <v>2869</v>
      </c>
      <c r="B1305" t="s">
        <v>2870</v>
      </c>
      <c r="C1305" t="s">
        <v>2887</v>
      </c>
      <c r="D1305" t="s">
        <v>2888</v>
      </c>
      <c r="E1305" t="s">
        <v>2873</v>
      </c>
      <c r="F1305" t="s">
        <v>2874</v>
      </c>
      <c r="G1305" t="s">
        <v>2809</v>
      </c>
      <c r="H1305" t="s">
        <v>5124</v>
      </c>
      <c r="I1305" s="2">
        <v>45748</v>
      </c>
      <c r="J1305" t="s">
        <v>2811</v>
      </c>
      <c r="K1305" t="s">
        <v>2899</v>
      </c>
      <c r="L1305" t="s">
        <v>4318</v>
      </c>
      <c r="M1305" s="3">
        <v>25380</v>
      </c>
      <c r="N1305" s="4">
        <v>1167.4000000000001</v>
      </c>
      <c r="O1305" s="4">
        <v>0</v>
      </c>
      <c r="P1305" s="4">
        <v>0</v>
      </c>
      <c r="Q1305" s="4">
        <v>0</v>
      </c>
      <c r="R1305" s="4">
        <v>0</v>
      </c>
      <c r="S1305" s="4">
        <v>1167.4000000000001</v>
      </c>
      <c r="T1305" t="s">
        <v>5120</v>
      </c>
      <c r="U1305" t="s">
        <v>5125</v>
      </c>
      <c r="V1305" t="s">
        <v>5029</v>
      </c>
      <c r="W1305" t="s">
        <v>2887</v>
      </c>
    </row>
    <row r="1306" spans="1:23" x14ac:dyDescent="0.2">
      <c r="A1306" t="s">
        <v>2869</v>
      </c>
      <c r="B1306" t="s">
        <v>2870</v>
      </c>
      <c r="C1306" t="s">
        <v>2887</v>
      </c>
      <c r="D1306" t="s">
        <v>2888</v>
      </c>
      <c r="E1306" t="s">
        <v>2873</v>
      </c>
      <c r="F1306" t="s">
        <v>2874</v>
      </c>
      <c r="G1306" t="s">
        <v>2809</v>
      </c>
      <c r="H1306" t="s">
        <v>5124</v>
      </c>
      <c r="I1306" s="2">
        <v>45748</v>
      </c>
      <c r="J1306" t="s">
        <v>2811</v>
      </c>
      <c r="K1306" t="s">
        <v>2899</v>
      </c>
      <c r="L1306" t="s">
        <v>4320</v>
      </c>
      <c r="M1306" s="3">
        <v>25159</v>
      </c>
      <c r="N1306" s="4">
        <v>1167.4000000000001</v>
      </c>
      <c r="O1306" s="4">
        <v>0</v>
      </c>
      <c r="P1306" s="4">
        <v>0</v>
      </c>
      <c r="Q1306" s="4">
        <v>0</v>
      </c>
      <c r="R1306" s="4">
        <v>0</v>
      </c>
      <c r="S1306" s="4">
        <v>1167.4000000000001</v>
      </c>
      <c r="T1306" t="s">
        <v>5120</v>
      </c>
      <c r="U1306" t="s">
        <v>5125</v>
      </c>
      <c r="V1306" t="s">
        <v>5029</v>
      </c>
      <c r="W1306" t="s">
        <v>2887</v>
      </c>
    </row>
    <row r="1307" spans="1:23" x14ac:dyDescent="0.2">
      <c r="A1307" t="s">
        <v>2869</v>
      </c>
      <c r="B1307" t="s">
        <v>2870</v>
      </c>
      <c r="C1307" t="s">
        <v>2887</v>
      </c>
      <c r="D1307" t="s">
        <v>2888</v>
      </c>
      <c r="E1307" t="s">
        <v>2873</v>
      </c>
      <c r="F1307" t="s">
        <v>2874</v>
      </c>
      <c r="G1307" t="s">
        <v>2809</v>
      </c>
      <c r="H1307" t="s">
        <v>5124</v>
      </c>
      <c r="I1307" s="2">
        <v>45748</v>
      </c>
      <c r="J1307" t="s">
        <v>2811</v>
      </c>
      <c r="K1307" t="s">
        <v>2899</v>
      </c>
      <c r="L1307" t="s">
        <v>4321</v>
      </c>
      <c r="M1307" s="3">
        <v>25803</v>
      </c>
      <c r="N1307" s="4">
        <v>1167.4000000000001</v>
      </c>
      <c r="O1307" s="4">
        <v>0</v>
      </c>
      <c r="P1307" s="4">
        <v>0</v>
      </c>
      <c r="Q1307" s="4">
        <v>0</v>
      </c>
      <c r="R1307" s="4">
        <v>0</v>
      </c>
      <c r="S1307" s="4">
        <v>1167.4000000000001</v>
      </c>
      <c r="T1307" t="s">
        <v>5120</v>
      </c>
      <c r="U1307" t="s">
        <v>5125</v>
      </c>
      <c r="V1307" t="s">
        <v>5029</v>
      </c>
      <c r="W1307" t="s">
        <v>2887</v>
      </c>
    </row>
    <row r="1308" spans="1:23" x14ac:dyDescent="0.2">
      <c r="A1308" t="s">
        <v>2869</v>
      </c>
      <c r="B1308" t="s">
        <v>2870</v>
      </c>
      <c r="C1308" t="s">
        <v>2887</v>
      </c>
      <c r="D1308" t="s">
        <v>2888</v>
      </c>
      <c r="E1308" t="s">
        <v>2873</v>
      </c>
      <c r="F1308" t="s">
        <v>2874</v>
      </c>
      <c r="G1308" t="s">
        <v>2809</v>
      </c>
      <c r="H1308" t="s">
        <v>5126</v>
      </c>
      <c r="I1308" s="2">
        <v>45777</v>
      </c>
      <c r="J1308" t="s">
        <v>2811</v>
      </c>
      <c r="K1308" t="s">
        <v>2876</v>
      </c>
      <c r="L1308" t="s">
        <v>5127</v>
      </c>
      <c r="M1308" s="3">
        <v>25746</v>
      </c>
      <c r="N1308" s="4">
        <v>1167.4000000000001</v>
      </c>
      <c r="O1308" s="4">
        <v>0</v>
      </c>
      <c r="P1308" s="4">
        <v>0</v>
      </c>
      <c r="Q1308" s="4">
        <v>0</v>
      </c>
      <c r="R1308" s="4">
        <v>0</v>
      </c>
      <c r="S1308" s="4">
        <v>1167.4000000000001</v>
      </c>
      <c r="T1308" t="s">
        <v>5104</v>
      </c>
      <c r="U1308" t="s">
        <v>5128</v>
      </c>
      <c r="V1308" t="s">
        <v>5029</v>
      </c>
      <c r="W1308" t="s">
        <v>2887</v>
      </c>
    </row>
    <row r="1309" spans="1:23" x14ac:dyDescent="0.2">
      <c r="A1309" t="s">
        <v>2869</v>
      </c>
      <c r="B1309" t="s">
        <v>2870</v>
      </c>
      <c r="C1309" t="s">
        <v>2887</v>
      </c>
      <c r="D1309" t="s">
        <v>2888</v>
      </c>
      <c r="E1309" t="s">
        <v>2873</v>
      </c>
      <c r="F1309" t="s">
        <v>2874</v>
      </c>
      <c r="G1309" t="s">
        <v>2809</v>
      </c>
      <c r="H1309" t="s">
        <v>5126</v>
      </c>
      <c r="I1309" s="2">
        <v>45777</v>
      </c>
      <c r="J1309" t="s">
        <v>2811</v>
      </c>
      <c r="K1309" t="s">
        <v>2876</v>
      </c>
      <c r="L1309" t="s">
        <v>5129</v>
      </c>
      <c r="M1309" s="3">
        <v>25336</v>
      </c>
      <c r="N1309" s="4">
        <v>1167.4000000000001</v>
      </c>
      <c r="O1309" s="4">
        <v>0</v>
      </c>
      <c r="P1309" s="4">
        <v>0</v>
      </c>
      <c r="Q1309" s="4">
        <v>0</v>
      </c>
      <c r="R1309" s="4">
        <v>0</v>
      </c>
      <c r="S1309" s="4">
        <v>1167.4000000000001</v>
      </c>
      <c r="T1309" t="s">
        <v>5104</v>
      </c>
      <c r="U1309" t="s">
        <v>5128</v>
      </c>
      <c r="V1309" t="s">
        <v>5029</v>
      </c>
      <c r="W1309" t="s">
        <v>2887</v>
      </c>
    </row>
    <row r="1310" spans="1:23" x14ac:dyDescent="0.2">
      <c r="A1310" t="s">
        <v>2869</v>
      </c>
      <c r="B1310" t="s">
        <v>2870</v>
      </c>
      <c r="C1310" t="s">
        <v>2887</v>
      </c>
      <c r="D1310" t="s">
        <v>2888</v>
      </c>
      <c r="E1310" t="s">
        <v>2873</v>
      </c>
      <c r="F1310" t="s">
        <v>2874</v>
      </c>
      <c r="G1310" t="s">
        <v>2809</v>
      </c>
      <c r="H1310" t="s">
        <v>5126</v>
      </c>
      <c r="I1310" s="2">
        <v>45777</v>
      </c>
      <c r="J1310" t="s">
        <v>2811</v>
      </c>
      <c r="K1310" t="s">
        <v>2876</v>
      </c>
      <c r="L1310" t="s">
        <v>5130</v>
      </c>
      <c r="M1310" s="3">
        <v>25481</v>
      </c>
      <c r="N1310" s="4">
        <v>1167.4000000000001</v>
      </c>
      <c r="O1310" s="4">
        <v>0</v>
      </c>
      <c r="P1310" s="4">
        <v>0</v>
      </c>
      <c r="Q1310" s="4">
        <v>0</v>
      </c>
      <c r="R1310" s="4">
        <v>0</v>
      </c>
      <c r="S1310" s="4">
        <v>1167.4000000000001</v>
      </c>
      <c r="T1310" t="s">
        <v>5104</v>
      </c>
      <c r="U1310" t="s">
        <v>5128</v>
      </c>
      <c r="V1310" t="s">
        <v>5029</v>
      </c>
      <c r="W1310" t="s">
        <v>2887</v>
      </c>
    </row>
    <row r="1311" spans="1:23" x14ac:dyDescent="0.2">
      <c r="A1311" t="s">
        <v>2869</v>
      </c>
      <c r="B1311" t="s">
        <v>2870</v>
      </c>
      <c r="C1311" t="s">
        <v>2887</v>
      </c>
      <c r="D1311" t="s">
        <v>2888</v>
      </c>
      <c r="E1311" t="s">
        <v>2873</v>
      </c>
      <c r="F1311" t="s">
        <v>2874</v>
      </c>
      <c r="G1311" t="s">
        <v>2809</v>
      </c>
      <c r="H1311" t="s">
        <v>5126</v>
      </c>
      <c r="I1311" s="2">
        <v>45777</v>
      </c>
      <c r="J1311" t="s">
        <v>2811</v>
      </c>
      <c r="K1311" t="s">
        <v>2876</v>
      </c>
      <c r="L1311" t="s">
        <v>5131</v>
      </c>
      <c r="M1311" s="3">
        <v>25662</v>
      </c>
      <c r="N1311" s="4">
        <v>1167.4000000000001</v>
      </c>
      <c r="O1311" s="4">
        <v>0</v>
      </c>
      <c r="P1311" s="4">
        <v>0</v>
      </c>
      <c r="Q1311" s="4">
        <v>0</v>
      </c>
      <c r="R1311" s="4">
        <v>0</v>
      </c>
      <c r="S1311" s="4">
        <v>1167.4000000000001</v>
      </c>
      <c r="T1311" t="s">
        <v>5104</v>
      </c>
      <c r="U1311" t="s">
        <v>5128</v>
      </c>
      <c r="V1311" t="s">
        <v>5029</v>
      </c>
      <c r="W1311" t="s">
        <v>2887</v>
      </c>
    </row>
    <row r="1312" spans="1:23" x14ac:dyDescent="0.2">
      <c r="A1312" t="s">
        <v>2869</v>
      </c>
      <c r="B1312" t="s">
        <v>2870</v>
      </c>
      <c r="C1312" t="s">
        <v>2887</v>
      </c>
      <c r="D1312" t="s">
        <v>2888</v>
      </c>
      <c r="E1312" t="s">
        <v>2873</v>
      </c>
      <c r="F1312" t="s">
        <v>2874</v>
      </c>
      <c r="G1312" t="s">
        <v>2809</v>
      </c>
      <c r="H1312" t="s">
        <v>5126</v>
      </c>
      <c r="I1312" s="2">
        <v>45777</v>
      </c>
      <c r="J1312" t="s">
        <v>2811</v>
      </c>
      <c r="K1312" t="s">
        <v>2876</v>
      </c>
      <c r="L1312" t="s">
        <v>5132</v>
      </c>
      <c r="M1312" s="3">
        <v>25243</v>
      </c>
      <c r="N1312" s="4">
        <v>1167.4000000000001</v>
      </c>
      <c r="O1312" s="4">
        <v>0</v>
      </c>
      <c r="P1312" s="4">
        <v>0</v>
      </c>
      <c r="Q1312" s="4">
        <v>0</v>
      </c>
      <c r="R1312" s="4">
        <v>0</v>
      </c>
      <c r="S1312" s="4">
        <v>1167.4000000000001</v>
      </c>
      <c r="T1312" t="s">
        <v>5104</v>
      </c>
      <c r="U1312" t="s">
        <v>5128</v>
      </c>
      <c r="V1312" t="s">
        <v>5029</v>
      </c>
      <c r="W1312" t="s">
        <v>2887</v>
      </c>
    </row>
    <row r="1313" spans="1:23" x14ac:dyDescent="0.2">
      <c r="A1313" t="s">
        <v>2869</v>
      </c>
      <c r="B1313" t="s">
        <v>2870</v>
      </c>
      <c r="C1313" t="s">
        <v>2887</v>
      </c>
      <c r="D1313" t="s">
        <v>2888</v>
      </c>
      <c r="E1313" t="s">
        <v>2873</v>
      </c>
      <c r="F1313" t="s">
        <v>2874</v>
      </c>
      <c r="G1313" t="s">
        <v>2809</v>
      </c>
      <c r="H1313" t="s">
        <v>5126</v>
      </c>
      <c r="I1313" s="2">
        <v>45777</v>
      </c>
      <c r="J1313" t="s">
        <v>2811</v>
      </c>
      <c r="K1313" t="s">
        <v>2876</v>
      </c>
      <c r="L1313" t="s">
        <v>5133</v>
      </c>
      <c r="M1313" s="3">
        <v>25503</v>
      </c>
      <c r="N1313" s="4">
        <v>1167.4000000000001</v>
      </c>
      <c r="O1313" s="4">
        <v>0</v>
      </c>
      <c r="P1313" s="4">
        <v>0</v>
      </c>
      <c r="Q1313" s="4">
        <v>0</v>
      </c>
      <c r="R1313" s="4">
        <v>0</v>
      </c>
      <c r="S1313" s="4">
        <v>1167.4000000000001</v>
      </c>
      <c r="T1313" t="s">
        <v>5104</v>
      </c>
      <c r="U1313" t="s">
        <v>5128</v>
      </c>
      <c r="V1313" t="s">
        <v>5029</v>
      </c>
      <c r="W1313" t="s">
        <v>2887</v>
      </c>
    </row>
    <row r="1314" spans="1:23" x14ac:dyDescent="0.2">
      <c r="A1314" t="s">
        <v>2869</v>
      </c>
      <c r="B1314" t="s">
        <v>2870</v>
      </c>
      <c r="C1314" t="s">
        <v>2871</v>
      </c>
      <c r="D1314" t="s">
        <v>2872</v>
      </c>
      <c r="E1314" t="s">
        <v>2873</v>
      </c>
      <c r="F1314" t="s">
        <v>2874</v>
      </c>
      <c r="G1314" t="s">
        <v>2809</v>
      </c>
      <c r="H1314" t="s">
        <v>5134</v>
      </c>
      <c r="I1314" s="2">
        <v>45777</v>
      </c>
      <c r="J1314" t="s">
        <v>2811</v>
      </c>
      <c r="K1314" t="s">
        <v>2899</v>
      </c>
      <c r="L1314" t="s">
        <v>5135</v>
      </c>
      <c r="M1314" s="3">
        <v>25781</v>
      </c>
      <c r="N1314" s="4">
        <v>1223.2</v>
      </c>
      <c r="O1314" s="4">
        <v>0</v>
      </c>
      <c r="P1314" s="4">
        <v>0</v>
      </c>
      <c r="Q1314" s="4">
        <v>0</v>
      </c>
      <c r="R1314" s="4">
        <v>0</v>
      </c>
      <c r="S1314" s="4">
        <v>1223.2</v>
      </c>
      <c r="T1314" t="s">
        <v>5104</v>
      </c>
      <c r="U1314" t="s">
        <v>5136</v>
      </c>
      <c r="V1314" t="s">
        <v>5029</v>
      </c>
      <c r="W1314" t="s">
        <v>2871</v>
      </c>
    </row>
    <row r="1315" spans="1:23" x14ac:dyDescent="0.2">
      <c r="A1315" t="s">
        <v>2869</v>
      </c>
      <c r="B1315" t="s">
        <v>2870</v>
      </c>
      <c r="C1315" t="s">
        <v>2871</v>
      </c>
      <c r="D1315" t="s">
        <v>2872</v>
      </c>
      <c r="E1315" t="s">
        <v>2873</v>
      </c>
      <c r="F1315" t="s">
        <v>2874</v>
      </c>
      <c r="G1315" t="s">
        <v>2809</v>
      </c>
      <c r="H1315" t="s">
        <v>5134</v>
      </c>
      <c r="I1315" s="2">
        <v>45777</v>
      </c>
      <c r="J1315" t="s">
        <v>2811</v>
      </c>
      <c r="K1315" t="s">
        <v>2899</v>
      </c>
      <c r="L1315" t="s">
        <v>5137</v>
      </c>
      <c r="M1315" s="3">
        <v>25781</v>
      </c>
      <c r="N1315" s="4">
        <v>1223.2</v>
      </c>
      <c r="O1315" s="4">
        <v>0</v>
      </c>
      <c r="P1315" s="4">
        <v>0</v>
      </c>
      <c r="Q1315" s="4">
        <v>0</v>
      </c>
      <c r="R1315" s="4">
        <v>0</v>
      </c>
      <c r="S1315" s="4">
        <v>1223.2</v>
      </c>
      <c r="T1315" t="s">
        <v>5104</v>
      </c>
      <c r="U1315" t="s">
        <v>5136</v>
      </c>
      <c r="V1315" t="s">
        <v>5029</v>
      </c>
      <c r="W1315" t="s">
        <v>2871</v>
      </c>
    </row>
    <row r="1316" spans="1:23" x14ac:dyDescent="0.2">
      <c r="A1316" t="s">
        <v>2869</v>
      </c>
      <c r="B1316" t="s">
        <v>2870</v>
      </c>
      <c r="C1316" t="s">
        <v>2871</v>
      </c>
      <c r="D1316" t="s">
        <v>2872</v>
      </c>
      <c r="E1316" t="s">
        <v>2873</v>
      </c>
      <c r="F1316" t="s">
        <v>2874</v>
      </c>
      <c r="G1316" t="s">
        <v>2809</v>
      </c>
      <c r="H1316" t="s">
        <v>5134</v>
      </c>
      <c r="I1316" s="2">
        <v>45777</v>
      </c>
      <c r="J1316" t="s">
        <v>2811</v>
      </c>
      <c r="K1316" t="s">
        <v>2899</v>
      </c>
      <c r="L1316" t="s">
        <v>5138</v>
      </c>
      <c r="M1316" s="3">
        <v>27121</v>
      </c>
      <c r="N1316" s="4">
        <v>1223.2</v>
      </c>
      <c r="O1316" s="4">
        <v>0</v>
      </c>
      <c r="P1316" s="4">
        <v>0</v>
      </c>
      <c r="Q1316" s="4">
        <v>0</v>
      </c>
      <c r="R1316" s="4">
        <v>0</v>
      </c>
      <c r="S1316" s="4">
        <v>1223.2</v>
      </c>
      <c r="T1316" t="s">
        <v>5104</v>
      </c>
      <c r="U1316" t="s">
        <v>5136</v>
      </c>
      <c r="V1316" t="s">
        <v>5029</v>
      </c>
      <c r="W1316" t="s">
        <v>2871</v>
      </c>
    </row>
    <row r="1317" spans="1:23" x14ac:dyDescent="0.2">
      <c r="A1317" t="s">
        <v>2869</v>
      </c>
      <c r="B1317" t="s">
        <v>2870</v>
      </c>
      <c r="C1317" t="s">
        <v>2871</v>
      </c>
      <c r="D1317" t="s">
        <v>2872</v>
      </c>
      <c r="E1317" t="s">
        <v>2873</v>
      </c>
      <c r="F1317" t="s">
        <v>2874</v>
      </c>
      <c r="G1317" t="s">
        <v>2809</v>
      </c>
      <c r="H1317" t="s">
        <v>5134</v>
      </c>
      <c r="I1317" s="2">
        <v>45777</v>
      </c>
      <c r="J1317" t="s">
        <v>2811</v>
      </c>
      <c r="K1317" t="s">
        <v>2899</v>
      </c>
      <c r="L1317" t="s">
        <v>5139</v>
      </c>
      <c r="M1317" s="3">
        <v>27121</v>
      </c>
      <c r="N1317" s="4">
        <v>1223.2</v>
      </c>
      <c r="O1317" s="4">
        <v>0</v>
      </c>
      <c r="P1317" s="4">
        <v>0</v>
      </c>
      <c r="Q1317" s="4">
        <v>0</v>
      </c>
      <c r="R1317" s="4">
        <v>0</v>
      </c>
      <c r="S1317" s="4">
        <v>1223.2</v>
      </c>
      <c r="T1317" t="s">
        <v>5104</v>
      </c>
      <c r="U1317" t="s">
        <v>5136</v>
      </c>
      <c r="V1317" t="s">
        <v>5029</v>
      </c>
      <c r="W1317" t="s">
        <v>2871</v>
      </c>
    </row>
    <row r="1318" spans="1:23" x14ac:dyDescent="0.2">
      <c r="A1318" t="s">
        <v>2869</v>
      </c>
      <c r="B1318" t="s">
        <v>2870</v>
      </c>
      <c r="C1318" t="s">
        <v>2871</v>
      </c>
      <c r="D1318" t="s">
        <v>2872</v>
      </c>
      <c r="E1318" t="s">
        <v>2873</v>
      </c>
      <c r="F1318" t="s">
        <v>2874</v>
      </c>
      <c r="G1318" t="s">
        <v>2809</v>
      </c>
      <c r="H1318" t="s">
        <v>5134</v>
      </c>
      <c r="I1318" s="2">
        <v>45777</v>
      </c>
      <c r="J1318" t="s">
        <v>2811</v>
      </c>
      <c r="K1318" t="s">
        <v>2899</v>
      </c>
      <c r="L1318" t="s">
        <v>5140</v>
      </c>
      <c r="M1318" s="3">
        <v>27082</v>
      </c>
      <c r="N1318" s="4">
        <v>1223.2</v>
      </c>
      <c r="O1318" s="4">
        <v>0</v>
      </c>
      <c r="P1318" s="4">
        <v>0</v>
      </c>
      <c r="Q1318" s="4">
        <v>0</v>
      </c>
      <c r="R1318" s="4">
        <v>0</v>
      </c>
      <c r="S1318" s="4">
        <v>1223.2</v>
      </c>
      <c r="T1318" t="s">
        <v>5104</v>
      </c>
      <c r="U1318" t="s">
        <v>5136</v>
      </c>
      <c r="V1318" t="s">
        <v>5029</v>
      </c>
      <c r="W1318" t="s">
        <v>2871</v>
      </c>
    </row>
    <row r="1319" spans="1:23" x14ac:dyDescent="0.2">
      <c r="A1319" t="s">
        <v>2869</v>
      </c>
      <c r="B1319" t="s">
        <v>2870</v>
      </c>
      <c r="C1319" t="s">
        <v>2871</v>
      </c>
      <c r="D1319" t="s">
        <v>2872</v>
      </c>
      <c r="E1319" t="s">
        <v>2873</v>
      </c>
      <c r="F1319" t="s">
        <v>2874</v>
      </c>
      <c r="G1319" t="s">
        <v>2809</v>
      </c>
      <c r="H1319" t="s">
        <v>5134</v>
      </c>
      <c r="I1319" s="2">
        <v>45777</v>
      </c>
      <c r="J1319" t="s">
        <v>2811</v>
      </c>
      <c r="K1319" t="s">
        <v>2899</v>
      </c>
      <c r="L1319" t="s">
        <v>5141</v>
      </c>
      <c r="M1319" s="3">
        <v>27082</v>
      </c>
      <c r="N1319" s="4">
        <v>1223.2</v>
      </c>
      <c r="O1319" s="4">
        <v>0</v>
      </c>
      <c r="P1319" s="4">
        <v>0</v>
      </c>
      <c r="Q1319" s="4">
        <v>0</v>
      </c>
      <c r="R1319" s="4">
        <v>0</v>
      </c>
      <c r="S1319" s="4">
        <v>1223.2</v>
      </c>
      <c r="T1319" t="s">
        <v>5104</v>
      </c>
      <c r="U1319" t="s">
        <v>5136</v>
      </c>
      <c r="V1319" t="s">
        <v>5029</v>
      </c>
      <c r="W1319" t="s">
        <v>2871</v>
      </c>
    </row>
    <row r="1320" spans="1:23" x14ac:dyDescent="0.2">
      <c r="A1320" t="s">
        <v>2869</v>
      </c>
      <c r="B1320" t="s">
        <v>2870</v>
      </c>
      <c r="C1320" t="s">
        <v>2871</v>
      </c>
      <c r="D1320" t="s">
        <v>2872</v>
      </c>
      <c r="E1320" t="s">
        <v>2873</v>
      </c>
      <c r="F1320" t="s">
        <v>2874</v>
      </c>
      <c r="G1320" t="s">
        <v>2809</v>
      </c>
      <c r="H1320" t="s">
        <v>5134</v>
      </c>
      <c r="I1320" s="2">
        <v>45777</v>
      </c>
      <c r="J1320" t="s">
        <v>2811</v>
      </c>
      <c r="K1320" t="s">
        <v>2899</v>
      </c>
      <c r="L1320" t="s">
        <v>5142</v>
      </c>
      <c r="M1320" s="3">
        <v>22928</v>
      </c>
      <c r="N1320" s="4">
        <v>252.98</v>
      </c>
      <c r="O1320" s="4">
        <v>0</v>
      </c>
      <c r="P1320" s="4">
        <v>0</v>
      </c>
      <c r="Q1320" s="4">
        <v>0</v>
      </c>
      <c r="R1320" s="4">
        <v>0</v>
      </c>
      <c r="S1320" s="4">
        <v>252.98</v>
      </c>
      <c r="T1320" t="s">
        <v>5104</v>
      </c>
      <c r="U1320" t="s">
        <v>5136</v>
      </c>
      <c r="V1320" t="s">
        <v>5029</v>
      </c>
      <c r="W1320" t="s">
        <v>2871</v>
      </c>
    </row>
    <row r="1321" spans="1:23" x14ac:dyDescent="0.2">
      <c r="A1321" t="s">
        <v>2869</v>
      </c>
      <c r="B1321" t="s">
        <v>2870</v>
      </c>
      <c r="C1321" t="s">
        <v>2871</v>
      </c>
      <c r="D1321" t="s">
        <v>2872</v>
      </c>
      <c r="E1321" t="s">
        <v>2873</v>
      </c>
      <c r="F1321" t="s">
        <v>2874</v>
      </c>
      <c r="G1321" t="s">
        <v>2809</v>
      </c>
      <c r="H1321" t="s">
        <v>5134</v>
      </c>
      <c r="I1321" s="2">
        <v>45777</v>
      </c>
      <c r="J1321" t="s">
        <v>2811</v>
      </c>
      <c r="K1321" t="s">
        <v>2899</v>
      </c>
      <c r="L1321" t="s">
        <v>5143</v>
      </c>
      <c r="M1321" s="3">
        <v>27064</v>
      </c>
      <c r="N1321" s="4">
        <v>1223.2</v>
      </c>
      <c r="O1321" s="4">
        <v>0</v>
      </c>
      <c r="P1321" s="4">
        <v>0</v>
      </c>
      <c r="Q1321" s="4">
        <v>0</v>
      </c>
      <c r="R1321" s="4">
        <v>0</v>
      </c>
      <c r="S1321" s="4">
        <v>1223.2</v>
      </c>
      <c r="T1321" t="s">
        <v>5104</v>
      </c>
      <c r="U1321" t="s">
        <v>5136</v>
      </c>
      <c r="V1321" t="s">
        <v>5029</v>
      </c>
      <c r="W1321" t="s">
        <v>2871</v>
      </c>
    </row>
    <row r="1322" spans="1:23" x14ac:dyDescent="0.2">
      <c r="A1322" t="s">
        <v>2869</v>
      </c>
      <c r="B1322" t="s">
        <v>2870</v>
      </c>
      <c r="C1322" t="s">
        <v>2871</v>
      </c>
      <c r="D1322" t="s">
        <v>2872</v>
      </c>
      <c r="E1322" t="s">
        <v>2873</v>
      </c>
      <c r="F1322" t="s">
        <v>2874</v>
      </c>
      <c r="G1322" t="s">
        <v>2809</v>
      </c>
      <c r="H1322" t="s">
        <v>5134</v>
      </c>
      <c r="I1322" s="2">
        <v>45777</v>
      </c>
      <c r="J1322" t="s">
        <v>2811</v>
      </c>
      <c r="K1322" t="s">
        <v>2899</v>
      </c>
      <c r="L1322" t="s">
        <v>5144</v>
      </c>
      <c r="M1322" s="3">
        <v>27064</v>
      </c>
      <c r="N1322" s="4">
        <v>1223.2</v>
      </c>
      <c r="O1322" s="4">
        <v>0</v>
      </c>
      <c r="P1322" s="4">
        <v>0</v>
      </c>
      <c r="Q1322" s="4">
        <v>0</v>
      </c>
      <c r="R1322" s="4">
        <v>0</v>
      </c>
      <c r="S1322" s="4">
        <v>1223.2</v>
      </c>
      <c r="T1322" t="s">
        <v>5104</v>
      </c>
      <c r="U1322" t="s">
        <v>5136</v>
      </c>
      <c r="V1322" t="s">
        <v>5029</v>
      </c>
      <c r="W1322" t="s">
        <v>2871</v>
      </c>
    </row>
    <row r="1323" spans="1:23" x14ac:dyDescent="0.2">
      <c r="A1323" t="s">
        <v>2869</v>
      </c>
      <c r="B1323" t="s">
        <v>2870</v>
      </c>
      <c r="C1323" t="s">
        <v>2871</v>
      </c>
      <c r="D1323" t="s">
        <v>2872</v>
      </c>
      <c r="E1323" t="s">
        <v>2873</v>
      </c>
      <c r="F1323" t="s">
        <v>2874</v>
      </c>
      <c r="G1323" t="s">
        <v>2809</v>
      </c>
      <c r="H1323" t="s">
        <v>5134</v>
      </c>
      <c r="I1323" s="2">
        <v>45777</v>
      </c>
      <c r="J1323" t="s">
        <v>2811</v>
      </c>
      <c r="K1323" t="s">
        <v>2899</v>
      </c>
      <c r="L1323" t="s">
        <v>5145</v>
      </c>
      <c r="M1323" s="3">
        <v>26716</v>
      </c>
      <c r="N1323" s="4">
        <v>1223.2</v>
      </c>
      <c r="O1323" s="4">
        <v>0</v>
      </c>
      <c r="P1323" s="4">
        <v>0</v>
      </c>
      <c r="Q1323" s="4">
        <v>0</v>
      </c>
      <c r="R1323" s="4">
        <v>0</v>
      </c>
      <c r="S1323" s="4">
        <v>1223.2</v>
      </c>
      <c r="T1323" t="s">
        <v>5104</v>
      </c>
      <c r="U1323" t="s">
        <v>5136</v>
      </c>
      <c r="V1323" t="s">
        <v>5029</v>
      </c>
      <c r="W1323" t="s">
        <v>2871</v>
      </c>
    </row>
    <row r="1324" spans="1:23" x14ac:dyDescent="0.2">
      <c r="A1324" t="s">
        <v>2869</v>
      </c>
      <c r="B1324" t="s">
        <v>2870</v>
      </c>
      <c r="C1324" t="s">
        <v>2871</v>
      </c>
      <c r="D1324" t="s">
        <v>2872</v>
      </c>
      <c r="E1324" t="s">
        <v>2873</v>
      </c>
      <c r="F1324" t="s">
        <v>2874</v>
      </c>
      <c r="G1324" t="s">
        <v>2809</v>
      </c>
      <c r="H1324" t="s">
        <v>5134</v>
      </c>
      <c r="I1324" s="2">
        <v>45777</v>
      </c>
      <c r="J1324" t="s">
        <v>2811</v>
      </c>
      <c r="K1324" t="s">
        <v>2899</v>
      </c>
      <c r="L1324" t="s">
        <v>5146</v>
      </c>
      <c r="M1324" s="3">
        <v>26716</v>
      </c>
      <c r="N1324" s="4">
        <v>1223.2</v>
      </c>
      <c r="O1324" s="4">
        <v>0</v>
      </c>
      <c r="P1324" s="4">
        <v>0</v>
      </c>
      <c r="Q1324" s="4">
        <v>0</v>
      </c>
      <c r="R1324" s="4">
        <v>0</v>
      </c>
      <c r="S1324" s="4">
        <v>1223.2</v>
      </c>
      <c r="T1324" t="s">
        <v>5104</v>
      </c>
      <c r="U1324" t="s">
        <v>5136</v>
      </c>
      <c r="V1324" t="s">
        <v>5029</v>
      </c>
      <c r="W1324" t="s">
        <v>2871</v>
      </c>
    </row>
    <row r="1325" spans="1:23" x14ac:dyDescent="0.2">
      <c r="A1325" t="s">
        <v>2869</v>
      </c>
      <c r="B1325" t="s">
        <v>2870</v>
      </c>
      <c r="C1325" t="s">
        <v>2887</v>
      </c>
      <c r="D1325" t="s">
        <v>2888</v>
      </c>
      <c r="E1325" t="s">
        <v>2873</v>
      </c>
      <c r="F1325" t="s">
        <v>2874</v>
      </c>
      <c r="G1325" t="s">
        <v>2809</v>
      </c>
      <c r="H1325" t="s">
        <v>5147</v>
      </c>
      <c r="I1325" s="2">
        <v>45777</v>
      </c>
      <c r="J1325" t="s">
        <v>2811</v>
      </c>
      <c r="K1325" t="s">
        <v>2899</v>
      </c>
      <c r="L1325" t="s">
        <v>5148</v>
      </c>
      <c r="M1325" s="3">
        <v>26200</v>
      </c>
      <c r="N1325" s="4">
        <v>1167.4000000000001</v>
      </c>
      <c r="O1325" s="4">
        <v>0</v>
      </c>
      <c r="P1325" s="4">
        <v>0</v>
      </c>
      <c r="Q1325" s="4">
        <v>0</v>
      </c>
      <c r="R1325" s="4">
        <v>0</v>
      </c>
      <c r="S1325" s="4">
        <v>1167.4000000000001</v>
      </c>
      <c r="T1325" t="s">
        <v>5104</v>
      </c>
      <c r="U1325" t="s">
        <v>5149</v>
      </c>
      <c r="V1325" t="s">
        <v>5029</v>
      </c>
      <c r="W1325" t="s">
        <v>2887</v>
      </c>
    </row>
    <row r="1326" spans="1:23" x14ac:dyDescent="0.2">
      <c r="A1326" t="s">
        <v>2869</v>
      </c>
      <c r="B1326" t="s">
        <v>2870</v>
      </c>
      <c r="C1326" t="s">
        <v>2887</v>
      </c>
      <c r="D1326" t="s">
        <v>2888</v>
      </c>
      <c r="E1326" t="s">
        <v>2873</v>
      </c>
      <c r="F1326" t="s">
        <v>2874</v>
      </c>
      <c r="G1326" t="s">
        <v>2809</v>
      </c>
      <c r="H1326" t="s">
        <v>5147</v>
      </c>
      <c r="I1326" s="2">
        <v>45777</v>
      </c>
      <c r="J1326" t="s">
        <v>2811</v>
      </c>
      <c r="K1326" t="s">
        <v>2899</v>
      </c>
      <c r="L1326" t="s">
        <v>5150</v>
      </c>
      <c r="M1326" s="3">
        <v>25913</v>
      </c>
      <c r="N1326" s="4">
        <v>1167.4000000000001</v>
      </c>
      <c r="O1326" s="4">
        <v>0</v>
      </c>
      <c r="P1326" s="4">
        <v>0</v>
      </c>
      <c r="Q1326" s="4">
        <v>0</v>
      </c>
      <c r="R1326" s="4">
        <v>0</v>
      </c>
      <c r="S1326" s="4">
        <v>1167.4000000000001</v>
      </c>
      <c r="T1326" t="s">
        <v>5104</v>
      </c>
      <c r="U1326" t="s">
        <v>5149</v>
      </c>
      <c r="V1326" t="s">
        <v>5029</v>
      </c>
      <c r="W1326" t="s">
        <v>2887</v>
      </c>
    </row>
    <row r="1327" spans="1:23" x14ac:dyDescent="0.2">
      <c r="A1327" t="s">
        <v>2869</v>
      </c>
      <c r="B1327" t="s">
        <v>2870</v>
      </c>
      <c r="C1327" t="s">
        <v>2887</v>
      </c>
      <c r="D1327" t="s">
        <v>2888</v>
      </c>
      <c r="E1327" t="s">
        <v>2873</v>
      </c>
      <c r="F1327" t="s">
        <v>2874</v>
      </c>
      <c r="G1327" t="s">
        <v>2809</v>
      </c>
      <c r="H1327" t="s">
        <v>5147</v>
      </c>
      <c r="I1327" s="2">
        <v>45777</v>
      </c>
      <c r="J1327" t="s">
        <v>2811</v>
      </c>
      <c r="K1327" t="s">
        <v>2899</v>
      </c>
      <c r="L1327" t="s">
        <v>5151</v>
      </c>
      <c r="M1327" s="3">
        <v>25653</v>
      </c>
      <c r="N1327" s="4">
        <v>1167.4000000000001</v>
      </c>
      <c r="O1327" s="4">
        <v>0</v>
      </c>
      <c r="P1327" s="4">
        <v>0</v>
      </c>
      <c r="Q1327" s="4">
        <v>0</v>
      </c>
      <c r="R1327" s="4">
        <v>0</v>
      </c>
      <c r="S1327" s="4">
        <v>1167.4000000000001</v>
      </c>
      <c r="T1327" t="s">
        <v>5104</v>
      </c>
      <c r="U1327" t="s">
        <v>5149</v>
      </c>
      <c r="V1327" t="s">
        <v>5029</v>
      </c>
      <c r="W1327" t="s">
        <v>2887</v>
      </c>
    </row>
    <row r="1328" spans="1:23" x14ac:dyDescent="0.2">
      <c r="A1328" t="s">
        <v>2869</v>
      </c>
      <c r="B1328" t="s">
        <v>2870</v>
      </c>
      <c r="C1328" t="s">
        <v>2887</v>
      </c>
      <c r="D1328" t="s">
        <v>2888</v>
      </c>
      <c r="E1328" t="s">
        <v>2873</v>
      </c>
      <c r="F1328" t="s">
        <v>2874</v>
      </c>
      <c r="G1328" t="s">
        <v>2809</v>
      </c>
      <c r="H1328" t="s">
        <v>5147</v>
      </c>
      <c r="I1328" s="2">
        <v>45777</v>
      </c>
      <c r="J1328" t="s">
        <v>2811</v>
      </c>
      <c r="K1328" t="s">
        <v>2899</v>
      </c>
      <c r="L1328" t="s">
        <v>5152</v>
      </c>
      <c r="M1328" s="3">
        <v>25463</v>
      </c>
      <c r="N1328" s="4">
        <v>1167.4000000000001</v>
      </c>
      <c r="O1328" s="4">
        <v>0</v>
      </c>
      <c r="P1328" s="4">
        <v>0</v>
      </c>
      <c r="Q1328" s="4">
        <v>0</v>
      </c>
      <c r="R1328" s="4">
        <v>0</v>
      </c>
      <c r="S1328" s="4">
        <v>1167.4000000000001</v>
      </c>
      <c r="T1328" t="s">
        <v>5104</v>
      </c>
      <c r="U1328" t="s">
        <v>5149</v>
      </c>
      <c r="V1328" t="s">
        <v>5029</v>
      </c>
      <c r="W1328" t="s">
        <v>2887</v>
      </c>
    </row>
    <row r="1329" spans="1:23" x14ac:dyDescent="0.2">
      <c r="A1329" t="s">
        <v>2869</v>
      </c>
      <c r="B1329" t="s">
        <v>2870</v>
      </c>
      <c r="C1329" t="s">
        <v>2887</v>
      </c>
      <c r="D1329" t="s">
        <v>2888</v>
      </c>
      <c r="E1329" t="s">
        <v>2873</v>
      </c>
      <c r="F1329" t="s">
        <v>2874</v>
      </c>
      <c r="G1329" t="s">
        <v>2809</v>
      </c>
      <c r="H1329" t="s">
        <v>5147</v>
      </c>
      <c r="I1329" s="2">
        <v>45777</v>
      </c>
      <c r="J1329" t="s">
        <v>2811</v>
      </c>
      <c r="K1329" t="s">
        <v>2899</v>
      </c>
      <c r="L1329" t="s">
        <v>5153</v>
      </c>
      <c r="M1329" s="3">
        <v>26513</v>
      </c>
      <c r="N1329" s="4">
        <v>1167.4000000000001</v>
      </c>
      <c r="O1329" s="4">
        <v>0</v>
      </c>
      <c r="P1329" s="4">
        <v>0</v>
      </c>
      <c r="Q1329" s="4">
        <v>0</v>
      </c>
      <c r="R1329" s="4">
        <v>0</v>
      </c>
      <c r="S1329" s="4">
        <v>1167.4000000000001</v>
      </c>
      <c r="T1329" t="s">
        <v>5104</v>
      </c>
      <c r="U1329" t="s">
        <v>5149</v>
      </c>
      <c r="V1329" t="s">
        <v>5029</v>
      </c>
      <c r="W1329" t="s">
        <v>2887</v>
      </c>
    </row>
    <row r="1330" spans="1:23" x14ac:dyDescent="0.2">
      <c r="A1330" t="s">
        <v>2869</v>
      </c>
      <c r="B1330" t="s">
        <v>2870</v>
      </c>
      <c r="C1330" t="s">
        <v>2887</v>
      </c>
      <c r="D1330" t="s">
        <v>2888</v>
      </c>
      <c r="E1330" t="s">
        <v>2873</v>
      </c>
      <c r="F1330" t="s">
        <v>2874</v>
      </c>
      <c r="G1330" t="s">
        <v>2809</v>
      </c>
      <c r="H1330" t="s">
        <v>5147</v>
      </c>
      <c r="I1330" s="2">
        <v>45777</v>
      </c>
      <c r="J1330" t="s">
        <v>2811</v>
      </c>
      <c r="K1330" t="s">
        <v>2899</v>
      </c>
      <c r="L1330" t="s">
        <v>5154</v>
      </c>
      <c r="M1330" s="3">
        <v>26746</v>
      </c>
      <c r="N1330" s="4">
        <v>1167.4000000000001</v>
      </c>
      <c r="O1330" s="4">
        <v>0</v>
      </c>
      <c r="P1330" s="4">
        <v>0</v>
      </c>
      <c r="Q1330" s="4">
        <v>0</v>
      </c>
      <c r="R1330" s="4">
        <v>0</v>
      </c>
      <c r="S1330" s="4">
        <v>1167.4000000000001</v>
      </c>
      <c r="T1330" t="s">
        <v>5104</v>
      </c>
      <c r="U1330" t="s">
        <v>5149</v>
      </c>
      <c r="V1330" t="s">
        <v>5029</v>
      </c>
      <c r="W1330" t="s">
        <v>2887</v>
      </c>
    </row>
    <row r="1331" spans="1:23" x14ac:dyDescent="0.2">
      <c r="A1331" s="7" t="s">
        <v>2869</v>
      </c>
      <c r="B1331" s="7" t="s">
        <v>10</v>
      </c>
      <c r="C1331" s="7" t="s">
        <v>10</v>
      </c>
      <c r="D1331" s="7" t="s">
        <v>10</v>
      </c>
      <c r="E1331" s="7" t="s">
        <v>10</v>
      </c>
      <c r="F1331" s="7" t="s">
        <v>10</v>
      </c>
      <c r="G1331" s="7" t="s">
        <v>10</v>
      </c>
      <c r="H1331" s="7" t="s">
        <v>10</v>
      </c>
      <c r="I1331" s="8"/>
      <c r="J1331" s="7" t="s">
        <v>10</v>
      </c>
      <c r="K1331" s="7" t="s">
        <v>10</v>
      </c>
      <c r="L1331" s="7" t="s">
        <v>10</v>
      </c>
      <c r="M1331" s="9">
        <v>807431</v>
      </c>
      <c r="N1331" s="10">
        <v>35033.75</v>
      </c>
      <c r="O1331" s="10">
        <v>0</v>
      </c>
      <c r="P1331" s="10">
        <v>0</v>
      </c>
      <c r="Q1331" s="10">
        <v>0</v>
      </c>
      <c r="R1331" s="10">
        <v>0</v>
      </c>
      <c r="S1331" s="10">
        <v>35033.75</v>
      </c>
      <c r="T1331" s="7" t="s">
        <v>10</v>
      </c>
      <c r="U1331" s="7" t="s">
        <v>10</v>
      </c>
      <c r="V1331" t="s">
        <v>5029</v>
      </c>
      <c r="W1331" s="7" t="s">
        <v>10</v>
      </c>
    </row>
    <row r="1332" spans="1:23" x14ac:dyDescent="0.2">
      <c r="A1332" t="s">
        <v>2911</v>
      </c>
      <c r="B1332" t="s">
        <v>2912</v>
      </c>
      <c r="C1332" t="s">
        <v>3053</v>
      </c>
      <c r="D1332" t="s">
        <v>3054</v>
      </c>
      <c r="E1332" t="s">
        <v>2915</v>
      </c>
      <c r="F1332" t="s">
        <v>2916</v>
      </c>
      <c r="G1332" t="s">
        <v>2856</v>
      </c>
      <c r="H1332" t="s">
        <v>5155</v>
      </c>
      <c r="I1332" s="2">
        <v>45748</v>
      </c>
      <c r="J1332" t="s">
        <v>3056</v>
      </c>
      <c r="K1332" t="s">
        <v>3057</v>
      </c>
      <c r="L1332" t="s">
        <v>5156</v>
      </c>
      <c r="M1332" s="3">
        <v>9024</v>
      </c>
      <c r="N1332" s="4">
        <v>202869.09</v>
      </c>
      <c r="O1332" s="4">
        <v>225.79</v>
      </c>
      <c r="P1332" s="4">
        <v>648.36</v>
      </c>
      <c r="Q1332" s="4">
        <v>270.72000000000003</v>
      </c>
      <c r="R1332" s="4">
        <v>1636.36</v>
      </c>
      <c r="S1332" s="4">
        <v>200358.58</v>
      </c>
      <c r="T1332" t="s">
        <v>2857</v>
      </c>
      <c r="U1332" t="s">
        <v>5157</v>
      </c>
      <c r="V1332" t="s">
        <v>5029</v>
      </c>
      <c r="W1332" t="s">
        <v>3053</v>
      </c>
    </row>
    <row r="1333" spans="1:23" x14ac:dyDescent="0.2">
      <c r="A1333" t="s">
        <v>2911</v>
      </c>
      <c r="B1333" t="s">
        <v>2912</v>
      </c>
      <c r="C1333" t="s">
        <v>3053</v>
      </c>
      <c r="D1333" t="s">
        <v>3054</v>
      </c>
      <c r="E1333" t="s">
        <v>2915</v>
      </c>
      <c r="F1333" t="s">
        <v>2916</v>
      </c>
      <c r="G1333" t="s">
        <v>2856</v>
      </c>
      <c r="H1333" t="s">
        <v>5155</v>
      </c>
      <c r="I1333" s="2">
        <v>45748</v>
      </c>
      <c r="J1333" t="s">
        <v>3056</v>
      </c>
      <c r="K1333" t="s">
        <v>3057</v>
      </c>
      <c r="L1333" t="s">
        <v>5158</v>
      </c>
      <c r="M1333" s="3">
        <v>7896</v>
      </c>
      <c r="N1333" s="4">
        <v>177510.45</v>
      </c>
      <c r="O1333" s="4">
        <v>197.57</v>
      </c>
      <c r="P1333" s="4">
        <v>567.32000000000005</v>
      </c>
      <c r="Q1333" s="4">
        <v>236.88</v>
      </c>
      <c r="R1333" s="4">
        <v>1431.81</v>
      </c>
      <c r="S1333" s="4">
        <v>175313.75</v>
      </c>
      <c r="T1333" t="s">
        <v>2857</v>
      </c>
      <c r="U1333" t="s">
        <v>5157</v>
      </c>
      <c r="V1333" t="s">
        <v>5029</v>
      </c>
      <c r="W1333" t="s">
        <v>3053</v>
      </c>
    </row>
    <row r="1334" spans="1:23" x14ac:dyDescent="0.2">
      <c r="A1334" t="s">
        <v>2911</v>
      </c>
      <c r="B1334" t="s">
        <v>2912</v>
      </c>
      <c r="C1334" t="s">
        <v>3053</v>
      </c>
      <c r="D1334" t="s">
        <v>3054</v>
      </c>
      <c r="E1334" t="s">
        <v>2915</v>
      </c>
      <c r="F1334" t="s">
        <v>2916</v>
      </c>
      <c r="G1334" t="s">
        <v>2856</v>
      </c>
      <c r="H1334" t="s">
        <v>5155</v>
      </c>
      <c r="I1334" s="2">
        <v>45748</v>
      </c>
      <c r="J1334" t="s">
        <v>3056</v>
      </c>
      <c r="K1334" t="s">
        <v>3057</v>
      </c>
      <c r="L1334" t="s">
        <v>5159</v>
      </c>
      <c r="M1334" s="3">
        <v>7896</v>
      </c>
      <c r="N1334" s="4">
        <v>177510.45</v>
      </c>
      <c r="O1334" s="4">
        <v>197.57</v>
      </c>
      <c r="P1334" s="4">
        <v>567.32000000000005</v>
      </c>
      <c r="Q1334" s="4">
        <v>236.88</v>
      </c>
      <c r="R1334" s="4">
        <v>1431.81</v>
      </c>
      <c r="S1334" s="4">
        <v>175313.75</v>
      </c>
      <c r="T1334" t="s">
        <v>2857</v>
      </c>
      <c r="U1334" t="s">
        <v>5157</v>
      </c>
      <c r="V1334" t="s">
        <v>5029</v>
      </c>
      <c r="W1334" t="s">
        <v>3053</v>
      </c>
    </row>
    <row r="1335" spans="1:23" x14ac:dyDescent="0.2">
      <c r="A1335" t="s">
        <v>2911</v>
      </c>
      <c r="B1335" t="s">
        <v>2912</v>
      </c>
      <c r="C1335" t="s">
        <v>2913</v>
      </c>
      <c r="D1335" t="s">
        <v>2914</v>
      </c>
      <c r="E1335" t="s">
        <v>2915</v>
      </c>
      <c r="F1335" t="s">
        <v>2916</v>
      </c>
      <c r="G1335" t="s">
        <v>2856</v>
      </c>
      <c r="H1335" t="s">
        <v>5160</v>
      </c>
      <c r="I1335" s="2">
        <v>45748</v>
      </c>
      <c r="J1335" t="s">
        <v>2990</v>
      </c>
      <c r="K1335" t="s">
        <v>2991</v>
      </c>
      <c r="L1335" t="s">
        <v>5161</v>
      </c>
      <c r="M1335" s="3">
        <v>29304</v>
      </c>
      <c r="N1335" s="4">
        <v>660250.18000000005</v>
      </c>
      <c r="O1335" s="4">
        <v>734.85</v>
      </c>
      <c r="P1335" s="4">
        <v>1506.4</v>
      </c>
      <c r="Q1335" s="4">
        <v>879.12</v>
      </c>
      <c r="R1335" s="4">
        <v>3500.01</v>
      </c>
      <c r="S1335" s="4">
        <v>654508.92000000004</v>
      </c>
      <c r="T1335" t="s">
        <v>2857</v>
      </c>
      <c r="U1335" t="s">
        <v>5162</v>
      </c>
      <c r="V1335" t="s">
        <v>5029</v>
      </c>
      <c r="W1335" t="s">
        <v>2913</v>
      </c>
    </row>
    <row r="1336" spans="1:23" x14ac:dyDescent="0.2">
      <c r="A1336" t="s">
        <v>2911</v>
      </c>
      <c r="B1336" t="s">
        <v>2912</v>
      </c>
      <c r="C1336" t="s">
        <v>2913</v>
      </c>
      <c r="D1336" t="s">
        <v>2914</v>
      </c>
      <c r="E1336" t="s">
        <v>2915</v>
      </c>
      <c r="F1336" t="s">
        <v>2916</v>
      </c>
      <c r="G1336" t="s">
        <v>2856</v>
      </c>
      <c r="H1336" t="s">
        <v>5163</v>
      </c>
      <c r="I1336" s="2">
        <v>45748</v>
      </c>
      <c r="J1336" t="s">
        <v>2918</v>
      </c>
      <c r="K1336" t="s">
        <v>2919</v>
      </c>
      <c r="L1336" t="s">
        <v>5164</v>
      </c>
      <c r="M1336" s="3">
        <v>29304</v>
      </c>
      <c r="N1336" s="4">
        <v>656440.66</v>
      </c>
      <c r="O1336" s="4">
        <v>730.61</v>
      </c>
      <c r="P1336" s="4">
        <v>1506.4</v>
      </c>
      <c r="Q1336" s="4">
        <v>879.12</v>
      </c>
      <c r="R1336" s="4">
        <v>4499.99</v>
      </c>
      <c r="S1336" s="4">
        <v>649703.66</v>
      </c>
      <c r="T1336" t="s">
        <v>2857</v>
      </c>
      <c r="U1336" t="s">
        <v>5165</v>
      </c>
      <c r="V1336" t="s">
        <v>5029</v>
      </c>
      <c r="W1336" t="s">
        <v>2913</v>
      </c>
    </row>
    <row r="1337" spans="1:23" x14ac:dyDescent="0.2">
      <c r="A1337" t="s">
        <v>2911</v>
      </c>
      <c r="B1337" t="s">
        <v>2912</v>
      </c>
      <c r="C1337" t="s">
        <v>2922</v>
      </c>
      <c r="D1337" t="s">
        <v>2923</v>
      </c>
      <c r="E1337" t="s">
        <v>2915</v>
      </c>
      <c r="F1337" t="s">
        <v>2916</v>
      </c>
      <c r="G1337" t="s">
        <v>2856</v>
      </c>
      <c r="H1337" t="s">
        <v>5166</v>
      </c>
      <c r="I1337" s="2">
        <v>45748</v>
      </c>
      <c r="J1337" t="s">
        <v>2962</v>
      </c>
      <c r="K1337" t="s">
        <v>3718</v>
      </c>
      <c r="L1337" t="s">
        <v>5167</v>
      </c>
      <c r="M1337" s="3">
        <v>9612</v>
      </c>
      <c r="N1337" s="4">
        <v>210429.36</v>
      </c>
      <c r="O1337" s="4">
        <v>234.2</v>
      </c>
      <c r="P1337" s="4">
        <v>964.48</v>
      </c>
      <c r="Q1337" s="4">
        <v>288.36</v>
      </c>
      <c r="R1337" s="4">
        <v>1575</v>
      </c>
      <c r="S1337" s="4">
        <v>207655.67999999999</v>
      </c>
      <c r="T1337" t="s">
        <v>2857</v>
      </c>
      <c r="U1337" t="s">
        <v>5168</v>
      </c>
      <c r="V1337" t="s">
        <v>5029</v>
      </c>
      <c r="W1337" t="s">
        <v>2922</v>
      </c>
    </row>
    <row r="1338" spans="1:23" x14ac:dyDescent="0.2">
      <c r="A1338" t="s">
        <v>2911</v>
      </c>
      <c r="B1338" t="s">
        <v>2912</v>
      </c>
      <c r="C1338" t="s">
        <v>2922</v>
      </c>
      <c r="D1338" t="s">
        <v>2923</v>
      </c>
      <c r="E1338" t="s">
        <v>2915</v>
      </c>
      <c r="F1338" t="s">
        <v>2916</v>
      </c>
      <c r="G1338" t="s">
        <v>2856</v>
      </c>
      <c r="H1338" t="s">
        <v>5166</v>
      </c>
      <c r="I1338" s="2">
        <v>45748</v>
      </c>
      <c r="J1338" t="s">
        <v>2962</v>
      </c>
      <c r="K1338" t="s">
        <v>3718</v>
      </c>
      <c r="L1338" t="s">
        <v>3719</v>
      </c>
      <c r="M1338" s="3">
        <v>6622</v>
      </c>
      <c r="N1338" s="4">
        <v>144971.21</v>
      </c>
      <c r="O1338" s="4">
        <v>161.35</v>
      </c>
      <c r="P1338" s="4">
        <v>482.64</v>
      </c>
      <c r="Q1338" s="4">
        <v>198.66</v>
      </c>
      <c r="R1338" s="4">
        <v>875</v>
      </c>
      <c r="S1338" s="4">
        <v>143452.22</v>
      </c>
      <c r="T1338" t="s">
        <v>2857</v>
      </c>
      <c r="U1338" t="s">
        <v>5168</v>
      </c>
      <c r="V1338" t="s">
        <v>5029</v>
      </c>
      <c r="W1338" t="s">
        <v>2922</v>
      </c>
    </row>
    <row r="1339" spans="1:23" x14ac:dyDescent="0.2">
      <c r="A1339" t="s">
        <v>2911</v>
      </c>
      <c r="B1339" t="s">
        <v>2912</v>
      </c>
      <c r="C1339" t="s">
        <v>2922</v>
      </c>
      <c r="D1339" t="s">
        <v>2923</v>
      </c>
      <c r="E1339" t="s">
        <v>2915</v>
      </c>
      <c r="F1339" t="s">
        <v>2916</v>
      </c>
      <c r="G1339" t="s">
        <v>2856</v>
      </c>
      <c r="H1339" t="s">
        <v>5169</v>
      </c>
      <c r="I1339" s="2">
        <v>45749</v>
      </c>
      <c r="J1339" t="s">
        <v>5170</v>
      </c>
      <c r="K1339" t="s">
        <v>5171</v>
      </c>
      <c r="L1339" t="s">
        <v>5172</v>
      </c>
      <c r="M1339" s="3">
        <v>28400</v>
      </c>
      <c r="N1339" s="4">
        <v>618654.24</v>
      </c>
      <c r="O1339" s="4">
        <v>688.55</v>
      </c>
      <c r="P1339" s="4">
        <v>1800</v>
      </c>
      <c r="Q1339" s="4">
        <v>852</v>
      </c>
      <c r="R1339" s="4">
        <v>3500</v>
      </c>
      <c r="S1339" s="4">
        <v>612665.68999999994</v>
      </c>
      <c r="T1339" t="s">
        <v>2857</v>
      </c>
      <c r="U1339" t="s">
        <v>5173</v>
      </c>
      <c r="V1339" t="s">
        <v>5029</v>
      </c>
      <c r="W1339" t="s">
        <v>2922</v>
      </c>
    </row>
    <row r="1340" spans="1:23" x14ac:dyDescent="0.2">
      <c r="A1340" t="s">
        <v>2911</v>
      </c>
      <c r="B1340" t="s">
        <v>2912</v>
      </c>
      <c r="C1340" t="s">
        <v>2871</v>
      </c>
      <c r="D1340" t="s">
        <v>2872</v>
      </c>
      <c r="E1340" t="s">
        <v>2915</v>
      </c>
      <c r="F1340" t="s">
        <v>2916</v>
      </c>
      <c r="G1340" t="s">
        <v>2856</v>
      </c>
      <c r="H1340" t="s">
        <v>5174</v>
      </c>
      <c r="I1340" s="2">
        <v>45749</v>
      </c>
      <c r="J1340" t="s">
        <v>4735</v>
      </c>
      <c r="K1340" t="s">
        <v>4736</v>
      </c>
      <c r="L1340" t="s">
        <v>5175</v>
      </c>
      <c r="M1340" s="3">
        <v>26486</v>
      </c>
      <c r="N1340" s="4">
        <v>527071.4</v>
      </c>
      <c r="O1340" s="4">
        <v>586.62</v>
      </c>
      <c r="P1340" s="4">
        <v>1614.32</v>
      </c>
      <c r="Q1340" s="4">
        <v>794.58</v>
      </c>
      <c r="R1340" s="4">
        <v>800</v>
      </c>
      <c r="S1340" s="4">
        <v>524070.46</v>
      </c>
      <c r="T1340" t="s">
        <v>2857</v>
      </c>
      <c r="U1340" t="s">
        <v>5176</v>
      </c>
      <c r="V1340" t="s">
        <v>5029</v>
      </c>
      <c r="W1340" t="s">
        <v>2871</v>
      </c>
    </row>
    <row r="1341" spans="1:23" x14ac:dyDescent="0.2">
      <c r="A1341" t="s">
        <v>2911</v>
      </c>
      <c r="B1341" t="s">
        <v>2912</v>
      </c>
      <c r="C1341" t="s">
        <v>2871</v>
      </c>
      <c r="D1341" t="s">
        <v>2872</v>
      </c>
      <c r="E1341" t="s">
        <v>2915</v>
      </c>
      <c r="F1341" t="s">
        <v>2916</v>
      </c>
      <c r="G1341" t="s">
        <v>2856</v>
      </c>
      <c r="H1341" t="s">
        <v>5174</v>
      </c>
      <c r="I1341" s="2">
        <v>45749</v>
      </c>
      <c r="J1341" t="s">
        <v>4735</v>
      </c>
      <c r="K1341" t="s">
        <v>4736</v>
      </c>
      <c r="L1341" t="s">
        <v>5177</v>
      </c>
      <c r="M1341" s="3">
        <v>27403</v>
      </c>
      <c r="N1341" s="4">
        <v>545319.69999999995</v>
      </c>
      <c r="O1341" s="4">
        <v>606.92999999999995</v>
      </c>
      <c r="P1341" s="4">
        <v>1614.32</v>
      </c>
      <c r="Q1341" s="4">
        <v>822.09</v>
      </c>
      <c r="R1341" s="4">
        <v>800</v>
      </c>
      <c r="S1341" s="4">
        <v>542298.44999999995</v>
      </c>
      <c r="T1341" t="s">
        <v>2857</v>
      </c>
      <c r="U1341" t="s">
        <v>5176</v>
      </c>
      <c r="V1341" t="s">
        <v>5029</v>
      </c>
      <c r="W1341" t="s">
        <v>2871</v>
      </c>
    </row>
    <row r="1342" spans="1:23" x14ac:dyDescent="0.2">
      <c r="A1342" t="s">
        <v>2911</v>
      </c>
      <c r="B1342" t="s">
        <v>2912</v>
      </c>
      <c r="C1342" t="s">
        <v>2922</v>
      </c>
      <c r="D1342" t="s">
        <v>2923</v>
      </c>
      <c r="E1342" t="s">
        <v>2915</v>
      </c>
      <c r="F1342" t="s">
        <v>2916</v>
      </c>
      <c r="G1342" t="s">
        <v>2856</v>
      </c>
      <c r="H1342" t="s">
        <v>5178</v>
      </c>
      <c r="I1342" s="2">
        <v>45749</v>
      </c>
      <c r="J1342" t="s">
        <v>2925</v>
      </c>
      <c r="K1342" t="s">
        <v>3003</v>
      </c>
      <c r="L1342" t="s">
        <v>5179</v>
      </c>
      <c r="M1342" s="3">
        <v>28237</v>
      </c>
      <c r="N1342" s="4">
        <v>613939.02</v>
      </c>
      <c r="O1342" s="4">
        <v>683.3</v>
      </c>
      <c r="P1342" s="4">
        <v>1924</v>
      </c>
      <c r="Q1342" s="4">
        <v>847.11</v>
      </c>
      <c r="R1342" s="4">
        <v>4500</v>
      </c>
      <c r="S1342" s="4">
        <v>606831.72</v>
      </c>
      <c r="T1342" t="s">
        <v>2857</v>
      </c>
      <c r="U1342" t="s">
        <v>5180</v>
      </c>
      <c r="V1342" t="s">
        <v>5029</v>
      </c>
      <c r="W1342" t="s">
        <v>2922</v>
      </c>
    </row>
    <row r="1343" spans="1:23" x14ac:dyDescent="0.2">
      <c r="A1343" t="s">
        <v>2911</v>
      </c>
      <c r="B1343" t="s">
        <v>2912</v>
      </c>
      <c r="C1343" t="s">
        <v>2871</v>
      </c>
      <c r="D1343" t="s">
        <v>2872</v>
      </c>
      <c r="E1343" t="s">
        <v>2915</v>
      </c>
      <c r="F1343" t="s">
        <v>2916</v>
      </c>
      <c r="G1343" t="s">
        <v>2856</v>
      </c>
      <c r="H1343" t="s">
        <v>5181</v>
      </c>
      <c r="I1343" s="2">
        <v>45749</v>
      </c>
      <c r="J1343" t="s">
        <v>5182</v>
      </c>
      <c r="K1343" t="s">
        <v>5183</v>
      </c>
      <c r="L1343" t="s">
        <v>5184</v>
      </c>
      <c r="M1343" s="3">
        <v>26530</v>
      </c>
      <c r="N1343" s="4">
        <v>527947</v>
      </c>
      <c r="O1343" s="4">
        <v>587.59</v>
      </c>
      <c r="P1343" s="4">
        <v>1615.4</v>
      </c>
      <c r="Q1343" s="4">
        <v>795.9</v>
      </c>
      <c r="R1343" s="4">
        <v>900</v>
      </c>
      <c r="S1343" s="4">
        <v>524844.01</v>
      </c>
      <c r="T1343" t="s">
        <v>2857</v>
      </c>
      <c r="U1343" t="s">
        <v>5185</v>
      </c>
      <c r="V1343" t="s">
        <v>5029</v>
      </c>
      <c r="W1343" t="s">
        <v>2871</v>
      </c>
    </row>
    <row r="1344" spans="1:23" x14ac:dyDescent="0.2">
      <c r="A1344" t="s">
        <v>2911</v>
      </c>
      <c r="B1344" t="s">
        <v>2912</v>
      </c>
      <c r="C1344" t="s">
        <v>2922</v>
      </c>
      <c r="D1344" t="s">
        <v>2923</v>
      </c>
      <c r="E1344" t="s">
        <v>2915</v>
      </c>
      <c r="F1344" t="s">
        <v>2916</v>
      </c>
      <c r="G1344" t="s">
        <v>2856</v>
      </c>
      <c r="H1344" t="s">
        <v>5186</v>
      </c>
      <c r="I1344" s="2">
        <v>45749</v>
      </c>
      <c r="J1344" t="s">
        <v>2957</v>
      </c>
      <c r="K1344" t="s">
        <v>2958</v>
      </c>
      <c r="L1344" t="s">
        <v>5187</v>
      </c>
      <c r="M1344" s="3">
        <v>28136</v>
      </c>
      <c r="N1344" s="4">
        <v>614838</v>
      </c>
      <c r="O1344" s="4">
        <v>684.3</v>
      </c>
      <c r="P1344" s="4">
        <v>2424</v>
      </c>
      <c r="Q1344" s="4">
        <v>844.08</v>
      </c>
      <c r="R1344" s="4">
        <v>4500</v>
      </c>
      <c r="S1344" s="4">
        <v>607229.69999999995</v>
      </c>
      <c r="T1344" t="s">
        <v>2857</v>
      </c>
      <c r="U1344" t="s">
        <v>5188</v>
      </c>
      <c r="V1344" t="s">
        <v>5029</v>
      </c>
      <c r="W1344" t="s">
        <v>2922</v>
      </c>
    </row>
    <row r="1345" spans="1:23" x14ac:dyDescent="0.2">
      <c r="A1345" t="s">
        <v>2911</v>
      </c>
      <c r="B1345" t="s">
        <v>2912</v>
      </c>
      <c r="C1345" t="s">
        <v>2922</v>
      </c>
      <c r="D1345" t="s">
        <v>2923</v>
      </c>
      <c r="E1345" t="s">
        <v>2915</v>
      </c>
      <c r="F1345" t="s">
        <v>2916</v>
      </c>
      <c r="G1345" t="s">
        <v>2856</v>
      </c>
      <c r="H1345" t="s">
        <v>5189</v>
      </c>
      <c r="I1345" s="2">
        <v>45749</v>
      </c>
      <c r="J1345" t="s">
        <v>2925</v>
      </c>
      <c r="K1345" t="s">
        <v>5190</v>
      </c>
      <c r="L1345" t="s">
        <v>5191</v>
      </c>
      <c r="M1345" s="3">
        <v>14372</v>
      </c>
      <c r="N1345" s="4">
        <v>334149</v>
      </c>
      <c r="O1345" s="4">
        <v>371.9</v>
      </c>
      <c r="P1345" s="4">
        <v>1212</v>
      </c>
      <c r="Q1345" s="4">
        <v>431.16</v>
      </c>
      <c r="R1345" s="4">
        <v>2250</v>
      </c>
      <c r="S1345" s="4">
        <v>330315.09999999998</v>
      </c>
      <c r="T1345" t="s">
        <v>2857</v>
      </c>
      <c r="U1345" t="s">
        <v>5192</v>
      </c>
      <c r="V1345" t="s">
        <v>5029</v>
      </c>
      <c r="W1345" t="s">
        <v>2922</v>
      </c>
    </row>
    <row r="1346" spans="1:23" x14ac:dyDescent="0.2">
      <c r="A1346" t="s">
        <v>2911</v>
      </c>
      <c r="B1346" t="s">
        <v>2912</v>
      </c>
      <c r="C1346" t="s">
        <v>2922</v>
      </c>
      <c r="D1346" t="s">
        <v>2923</v>
      </c>
      <c r="E1346" t="s">
        <v>2915</v>
      </c>
      <c r="F1346" t="s">
        <v>2916</v>
      </c>
      <c r="G1346" t="s">
        <v>2856</v>
      </c>
      <c r="H1346" t="s">
        <v>5193</v>
      </c>
      <c r="I1346" s="2">
        <v>45749</v>
      </c>
      <c r="J1346" t="s">
        <v>2947</v>
      </c>
      <c r="K1346" t="s">
        <v>2948</v>
      </c>
      <c r="L1346" t="s">
        <v>5194</v>
      </c>
      <c r="M1346" s="3">
        <v>29135</v>
      </c>
      <c r="N1346" s="4">
        <v>632853.56999999995</v>
      </c>
      <c r="O1346" s="4">
        <v>704.35</v>
      </c>
      <c r="P1346" s="4">
        <v>2600</v>
      </c>
      <c r="Q1346" s="4">
        <v>874.05</v>
      </c>
      <c r="R1346" s="4">
        <v>3500</v>
      </c>
      <c r="S1346" s="4">
        <v>626049.22</v>
      </c>
      <c r="T1346" t="s">
        <v>2857</v>
      </c>
      <c r="U1346" t="s">
        <v>5195</v>
      </c>
      <c r="V1346" t="s">
        <v>5029</v>
      </c>
      <c r="W1346" t="s">
        <v>2922</v>
      </c>
    </row>
    <row r="1347" spans="1:23" x14ac:dyDescent="0.2">
      <c r="A1347" t="s">
        <v>2911</v>
      </c>
      <c r="B1347" t="s">
        <v>2912</v>
      </c>
      <c r="C1347" t="s">
        <v>2913</v>
      </c>
      <c r="D1347" t="s">
        <v>2914</v>
      </c>
      <c r="E1347" t="s">
        <v>2915</v>
      </c>
      <c r="F1347" t="s">
        <v>2916</v>
      </c>
      <c r="G1347" t="s">
        <v>2856</v>
      </c>
      <c r="H1347" t="s">
        <v>5196</v>
      </c>
      <c r="I1347" s="2">
        <v>45750</v>
      </c>
      <c r="J1347" t="s">
        <v>5197</v>
      </c>
      <c r="K1347" t="s">
        <v>5198</v>
      </c>
      <c r="L1347" t="s">
        <v>5199</v>
      </c>
      <c r="M1347" s="3">
        <v>29366</v>
      </c>
      <c r="N1347" s="4">
        <v>693402.91</v>
      </c>
      <c r="O1347" s="4">
        <v>771.74</v>
      </c>
      <c r="P1347" s="4">
        <v>712.5</v>
      </c>
      <c r="Q1347" s="4">
        <v>880.98</v>
      </c>
      <c r="R1347" s="4">
        <v>2000</v>
      </c>
      <c r="S1347" s="4">
        <v>689918.67</v>
      </c>
      <c r="T1347" t="s">
        <v>2857</v>
      </c>
      <c r="U1347" t="s">
        <v>5200</v>
      </c>
      <c r="V1347" t="s">
        <v>5029</v>
      </c>
      <c r="W1347" t="s">
        <v>2913</v>
      </c>
    </row>
    <row r="1348" spans="1:23" x14ac:dyDescent="0.2">
      <c r="A1348" t="s">
        <v>2911</v>
      </c>
      <c r="B1348" t="s">
        <v>2912</v>
      </c>
      <c r="C1348" t="s">
        <v>2913</v>
      </c>
      <c r="D1348" t="s">
        <v>2914</v>
      </c>
      <c r="E1348" t="s">
        <v>2915</v>
      </c>
      <c r="F1348" t="s">
        <v>2916</v>
      </c>
      <c r="G1348" t="s">
        <v>2856</v>
      </c>
      <c r="H1348" t="s">
        <v>5196</v>
      </c>
      <c r="I1348" s="2">
        <v>45750</v>
      </c>
      <c r="J1348" t="s">
        <v>5197</v>
      </c>
      <c r="K1348" t="s">
        <v>5198</v>
      </c>
      <c r="L1348" t="s">
        <v>5201</v>
      </c>
      <c r="M1348" s="3">
        <v>29366</v>
      </c>
      <c r="N1348" s="4">
        <v>693402.91</v>
      </c>
      <c r="O1348" s="4">
        <v>771.74</v>
      </c>
      <c r="P1348" s="4">
        <v>712.5</v>
      </c>
      <c r="Q1348" s="4">
        <v>880.98</v>
      </c>
      <c r="R1348" s="4">
        <v>2000</v>
      </c>
      <c r="S1348" s="4">
        <v>689918.67</v>
      </c>
      <c r="T1348" t="s">
        <v>2857</v>
      </c>
      <c r="U1348" t="s">
        <v>5200</v>
      </c>
      <c r="V1348" t="s">
        <v>5029</v>
      </c>
      <c r="W1348" t="s">
        <v>2913</v>
      </c>
    </row>
    <row r="1349" spans="1:23" x14ac:dyDescent="0.2">
      <c r="A1349" t="s">
        <v>2911</v>
      </c>
      <c r="B1349" t="s">
        <v>2912</v>
      </c>
      <c r="C1349" t="s">
        <v>2913</v>
      </c>
      <c r="D1349" t="s">
        <v>2914</v>
      </c>
      <c r="E1349" t="s">
        <v>2915</v>
      </c>
      <c r="F1349" t="s">
        <v>2916</v>
      </c>
      <c r="G1349" t="s">
        <v>2856</v>
      </c>
      <c r="H1349" t="s">
        <v>5196</v>
      </c>
      <c r="I1349" s="2">
        <v>45750</v>
      </c>
      <c r="J1349" t="s">
        <v>5197</v>
      </c>
      <c r="K1349" t="s">
        <v>5198</v>
      </c>
      <c r="L1349" t="s">
        <v>5202</v>
      </c>
      <c r="M1349" s="3">
        <v>29366</v>
      </c>
      <c r="N1349" s="4">
        <v>693402.91</v>
      </c>
      <c r="O1349" s="4">
        <v>771.74</v>
      </c>
      <c r="P1349" s="4">
        <v>712.5</v>
      </c>
      <c r="Q1349" s="4">
        <v>880.98</v>
      </c>
      <c r="R1349" s="4">
        <v>2000</v>
      </c>
      <c r="S1349" s="4">
        <v>689918.67</v>
      </c>
      <c r="T1349" t="s">
        <v>2857</v>
      </c>
      <c r="U1349" t="s">
        <v>5200</v>
      </c>
      <c r="V1349" t="s">
        <v>5029</v>
      </c>
      <c r="W1349" t="s">
        <v>2913</v>
      </c>
    </row>
    <row r="1350" spans="1:23" x14ac:dyDescent="0.2">
      <c r="A1350" t="s">
        <v>2911</v>
      </c>
      <c r="B1350" t="s">
        <v>2912</v>
      </c>
      <c r="C1350" t="s">
        <v>2913</v>
      </c>
      <c r="D1350" t="s">
        <v>2914</v>
      </c>
      <c r="E1350" t="s">
        <v>2915</v>
      </c>
      <c r="F1350" t="s">
        <v>2916</v>
      </c>
      <c r="G1350" t="s">
        <v>2856</v>
      </c>
      <c r="H1350" t="s">
        <v>5196</v>
      </c>
      <c r="I1350" s="2">
        <v>45750</v>
      </c>
      <c r="J1350" t="s">
        <v>5197</v>
      </c>
      <c r="K1350" t="s">
        <v>5198</v>
      </c>
      <c r="L1350" t="s">
        <v>5203</v>
      </c>
      <c r="M1350" s="3">
        <v>29366</v>
      </c>
      <c r="N1350" s="4">
        <v>693402.91</v>
      </c>
      <c r="O1350" s="4">
        <v>771.74</v>
      </c>
      <c r="P1350" s="4">
        <v>712.5</v>
      </c>
      <c r="Q1350" s="4">
        <v>880.98</v>
      </c>
      <c r="R1350" s="4">
        <v>2000</v>
      </c>
      <c r="S1350" s="4">
        <v>689918.67</v>
      </c>
      <c r="T1350" t="s">
        <v>2857</v>
      </c>
      <c r="U1350" t="s">
        <v>5200</v>
      </c>
      <c r="V1350" t="s">
        <v>5029</v>
      </c>
      <c r="W1350" t="s">
        <v>2913</v>
      </c>
    </row>
    <row r="1351" spans="1:23" x14ac:dyDescent="0.2">
      <c r="A1351" t="s">
        <v>2911</v>
      </c>
      <c r="B1351" t="s">
        <v>2912</v>
      </c>
      <c r="C1351" t="s">
        <v>2913</v>
      </c>
      <c r="D1351" t="s">
        <v>2914</v>
      </c>
      <c r="E1351" t="s">
        <v>2915</v>
      </c>
      <c r="F1351" t="s">
        <v>2916</v>
      </c>
      <c r="G1351" t="s">
        <v>2856</v>
      </c>
      <c r="H1351" t="s">
        <v>5204</v>
      </c>
      <c r="I1351" s="2">
        <v>45750</v>
      </c>
      <c r="J1351" t="s">
        <v>3394</v>
      </c>
      <c r="K1351" t="s">
        <v>3395</v>
      </c>
      <c r="L1351" t="s">
        <v>5205</v>
      </c>
      <c r="M1351" s="3">
        <v>29366</v>
      </c>
      <c r="N1351" s="4">
        <v>657829.53</v>
      </c>
      <c r="O1351" s="4">
        <v>732.15</v>
      </c>
      <c r="P1351" s="4">
        <v>1985.03</v>
      </c>
      <c r="Q1351" s="4">
        <v>880.98</v>
      </c>
      <c r="R1351" s="4">
        <v>3500</v>
      </c>
      <c r="S1351" s="4">
        <v>651612.35</v>
      </c>
      <c r="T1351" t="s">
        <v>2857</v>
      </c>
      <c r="U1351" t="s">
        <v>5206</v>
      </c>
      <c r="V1351" t="s">
        <v>5029</v>
      </c>
      <c r="W1351" t="s">
        <v>2913</v>
      </c>
    </row>
    <row r="1352" spans="1:23" x14ac:dyDescent="0.2">
      <c r="A1352" t="s">
        <v>2911</v>
      </c>
      <c r="B1352" t="s">
        <v>2912</v>
      </c>
      <c r="C1352" t="s">
        <v>2922</v>
      </c>
      <c r="D1352" t="s">
        <v>2923</v>
      </c>
      <c r="E1352" t="s">
        <v>2915</v>
      </c>
      <c r="F1352" t="s">
        <v>2916</v>
      </c>
      <c r="G1352" t="s">
        <v>2856</v>
      </c>
      <c r="H1352" t="s">
        <v>5207</v>
      </c>
      <c r="I1352" s="2">
        <v>45750</v>
      </c>
      <c r="J1352" t="s">
        <v>3008</v>
      </c>
      <c r="K1352" t="s">
        <v>3009</v>
      </c>
      <c r="L1352" t="s">
        <v>5208</v>
      </c>
      <c r="M1352" s="3">
        <v>29136</v>
      </c>
      <c r="N1352" s="4">
        <v>632902.68000000005</v>
      </c>
      <c r="O1352" s="4">
        <v>704.41</v>
      </c>
      <c r="P1352" s="4">
        <v>2132</v>
      </c>
      <c r="Q1352" s="4">
        <v>874.08</v>
      </c>
      <c r="R1352" s="4">
        <v>4500</v>
      </c>
      <c r="S1352" s="4">
        <v>625566.27</v>
      </c>
      <c r="T1352" t="s">
        <v>2857</v>
      </c>
      <c r="U1352" t="s">
        <v>5209</v>
      </c>
      <c r="V1352" t="s">
        <v>5029</v>
      </c>
      <c r="W1352" t="s">
        <v>2922</v>
      </c>
    </row>
    <row r="1353" spans="1:23" x14ac:dyDescent="0.2">
      <c r="A1353" t="s">
        <v>2911</v>
      </c>
      <c r="B1353" t="s">
        <v>2912</v>
      </c>
      <c r="C1353" t="s">
        <v>2913</v>
      </c>
      <c r="D1353" t="s">
        <v>2914</v>
      </c>
      <c r="E1353" t="s">
        <v>2915</v>
      </c>
      <c r="F1353" t="s">
        <v>2916</v>
      </c>
      <c r="G1353" t="s">
        <v>2856</v>
      </c>
      <c r="H1353" t="s">
        <v>5210</v>
      </c>
      <c r="I1353" s="2">
        <v>45750</v>
      </c>
      <c r="J1353" t="s">
        <v>3294</v>
      </c>
      <c r="K1353" t="s">
        <v>3295</v>
      </c>
      <c r="L1353" t="s">
        <v>5211</v>
      </c>
      <c r="M1353" s="3">
        <v>29366</v>
      </c>
      <c r="N1353" s="4">
        <v>658710.51</v>
      </c>
      <c r="O1353" s="4">
        <v>733.13</v>
      </c>
      <c r="P1353" s="4">
        <v>1847</v>
      </c>
      <c r="Q1353" s="4">
        <v>880.98</v>
      </c>
      <c r="R1353" s="4">
        <v>3500</v>
      </c>
      <c r="S1353" s="4">
        <v>652630.38</v>
      </c>
      <c r="T1353" t="s">
        <v>2857</v>
      </c>
      <c r="U1353" t="s">
        <v>5212</v>
      </c>
      <c r="V1353" t="s">
        <v>5029</v>
      </c>
      <c r="W1353" t="s">
        <v>2913</v>
      </c>
    </row>
    <row r="1354" spans="1:23" x14ac:dyDescent="0.2">
      <c r="A1354" t="s">
        <v>2911</v>
      </c>
      <c r="B1354" t="s">
        <v>2912</v>
      </c>
      <c r="C1354" t="s">
        <v>2871</v>
      </c>
      <c r="D1354" t="s">
        <v>2872</v>
      </c>
      <c r="E1354" t="s">
        <v>2915</v>
      </c>
      <c r="F1354" t="s">
        <v>2916</v>
      </c>
      <c r="G1354" t="s">
        <v>2856</v>
      </c>
      <c r="H1354" t="s">
        <v>5213</v>
      </c>
      <c r="I1354" s="2">
        <v>45750</v>
      </c>
      <c r="J1354" t="s">
        <v>3068</v>
      </c>
      <c r="K1354" t="s">
        <v>3746</v>
      </c>
      <c r="L1354" t="s">
        <v>5214</v>
      </c>
      <c r="M1354" s="3">
        <v>32831</v>
      </c>
      <c r="N1354" s="4">
        <v>657597.05000000005</v>
      </c>
      <c r="O1354" s="4">
        <v>0</v>
      </c>
      <c r="P1354" s="4">
        <v>0</v>
      </c>
      <c r="Q1354" s="4">
        <v>984.93</v>
      </c>
      <c r="R1354" s="4">
        <v>0</v>
      </c>
      <c r="S1354" s="4">
        <v>657597.05000000005</v>
      </c>
      <c r="T1354" t="s">
        <v>2857</v>
      </c>
      <c r="U1354" t="s">
        <v>5215</v>
      </c>
      <c r="V1354" t="s">
        <v>5029</v>
      </c>
      <c r="W1354" t="s">
        <v>2871</v>
      </c>
    </row>
    <row r="1355" spans="1:23" x14ac:dyDescent="0.2">
      <c r="A1355" t="s">
        <v>2911</v>
      </c>
      <c r="B1355" t="s">
        <v>2912</v>
      </c>
      <c r="C1355" t="s">
        <v>2871</v>
      </c>
      <c r="D1355" t="s">
        <v>2872</v>
      </c>
      <c r="E1355" t="s">
        <v>2915</v>
      </c>
      <c r="F1355" t="s">
        <v>2916</v>
      </c>
      <c r="G1355" t="s">
        <v>2856</v>
      </c>
      <c r="H1355" t="s">
        <v>5216</v>
      </c>
      <c r="I1355" s="2">
        <v>45750</v>
      </c>
      <c r="J1355" t="s">
        <v>3068</v>
      </c>
      <c r="K1355" t="s">
        <v>3746</v>
      </c>
      <c r="L1355" t="s">
        <v>5217</v>
      </c>
      <c r="M1355" s="3">
        <v>32498</v>
      </c>
      <c r="N1355" s="4">
        <v>650927.14</v>
      </c>
      <c r="O1355" s="4">
        <v>0</v>
      </c>
      <c r="P1355" s="4">
        <v>0</v>
      </c>
      <c r="Q1355" s="4">
        <v>974.94</v>
      </c>
      <c r="R1355" s="4">
        <v>0</v>
      </c>
      <c r="S1355" s="4">
        <v>650927.14</v>
      </c>
      <c r="T1355" t="s">
        <v>2857</v>
      </c>
      <c r="U1355" t="s">
        <v>5218</v>
      </c>
      <c r="V1355" t="s">
        <v>5029</v>
      </c>
      <c r="W1355" t="s">
        <v>2871</v>
      </c>
    </row>
    <row r="1356" spans="1:23" x14ac:dyDescent="0.2">
      <c r="A1356" t="s">
        <v>2911</v>
      </c>
      <c r="B1356" t="s">
        <v>2912</v>
      </c>
      <c r="C1356" t="s">
        <v>2871</v>
      </c>
      <c r="D1356" t="s">
        <v>2872</v>
      </c>
      <c r="E1356" t="s">
        <v>2915</v>
      </c>
      <c r="F1356" t="s">
        <v>2916</v>
      </c>
      <c r="G1356" t="s">
        <v>2856</v>
      </c>
      <c r="H1356" t="s">
        <v>5219</v>
      </c>
      <c r="I1356" s="2">
        <v>45750</v>
      </c>
      <c r="J1356" t="s">
        <v>3068</v>
      </c>
      <c r="K1356" t="s">
        <v>3746</v>
      </c>
      <c r="L1356" t="s">
        <v>5220</v>
      </c>
      <c r="M1356" s="3">
        <v>31710</v>
      </c>
      <c r="N1356" s="4">
        <v>635143.68999999994</v>
      </c>
      <c r="O1356" s="4">
        <v>0</v>
      </c>
      <c r="P1356" s="4">
        <v>0</v>
      </c>
      <c r="Q1356" s="4">
        <v>951.3</v>
      </c>
      <c r="R1356" s="4">
        <v>0</v>
      </c>
      <c r="S1356" s="4">
        <v>635143.68999999994</v>
      </c>
      <c r="T1356" t="s">
        <v>2857</v>
      </c>
      <c r="U1356" t="s">
        <v>5221</v>
      </c>
      <c r="V1356" t="s">
        <v>5029</v>
      </c>
      <c r="W1356" t="s">
        <v>2871</v>
      </c>
    </row>
    <row r="1357" spans="1:23" x14ac:dyDescent="0.2">
      <c r="A1357" t="s">
        <v>2911</v>
      </c>
      <c r="B1357" t="s">
        <v>2912</v>
      </c>
      <c r="C1357" t="s">
        <v>2871</v>
      </c>
      <c r="D1357" t="s">
        <v>2872</v>
      </c>
      <c r="E1357" t="s">
        <v>2915</v>
      </c>
      <c r="F1357" t="s">
        <v>2916</v>
      </c>
      <c r="G1357" t="s">
        <v>2856</v>
      </c>
      <c r="H1357" t="s">
        <v>5222</v>
      </c>
      <c r="I1357" s="2">
        <v>45750</v>
      </c>
      <c r="J1357" t="s">
        <v>3068</v>
      </c>
      <c r="K1357" t="s">
        <v>3746</v>
      </c>
      <c r="L1357" t="s">
        <v>5223</v>
      </c>
      <c r="M1357" s="3">
        <v>33059</v>
      </c>
      <c r="N1357" s="4">
        <v>662163.84</v>
      </c>
      <c r="O1357" s="4">
        <v>0</v>
      </c>
      <c r="P1357" s="4">
        <v>0</v>
      </c>
      <c r="Q1357" s="4">
        <v>991.77</v>
      </c>
      <c r="R1357" s="4">
        <v>0</v>
      </c>
      <c r="S1357" s="4">
        <v>662163.84</v>
      </c>
      <c r="T1357" t="s">
        <v>2857</v>
      </c>
      <c r="U1357" t="s">
        <v>5224</v>
      </c>
      <c r="V1357" t="s">
        <v>5029</v>
      </c>
      <c r="W1357" t="s">
        <v>2871</v>
      </c>
    </row>
    <row r="1358" spans="1:23" x14ac:dyDescent="0.2">
      <c r="A1358" t="s">
        <v>2911</v>
      </c>
      <c r="B1358" t="s">
        <v>2912</v>
      </c>
      <c r="C1358" t="s">
        <v>2922</v>
      </c>
      <c r="D1358" t="s">
        <v>2923</v>
      </c>
      <c r="E1358" t="s">
        <v>2915</v>
      </c>
      <c r="F1358" t="s">
        <v>2916</v>
      </c>
      <c r="G1358" t="s">
        <v>2856</v>
      </c>
      <c r="H1358" t="s">
        <v>5225</v>
      </c>
      <c r="I1358" s="2">
        <v>45750</v>
      </c>
      <c r="J1358" t="s">
        <v>3013</v>
      </c>
      <c r="K1358" t="s">
        <v>3808</v>
      </c>
      <c r="L1358" t="s">
        <v>3043</v>
      </c>
      <c r="M1358" s="3">
        <v>11827</v>
      </c>
      <c r="N1358" s="4">
        <v>257974.78</v>
      </c>
      <c r="O1358" s="4">
        <v>287.12</v>
      </c>
      <c r="P1358" s="4">
        <v>895.29</v>
      </c>
      <c r="Q1358" s="4">
        <v>354.81</v>
      </c>
      <c r="R1358" s="4">
        <v>1889.68</v>
      </c>
      <c r="S1358" s="4">
        <v>254902.69</v>
      </c>
      <c r="T1358" t="s">
        <v>2857</v>
      </c>
      <c r="U1358" t="s">
        <v>5226</v>
      </c>
      <c r="V1358" t="s">
        <v>5029</v>
      </c>
      <c r="W1358" t="s">
        <v>2922</v>
      </c>
    </row>
    <row r="1359" spans="1:23" x14ac:dyDescent="0.2">
      <c r="A1359" t="s">
        <v>2911</v>
      </c>
      <c r="B1359" t="s">
        <v>2912</v>
      </c>
      <c r="C1359" t="s">
        <v>2871</v>
      </c>
      <c r="D1359" t="s">
        <v>2872</v>
      </c>
      <c r="E1359" t="s">
        <v>2915</v>
      </c>
      <c r="F1359" t="s">
        <v>2916</v>
      </c>
      <c r="G1359" t="s">
        <v>2856</v>
      </c>
      <c r="H1359" t="s">
        <v>5227</v>
      </c>
      <c r="I1359" s="2">
        <v>45750</v>
      </c>
      <c r="J1359" t="s">
        <v>4735</v>
      </c>
      <c r="K1359" t="s">
        <v>4736</v>
      </c>
      <c r="L1359" t="s">
        <v>5228</v>
      </c>
      <c r="M1359" s="3">
        <v>27518</v>
      </c>
      <c r="N1359" s="4">
        <v>547608.19999999995</v>
      </c>
      <c r="O1359" s="4">
        <v>609.48</v>
      </c>
      <c r="P1359" s="4">
        <v>1800</v>
      </c>
      <c r="Q1359" s="4">
        <v>825.54</v>
      </c>
      <c r="R1359" s="4">
        <v>900</v>
      </c>
      <c r="S1359" s="4">
        <v>544298.72</v>
      </c>
      <c r="T1359" t="s">
        <v>2857</v>
      </c>
      <c r="U1359" t="s">
        <v>5229</v>
      </c>
      <c r="V1359" t="s">
        <v>5029</v>
      </c>
      <c r="W1359" t="s">
        <v>2871</v>
      </c>
    </row>
    <row r="1360" spans="1:23" x14ac:dyDescent="0.2">
      <c r="A1360" t="s">
        <v>2911</v>
      </c>
      <c r="B1360" t="s">
        <v>2912</v>
      </c>
      <c r="C1360" t="s">
        <v>2922</v>
      </c>
      <c r="D1360" t="s">
        <v>2923</v>
      </c>
      <c r="E1360" t="s">
        <v>2915</v>
      </c>
      <c r="F1360" t="s">
        <v>2916</v>
      </c>
      <c r="G1360" t="s">
        <v>2856</v>
      </c>
      <c r="H1360" t="s">
        <v>5230</v>
      </c>
      <c r="I1360" s="2">
        <v>45750</v>
      </c>
      <c r="J1360" t="s">
        <v>5231</v>
      </c>
      <c r="K1360" t="s">
        <v>2986</v>
      </c>
      <c r="L1360" t="s">
        <v>5232</v>
      </c>
      <c r="M1360" s="3">
        <v>28753</v>
      </c>
      <c r="N1360" s="4">
        <v>628320.91</v>
      </c>
      <c r="O1360" s="4">
        <v>699.31</v>
      </c>
      <c r="P1360" s="4">
        <v>2754</v>
      </c>
      <c r="Q1360" s="4">
        <v>862.59</v>
      </c>
      <c r="R1360" s="4">
        <v>4500</v>
      </c>
      <c r="S1360" s="4">
        <v>620367.6</v>
      </c>
      <c r="T1360" t="s">
        <v>2857</v>
      </c>
      <c r="U1360" t="s">
        <v>5233</v>
      </c>
      <c r="V1360" t="s">
        <v>5029</v>
      </c>
      <c r="W1360" t="s">
        <v>2922</v>
      </c>
    </row>
    <row r="1361" spans="1:23" x14ac:dyDescent="0.2">
      <c r="A1361" t="s">
        <v>2911</v>
      </c>
      <c r="B1361" t="s">
        <v>2912</v>
      </c>
      <c r="C1361" t="s">
        <v>2913</v>
      </c>
      <c r="D1361" t="s">
        <v>2914</v>
      </c>
      <c r="E1361" t="s">
        <v>2915</v>
      </c>
      <c r="F1361" t="s">
        <v>2916</v>
      </c>
      <c r="G1361" t="s">
        <v>2856</v>
      </c>
      <c r="H1361" t="s">
        <v>5234</v>
      </c>
      <c r="I1361" s="2">
        <v>45751</v>
      </c>
      <c r="J1361" t="s">
        <v>5235</v>
      </c>
      <c r="K1361" t="s">
        <v>5236</v>
      </c>
      <c r="L1361" t="s">
        <v>5237</v>
      </c>
      <c r="M1361" s="3">
        <v>1332</v>
      </c>
      <c r="N1361" s="4">
        <v>35031.599999999999</v>
      </c>
      <c r="O1361" s="4">
        <v>38.99</v>
      </c>
      <c r="P1361" s="4">
        <v>68.47</v>
      </c>
      <c r="Q1361" s="4">
        <v>39.96</v>
      </c>
      <c r="R1361" s="4">
        <v>159.09</v>
      </c>
      <c r="S1361" s="4">
        <v>34765.050000000003</v>
      </c>
      <c r="T1361" t="s">
        <v>2857</v>
      </c>
      <c r="U1361" t="s">
        <v>5238</v>
      </c>
      <c r="V1361" t="s">
        <v>5029</v>
      </c>
      <c r="W1361" t="s">
        <v>2913</v>
      </c>
    </row>
    <row r="1362" spans="1:23" x14ac:dyDescent="0.2">
      <c r="A1362" t="s">
        <v>2911</v>
      </c>
      <c r="B1362" t="s">
        <v>2912</v>
      </c>
      <c r="C1362" t="s">
        <v>2913</v>
      </c>
      <c r="D1362" t="s">
        <v>2914</v>
      </c>
      <c r="E1362" t="s">
        <v>2915</v>
      </c>
      <c r="F1362" t="s">
        <v>2916</v>
      </c>
      <c r="G1362" t="s">
        <v>2856</v>
      </c>
      <c r="H1362" t="s">
        <v>5239</v>
      </c>
      <c r="I1362" s="2">
        <v>45751</v>
      </c>
      <c r="J1362" t="s">
        <v>3389</v>
      </c>
      <c r="K1362" t="s">
        <v>3390</v>
      </c>
      <c r="L1362" t="s">
        <v>5240</v>
      </c>
      <c r="M1362" s="3">
        <v>29366</v>
      </c>
      <c r="N1362" s="4">
        <v>658123.18999999994</v>
      </c>
      <c r="O1362" s="4">
        <v>732.48</v>
      </c>
      <c r="P1362" s="4">
        <v>1985.03</v>
      </c>
      <c r="Q1362" s="4">
        <v>880.98</v>
      </c>
      <c r="R1362" s="4">
        <v>3500</v>
      </c>
      <c r="S1362" s="4">
        <v>651905.68000000005</v>
      </c>
      <c r="T1362" t="s">
        <v>2857</v>
      </c>
      <c r="U1362" t="s">
        <v>5241</v>
      </c>
      <c r="V1362" t="s">
        <v>5029</v>
      </c>
      <c r="W1362" t="s">
        <v>2913</v>
      </c>
    </row>
    <row r="1363" spans="1:23" x14ac:dyDescent="0.2">
      <c r="A1363" t="s">
        <v>2911</v>
      </c>
      <c r="B1363" t="s">
        <v>2912</v>
      </c>
      <c r="C1363" t="s">
        <v>3053</v>
      </c>
      <c r="D1363" t="s">
        <v>3054</v>
      </c>
      <c r="E1363" t="s">
        <v>2915</v>
      </c>
      <c r="F1363" t="s">
        <v>2916</v>
      </c>
      <c r="G1363" t="s">
        <v>2856</v>
      </c>
      <c r="H1363" t="s">
        <v>5242</v>
      </c>
      <c r="I1363" s="2">
        <v>45751</v>
      </c>
      <c r="J1363" t="s">
        <v>4386</v>
      </c>
      <c r="K1363" t="s">
        <v>4387</v>
      </c>
      <c r="L1363" t="s">
        <v>5243</v>
      </c>
      <c r="M1363" s="3">
        <v>7460</v>
      </c>
      <c r="N1363" s="4">
        <v>167335.71</v>
      </c>
      <c r="O1363" s="4">
        <v>186.24</v>
      </c>
      <c r="P1363" s="4">
        <v>530.65</v>
      </c>
      <c r="Q1363" s="4">
        <v>223.8</v>
      </c>
      <c r="R1363" s="4">
        <v>1351.4</v>
      </c>
      <c r="S1363" s="4">
        <v>165267.42000000001</v>
      </c>
      <c r="T1363" t="s">
        <v>2857</v>
      </c>
      <c r="U1363" t="s">
        <v>5244</v>
      </c>
      <c r="V1363" t="s">
        <v>5029</v>
      </c>
      <c r="W1363" t="s">
        <v>3053</v>
      </c>
    </row>
    <row r="1364" spans="1:23" x14ac:dyDescent="0.2">
      <c r="A1364" t="s">
        <v>2911</v>
      </c>
      <c r="B1364" t="s">
        <v>2912</v>
      </c>
      <c r="C1364" t="s">
        <v>3053</v>
      </c>
      <c r="D1364" t="s">
        <v>3054</v>
      </c>
      <c r="E1364" t="s">
        <v>2915</v>
      </c>
      <c r="F1364" t="s">
        <v>2916</v>
      </c>
      <c r="G1364" t="s">
        <v>2856</v>
      </c>
      <c r="H1364" t="s">
        <v>5242</v>
      </c>
      <c r="I1364" s="2">
        <v>45751</v>
      </c>
      <c r="J1364" t="s">
        <v>4386</v>
      </c>
      <c r="K1364" t="s">
        <v>4387</v>
      </c>
      <c r="L1364" t="s">
        <v>5245</v>
      </c>
      <c r="M1364" s="3">
        <v>8704</v>
      </c>
      <c r="N1364" s="4">
        <v>195239.95</v>
      </c>
      <c r="O1364" s="4">
        <v>217.3</v>
      </c>
      <c r="P1364" s="4">
        <v>619.09</v>
      </c>
      <c r="Q1364" s="4">
        <v>261.12</v>
      </c>
      <c r="R1364" s="4">
        <v>1576.63</v>
      </c>
      <c r="S1364" s="4">
        <v>192826.93</v>
      </c>
      <c r="T1364" t="s">
        <v>2857</v>
      </c>
      <c r="U1364" t="s">
        <v>5244</v>
      </c>
      <c r="V1364" t="s">
        <v>5029</v>
      </c>
      <c r="W1364" t="s">
        <v>3053</v>
      </c>
    </row>
    <row r="1365" spans="1:23" x14ac:dyDescent="0.2">
      <c r="A1365" t="s">
        <v>2911</v>
      </c>
      <c r="B1365" t="s">
        <v>2912</v>
      </c>
      <c r="C1365" t="s">
        <v>3053</v>
      </c>
      <c r="D1365" t="s">
        <v>3054</v>
      </c>
      <c r="E1365" t="s">
        <v>2915</v>
      </c>
      <c r="F1365" t="s">
        <v>2916</v>
      </c>
      <c r="G1365" t="s">
        <v>2856</v>
      </c>
      <c r="H1365" t="s">
        <v>5242</v>
      </c>
      <c r="I1365" s="2">
        <v>45751</v>
      </c>
      <c r="J1365" t="s">
        <v>4386</v>
      </c>
      <c r="K1365" t="s">
        <v>4387</v>
      </c>
      <c r="L1365" t="s">
        <v>5246</v>
      </c>
      <c r="M1365" s="3">
        <v>8704</v>
      </c>
      <c r="N1365" s="4">
        <v>195239.95</v>
      </c>
      <c r="O1365" s="4">
        <v>217.3</v>
      </c>
      <c r="P1365" s="4">
        <v>619.09</v>
      </c>
      <c r="Q1365" s="4">
        <v>261.12</v>
      </c>
      <c r="R1365" s="4">
        <v>1576.63</v>
      </c>
      <c r="S1365" s="4">
        <v>192826.93</v>
      </c>
      <c r="T1365" t="s">
        <v>2857</v>
      </c>
      <c r="U1365" t="s">
        <v>5244</v>
      </c>
      <c r="V1365" t="s">
        <v>5029</v>
      </c>
      <c r="W1365" t="s">
        <v>3053</v>
      </c>
    </row>
    <row r="1366" spans="1:23" x14ac:dyDescent="0.2">
      <c r="A1366" t="s">
        <v>2911</v>
      </c>
      <c r="B1366" t="s">
        <v>2912</v>
      </c>
      <c r="C1366" t="s">
        <v>2913</v>
      </c>
      <c r="D1366" t="s">
        <v>2914</v>
      </c>
      <c r="E1366" t="s">
        <v>2915</v>
      </c>
      <c r="F1366" t="s">
        <v>2916</v>
      </c>
      <c r="G1366" t="s">
        <v>2856</v>
      </c>
      <c r="H1366" t="s">
        <v>5247</v>
      </c>
      <c r="I1366" s="2">
        <v>45751</v>
      </c>
      <c r="J1366" t="s">
        <v>2918</v>
      </c>
      <c r="K1366" t="s">
        <v>2919</v>
      </c>
      <c r="L1366" t="s">
        <v>5248</v>
      </c>
      <c r="M1366" s="3">
        <v>29304</v>
      </c>
      <c r="N1366" s="4">
        <v>656440.66</v>
      </c>
      <c r="O1366" s="4">
        <v>730.61</v>
      </c>
      <c r="P1366" s="4">
        <v>1506.4</v>
      </c>
      <c r="Q1366" s="4">
        <v>879.12</v>
      </c>
      <c r="R1366" s="4">
        <v>3500</v>
      </c>
      <c r="S1366" s="4">
        <v>650703.65</v>
      </c>
      <c r="T1366" t="s">
        <v>2857</v>
      </c>
      <c r="U1366" t="s">
        <v>5249</v>
      </c>
      <c r="V1366" t="s">
        <v>5029</v>
      </c>
      <c r="W1366" t="s">
        <v>2913</v>
      </c>
    </row>
    <row r="1367" spans="1:23" x14ac:dyDescent="0.2">
      <c r="A1367" t="s">
        <v>2911</v>
      </c>
      <c r="B1367" t="s">
        <v>2912</v>
      </c>
      <c r="C1367" t="s">
        <v>2922</v>
      </c>
      <c r="D1367" t="s">
        <v>2923</v>
      </c>
      <c r="E1367" t="s">
        <v>2915</v>
      </c>
      <c r="F1367" t="s">
        <v>2916</v>
      </c>
      <c r="G1367" t="s">
        <v>2856</v>
      </c>
      <c r="H1367" t="s">
        <v>5250</v>
      </c>
      <c r="I1367" s="2">
        <v>45751</v>
      </c>
      <c r="J1367" t="s">
        <v>2985</v>
      </c>
      <c r="K1367" t="s">
        <v>2986</v>
      </c>
      <c r="L1367" t="s">
        <v>5251</v>
      </c>
      <c r="M1367" s="3">
        <v>28308</v>
      </c>
      <c r="N1367" s="4">
        <v>618596.61</v>
      </c>
      <c r="O1367" s="4">
        <v>688.49</v>
      </c>
      <c r="P1367" s="4">
        <v>2754</v>
      </c>
      <c r="Q1367" s="4">
        <v>849.24</v>
      </c>
      <c r="R1367" s="4">
        <v>4500</v>
      </c>
      <c r="S1367" s="4">
        <v>610654.12</v>
      </c>
      <c r="T1367" t="s">
        <v>2857</v>
      </c>
      <c r="U1367" t="s">
        <v>5252</v>
      </c>
      <c r="V1367" t="s">
        <v>5029</v>
      </c>
      <c r="W1367" t="s">
        <v>2922</v>
      </c>
    </row>
    <row r="1368" spans="1:23" x14ac:dyDescent="0.2">
      <c r="A1368" t="s">
        <v>2911</v>
      </c>
      <c r="B1368" t="s">
        <v>2912</v>
      </c>
      <c r="C1368" t="s">
        <v>2922</v>
      </c>
      <c r="D1368" t="s">
        <v>2923</v>
      </c>
      <c r="E1368" t="s">
        <v>2915</v>
      </c>
      <c r="F1368" t="s">
        <v>2916</v>
      </c>
      <c r="G1368" t="s">
        <v>2856</v>
      </c>
      <c r="H1368" t="s">
        <v>5253</v>
      </c>
      <c r="I1368" s="2">
        <v>45751</v>
      </c>
      <c r="J1368" t="s">
        <v>3212</v>
      </c>
      <c r="K1368" t="s">
        <v>3213</v>
      </c>
      <c r="L1368" t="s">
        <v>5254</v>
      </c>
      <c r="M1368" s="3">
        <v>28636</v>
      </c>
      <c r="N1368" s="4">
        <v>637503.5</v>
      </c>
      <c r="O1368" s="4">
        <v>709.53</v>
      </c>
      <c r="P1368" s="4">
        <v>2754</v>
      </c>
      <c r="Q1368" s="4">
        <v>0</v>
      </c>
      <c r="R1368" s="4">
        <v>4500</v>
      </c>
      <c r="S1368" s="4">
        <v>629539.97</v>
      </c>
      <c r="T1368" t="s">
        <v>2857</v>
      </c>
      <c r="U1368" t="s">
        <v>5255</v>
      </c>
      <c r="V1368" t="s">
        <v>5029</v>
      </c>
      <c r="W1368" t="s">
        <v>2922</v>
      </c>
    </row>
    <row r="1369" spans="1:23" x14ac:dyDescent="0.2">
      <c r="A1369" t="s">
        <v>2911</v>
      </c>
      <c r="B1369" t="s">
        <v>2912</v>
      </c>
      <c r="C1369" t="s">
        <v>2922</v>
      </c>
      <c r="D1369" t="s">
        <v>2923</v>
      </c>
      <c r="E1369" t="s">
        <v>2915</v>
      </c>
      <c r="F1369" t="s">
        <v>2916</v>
      </c>
      <c r="G1369" t="s">
        <v>2856</v>
      </c>
      <c r="H1369" t="s">
        <v>5253</v>
      </c>
      <c r="I1369" s="2">
        <v>45751</v>
      </c>
      <c r="J1369" t="s">
        <v>3212</v>
      </c>
      <c r="K1369" t="s">
        <v>3213</v>
      </c>
      <c r="L1369" t="s">
        <v>5256</v>
      </c>
      <c r="M1369" s="3">
        <v>28463</v>
      </c>
      <c r="N1369" s="4">
        <v>633675.24</v>
      </c>
      <c r="O1369" s="4">
        <v>705.27</v>
      </c>
      <c r="P1369" s="4">
        <v>2754</v>
      </c>
      <c r="Q1369" s="4">
        <v>0</v>
      </c>
      <c r="R1369" s="4">
        <v>4500</v>
      </c>
      <c r="S1369" s="4">
        <v>625715.97</v>
      </c>
      <c r="T1369" t="s">
        <v>2857</v>
      </c>
      <c r="U1369" t="s">
        <v>5255</v>
      </c>
      <c r="V1369" t="s">
        <v>5029</v>
      </c>
      <c r="W1369" t="s">
        <v>2922</v>
      </c>
    </row>
    <row r="1370" spans="1:23" x14ac:dyDescent="0.2">
      <c r="A1370" t="s">
        <v>2911</v>
      </c>
      <c r="B1370" t="s">
        <v>2912</v>
      </c>
      <c r="C1370" t="s">
        <v>3120</v>
      </c>
      <c r="D1370" t="s">
        <v>3121</v>
      </c>
      <c r="E1370" t="s">
        <v>2915</v>
      </c>
      <c r="F1370" t="s">
        <v>2916</v>
      </c>
      <c r="G1370" t="s">
        <v>2856</v>
      </c>
      <c r="H1370" t="s">
        <v>2499</v>
      </c>
      <c r="I1370" s="2">
        <v>45751</v>
      </c>
      <c r="J1370" t="s">
        <v>930</v>
      </c>
      <c r="K1370" t="s">
        <v>3122</v>
      </c>
      <c r="L1370" t="s">
        <v>5257</v>
      </c>
      <c r="M1370" s="3">
        <v>27942</v>
      </c>
      <c r="N1370" s="4">
        <v>531693.23</v>
      </c>
      <c r="O1370" s="4">
        <v>591.76</v>
      </c>
      <c r="P1370" s="4">
        <v>2116.06</v>
      </c>
      <c r="Q1370" s="4">
        <v>0</v>
      </c>
      <c r="R1370" s="4">
        <v>780</v>
      </c>
      <c r="S1370" s="4">
        <v>528205.41</v>
      </c>
      <c r="T1370" t="s">
        <v>2857</v>
      </c>
      <c r="U1370" t="s">
        <v>5258</v>
      </c>
      <c r="V1370" t="s">
        <v>5029</v>
      </c>
      <c r="W1370" t="s">
        <v>3120</v>
      </c>
    </row>
    <row r="1371" spans="1:23" x14ac:dyDescent="0.2">
      <c r="A1371" t="s">
        <v>2911</v>
      </c>
      <c r="B1371" t="s">
        <v>2912</v>
      </c>
      <c r="C1371" t="s">
        <v>3120</v>
      </c>
      <c r="D1371" t="s">
        <v>3121</v>
      </c>
      <c r="E1371" t="s">
        <v>2915</v>
      </c>
      <c r="F1371" t="s">
        <v>2916</v>
      </c>
      <c r="G1371" t="s">
        <v>2856</v>
      </c>
      <c r="H1371" t="s">
        <v>2499</v>
      </c>
      <c r="I1371" s="2">
        <v>45751</v>
      </c>
      <c r="J1371" t="s">
        <v>930</v>
      </c>
      <c r="K1371" t="s">
        <v>3122</v>
      </c>
      <c r="L1371" t="s">
        <v>5259</v>
      </c>
      <c r="M1371" s="3">
        <v>28266</v>
      </c>
      <c r="N1371" s="4">
        <v>537858.44999999995</v>
      </c>
      <c r="O1371" s="4">
        <v>598.63</v>
      </c>
      <c r="P1371" s="4">
        <v>2114.15</v>
      </c>
      <c r="Q1371" s="4">
        <v>0</v>
      </c>
      <c r="R1371" s="4">
        <v>780</v>
      </c>
      <c r="S1371" s="4">
        <v>534365.67000000004</v>
      </c>
      <c r="T1371" t="s">
        <v>2857</v>
      </c>
      <c r="U1371" t="s">
        <v>5258</v>
      </c>
      <c r="V1371" t="s">
        <v>5029</v>
      </c>
      <c r="W1371" t="s">
        <v>3120</v>
      </c>
    </row>
    <row r="1372" spans="1:23" x14ac:dyDescent="0.2">
      <c r="A1372" t="s">
        <v>2911</v>
      </c>
      <c r="B1372" t="s">
        <v>2912</v>
      </c>
      <c r="C1372" t="s">
        <v>3120</v>
      </c>
      <c r="D1372" t="s">
        <v>3121</v>
      </c>
      <c r="E1372" t="s">
        <v>2915</v>
      </c>
      <c r="F1372" t="s">
        <v>2916</v>
      </c>
      <c r="G1372" t="s">
        <v>2856</v>
      </c>
      <c r="H1372" t="s">
        <v>2499</v>
      </c>
      <c r="I1372" s="2">
        <v>45751</v>
      </c>
      <c r="J1372" t="s">
        <v>930</v>
      </c>
      <c r="K1372" t="s">
        <v>3122</v>
      </c>
      <c r="L1372" t="s">
        <v>5260</v>
      </c>
      <c r="M1372" s="3">
        <v>28347</v>
      </c>
      <c r="N1372" s="4">
        <v>539399.76</v>
      </c>
      <c r="O1372" s="4">
        <v>600.34</v>
      </c>
      <c r="P1372" s="4">
        <v>2137</v>
      </c>
      <c r="Q1372" s="4">
        <v>0</v>
      </c>
      <c r="R1372" s="4">
        <v>780</v>
      </c>
      <c r="S1372" s="4">
        <v>535882.42000000004</v>
      </c>
      <c r="T1372" t="s">
        <v>2857</v>
      </c>
      <c r="U1372" t="s">
        <v>5258</v>
      </c>
      <c r="V1372" t="s">
        <v>5029</v>
      </c>
      <c r="W1372" t="s">
        <v>3120</v>
      </c>
    </row>
    <row r="1373" spans="1:23" x14ac:dyDescent="0.2">
      <c r="A1373" t="s">
        <v>2911</v>
      </c>
      <c r="B1373" t="s">
        <v>2912</v>
      </c>
      <c r="C1373" t="s">
        <v>3120</v>
      </c>
      <c r="D1373" t="s">
        <v>3121</v>
      </c>
      <c r="E1373" t="s">
        <v>2915</v>
      </c>
      <c r="F1373" t="s">
        <v>2916</v>
      </c>
      <c r="G1373" t="s">
        <v>2856</v>
      </c>
      <c r="H1373" t="s">
        <v>2499</v>
      </c>
      <c r="I1373" s="2">
        <v>45751</v>
      </c>
      <c r="J1373" t="s">
        <v>930</v>
      </c>
      <c r="K1373" t="s">
        <v>3122</v>
      </c>
      <c r="L1373" t="s">
        <v>5261</v>
      </c>
      <c r="M1373" s="3">
        <v>20888</v>
      </c>
      <c r="N1373" s="4">
        <v>397466.47</v>
      </c>
      <c r="O1373" s="4">
        <v>442.37</v>
      </c>
      <c r="P1373" s="4">
        <v>1811.64</v>
      </c>
      <c r="Q1373" s="4">
        <v>0</v>
      </c>
      <c r="R1373" s="4">
        <v>780</v>
      </c>
      <c r="S1373" s="4">
        <v>394432.46</v>
      </c>
      <c r="T1373" t="s">
        <v>2857</v>
      </c>
      <c r="U1373" t="s">
        <v>5258</v>
      </c>
      <c r="V1373" t="s">
        <v>5029</v>
      </c>
      <c r="W1373" t="s">
        <v>3120</v>
      </c>
    </row>
    <row r="1374" spans="1:23" x14ac:dyDescent="0.2">
      <c r="A1374" t="s">
        <v>2911</v>
      </c>
      <c r="B1374" t="s">
        <v>2912</v>
      </c>
      <c r="C1374" t="s">
        <v>3120</v>
      </c>
      <c r="D1374" t="s">
        <v>3121</v>
      </c>
      <c r="E1374" t="s">
        <v>2915</v>
      </c>
      <c r="F1374" t="s">
        <v>2916</v>
      </c>
      <c r="G1374" t="s">
        <v>2856</v>
      </c>
      <c r="H1374" t="s">
        <v>2499</v>
      </c>
      <c r="I1374" s="2">
        <v>45751</v>
      </c>
      <c r="J1374" t="s">
        <v>930</v>
      </c>
      <c r="K1374" t="s">
        <v>3122</v>
      </c>
      <c r="L1374" t="s">
        <v>5262</v>
      </c>
      <c r="M1374" s="3">
        <v>21850</v>
      </c>
      <c r="N1374" s="4">
        <v>415771.85</v>
      </c>
      <c r="O1374" s="4">
        <v>462.75</v>
      </c>
      <c r="P1374" s="4">
        <v>1872.51</v>
      </c>
      <c r="Q1374" s="4">
        <v>0</v>
      </c>
      <c r="R1374" s="4">
        <v>780</v>
      </c>
      <c r="S1374" s="4">
        <v>412656.59</v>
      </c>
      <c r="T1374" t="s">
        <v>2857</v>
      </c>
      <c r="U1374" t="s">
        <v>5258</v>
      </c>
      <c r="V1374" t="s">
        <v>5029</v>
      </c>
      <c r="W1374" t="s">
        <v>3120</v>
      </c>
    </row>
    <row r="1375" spans="1:23" x14ac:dyDescent="0.2">
      <c r="A1375" t="s">
        <v>2911</v>
      </c>
      <c r="B1375" t="s">
        <v>2912</v>
      </c>
      <c r="C1375" t="s">
        <v>3120</v>
      </c>
      <c r="D1375" t="s">
        <v>3121</v>
      </c>
      <c r="E1375" t="s">
        <v>2915</v>
      </c>
      <c r="F1375" t="s">
        <v>2916</v>
      </c>
      <c r="G1375" t="s">
        <v>2856</v>
      </c>
      <c r="H1375" t="s">
        <v>2499</v>
      </c>
      <c r="I1375" s="2">
        <v>45751</v>
      </c>
      <c r="J1375" t="s">
        <v>930</v>
      </c>
      <c r="K1375" t="s">
        <v>3122</v>
      </c>
      <c r="L1375" t="s">
        <v>5263</v>
      </c>
      <c r="M1375" s="3">
        <v>21911</v>
      </c>
      <c r="N1375" s="4">
        <v>416932.59</v>
      </c>
      <c r="O1375" s="4">
        <v>464.04</v>
      </c>
      <c r="P1375" s="4">
        <v>1841.55</v>
      </c>
      <c r="Q1375" s="4">
        <v>0</v>
      </c>
      <c r="R1375" s="4">
        <v>780</v>
      </c>
      <c r="S1375" s="4">
        <v>413847</v>
      </c>
      <c r="T1375" t="s">
        <v>2857</v>
      </c>
      <c r="U1375" t="s">
        <v>5258</v>
      </c>
      <c r="V1375" t="s">
        <v>5029</v>
      </c>
      <c r="W1375" t="s">
        <v>3120</v>
      </c>
    </row>
    <row r="1376" spans="1:23" x14ac:dyDescent="0.2">
      <c r="A1376" t="s">
        <v>2911</v>
      </c>
      <c r="B1376" t="s">
        <v>2912</v>
      </c>
      <c r="C1376" t="s">
        <v>3120</v>
      </c>
      <c r="D1376" t="s">
        <v>3121</v>
      </c>
      <c r="E1376" t="s">
        <v>2915</v>
      </c>
      <c r="F1376" t="s">
        <v>2916</v>
      </c>
      <c r="G1376" t="s">
        <v>2856</v>
      </c>
      <c r="H1376" t="s">
        <v>2499</v>
      </c>
      <c r="I1376" s="2">
        <v>45751</v>
      </c>
      <c r="J1376" t="s">
        <v>930</v>
      </c>
      <c r="K1376" t="s">
        <v>3122</v>
      </c>
      <c r="L1376" t="s">
        <v>5264</v>
      </c>
      <c r="M1376" s="3">
        <v>21473</v>
      </c>
      <c r="N1376" s="4">
        <v>408598.12</v>
      </c>
      <c r="O1376" s="4">
        <v>454.76</v>
      </c>
      <c r="P1376" s="4">
        <v>1777.74</v>
      </c>
      <c r="Q1376" s="4">
        <v>0</v>
      </c>
      <c r="R1376" s="4">
        <v>780</v>
      </c>
      <c r="S1376" s="4">
        <v>405585.62</v>
      </c>
      <c r="T1376" t="s">
        <v>2857</v>
      </c>
      <c r="U1376" t="s">
        <v>5258</v>
      </c>
      <c r="V1376" t="s">
        <v>5029</v>
      </c>
      <c r="W1376" t="s">
        <v>3120</v>
      </c>
    </row>
    <row r="1377" spans="1:23" x14ac:dyDescent="0.2">
      <c r="A1377" t="s">
        <v>2911</v>
      </c>
      <c r="B1377" t="s">
        <v>2912</v>
      </c>
      <c r="C1377" t="s">
        <v>3120</v>
      </c>
      <c r="D1377" t="s">
        <v>3121</v>
      </c>
      <c r="E1377" t="s">
        <v>2915</v>
      </c>
      <c r="F1377" t="s">
        <v>2916</v>
      </c>
      <c r="G1377" t="s">
        <v>2856</v>
      </c>
      <c r="H1377" t="s">
        <v>2499</v>
      </c>
      <c r="I1377" s="2">
        <v>45751</v>
      </c>
      <c r="J1377" t="s">
        <v>930</v>
      </c>
      <c r="K1377" t="s">
        <v>3122</v>
      </c>
      <c r="L1377" t="s">
        <v>5265</v>
      </c>
      <c r="M1377" s="3">
        <v>21902</v>
      </c>
      <c r="N1377" s="4">
        <v>416761.33</v>
      </c>
      <c r="O1377" s="4">
        <v>463.85</v>
      </c>
      <c r="P1377" s="4">
        <v>1759.88</v>
      </c>
      <c r="Q1377" s="4">
        <v>0</v>
      </c>
      <c r="R1377" s="4">
        <v>780</v>
      </c>
      <c r="S1377" s="4">
        <v>413757.6</v>
      </c>
      <c r="T1377" t="s">
        <v>2857</v>
      </c>
      <c r="U1377" t="s">
        <v>5258</v>
      </c>
      <c r="V1377" t="s">
        <v>5029</v>
      </c>
      <c r="W1377" t="s">
        <v>3120</v>
      </c>
    </row>
    <row r="1378" spans="1:23" x14ac:dyDescent="0.2">
      <c r="A1378" t="s">
        <v>2911</v>
      </c>
      <c r="B1378" t="s">
        <v>2912</v>
      </c>
      <c r="C1378" t="s">
        <v>3120</v>
      </c>
      <c r="D1378" t="s">
        <v>3121</v>
      </c>
      <c r="E1378" t="s">
        <v>2915</v>
      </c>
      <c r="F1378" t="s">
        <v>2916</v>
      </c>
      <c r="G1378" t="s">
        <v>2856</v>
      </c>
      <c r="H1378" t="s">
        <v>2499</v>
      </c>
      <c r="I1378" s="2">
        <v>45751</v>
      </c>
      <c r="J1378" t="s">
        <v>930</v>
      </c>
      <c r="K1378" t="s">
        <v>3122</v>
      </c>
      <c r="L1378" t="s">
        <v>5266</v>
      </c>
      <c r="M1378" s="3">
        <v>22491</v>
      </c>
      <c r="N1378" s="4">
        <v>427969.09</v>
      </c>
      <c r="O1378" s="4">
        <v>476.32</v>
      </c>
      <c r="P1378" s="4">
        <v>1789.48</v>
      </c>
      <c r="Q1378" s="4">
        <v>0</v>
      </c>
      <c r="R1378" s="4">
        <v>780</v>
      </c>
      <c r="S1378" s="4">
        <v>424923.29</v>
      </c>
      <c r="T1378" t="s">
        <v>2857</v>
      </c>
      <c r="U1378" t="s">
        <v>5258</v>
      </c>
      <c r="V1378" t="s">
        <v>5029</v>
      </c>
      <c r="W1378" t="s">
        <v>3120</v>
      </c>
    </row>
    <row r="1379" spans="1:23" x14ac:dyDescent="0.2">
      <c r="A1379" t="s">
        <v>2911</v>
      </c>
      <c r="B1379" t="s">
        <v>2912</v>
      </c>
      <c r="C1379" t="s">
        <v>2913</v>
      </c>
      <c r="D1379" t="s">
        <v>2914</v>
      </c>
      <c r="E1379" t="s">
        <v>2915</v>
      </c>
      <c r="F1379" t="s">
        <v>2916</v>
      </c>
      <c r="G1379" t="s">
        <v>2856</v>
      </c>
      <c r="H1379" t="s">
        <v>5267</v>
      </c>
      <c r="I1379" s="2">
        <v>45754</v>
      </c>
      <c r="J1379" t="s">
        <v>2918</v>
      </c>
      <c r="K1379" t="s">
        <v>2919</v>
      </c>
      <c r="L1379" t="s">
        <v>5268</v>
      </c>
      <c r="M1379" s="3">
        <v>29304</v>
      </c>
      <c r="N1379" s="4">
        <v>656440.66</v>
      </c>
      <c r="O1379" s="4">
        <v>730.61</v>
      </c>
      <c r="P1379" s="4">
        <v>4205.51</v>
      </c>
      <c r="Q1379" s="4">
        <v>879.12</v>
      </c>
      <c r="R1379" s="4">
        <v>3500</v>
      </c>
      <c r="S1379" s="4">
        <v>648004.54</v>
      </c>
      <c r="T1379" t="s">
        <v>2857</v>
      </c>
      <c r="U1379" t="s">
        <v>5269</v>
      </c>
      <c r="V1379" t="s">
        <v>5029</v>
      </c>
      <c r="W1379" t="s">
        <v>2913</v>
      </c>
    </row>
    <row r="1380" spans="1:23" x14ac:dyDescent="0.2">
      <c r="A1380" t="s">
        <v>2911</v>
      </c>
      <c r="B1380" t="s">
        <v>2912</v>
      </c>
      <c r="C1380" t="s">
        <v>2871</v>
      </c>
      <c r="D1380" t="s">
        <v>2872</v>
      </c>
      <c r="E1380" t="s">
        <v>2915</v>
      </c>
      <c r="F1380" t="s">
        <v>2916</v>
      </c>
      <c r="G1380" t="s">
        <v>2856</v>
      </c>
      <c r="H1380" t="s">
        <v>5270</v>
      </c>
      <c r="I1380" s="2">
        <v>45754</v>
      </c>
      <c r="J1380" t="s">
        <v>3864</v>
      </c>
      <c r="K1380" t="s">
        <v>4030</v>
      </c>
      <c r="L1380" t="s">
        <v>5271</v>
      </c>
      <c r="M1380" s="3">
        <v>26777</v>
      </c>
      <c r="N1380" s="4">
        <v>535540</v>
      </c>
      <c r="O1380" s="4">
        <v>596.04999999999995</v>
      </c>
      <c r="P1380" s="4">
        <v>1700</v>
      </c>
      <c r="Q1380" s="4">
        <v>803.31</v>
      </c>
      <c r="R1380" s="4">
        <v>900</v>
      </c>
      <c r="S1380" s="4">
        <v>532343.94999999995</v>
      </c>
      <c r="T1380" t="s">
        <v>2857</v>
      </c>
      <c r="U1380" t="s">
        <v>5272</v>
      </c>
      <c r="V1380" t="s">
        <v>5029</v>
      </c>
      <c r="W1380" t="s">
        <v>2871</v>
      </c>
    </row>
    <row r="1381" spans="1:23" x14ac:dyDescent="0.2">
      <c r="A1381" t="s">
        <v>2911</v>
      </c>
      <c r="B1381" t="s">
        <v>2912</v>
      </c>
      <c r="C1381" t="s">
        <v>2871</v>
      </c>
      <c r="D1381" t="s">
        <v>2872</v>
      </c>
      <c r="E1381" t="s">
        <v>2915</v>
      </c>
      <c r="F1381" t="s">
        <v>2916</v>
      </c>
      <c r="G1381" t="s">
        <v>2856</v>
      </c>
      <c r="H1381" t="s">
        <v>5273</v>
      </c>
      <c r="I1381" s="2">
        <v>45754</v>
      </c>
      <c r="J1381" t="s">
        <v>4111</v>
      </c>
      <c r="K1381" t="s">
        <v>4112</v>
      </c>
      <c r="L1381" t="s">
        <v>5274</v>
      </c>
      <c r="M1381" s="3">
        <v>26927</v>
      </c>
      <c r="N1381" s="4">
        <v>538540</v>
      </c>
      <c r="O1381" s="4">
        <v>599.38</v>
      </c>
      <c r="P1381" s="4">
        <v>1200</v>
      </c>
      <c r="Q1381" s="4">
        <v>807.81</v>
      </c>
      <c r="R1381" s="4">
        <v>900</v>
      </c>
      <c r="S1381" s="4">
        <v>535840.62</v>
      </c>
      <c r="T1381" t="s">
        <v>2857</v>
      </c>
      <c r="U1381" t="s">
        <v>5275</v>
      </c>
      <c r="V1381" t="s">
        <v>5029</v>
      </c>
      <c r="W1381" t="s">
        <v>2871</v>
      </c>
    </row>
    <row r="1382" spans="1:23" x14ac:dyDescent="0.2">
      <c r="A1382" t="s">
        <v>2911</v>
      </c>
      <c r="B1382" t="s">
        <v>2912</v>
      </c>
      <c r="C1382" t="s">
        <v>2871</v>
      </c>
      <c r="D1382" t="s">
        <v>2872</v>
      </c>
      <c r="E1382" t="s">
        <v>2915</v>
      </c>
      <c r="F1382" t="s">
        <v>2916</v>
      </c>
      <c r="G1382" t="s">
        <v>2856</v>
      </c>
      <c r="H1382" t="s">
        <v>5276</v>
      </c>
      <c r="I1382" s="2">
        <v>45754</v>
      </c>
      <c r="J1382" t="s">
        <v>3023</v>
      </c>
      <c r="K1382" t="s">
        <v>3024</v>
      </c>
      <c r="L1382" t="s">
        <v>5277</v>
      </c>
      <c r="M1382" s="3">
        <v>13494</v>
      </c>
      <c r="N1382" s="4">
        <v>272170.74</v>
      </c>
      <c r="O1382" s="4">
        <v>302.92</v>
      </c>
      <c r="P1382" s="4">
        <v>877.95</v>
      </c>
      <c r="Q1382" s="4">
        <v>539.76</v>
      </c>
      <c r="R1382" s="4">
        <v>900</v>
      </c>
      <c r="S1382" s="4">
        <v>270089.87</v>
      </c>
      <c r="T1382" t="s">
        <v>2857</v>
      </c>
      <c r="U1382" t="s">
        <v>5278</v>
      </c>
      <c r="V1382" t="s">
        <v>5029</v>
      </c>
      <c r="W1382" t="s">
        <v>2871</v>
      </c>
    </row>
    <row r="1383" spans="1:23" x14ac:dyDescent="0.2">
      <c r="A1383" t="s">
        <v>2911</v>
      </c>
      <c r="B1383" t="s">
        <v>2912</v>
      </c>
      <c r="C1383" t="s">
        <v>3156</v>
      </c>
      <c r="D1383" t="s">
        <v>3157</v>
      </c>
      <c r="E1383" t="s">
        <v>2915</v>
      </c>
      <c r="F1383" t="s">
        <v>2916</v>
      </c>
      <c r="G1383" t="s">
        <v>2856</v>
      </c>
      <c r="H1383" t="s">
        <v>5279</v>
      </c>
      <c r="I1383" s="2">
        <v>45754</v>
      </c>
      <c r="J1383" t="s">
        <v>3159</v>
      </c>
      <c r="K1383" t="s">
        <v>4651</v>
      </c>
      <c r="L1383" t="s">
        <v>5280</v>
      </c>
      <c r="M1383" s="3">
        <v>79</v>
      </c>
      <c r="N1383" s="4">
        <v>50318.28</v>
      </c>
      <c r="O1383" s="4">
        <v>56</v>
      </c>
      <c r="P1383" s="4">
        <v>509.78</v>
      </c>
      <c r="Q1383" s="4">
        <v>4025.46</v>
      </c>
      <c r="R1383" s="4">
        <v>0</v>
      </c>
      <c r="S1383" s="4">
        <v>49752.5</v>
      </c>
      <c r="T1383" t="s">
        <v>2857</v>
      </c>
      <c r="U1383" t="s">
        <v>5281</v>
      </c>
      <c r="V1383" t="s">
        <v>5029</v>
      </c>
      <c r="W1383" t="s">
        <v>3156</v>
      </c>
    </row>
    <row r="1384" spans="1:23" x14ac:dyDescent="0.2">
      <c r="A1384" t="s">
        <v>2911</v>
      </c>
      <c r="B1384" t="s">
        <v>2912</v>
      </c>
      <c r="C1384" t="s">
        <v>3156</v>
      </c>
      <c r="D1384" t="s">
        <v>3157</v>
      </c>
      <c r="E1384" t="s">
        <v>2915</v>
      </c>
      <c r="F1384" t="s">
        <v>2916</v>
      </c>
      <c r="G1384" t="s">
        <v>2856</v>
      </c>
      <c r="H1384" t="s">
        <v>5279</v>
      </c>
      <c r="I1384" s="2">
        <v>45754</v>
      </c>
      <c r="J1384" t="s">
        <v>3159</v>
      </c>
      <c r="K1384" t="s">
        <v>4651</v>
      </c>
      <c r="L1384" t="s">
        <v>5282</v>
      </c>
      <c r="M1384" s="3">
        <v>381</v>
      </c>
      <c r="N1384" s="4">
        <v>241807.29</v>
      </c>
      <c r="O1384" s="4">
        <v>269.13</v>
      </c>
      <c r="P1384" s="4">
        <v>2457.42</v>
      </c>
      <c r="Q1384" s="4">
        <v>19344.580000000002</v>
      </c>
      <c r="R1384" s="4">
        <v>0</v>
      </c>
      <c r="S1384" s="4">
        <v>239080.74</v>
      </c>
      <c r="T1384" t="s">
        <v>2857</v>
      </c>
      <c r="U1384" t="s">
        <v>5281</v>
      </c>
      <c r="V1384" t="s">
        <v>5029</v>
      </c>
      <c r="W1384" t="s">
        <v>3156</v>
      </c>
    </row>
    <row r="1385" spans="1:23" x14ac:dyDescent="0.2">
      <c r="A1385" t="s">
        <v>2911</v>
      </c>
      <c r="B1385" t="s">
        <v>2912</v>
      </c>
      <c r="C1385" t="s">
        <v>2871</v>
      </c>
      <c r="D1385" t="s">
        <v>2872</v>
      </c>
      <c r="E1385" t="s">
        <v>2915</v>
      </c>
      <c r="F1385" t="s">
        <v>2916</v>
      </c>
      <c r="G1385" t="s">
        <v>2856</v>
      </c>
      <c r="H1385" t="s">
        <v>5283</v>
      </c>
      <c r="I1385" s="2">
        <v>45754</v>
      </c>
      <c r="J1385" t="s">
        <v>4735</v>
      </c>
      <c r="K1385" t="s">
        <v>5284</v>
      </c>
      <c r="L1385" t="s">
        <v>5285</v>
      </c>
      <c r="M1385" s="3">
        <v>26910</v>
      </c>
      <c r="N1385" s="4">
        <v>540891</v>
      </c>
      <c r="O1385" s="4">
        <v>602</v>
      </c>
      <c r="P1385" s="4">
        <v>500</v>
      </c>
      <c r="Q1385" s="4">
        <v>807.3</v>
      </c>
      <c r="R1385" s="4">
        <v>3500</v>
      </c>
      <c r="S1385" s="4">
        <v>536289</v>
      </c>
      <c r="T1385" t="s">
        <v>2857</v>
      </c>
      <c r="U1385" t="s">
        <v>5286</v>
      </c>
      <c r="V1385" t="s">
        <v>5029</v>
      </c>
      <c r="W1385" t="s">
        <v>2871</v>
      </c>
    </row>
    <row r="1386" spans="1:23" x14ac:dyDescent="0.2">
      <c r="A1386" t="s">
        <v>2911</v>
      </c>
      <c r="B1386" t="s">
        <v>2912</v>
      </c>
      <c r="C1386" t="s">
        <v>2922</v>
      </c>
      <c r="D1386" t="s">
        <v>2923</v>
      </c>
      <c r="E1386" t="s">
        <v>2915</v>
      </c>
      <c r="F1386" t="s">
        <v>2916</v>
      </c>
      <c r="G1386" t="s">
        <v>2856</v>
      </c>
      <c r="H1386" t="s">
        <v>5287</v>
      </c>
      <c r="I1386" s="2">
        <v>45754</v>
      </c>
      <c r="J1386" t="s">
        <v>2947</v>
      </c>
      <c r="K1386" t="s">
        <v>2948</v>
      </c>
      <c r="L1386" t="s">
        <v>5288</v>
      </c>
      <c r="M1386" s="3">
        <v>28585</v>
      </c>
      <c r="N1386" s="4">
        <v>620906.79</v>
      </c>
      <c r="O1386" s="4">
        <v>691.06</v>
      </c>
      <c r="P1386" s="4">
        <v>2600</v>
      </c>
      <c r="Q1386" s="4">
        <v>857.55</v>
      </c>
      <c r="R1386" s="4">
        <v>3500</v>
      </c>
      <c r="S1386" s="4">
        <v>614115.73</v>
      </c>
      <c r="T1386" t="s">
        <v>2857</v>
      </c>
      <c r="U1386" t="s">
        <v>5289</v>
      </c>
      <c r="V1386" t="s">
        <v>5029</v>
      </c>
      <c r="W1386" t="s">
        <v>2922</v>
      </c>
    </row>
    <row r="1387" spans="1:23" x14ac:dyDescent="0.2">
      <c r="A1387" t="s">
        <v>2911</v>
      </c>
      <c r="B1387" t="s">
        <v>2912</v>
      </c>
      <c r="C1387" t="s">
        <v>2922</v>
      </c>
      <c r="D1387" t="s">
        <v>2923</v>
      </c>
      <c r="E1387" t="s">
        <v>2915</v>
      </c>
      <c r="F1387" t="s">
        <v>2916</v>
      </c>
      <c r="G1387" t="s">
        <v>2856</v>
      </c>
      <c r="H1387" t="s">
        <v>5290</v>
      </c>
      <c r="I1387" s="2">
        <v>45754</v>
      </c>
      <c r="J1387" t="s">
        <v>2925</v>
      </c>
      <c r="K1387" t="s">
        <v>2926</v>
      </c>
      <c r="L1387" t="s">
        <v>5291</v>
      </c>
      <c r="M1387" s="3">
        <v>29203</v>
      </c>
      <c r="N1387" s="4">
        <v>630014.13</v>
      </c>
      <c r="O1387" s="4">
        <v>701.19</v>
      </c>
      <c r="P1387" s="4">
        <v>1852</v>
      </c>
      <c r="Q1387" s="4">
        <v>876.09</v>
      </c>
      <c r="R1387" s="4">
        <v>4500</v>
      </c>
      <c r="S1387" s="4">
        <v>622960.93999999994</v>
      </c>
      <c r="T1387" t="s">
        <v>2857</v>
      </c>
      <c r="U1387" t="s">
        <v>5292</v>
      </c>
      <c r="V1387" t="s">
        <v>5029</v>
      </c>
      <c r="W1387" t="s">
        <v>2922</v>
      </c>
    </row>
    <row r="1388" spans="1:23" x14ac:dyDescent="0.2">
      <c r="A1388" t="s">
        <v>2911</v>
      </c>
      <c r="B1388" t="s">
        <v>2912</v>
      </c>
      <c r="C1388" t="s">
        <v>2871</v>
      </c>
      <c r="D1388" t="s">
        <v>2872</v>
      </c>
      <c r="E1388" t="s">
        <v>2915</v>
      </c>
      <c r="F1388" t="s">
        <v>2916</v>
      </c>
      <c r="G1388" t="s">
        <v>2856</v>
      </c>
      <c r="H1388" t="s">
        <v>5293</v>
      </c>
      <c r="I1388" s="2">
        <v>45755</v>
      </c>
      <c r="J1388" t="s">
        <v>2980</v>
      </c>
      <c r="K1388" t="s">
        <v>2981</v>
      </c>
      <c r="L1388" t="s">
        <v>3858</v>
      </c>
      <c r="M1388" s="3">
        <v>13179</v>
      </c>
      <c r="N1388" s="4">
        <v>265685.48</v>
      </c>
      <c r="O1388" s="4">
        <v>295.7</v>
      </c>
      <c r="P1388" s="4">
        <v>1181.5</v>
      </c>
      <c r="Q1388" s="4">
        <v>527.16</v>
      </c>
      <c r="R1388" s="4">
        <v>450</v>
      </c>
      <c r="S1388" s="4">
        <v>263758.28000000003</v>
      </c>
      <c r="T1388" t="s">
        <v>2857</v>
      </c>
      <c r="U1388" t="s">
        <v>5294</v>
      </c>
      <c r="V1388" t="s">
        <v>5029</v>
      </c>
      <c r="W1388" t="s">
        <v>2871</v>
      </c>
    </row>
    <row r="1389" spans="1:23" x14ac:dyDescent="0.2">
      <c r="A1389" t="s">
        <v>2911</v>
      </c>
      <c r="B1389" t="s">
        <v>2912</v>
      </c>
      <c r="C1389" t="s">
        <v>2871</v>
      </c>
      <c r="D1389" t="s">
        <v>2872</v>
      </c>
      <c r="E1389" t="s">
        <v>2915</v>
      </c>
      <c r="F1389" t="s">
        <v>2916</v>
      </c>
      <c r="G1389" t="s">
        <v>2856</v>
      </c>
      <c r="H1389" t="s">
        <v>5295</v>
      </c>
      <c r="I1389" s="2">
        <v>45755</v>
      </c>
      <c r="J1389" t="s">
        <v>2980</v>
      </c>
      <c r="K1389" t="s">
        <v>2981</v>
      </c>
      <c r="L1389" t="s">
        <v>4401</v>
      </c>
      <c r="M1389" s="3">
        <v>13717</v>
      </c>
      <c r="N1389" s="4">
        <v>276531.43</v>
      </c>
      <c r="O1389" s="4">
        <v>307.77</v>
      </c>
      <c r="P1389" s="4">
        <v>1160.1500000000001</v>
      </c>
      <c r="Q1389" s="4">
        <v>548.67999999999995</v>
      </c>
      <c r="R1389" s="4">
        <v>900</v>
      </c>
      <c r="S1389" s="4">
        <v>274163.51</v>
      </c>
      <c r="T1389" t="s">
        <v>2857</v>
      </c>
      <c r="U1389" t="s">
        <v>5296</v>
      </c>
      <c r="V1389" t="s">
        <v>5029</v>
      </c>
      <c r="W1389" t="s">
        <v>2871</v>
      </c>
    </row>
    <row r="1390" spans="1:23" x14ac:dyDescent="0.2">
      <c r="A1390" t="s">
        <v>2911</v>
      </c>
      <c r="B1390" t="s">
        <v>5297</v>
      </c>
      <c r="C1390" t="s">
        <v>3156</v>
      </c>
      <c r="D1390" t="s">
        <v>3157</v>
      </c>
      <c r="E1390" t="s">
        <v>2915</v>
      </c>
      <c r="F1390" t="s">
        <v>5298</v>
      </c>
      <c r="G1390" t="s">
        <v>2856</v>
      </c>
      <c r="H1390" t="s">
        <v>5299</v>
      </c>
      <c r="I1390" s="2">
        <v>45756</v>
      </c>
      <c r="J1390" t="s">
        <v>4745</v>
      </c>
      <c r="K1390" t="s">
        <v>5300</v>
      </c>
      <c r="L1390" t="s">
        <v>5301</v>
      </c>
      <c r="M1390" s="3">
        <v>381</v>
      </c>
      <c r="N1390" s="4">
        <v>305119.75</v>
      </c>
      <c r="O1390" s="4">
        <v>339.59</v>
      </c>
      <c r="P1390" s="4">
        <v>0</v>
      </c>
      <c r="Q1390" s="4">
        <v>0</v>
      </c>
      <c r="R1390" s="4">
        <v>0</v>
      </c>
      <c r="S1390" s="4">
        <v>304780.15999999997</v>
      </c>
      <c r="T1390" t="s">
        <v>2857</v>
      </c>
      <c r="U1390" t="s">
        <v>5302</v>
      </c>
      <c r="V1390" t="s">
        <v>5029</v>
      </c>
      <c r="W1390" t="s">
        <v>3156</v>
      </c>
    </row>
    <row r="1391" spans="1:23" x14ac:dyDescent="0.2">
      <c r="A1391" t="s">
        <v>2911</v>
      </c>
      <c r="B1391" t="s">
        <v>5297</v>
      </c>
      <c r="C1391" t="s">
        <v>3156</v>
      </c>
      <c r="D1391" t="s">
        <v>3157</v>
      </c>
      <c r="E1391" t="s">
        <v>2915</v>
      </c>
      <c r="F1391" t="s">
        <v>5298</v>
      </c>
      <c r="G1391" t="s">
        <v>2856</v>
      </c>
      <c r="H1391" t="s">
        <v>5299</v>
      </c>
      <c r="I1391" s="2">
        <v>45756</v>
      </c>
      <c r="J1391" t="s">
        <v>4745</v>
      </c>
      <c r="K1391" t="s">
        <v>5300</v>
      </c>
      <c r="L1391" t="s">
        <v>5303</v>
      </c>
      <c r="M1391" s="3">
        <v>381</v>
      </c>
      <c r="N1391" s="4">
        <v>305119.75</v>
      </c>
      <c r="O1391" s="4">
        <v>339.59</v>
      </c>
      <c r="P1391" s="4">
        <v>0</v>
      </c>
      <c r="Q1391" s="4">
        <v>0</v>
      </c>
      <c r="R1391" s="4">
        <v>0</v>
      </c>
      <c r="S1391" s="4">
        <v>304780.15999999997</v>
      </c>
      <c r="T1391" t="s">
        <v>2857</v>
      </c>
      <c r="U1391" t="s">
        <v>5302</v>
      </c>
      <c r="V1391" t="s">
        <v>5029</v>
      </c>
      <c r="W1391" t="s">
        <v>3156</v>
      </c>
    </row>
    <row r="1392" spans="1:23" x14ac:dyDescent="0.2">
      <c r="A1392" t="s">
        <v>2911</v>
      </c>
      <c r="B1392" t="s">
        <v>5297</v>
      </c>
      <c r="C1392" t="s">
        <v>3156</v>
      </c>
      <c r="D1392" t="s">
        <v>3157</v>
      </c>
      <c r="E1392" t="s">
        <v>2915</v>
      </c>
      <c r="F1392" t="s">
        <v>5298</v>
      </c>
      <c r="G1392" t="s">
        <v>2856</v>
      </c>
      <c r="H1392" t="s">
        <v>5299</v>
      </c>
      <c r="I1392" s="2">
        <v>45756</v>
      </c>
      <c r="J1392" t="s">
        <v>4745</v>
      </c>
      <c r="K1392" t="s">
        <v>5300</v>
      </c>
      <c r="L1392" t="s">
        <v>5304</v>
      </c>
      <c r="M1392" s="3">
        <v>381</v>
      </c>
      <c r="N1392" s="4">
        <v>305119.75</v>
      </c>
      <c r="O1392" s="4">
        <v>339.59</v>
      </c>
      <c r="P1392" s="4">
        <v>0</v>
      </c>
      <c r="Q1392" s="4">
        <v>0</v>
      </c>
      <c r="R1392" s="4">
        <v>0</v>
      </c>
      <c r="S1392" s="4">
        <v>304780.15999999997</v>
      </c>
      <c r="T1392" t="s">
        <v>2857</v>
      </c>
      <c r="U1392" t="s">
        <v>5302</v>
      </c>
      <c r="V1392" t="s">
        <v>5029</v>
      </c>
      <c r="W1392" t="s">
        <v>3156</v>
      </c>
    </row>
    <row r="1393" spans="1:23" x14ac:dyDescent="0.2">
      <c r="A1393" t="s">
        <v>2911</v>
      </c>
      <c r="B1393" t="s">
        <v>2912</v>
      </c>
      <c r="C1393" t="s">
        <v>2871</v>
      </c>
      <c r="D1393" t="s">
        <v>2872</v>
      </c>
      <c r="E1393" t="s">
        <v>2915</v>
      </c>
      <c r="F1393" t="s">
        <v>2916</v>
      </c>
      <c r="G1393" t="s">
        <v>2856</v>
      </c>
      <c r="H1393" t="s">
        <v>5305</v>
      </c>
      <c r="I1393" s="2">
        <v>45756</v>
      </c>
      <c r="J1393" t="s">
        <v>3023</v>
      </c>
      <c r="K1393" t="s">
        <v>3024</v>
      </c>
      <c r="L1393" t="s">
        <v>5277</v>
      </c>
      <c r="M1393" s="3">
        <v>13494</v>
      </c>
      <c r="N1393" s="4">
        <v>272170.74</v>
      </c>
      <c r="O1393" s="4">
        <v>302.92</v>
      </c>
      <c r="P1393" s="4">
        <v>877.95</v>
      </c>
      <c r="Q1393" s="4">
        <v>539.76</v>
      </c>
      <c r="R1393" s="4">
        <v>900</v>
      </c>
      <c r="S1393" s="4">
        <v>270089.87</v>
      </c>
      <c r="T1393" t="s">
        <v>2857</v>
      </c>
      <c r="U1393" t="s">
        <v>5306</v>
      </c>
      <c r="V1393" t="s">
        <v>5029</v>
      </c>
      <c r="W1393" t="s">
        <v>2871</v>
      </c>
    </row>
    <row r="1394" spans="1:23" x14ac:dyDescent="0.2">
      <c r="A1394" t="s">
        <v>2911</v>
      </c>
      <c r="B1394" t="s">
        <v>2912</v>
      </c>
      <c r="C1394" t="s">
        <v>2922</v>
      </c>
      <c r="D1394" t="s">
        <v>2923</v>
      </c>
      <c r="E1394" t="s">
        <v>2915</v>
      </c>
      <c r="F1394" t="s">
        <v>2916</v>
      </c>
      <c r="G1394" t="s">
        <v>2856</v>
      </c>
      <c r="H1394" t="s">
        <v>5307</v>
      </c>
      <c r="I1394" s="2">
        <v>45756</v>
      </c>
      <c r="J1394" t="s">
        <v>2962</v>
      </c>
      <c r="K1394" t="s">
        <v>4250</v>
      </c>
      <c r="L1394" t="s">
        <v>5308</v>
      </c>
      <c r="M1394" s="3">
        <v>27452</v>
      </c>
      <c r="N1394" s="4">
        <v>600989.06999999995</v>
      </c>
      <c r="O1394" s="4">
        <v>668.89</v>
      </c>
      <c r="P1394" s="4">
        <v>1932</v>
      </c>
      <c r="Q1394" s="4">
        <v>823.56</v>
      </c>
      <c r="R1394" s="4">
        <v>4500</v>
      </c>
      <c r="S1394" s="4">
        <v>593888.18000000005</v>
      </c>
      <c r="T1394" t="s">
        <v>2857</v>
      </c>
      <c r="U1394" t="s">
        <v>5309</v>
      </c>
      <c r="V1394" t="s">
        <v>5029</v>
      </c>
      <c r="W1394" t="s">
        <v>2922</v>
      </c>
    </row>
    <row r="1395" spans="1:23" x14ac:dyDescent="0.2">
      <c r="A1395" t="s">
        <v>2911</v>
      </c>
      <c r="B1395" t="s">
        <v>2912</v>
      </c>
      <c r="C1395" t="s">
        <v>2871</v>
      </c>
      <c r="D1395" t="s">
        <v>2872</v>
      </c>
      <c r="E1395" t="s">
        <v>2915</v>
      </c>
      <c r="F1395" t="s">
        <v>2916</v>
      </c>
      <c r="G1395" t="s">
        <v>2856</v>
      </c>
      <c r="H1395" t="s">
        <v>5310</v>
      </c>
      <c r="I1395" s="2">
        <v>45757</v>
      </c>
      <c r="J1395" t="s">
        <v>4119</v>
      </c>
      <c r="K1395" t="s">
        <v>4836</v>
      </c>
      <c r="L1395" t="s">
        <v>5311</v>
      </c>
      <c r="M1395" s="3">
        <v>27068</v>
      </c>
      <c r="N1395" s="4">
        <v>540547.96</v>
      </c>
      <c r="O1395" s="4">
        <v>601.62</v>
      </c>
      <c r="P1395" s="4">
        <v>1200</v>
      </c>
      <c r="Q1395" s="4">
        <v>812.04</v>
      </c>
      <c r="R1395" s="4">
        <v>3500</v>
      </c>
      <c r="S1395" s="4">
        <v>535246.34</v>
      </c>
      <c r="T1395" t="s">
        <v>2857</v>
      </c>
      <c r="U1395" t="s">
        <v>5312</v>
      </c>
      <c r="V1395" t="s">
        <v>5029</v>
      </c>
      <c r="W1395" t="s">
        <v>2871</v>
      </c>
    </row>
    <row r="1396" spans="1:23" x14ac:dyDescent="0.2">
      <c r="A1396" t="s">
        <v>2911</v>
      </c>
      <c r="B1396" t="s">
        <v>2912</v>
      </c>
      <c r="C1396" t="s">
        <v>2871</v>
      </c>
      <c r="D1396" t="s">
        <v>2872</v>
      </c>
      <c r="E1396" t="s">
        <v>2915</v>
      </c>
      <c r="F1396" t="s">
        <v>2916</v>
      </c>
      <c r="G1396" t="s">
        <v>2856</v>
      </c>
      <c r="H1396" t="s">
        <v>5313</v>
      </c>
      <c r="I1396" s="2">
        <v>45757</v>
      </c>
      <c r="J1396" t="s">
        <v>4735</v>
      </c>
      <c r="K1396" t="s">
        <v>4736</v>
      </c>
      <c r="L1396" t="s">
        <v>5314</v>
      </c>
      <c r="M1396" s="3">
        <v>27439</v>
      </c>
      <c r="N1396" s="4">
        <v>546036.1</v>
      </c>
      <c r="O1396" s="4">
        <v>607.73</v>
      </c>
      <c r="P1396" s="4">
        <v>1615.4</v>
      </c>
      <c r="Q1396" s="4">
        <v>823.17</v>
      </c>
      <c r="R1396" s="4">
        <v>900</v>
      </c>
      <c r="S1396" s="4">
        <v>542912.97</v>
      </c>
      <c r="T1396" t="s">
        <v>2857</v>
      </c>
      <c r="U1396" t="s">
        <v>5315</v>
      </c>
      <c r="V1396" t="s">
        <v>5029</v>
      </c>
      <c r="W1396" t="s">
        <v>2871</v>
      </c>
    </row>
    <row r="1397" spans="1:23" x14ac:dyDescent="0.2">
      <c r="A1397" t="s">
        <v>2911</v>
      </c>
      <c r="B1397" t="s">
        <v>2912</v>
      </c>
      <c r="C1397" t="s">
        <v>2913</v>
      </c>
      <c r="D1397" t="s">
        <v>2914</v>
      </c>
      <c r="E1397" t="s">
        <v>2915</v>
      </c>
      <c r="F1397" t="s">
        <v>2916</v>
      </c>
      <c r="G1397" t="s">
        <v>2856</v>
      </c>
      <c r="H1397" t="s">
        <v>5316</v>
      </c>
      <c r="I1397" s="2">
        <v>45757</v>
      </c>
      <c r="J1397" t="s">
        <v>2990</v>
      </c>
      <c r="K1397" t="s">
        <v>2991</v>
      </c>
      <c r="L1397" t="s">
        <v>5317</v>
      </c>
      <c r="M1397" s="3">
        <v>29304</v>
      </c>
      <c r="N1397" s="4">
        <v>660250.18000000005</v>
      </c>
      <c r="O1397" s="4">
        <v>734.85</v>
      </c>
      <c r="P1397" s="4">
        <v>2600</v>
      </c>
      <c r="Q1397" s="4">
        <v>879.12</v>
      </c>
      <c r="R1397" s="4">
        <v>4500</v>
      </c>
      <c r="S1397" s="4">
        <v>652415.32999999996</v>
      </c>
      <c r="T1397" t="s">
        <v>2857</v>
      </c>
      <c r="U1397" t="s">
        <v>5318</v>
      </c>
      <c r="V1397" t="s">
        <v>5029</v>
      </c>
      <c r="W1397" t="s">
        <v>2913</v>
      </c>
    </row>
    <row r="1398" spans="1:23" x14ac:dyDescent="0.2">
      <c r="A1398" t="s">
        <v>2911</v>
      </c>
      <c r="B1398" t="s">
        <v>2912</v>
      </c>
      <c r="C1398" t="s">
        <v>2913</v>
      </c>
      <c r="D1398" t="s">
        <v>2914</v>
      </c>
      <c r="E1398" t="s">
        <v>2915</v>
      </c>
      <c r="F1398" t="s">
        <v>2916</v>
      </c>
      <c r="G1398" t="s">
        <v>2856</v>
      </c>
      <c r="H1398" t="s">
        <v>5319</v>
      </c>
      <c r="I1398" s="2">
        <v>45758</v>
      </c>
      <c r="J1398" t="s">
        <v>2918</v>
      </c>
      <c r="K1398" t="s">
        <v>2919</v>
      </c>
      <c r="L1398" t="s">
        <v>5320</v>
      </c>
      <c r="M1398" s="3">
        <v>29304</v>
      </c>
      <c r="N1398" s="4">
        <v>656440.66</v>
      </c>
      <c r="O1398" s="4">
        <v>730.61</v>
      </c>
      <c r="P1398" s="4">
        <v>2504</v>
      </c>
      <c r="Q1398" s="4">
        <v>879.12</v>
      </c>
      <c r="R1398" s="4">
        <v>4500</v>
      </c>
      <c r="S1398" s="4">
        <v>648706.05000000005</v>
      </c>
      <c r="T1398" t="s">
        <v>2857</v>
      </c>
      <c r="U1398" t="s">
        <v>5321</v>
      </c>
      <c r="V1398" t="s">
        <v>5029</v>
      </c>
      <c r="W1398" t="s">
        <v>2913</v>
      </c>
    </row>
    <row r="1399" spans="1:23" x14ac:dyDescent="0.2">
      <c r="A1399" t="s">
        <v>2911</v>
      </c>
      <c r="B1399" t="s">
        <v>2912</v>
      </c>
      <c r="C1399" t="s">
        <v>2913</v>
      </c>
      <c r="D1399" t="s">
        <v>2914</v>
      </c>
      <c r="E1399" t="s">
        <v>2915</v>
      </c>
      <c r="F1399" t="s">
        <v>2916</v>
      </c>
      <c r="G1399" t="s">
        <v>2856</v>
      </c>
      <c r="H1399" t="s">
        <v>5322</v>
      </c>
      <c r="I1399" s="2">
        <v>45758</v>
      </c>
      <c r="J1399" t="s">
        <v>3681</v>
      </c>
      <c r="K1399" t="s">
        <v>3295</v>
      </c>
      <c r="L1399" t="s">
        <v>5323</v>
      </c>
      <c r="M1399" s="3">
        <v>29304</v>
      </c>
      <c r="N1399" s="4">
        <v>657319.78</v>
      </c>
      <c r="O1399" s="4">
        <v>731.58</v>
      </c>
      <c r="P1399" s="4">
        <v>2877</v>
      </c>
      <c r="Q1399" s="4">
        <v>879.12</v>
      </c>
      <c r="R1399" s="4">
        <v>4500</v>
      </c>
      <c r="S1399" s="4">
        <v>649211.19999999995</v>
      </c>
      <c r="T1399" t="s">
        <v>2857</v>
      </c>
      <c r="U1399" t="s">
        <v>5324</v>
      </c>
      <c r="V1399" t="s">
        <v>5029</v>
      </c>
      <c r="W1399" t="s">
        <v>2913</v>
      </c>
    </row>
    <row r="1400" spans="1:23" x14ac:dyDescent="0.2">
      <c r="A1400" t="s">
        <v>2911</v>
      </c>
      <c r="B1400" t="s">
        <v>2912</v>
      </c>
      <c r="C1400" t="s">
        <v>2871</v>
      </c>
      <c r="D1400" t="s">
        <v>2872</v>
      </c>
      <c r="E1400" t="s">
        <v>2915</v>
      </c>
      <c r="F1400" t="s">
        <v>2916</v>
      </c>
      <c r="G1400" t="s">
        <v>2856</v>
      </c>
      <c r="H1400" t="s">
        <v>5325</v>
      </c>
      <c r="I1400" s="2">
        <v>45758</v>
      </c>
      <c r="J1400" t="s">
        <v>2980</v>
      </c>
      <c r="K1400" t="s">
        <v>2981</v>
      </c>
      <c r="L1400" t="s">
        <v>5326</v>
      </c>
      <c r="M1400" s="3">
        <v>26645</v>
      </c>
      <c r="N1400" s="4">
        <v>537156.81000000006</v>
      </c>
      <c r="O1400" s="4">
        <v>597.84</v>
      </c>
      <c r="P1400" s="4">
        <v>1755.9</v>
      </c>
      <c r="Q1400" s="4">
        <v>1065.8</v>
      </c>
      <c r="R1400" s="4">
        <v>1800</v>
      </c>
      <c r="S1400" s="4">
        <v>533003.06999999995</v>
      </c>
      <c r="T1400" t="s">
        <v>2857</v>
      </c>
      <c r="U1400" t="s">
        <v>5327</v>
      </c>
      <c r="V1400" t="s">
        <v>5029</v>
      </c>
      <c r="W1400" t="s">
        <v>2871</v>
      </c>
    </row>
    <row r="1401" spans="1:23" x14ac:dyDescent="0.2">
      <c r="A1401" t="s">
        <v>2911</v>
      </c>
      <c r="B1401" t="s">
        <v>3087</v>
      </c>
      <c r="C1401" t="s">
        <v>3088</v>
      </c>
      <c r="D1401" t="s">
        <v>3089</v>
      </c>
      <c r="E1401" t="s">
        <v>2915</v>
      </c>
      <c r="F1401" t="s">
        <v>2916</v>
      </c>
      <c r="G1401" t="s">
        <v>2856</v>
      </c>
      <c r="H1401" t="s">
        <v>5328</v>
      </c>
      <c r="I1401" s="2">
        <v>45758</v>
      </c>
      <c r="J1401" t="s">
        <v>3091</v>
      </c>
      <c r="K1401" t="s">
        <v>4471</v>
      </c>
      <c r="L1401" t="s">
        <v>5329</v>
      </c>
      <c r="M1401" s="3">
        <v>0</v>
      </c>
      <c r="N1401" s="4">
        <v>154652.09</v>
      </c>
      <c r="O1401" s="4">
        <v>172.12</v>
      </c>
      <c r="P1401" s="4">
        <v>405</v>
      </c>
      <c r="Q1401" s="4">
        <v>198.21</v>
      </c>
      <c r="R1401" s="4">
        <v>1012.5</v>
      </c>
      <c r="S1401" s="4">
        <v>153062.47</v>
      </c>
      <c r="T1401" t="s">
        <v>2857</v>
      </c>
      <c r="U1401" t="s">
        <v>5330</v>
      </c>
      <c r="V1401" t="s">
        <v>5029</v>
      </c>
      <c r="W1401" t="s">
        <v>3088</v>
      </c>
    </row>
    <row r="1402" spans="1:23" x14ac:dyDescent="0.2">
      <c r="A1402" t="s">
        <v>2911</v>
      </c>
      <c r="B1402" t="s">
        <v>2912</v>
      </c>
      <c r="C1402" t="s">
        <v>3148</v>
      </c>
      <c r="D1402" t="s">
        <v>3149</v>
      </c>
      <c r="E1402" t="s">
        <v>2915</v>
      </c>
      <c r="F1402" t="s">
        <v>2916</v>
      </c>
      <c r="G1402" t="s">
        <v>2856</v>
      </c>
      <c r="H1402" t="s">
        <v>5331</v>
      </c>
      <c r="I1402" s="2">
        <v>45758</v>
      </c>
      <c r="J1402" t="s">
        <v>3008</v>
      </c>
      <c r="K1402" t="s">
        <v>4124</v>
      </c>
      <c r="L1402" t="s">
        <v>5332</v>
      </c>
      <c r="M1402" s="3">
        <v>352</v>
      </c>
      <c r="N1402" s="4">
        <v>262240</v>
      </c>
      <c r="O1402" s="4">
        <v>291.87</v>
      </c>
      <c r="P1402" s="4">
        <v>1083.6199999999999</v>
      </c>
      <c r="Q1402" s="4">
        <v>0</v>
      </c>
      <c r="R1402" s="4">
        <v>0</v>
      </c>
      <c r="S1402" s="4">
        <v>260864.51</v>
      </c>
      <c r="T1402" t="s">
        <v>2857</v>
      </c>
      <c r="U1402" t="s">
        <v>5333</v>
      </c>
      <c r="V1402" t="s">
        <v>5029</v>
      </c>
      <c r="W1402" t="s">
        <v>3148</v>
      </c>
    </row>
    <row r="1403" spans="1:23" x14ac:dyDescent="0.2">
      <c r="A1403" t="s">
        <v>2911</v>
      </c>
      <c r="B1403" t="s">
        <v>2912</v>
      </c>
      <c r="C1403" t="s">
        <v>3148</v>
      </c>
      <c r="D1403" t="s">
        <v>3149</v>
      </c>
      <c r="E1403" t="s">
        <v>2915</v>
      </c>
      <c r="F1403" t="s">
        <v>2916</v>
      </c>
      <c r="G1403" t="s">
        <v>2856</v>
      </c>
      <c r="H1403" t="s">
        <v>5331</v>
      </c>
      <c r="I1403" s="2">
        <v>45758</v>
      </c>
      <c r="J1403" t="s">
        <v>3008</v>
      </c>
      <c r="K1403" t="s">
        <v>4124</v>
      </c>
      <c r="L1403" t="s">
        <v>5334</v>
      </c>
      <c r="M1403" s="3">
        <v>308</v>
      </c>
      <c r="N1403" s="4">
        <v>229460</v>
      </c>
      <c r="O1403" s="4">
        <v>255.38</v>
      </c>
      <c r="P1403" s="4">
        <v>948.18</v>
      </c>
      <c r="Q1403" s="4">
        <v>0</v>
      </c>
      <c r="R1403" s="4">
        <v>0</v>
      </c>
      <c r="S1403" s="4">
        <v>228256.44</v>
      </c>
      <c r="T1403" t="s">
        <v>2857</v>
      </c>
      <c r="U1403" t="s">
        <v>5333</v>
      </c>
      <c r="V1403" t="s">
        <v>5029</v>
      </c>
      <c r="W1403" t="s">
        <v>3148</v>
      </c>
    </row>
    <row r="1404" spans="1:23" x14ac:dyDescent="0.2">
      <c r="A1404" t="s">
        <v>2911</v>
      </c>
      <c r="B1404" t="s">
        <v>2912</v>
      </c>
      <c r="C1404" t="s">
        <v>3338</v>
      </c>
      <c r="D1404" t="s">
        <v>3339</v>
      </c>
      <c r="E1404" t="s">
        <v>2915</v>
      </c>
      <c r="F1404" t="s">
        <v>2916</v>
      </c>
      <c r="G1404" t="s">
        <v>2856</v>
      </c>
      <c r="H1404" t="s">
        <v>5335</v>
      </c>
      <c r="I1404" s="2">
        <v>45758</v>
      </c>
      <c r="J1404" t="s">
        <v>3546</v>
      </c>
      <c r="K1404" t="s">
        <v>4337</v>
      </c>
      <c r="L1404" t="s">
        <v>5336</v>
      </c>
      <c r="M1404" s="3">
        <v>5986</v>
      </c>
      <c r="N1404" s="4">
        <v>138606.01</v>
      </c>
      <c r="O1404" s="4">
        <v>0</v>
      </c>
      <c r="P1404" s="4">
        <v>1594</v>
      </c>
      <c r="Q1404" s="4">
        <v>179.58</v>
      </c>
      <c r="R1404" s="4">
        <v>0</v>
      </c>
      <c r="S1404" s="4">
        <v>137012.01</v>
      </c>
      <c r="T1404" t="s">
        <v>2857</v>
      </c>
      <c r="U1404" t="s">
        <v>5337</v>
      </c>
      <c r="V1404" t="s">
        <v>5029</v>
      </c>
      <c r="W1404" t="s">
        <v>3338</v>
      </c>
    </row>
    <row r="1405" spans="1:23" x14ac:dyDescent="0.2">
      <c r="A1405" t="s">
        <v>2911</v>
      </c>
      <c r="B1405" t="s">
        <v>2912</v>
      </c>
      <c r="C1405" t="s">
        <v>3120</v>
      </c>
      <c r="D1405" t="s">
        <v>3121</v>
      </c>
      <c r="E1405" t="s">
        <v>2915</v>
      </c>
      <c r="F1405" t="s">
        <v>2916</v>
      </c>
      <c r="G1405" t="s">
        <v>2856</v>
      </c>
      <c r="H1405" t="s">
        <v>2501</v>
      </c>
      <c r="I1405" s="2">
        <v>45758</v>
      </c>
      <c r="J1405" t="s">
        <v>930</v>
      </c>
      <c r="K1405" t="s">
        <v>3122</v>
      </c>
      <c r="L1405" t="s">
        <v>5338</v>
      </c>
      <c r="M1405" s="3">
        <v>24624</v>
      </c>
      <c r="N1405" s="4">
        <v>468556.79999999999</v>
      </c>
      <c r="O1405" s="4">
        <v>521.49</v>
      </c>
      <c r="P1405" s="4">
        <v>1491.08</v>
      </c>
      <c r="Q1405" s="4">
        <v>0</v>
      </c>
      <c r="R1405" s="4">
        <v>780</v>
      </c>
      <c r="S1405" s="4">
        <v>465764.23</v>
      </c>
      <c r="T1405" t="s">
        <v>2857</v>
      </c>
      <c r="U1405" t="s">
        <v>5339</v>
      </c>
      <c r="V1405" t="s">
        <v>5029</v>
      </c>
      <c r="W1405" t="s">
        <v>3120</v>
      </c>
    </row>
    <row r="1406" spans="1:23" x14ac:dyDescent="0.2">
      <c r="A1406" t="s">
        <v>2911</v>
      </c>
      <c r="B1406" t="s">
        <v>2912</v>
      </c>
      <c r="C1406" t="s">
        <v>3120</v>
      </c>
      <c r="D1406" t="s">
        <v>3121</v>
      </c>
      <c r="E1406" t="s">
        <v>2915</v>
      </c>
      <c r="F1406" t="s">
        <v>2916</v>
      </c>
      <c r="G1406" t="s">
        <v>2856</v>
      </c>
      <c r="H1406" t="s">
        <v>2501</v>
      </c>
      <c r="I1406" s="2">
        <v>45758</v>
      </c>
      <c r="J1406" t="s">
        <v>930</v>
      </c>
      <c r="K1406" t="s">
        <v>3122</v>
      </c>
      <c r="L1406" t="s">
        <v>5340</v>
      </c>
      <c r="M1406" s="3">
        <v>24557</v>
      </c>
      <c r="N1406" s="4">
        <v>467281.89</v>
      </c>
      <c r="O1406" s="4">
        <v>520.08000000000004</v>
      </c>
      <c r="P1406" s="4">
        <v>1503.25</v>
      </c>
      <c r="Q1406" s="4">
        <v>0</v>
      </c>
      <c r="R1406" s="4">
        <v>780</v>
      </c>
      <c r="S1406" s="4">
        <v>464478.56</v>
      </c>
      <c r="T1406" t="s">
        <v>2857</v>
      </c>
      <c r="U1406" t="s">
        <v>5339</v>
      </c>
      <c r="V1406" t="s">
        <v>5029</v>
      </c>
      <c r="W1406" t="s">
        <v>3120</v>
      </c>
    </row>
    <row r="1407" spans="1:23" x14ac:dyDescent="0.2">
      <c r="A1407" t="s">
        <v>2911</v>
      </c>
      <c r="B1407" t="s">
        <v>2912</v>
      </c>
      <c r="C1407" t="s">
        <v>3120</v>
      </c>
      <c r="D1407" t="s">
        <v>3121</v>
      </c>
      <c r="E1407" t="s">
        <v>2915</v>
      </c>
      <c r="F1407" t="s">
        <v>2916</v>
      </c>
      <c r="G1407" t="s">
        <v>2856</v>
      </c>
      <c r="H1407" t="s">
        <v>2501</v>
      </c>
      <c r="I1407" s="2">
        <v>45758</v>
      </c>
      <c r="J1407" t="s">
        <v>930</v>
      </c>
      <c r="K1407" t="s">
        <v>3122</v>
      </c>
      <c r="L1407" t="s">
        <v>5341</v>
      </c>
      <c r="M1407" s="3">
        <v>24550</v>
      </c>
      <c r="N1407" s="4">
        <v>467148.69</v>
      </c>
      <c r="O1407" s="4">
        <v>519.92999999999995</v>
      </c>
      <c r="P1407" s="4">
        <v>1501.7</v>
      </c>
      <c r="Q1407" s="4">
        <v>0</v>
      </c>
      <c r="R1407" s="4">
        <v>780</v>
      </c>
      <c r="S1407" s="4">
        <v>464347.06</v>
      </c>
      <c r="T1407" t="s">
        <v>2857</v>
      </c>
      <c r="U1407" t="s">
        <v>5339</v>
      </c>
      <c r="V1407" t="s">
        <v>5029</v>
      </c>
      <c r="W1407" t="s">
        <v>3120</v>
      </c>
    </row>
    <row r="1408" spans="1:23" x14ac:dyDescent="0.2">
      <c r="A1408" t="s">
        <v>2911</v>
      </c>
      <c r="B1408" t="s">
        <v>2912</v>
      </c>
      <c r="C1408" t="s">
        <v>3120</v>
      </c>
      <c r="D1408" t="s">
        <v>3121</v>
      </c>
      <c r="E1408" t="s">
        <v>2915</v>
      </c>
      <c r="F1408" t="s">
        <v>2916</v>
      </c>
      <c r="G1408" t="s">
        <v>2856</v>
      </c>
      <c r="H1408" t="s">
        <v>2501</v>
      </c>
      <c r="I1408" s="2">
        <v>45758</v>
      </c>
      <c r="J1408" t="s">
        <v>930</v>
      </c>
      <c r="K1408" t="s">
        <v>3122</v>
      </c>
      <c r="L1408" t="s">
        <v>5342</v>
      </c>
      <c r="M1408" s="3">
        <v>23250</v>
      </c>
      <c r="N1408" s="4">
        <v>442411.7</v>
      </c>
      <c r="O1408" s="4">
        <v>492.4</v>
      </c>
      <c r="P1408" s="4">
        <v>1424.09</v>
      </c>
      <c r="Q1408" s="4">
        <v>0</v>
      </c>
      <c r="R1408" s="4">
        <v>780</v>
      </c>
      <c r="S1408" s="4">
        <v>439715.21</v>
      </c>
      <c r="T1408" t="s">
        <v>2857</v>
      </c>
      <c r="U1408" t="s">
        <v>5339</v>
      </c>
      <c r="V1408" t="s">
        <v>5029</v>
      </c>
      <c r="W1408" t="s">
        <v>3120</v>
      </c>
    </row>
    <row r="1409" spans="1:23" x14ac:dyDescent="0.2">
      <c r="A1409" t="s">
        <v>2911</v>
      </c>
      <c r="B1409" t="s">
        <v>2912</v>
      </c>
      <c r="C1409" t="s">
        <v>3120</v>
      </c>
      <c r="D1409" t="s">
        <v>3121</v>
      </c>
      <c r="E1409" t="s">
        <v>2915</v>
      </c>
      <c r="F1409" t="s">
        <v>2916</v>
      </c>
      <c r="G1409" t="s">
        <v>2856</v>
      </c>
      <c r="H1409" t="s">
        <v>2501</v>
      </c>
      <c r="I1409" s="2">
        <v>45758</v>
      </c>
      <c r="J1409" t="s">
        <v>930</v>
      </c>
      <c r="K1409" t="s">
        <v>3122</v>
      </c>
      <c r="L1409" t="s">
        <v>5343</v>
      </c>
      <c r="M1409" s="3">
        <v>24608</v>
      </c>
      <c r="N1409" s="4">
        <v>468252.34</v>
      </c>
      <c r="O1409" s="4">
        <v>521.16</v>
      </c>
      <c r="P1409" s="4">
        <v>1484.73</v>
      </c>
      <c r="Q1409" s="4">
        <v>0</v>
      </c>
      <c r="R1409" s="4">
        <v>780</v>
      </c>
      <c r="S1409" s="4">
        <v>465466.45</v>
      </c>
      <c r="T1409" t="s">
        <v>2857</v>
      </c>
      <c r="U1409" t="s">
        <v>5339</v>
      </c>
      <c r="V1409" t="s">
        <v>5029</v>
      </c>
      <c r="W1409" t="s">
        <v>3120</v>
      </c>
    </row>
    <row r="1410" spans="1:23" x14ac:dyDescent="0.2">
      <c r="A1410" t="s">
        <v>2911</v>
      </c>
      <c r="B1410" t="s">
        <v>2912</v>
      </c>
      <c r="C1410" t="s">
        <v>3120</v>
      </c>
      <c r="D1410" t="s">
        <v>3121</v>
      </c>
      <c r="E1410" t="s">
        <v>2915</v>
      </c>
      <c r="F1410" t="s">
        <v>2916</v>
      </c>
      <c r="G1410" t="s">
        <v>2856</v>
      </c>
      <c r="H1410" t="s">
        <v>2501</v>
      </c>
      <c r="I1410" s="2">
        <v>45758</v>
      </c>
      <c r="J1410" t="s">
        <v>930</v>
      </c>
      <c r="K1410" t="s">
        <v>3122</v>
      </c>
      <c r="L1410" t="s">
        <v>5344</v>
      </c>
      <c r="M1410" s="3">
        <v>23893</v>
      </c>
      <c r="N1410" s="4">
        <v>454646.99</v>
      </c>
      <c r="O1410" s="4">
        <v>506.01</v>
      </c>
      <c r="P1410" s="4">
        <v>1469.15</v>
      </c>
      <c r="Q1410" s="4">
        <v>0</v>
      </c>
      <c r="R1410" s="4">
        <v>780</v>
      </c>
      <c r="S1410" s="4">
        <v>451891.83</v>
      </c>
      <c r="T1410" t="s">
        <v>2857</v>
      </c>
      <c r="U1410" t="s">
        <v>5339</v>
      </c>
      <c r="V1410" t="s">
        <v>5029</v>
      </c>
      <c r="W1410" t="s">
        <v>3120</v>
      </c>
    </row>
    <row r="1411" spans="1:23" x14ac:dyDescent="0.2">
      <c r="A1411" t="s">
        <v>2911</v>
      </c>
      <c r="B1411" t="s">
        <v>2912</v>
      </c>
      <c r="C1411" t="s">
        <v>3338</v>
      </c>
      <c r="D1411" t="s">
        <v>3339</v>
      </c>
      <c r="E1411" t="s">
        <v>2915</v>
      </c>
      <c r="F1411" t="s">
        <v>2916</v>
      </c>
      <c r="G1411" t="s">
        <v>2856</v>
      </c>
      <c r="H1411" t="s">
        <v>5345</v>
      </c>
      <c r="I1411" s="2">
        <v>45758</v>
      </c>
      <c r="J1411" t="s">
        <v>3257</v>
      </c>
      <c r="K1411" t="s">
        <v>5346</v>
      </c>
      <c r="L1411" t="s">
        <v>5347</v>
      </c>
      <c r="M1411" s="3">
        <v>7183</v>
      </c>
      <c r="N1411" s="4">
        <v>166949.79999999999</v>
      </c>
      <c r="O1411" s="4">
        <v>0</v>
      </c>
      <c r="P1411" s="4">
        <v>164.7</v>
      </c>
      <c r="Q1411" s="4">
        <v>215.49</v>
      </c>
      <c r="R1411" s="4">
        <v>0</v>
      </c>
      <c r="S1411" s="4">
        <v>166785.1</v>
      </c>
      <c r="T1411" t="s">
        <v>2857</v>
      </c>
      <c r="U1411" t="s">
        <v>5348</v>
      </c>
      <c r="V1411" t="s">
        <v>5029</v>
      </c>
      <c r="W1411" t="s">
        <v>3338</v>
      </c>
    </row>
    <row r="1412" spans="1:23" x14ac:dyDescent="0.2">
      <c r="A1412" t="s">
        <v>2911</v>
      </c>
      <c r="B1412" t="s">
        <v>2912</v>
      </c>
      <c r="C1412" t="s">
        <v>3338</v>
      </c>
      <c r="D1412" t="s">
        <v>3339</v>
      </c>
      <c r="E1412" t="s">
        <v>2915</v>
      </c>
      <c r="F1412" t="s">
        <v>2916</v>
      </c>
      <c r="G1412" t="s">
        <v>2856</v>
      </c>
      <c r="H1412" t="s">
        <v>5345</v>
      </c>
      <c r="I1412" s="2">
        <v>45758</v>
      </c>
      <c r="J1412" t="s">
        <v>3257</v>
      </c>
      <c r="K1412" t="s">
        <v>5346</v>
      </c>
      <c r="L1412" t="s">
        <v>5349</v>
      </c>
      <c r="M1412" s="3">
        <v>8380</v>
      </c>
      <c r="N1412" s="4">
        <v>194770.89</v>
      </c>
      <c r="O1412" s="4">
        <v>0</v>
      </c>
      <c r="P1412" s="4">
        <v>192.15</v>
      </c>
      <c r="Q1412" s="4">
        <v>251.4</v>
      </c>
      <c r="R1412" s="4">
        <v>0</v>
      </c>
      <c r="S1412" s="4">
        <v>194578.74</v>
      </c>
      <c r="T1412" t="s">
        <v>2857</v>
      </c>
      <c r="U1412" t="s">
        <v>5348</v>
      </c>
      <c r="V1412" t="s">
        <v>5029</v>
      </c>
      <c r="W1412" t="s">
        <v>3338</v>
      </c>
    </row>
    <row r="1413" spans="1:23" x14ac:dyDescent="0.2">
      <c r="A1413" t="s">
        <v>2911</v>
      </c>
      <c r="B1413" t="s">
        <v>2912</v>
      </c>
      <c r="C1413" t="s">
        <v>3338</v>
      </c>
      <c r="D1413" t="s">
        <v>3339</v>
      </c>
      <c r="E1413" t="s">
        <v>2915</v>
      </c>
      <c r="F1413" t="s">
        <v>2916</v>
      </c>
      <c r="G1413" t="s">
        <v>2856</v>
      </c>
      <c r="H1413" t="s">
        <v>5345</v>
      </c>
      <c r="I1413" s="2">
        <v>45758</v>
      </c>
      <c r="J1413" t="s">
        <v>3257</v>
      </c>
      <c r="K1413" t="s">
        <v>5346</v>
      </c>
      <c r="L1413" t="s">
        <v>5350</v>
      </c>
      <c r="M1413" s="3">
        <v>8380</v>
      </c>
      <c r="N1413" s="4">
        <v>194770.89</v>
      </c>
      <c r="O1413" s="4">
        <v>0</v>
      </c>
      <c r="P1413" s="4">
        <v>192.15</v>
      </c>
      <c r="Q1413" s="4">
        <v>251.4</v>
      </c>
      <c r="R1413" s="4">
        <v>0</v>
      </c>
      <c r="S1413" s="4">
        <v>194578.74</v>
      </c>
      <c r="T1413" t="s">
        <v>2857</v>
      </c>
      <c r="U1413" t="s">
        <v>5348</v>
      </c>
      <c r="V1413" t="s">
        <v>5029</v>
      </c>
      <c r="W1413" t="s">
        <v>3338</v>
      </c>
    </row>
    <row r="1414" spans="1:23" x14ac:dyDescent="0.2">
      <c r="A1414" t="s">
        <v>2911</v>
      </c>
      <c r="B1414" t="s">
        <v>2912</v>
      </c>
      <c r="C1414" t="s">
        <v>2922</v>
      </c>
      <c r="D1414" t="s">
        <v>2923</v>
      </c>
      <c r="E1414" t="s">
        <v>2915</v>
      </c>
      <c r="F1414" t="s">
        <v>2916</v>
      </c>
      <c r="G1414" t="s">
        <v>2856</v>
      </c>
      <c r="H1414" t="s">
        <v>5351</v>
      </c>
      <c r="I1414" s="2">
        <v>45758</v>
      </c>
      <c r="J1414" t="s">
        <v>3204</v>
      </c>
      <c r="K1414" t="s">
        <v>4876</v>
      </c>
      <c r="L1414" t="s">
        <v>5043</v>
      </c>
      <c r="M1414" s="3">
        <v>35969</v>
      </c>
      <c r="N1414" s="4">
        <v>782770.33</v>
      </c>
      <c r="O1414" s="4">
        <v>0</v>
      </c>
      <c r="P1414" s="4">
        <v>275</v>
      </c>
      <c r="Q1414" s="4">
        <v>1079.07</v>
      </c>
      <c r="R1414" s="4">
        <v>0</v>
      </c>
      <c r="S1414" s="4">
        <v>782495.33</v>
      </c>
      <c r="T1414" t="s">
        <v>2857</v>
      </c>
      <c r="U1414" t="s">
        <v>5352</v>
      </c>
      <c r="V1414" t="s">
        <v>5029</v>
      </c>
      <c r="W1414" t="s">
        <v>2922</v>
      </c>
    </row>
    <row r="1415" spans="1:23" x14ac:dyDescent="0.2">
      <c r="A1415" t="s">
        <v>2911</v>
      </c>
      <c r="B1415" t="s">
        <v>2912</v>
      </c>
      <c r="C1415" t="s">
        <v>2913</v>
      </c>
      <c r="D1415" t="s">
        <v>2914</v>
      </c>
      <c r="E1415" t="s">
        <v>2915</v>
      </c>
      <c r="F1415" t="s">
        <v>2916</v>
      </c>
      <c r="G1415" t="s">
        <v>2856</v>
      </c>
      <c r="H1415" t="s">
        <v>5353</v>
      </c>
      <c r="I1415" s="2">
        <v>45761</v>
      </c>
      <c r="J1415" t="s">
        <v>2918</v>
      </c>
      <c r="K1415" t="s">
        <v>2919</v>
      </c>
      <c r="L1415" t="s">
        <v>5354</v>
      </c>
      <c r="M1415" s="3">
        <v>29304</v>
      </c>
      <c r="N1415" s="4">
        <v>656440.66</v>
      </c>
      <c r="O1415" s="4">
        <v>730.61</v>
      </c>
      <c r="P1415" s="4">
        <v>1954.89</v>
      </c>
      <c r="Q1415" s="4">
        <v>879.12</v>
      </c>
      <c r="R1415" s="4">
        <v>3500</v>
      </c>
      <c r="S1415" s="4">
        <v>650255.16</v>
      </c>
      <c r="T1415" t="s">
        <v>2857</v>
      </c>
      <c r="U1415" t="s">
        <v>5355</v>
      </c>
      <c r="V1415" t="s">
        <v>5029</v>
      </c>
      <c r="W1415" t="s">
        <v>2913</v>
      </c>
    </row>
    <row r="1416" spans="1:23" x14ac:dyDescent="0.2">
      <c r="A1416" t="s">
        <v>2911</v>
      </c>
      <c r="B1416" t="s">
        <v>2912</v>
      </c>
      <c r="C1416" t="s">
        <v>2913</v>
      </c>
      <c r="D1416" t="s">
        <v>2914</v>
      </c>
      <c r="E1416" t="s">
        <v>2915</v>
      </c>
      <c r="F1416" t="s">
        <v>2916</v>
      </c>
      <c r="G1416" t="s">
        <v>2856</v>
      </c>
      <c r="H1416" t="s">
        <v>5356</v>
      </c>
      <c r="I1416" s="2">
        <v>45762</v>
      </c>
      <c r="J1416" t="s">
        <v>3294</v>
      </c>
      <c r="K1416" t="s">
        <v>3295</v>
      </c>
      <c r="L1416" t="s">
        <v>5357</v>
      </c>
      <c r="M1416" s="3">
        <v>29366</v>
      </c>
      <c r="N1416" s="4">
        <v>658710.51</v>
      </c>
      <c r="O1416" s="4">
        <v>733.13</v>
      </c>
      <c r="P1416" s="4">
        <v>2119.41</v>
      </c>
      <c r="Q1416" s="4">
        <v>880.98</v>
      </c>
      <c r="R1416" s="4">
        <v>3500</v>
      </c>
      <c r="S1416" s="4">
        <v>652357.97</v>
      </c>
      <c r="T1416" t="s">
        <v>2857</v>
      </c>
      <c r="U1416" t="s">
        <v>5358</v>
      </c>
      <c r="V1416" t="s">
        <v>5029</v>
      </c>
      <c r="W1416" t="s">
        <v>2913</v>
      </c>
    </row>
    <row r="1417" spans="1:23" x14ac:dyDescent="0.2">
      <c r="A1417" t="s">
        <v>2911</v>
      </c>
      <c r="B1417" t="s">
        <v>2912</v>
      </c>
      <c r="C1417" t="s">
        <v>2871</v>
      </c>
      <c r="D1417" t="s">
        <v>2872</v>
      </c>
      <c r="E1417" t="s">
        <v>2915</v>
      </c>
      <c r="F1417" t="s">
        <v>2916</v>
      </c>
      <c r="G1417" t="s">
        <v>2856</v>
      </c>
      <c r="H1417" t="s">
        <v>5359</v>
      </c>
      <c r="I1417" s="2">
        <v>45762</v>
      </c>
      <c r="J1417" t="s">
        <v>2998</v>
      </c>
      <c r="K1417" t="s">
        <v>2999</v>
      </c>
      <c r="L1417" t="s">
        <v>5360</v>
      </c>
      <c r="M1417" s="3">
        <v>27143</v>
      </c>
      <c r="N1417" s="4">
        <v>547196.37</v>
      </c>
      <c r="O1417" s="4">
        <v>609.02</v>
      </c>
      <c r="P1417" s="4">
        <v>1755.9</v>
      </c>
      <c r="Q1417" s="4">
        <v>1085.72</v>
      </c>
      <c r="R1417" s="4">
        <v>1800</v>
      </c>
      <c r="S1417" s="4">
        <v>543031.44999999995</v>
      </c>
      <c r="T1417" t="s">
        <v>2857</v>
      </c>
      <c r="U1417" t="s">
        <v>5361</v>
      </c>
      <c r="V1417" t="s">
        <v>5029</v>
      </c>
      <c r="W1417" t="s">
        <v>2871</v>
      </c>
    </row>
    <row r="1418" spans="1:23" x14ac:dyDescent="0.2">
      <c r="A1418" t="s">
        <v>2911</v>
      </c>
      <c r="B1418" t="s">
        <v>2912</v>
      </c>
      <c r="C1418" t="s">
        <v>2871</v>
      </c>
      <c r="D1418" t="s">
        <v>2872</v>
      </c>
      <c r="E1418" t="s">
        <v>2915</v>
      </c>
      <c r="F1418" t="s">
        <v>2916</v>
      </c>
      <c r="G1418" t="s">
        <v>2856</v>
      </c>
      <c r="H1418" t="s">
        <v>5362</v>
      </c>
      <c r="I1418" s="2">
        <v>45763</v>
      </c>
      <c r="J1418" t="s">
        <v>2998</v>
      </c>
      <c r="K1418" t="s">
        <v>2999</v>
      </c>
      <c r="L1418" t="s">
        <v>5363</v>
      </c>
      <c r="M1418" s="3">
        <v>27218</v>
      </c>
      <c r="N1418" s="4">
        <v>548708.35</v>
      </c>
      <c r="O1418" s="4">
        <v>610.70000000000005</v>
      </c>
      <c r="P1418" s="4">
        <v>1755.9</v>
      </c>
      <c r="Q1418" s="4">
        <v>1088.72</v>
      </c>
      <c r="R1418" s="4">
        <v>1800</v>
      </c>
      <c r="S1418" s="4">
        <v>544541.75</v>
      </c>
      <c r="T1418" t="s">
        <v>2857</v>
      </c>
      <c r="U1418" t="s">
        <v>5364</v>
      </c>
      <c r="V1418" t="s">
        <v>5029</v>
      </c>
      <c r="W1418" t="s">
        <v>2871</v>
      </c>
    </row>
    <row r="1419" spans="1:23" x14ac:dyDescent="0.2">
      <c r="A1419" t="s">
        <v>2911</v>
      </c>
      <c r="B1419" t="s">
        <v>2912</v>
      </c>
      <c r="C1419" t="s">
        <v>2913</v>
      </c>
      <c r="D1419" t="s">
        <v>2914</v>
      </c>
      <c r="E1419" t="s">
        <v>2915</v>
      </c>
      <c r="F1419" t="s">
        <v>2916</v>
      </c>
      <c r="G1419" t="s">
        <v>2856</v>
      </c>
      <c r="H1419" t="s">
        <v>5365</v>
      </c>
      <c r="I1419" s="2">
        <v>45763</v>
      </c>
      <c r="J1419" t="s">
        <v>2952</v>
      </c>
      <c r="K1419" t="s">
        <v>3373</v>
      </c>
      <c r="L1419" t="s">
        <v>5366</v>
      </c>
      <c r="M1419" s="3">
        <v>29304</v>
      </c>
      <c r="N1419" s="4">
        <v>657319.78</v>
      </c>
      <c r="O1419" s="4">
        <v>731.58</v>
      </c>
      <c r="P1419" s="4">
        <v>1506.4</v>
      </c>
      <c r="Q1419" s="4">
        <v>879.12</v>
      </c>
      <c r="R1419" s="4">
        <v>3500.01</v>
      </c>
      <c r="S1419" s="4">
        <v>651581.79</v>
      </c>
      <c r="T1419" t="s">
        <v>2857</v>
      </c>
      <c r="U1419" t="s">
        <v>5367</v>
      </c>
      <c r="V1419" t="s">
        <v>5029</v>
      </c>
      <c r="W1419" t="s">
        <v>2913</v>
      </c>
    </row>
    <row r="1420" spans="1:23" x14ac:dyDescent="0.2">
      <c r="A1420" t="s">
        <v>2911</v>
      </c>
      <c r="B1420" t="s">
        <v>2912</v>
      </c>
      <c r="C1420" t="s">
        <v>2922</v>
      </c>
      <c r="D1420" t="s">
        <v>2923</v>
      </c>
      <c r="E1420" t="s">
        <v>2915</v>
      </c>
      <c r="F1420" t="s">
        <v>2916</v>
      </c>
      <c r="G1420" t="s">
        <v>2856</v>
      </c>
      <c r="H1420" t="s">
        <v>5368</v>
      </c>
      <c r="I1420" s="2">
        <v>45763</v>
      </c>
      <c r="J1420" t="s">
        <v>3814</v>
      </c>
      <c r="K1420" t="s">
        <v>3815</v>
      </c>
      <c r="L1420" t="s">
        <v>3692</v>
      </c>
      <c r="M1420" s="3">
        <v>14137</v>
      </c>
      <c r="N1420" s="4">
        <v>311612.84000000003</v>
      </c>
      <c r="O1420" s="4">
        <v>346.82</v>
      </c>
      <c r="P1420" s="4">
        <v>962</v>
      </c>
      <c r="Q1420" s="4">
        <v>424.11</v>
      </c>
      <c r="R1420" s="4">
        <v>2250</v>
      </c>
      <c r="S1420" s="4">
        <v>308054.02</v>
      </c>
      <c r="T1420" t="s">
        <v>2857</v>
      </c>
      <c r="U1420" t="s">
        <v>5369</v>
      </c>
      <c r="V1420" t="s">
        <v>5029</v>
      </c>
      <c r="W1420" t="s">
        <v>2922</v>
      </c>
    </row>
    <row r="1421" spans="1:23" x14ac:dyDescent="0.2">
      <c r="A1421" t="s">
        <v>2911</v>
      </c>
      <c r="B1421" t="s">
        <v>2912</v>
      </c>
      <c r="C1421" t="s">
        <v>2922</v>
      </c>
      <c r="D1421" t="s">
        <v>2923</v>
      </c>
      <c r="E1421" t="s">
        <v>2915</v>
      </c>
      <c r="F1421" t="s">
        <v>2916</v>
      </c>
      <c r="G1421" t="s">
        <v>2856</v>
      </c>
      <c r="H1421" t="s">
        <v>5370</v>
      </c>
      <c r="I1421" s="2">
        <v>45763</v>
      </c>
      <c r="J1421" t="s">
        <v>2925</v>
      </c>
      <c r="K1421" t="s">
        <v>2926</v>
      </c>
      <c r="L1421" t="s">
        <v>5371</v>
      </c>
      <c r="M1421" s="3">
        <v>28627</v>
      </c>
      <c r="N1421" s="4">
        <v>617587.73</v>
      </c>
      <c r="O1421" s="4">
        <v>687.36</v>
      </c>
      <c r="P1421" s="4">
        <v>1852</v>
      </c>
      <c r="Q1421" s="4">
        <v>858.81</v>
      </c>
      <c r="R1421" s="4">
        <v>4500</v>
      </c>
      <c r="S1421" s="4">
        <v>610548.37</v>
      </c>
      <c r="T1421" t="s">
        <v>2857</v>
      </c>
      <c r="U1421" t="s">
        <v>5372</v>
      </c>
      <c r="V1421" t="s">
        <v>5029</v>
      </c>
      <c r="W1421" t="s">
        <v>2922</v>
      </c>
    </row>
    <row r="1422" spans="1:23" x14ac:dyDescent="0.2">
      <c r="A1422" t="s">
        <v>2911</v>
      </c>
      <c r="B1422" t="s">
        <v>2912</v>
      </c>
      <c r="C1422" t="s">
        <v>2871</v>
      </c>
      <c r="D1422" t="s">
        <v>2872</v>
      </c>
      <c r="E1422" t="s">
        <v>2915</v>
      </c>
      <c r="F1422" t="s">
        <v>2916</v>
      </c>
      <c r="G1422" t="s">
        <v>2856</v>
      </c>
      <c r="H1422" t="s">
        <v>5373</v>
      </c>
      <c r="I1422" s="2">
        <v>45763</v>
      </c>
      <c r="J1422" t="s">
        <v>3263</v>
      </c>
      <c r="K1422" t="s">
        <v>3264</v>
      </c>
      <c r="L1422" t="s">
        <v>5374</v>
      </c>
      <c r="M1422" s="3">
        <v>27412</v>
      </c>
      <c r="N1422" s="4">
        <v>548450.80000000005</v>
      </c>
      <c r="O1422" s="4">
        <v>0</v>
      </c>
      <c r="P1422" s="4">
        <v>662</v>
      </c>
      <c r="Q1422" s="4">
        <v>822.36</v>
      </c>
      <c r="R1422" s="4">
        <v>0</v>
      </c>
      <c r="S1422" s="4">
        <v>547788.80000000005</v>
      </c>
      <c r="T1422" t="s">
        <v>2857</v>
      </c>
      <c r="U1422" t="s">
        <v>5375</v>
      </c>
      <c r="V1422" t="s">
        <v>5029</v>
      </c>
      <c r="W1422" t="s">
        <v>2871</v>
      </c>
    </row>
    <row r="1423" spans="1:23" x14ac:dyDescent="0.2">
      <c r="A1423" t="s">
        <v>2911</v>
      </c>
      <c r="B1423" t="s">
        <v>2912</v>
      </c>
      <c r="C1423" t="s">
        <v>2871</v>
      </c>
      <c r="D1423" t="s">
        <v>2872</v>
      </c>
      <c r="E1423" t="s">
        <v>2915</v>
      </c>
      <c r="F1423" t="s">
        <v>2916</v>
      </c>
      <c r="G1423" t="s">
        <v>2856</v>
      </c>
      <c r="H1423" t="s">
        <v>5373</v>
      </c>
      <c r="I1423" s="2">
        <v>45763</v>
      </c>
      <c r="J1423" t="s">
        <v>3263</v>
      </c>
      <c r="K1423" t="s">
        <v>3264</v>
      </c>
      <c r="L1423" t="s">
        <v>5376</v>
      </c>
      <c r="M1423" s="3">
        <v>27505</v>
      </c>
      <c r="N1423" s="4">
        <v>550311.51</v>
      </c>
      <c r="O1423" s="4">
        <v>0</v>
      </c>
      <c r="P1423" s="4">
        <v>662</v>
      </c>
      <c r="Q1423" s="4">
        <v>825.15</v>
      </c>
      <c r="R1423" s="4">
        <v>0</v>
      </c>
      <c r="S1423" s="4">
        <v>549649.51</v>
      </c>
      <c r="T1423" t="s">
        <v>2857</v>
      </c>
      <c r="U1423" t="s">
        <v>5375</v>
      </c>
      <c r="V1423" t="s">
        <v>5029</v>
      </c>
      <c r="W1423" t="s">
        <v>2871</v>
      </c>
    </row>
    <row r="1424" spans="1:23" x14ac:dyDescent="0.2">
      <c r="A1424" t="s">
        <v>2911</v>
      </c>
      <c r="B1424" t="s">
        <v>2912</v>
      </c>
      <c r="C1424" t="s">
        <v>2871</v>
      </c>
      <c r="D1424" t="s">
        <v>2872</v>
      </c>
      <c r="E1424" t="s">
        <v>2915</v>
      </c>
      <c r="F1424" t="s">
        <v>2916</v>
      </c>
      <c r="G1424" t="s">
        <v>2856</v>
      </c>
      <c r="H1424" t="s">
        <v>5377</v>
      </c>
      <c r="I1424" s="2">
        <v>45763</v>
      </c>
      <c r="J1424" t="s">
        <v>3257</v>
      </c>
      <c r="K1424" t="s">
        <v>3258</v>
      </c>
      <c r="L1424" t="s">
        <v>5378</v>
      </c>
      <c r="M1424" s="3">
        <v>27672</v>
      </c>
      <c r="N1424" s="4">
        <v>553652.80000000005</v>
      </c>
      <c r="O1424" s="4">
        <v>0</v>
      </c>
      <c r="P1424" s="4">
        <v>662</v>
      </c>
      <c r="Q1424" s="4">
        <v>830.16</v>
      </c>
      <c r="R1424" s="4">
        <v>0</v>
      </c>
      <c r="S1424" s="4">
        <v>552990.80000000005</v>
      </c>
      <c r="T1424" t="s">
        <v>2857</v>
      </c>
      <c r="U1424" t="s">
        <v>5379</v>
      </c>
      <c r="V1424" t="s">
        <v>5029</v>
      </c>
      <c r="W1424" t="s">
        <v>2871</v>
      </c>
    </row>
    <row r="1425" spans="1:23" x14ac:dyDescent="0.2">
      <c r="A1425" t="s">
        <v>2911</v>
      </c>
      <c r="B1425" t="s">
        <v>2912</v>
      </c>
      <c r="C1425" t="s">
        <v>2871</v>
      </c>
      <c r="D1425" t="s">
        <v>2872</v>
      </c>
      <c r="E1425" t="s">
        <v>2915</v>
      </c>
      <c r="F1425" t="s">
        <v>2916</v>
      </c>
      <c r="G1425" t="s">
        <v>2856</v>
      </c>
      <c r="H1425" t="s">
        <v>5377</v>
      </c>
      <c r="I1425" s="2">
        <v>45763</v>
      </c>
      <c r="J1425" t="s">
        <v>3257</v>
      </c>
      <c r="K1425" t="s">
        <v>3258</v>
      </c>
      <c r="L1425" t="s">
        <v>5380</v>
      </c>
      <c r="M1425" s="3">
        <v>27672</v>
      </c>
      <c r="N1425" s="4">
        <v>553652.80000000005</v>
      </c>
      <c r="O1425" s="4">
        <v>0</v>
      </c>
      <c r="P1425" s="4">
        <v>662</v>
      </c>
      <c r="Q1425" s="4">
        <v>830.16</v>
      </c>
      <c r="R1425" s="4">
        <v>0</v>
      </c>
      <c r="S1425" s="4">
        <v>552990.80000000005</v>
      </c>
      <c r="T1425" t="s">
        <v>2857</v>
      </c>
      <c r="U1425" t="s">
        <v>5379</v>
      </c>
      <c r="V1425" t="s">
        <v>5029</v>
      </c>
      <c r="W1425" t="s">
        <v>2871</v>
      </c>
    </row>
    <row r="1426" spans="1:23" x14ac:dyDescent="0.2">
      <c r="A1426" t="s">
        <v>2911</v>
      </c>
      <c r="B1426" t="s">
        <v>2912</v>
      </c>
      <c r="C1426" t="s">
        <v>3053</v>
      </c>
      <c r="D1426" t="s">
        <v>3054</v>
      </c>
      <c r="E1426" t="s">
        <v>2915</v>
      </c>
      <c r="F1426" t="s">
        <v>2916</v>
      </c>
      <c r="G1426" t="s">
        <v>2856</v>
      </c>
      <c r="H1426" t="s">
        <v>5381</v>
      </c>
      <c r="I1426" s="2">
        <v>45763</v>
      </c>
      <c r="J1426" t="s">
        <v>3294</v>
      </c>
      <c r="K1426" t="s">
        <v>4387</v>
      </c>
      <c r="L1426" t="s">
        <v>5046</v>
      </c>
      <c r="M1426" s="3">
        <v>8704</v>
      </c>
      <c r="N1426" s="4">
        <v>195239.95</v>
      </c>
      <c r="O1426" s="4">
        <v>217.3</v>
      </c>
      <c r="P1426" s="4">
        <v>694.76</v>
      </c>
      <c r="Q1426" s="4">
        <v>261.12</v>
      </c>
      <c r="R1426" s="4">
        <v>1225</v>
      </c>
      <c r="S1426" s="4">
        <v>193102.89</v>
      </c>
      <c r="T1426" t="s">
        <v>2857</v>
      </c>
      <c r="U1426" t="s">
        <v>5382</v>
      </c>
      <c r="V1426" t="s">
        <v>5029</v>
      </c>
      <c r="W1426" t="s">
        <v>3053</v>
      </c>
    </row>
    <row r="1427" spans="1:23" x14ac:dyDescent="0.2">
      <c r="A1427" t="s">
        <v>2911</v>
      </c>
      <c r="B1427" t="s">
        <v>2912</v>
      </c>
      <c r="C1427" t="s">
        <v>3053</v>
      </c>
      <c r="D1427" t="s">
        <v>3054</v>
      </c>
      <c r="E1427" t="s">
        <v>2915</v>
      </c>
      <c r="F1427" t="s">
        <v>2916</v>
      </c>
      <c r="G1427" t="s">
        <v>2856</v>
      </c>
      <c r="H1427" t="s">
        <v>5381</v>
      </c>
      <c r="I1427" s="2">
        <v>45763</v>
      </c>
      <c r="J1427" t="s">
        <v>3294</v>
      </c>
      <c r="K1427" t="s">
        <v>4387</v>
      </c>
      <c r="L1427" t="s">
        <v>5048</v>
      </c>
      <c r="M1427" s="3">
        <v>8704</v>
      </c>
      <c r="N1427" s="4">
        <v>195239.95</v>
      </c>
      <c r="O1427" s="4">
        <v>217.3</v>
      </c>
      <c r="P1427" s="4">
        <v>694.76</v>
      </c>
      <c r="Q1427" s="4">
        <v>261.12</v>
      </c>
      <c r="R1427" s="4">
        <v>1225</v>
      </c>
      <c r="S1427" s="4">
        <v>193102.89</v>
      </c>
      <c r="T1427" t="s">
        <v>2857</v>
      </c>
      <c r="U1427" t="s">
        <v>5382</v>
      </c>
      <c r="V1427" t="s">
        <v>5029</v>
      </c>
      <c r="W1427" t="s">
        <v>3053</v>
      </c>
    </row>
    <row r="1428" spans="1:23" x14ac:dyDescent="0.2">
      <c r="A1428" t="s">
        <v>2911</v>
      </c>
      <c r="B1428" t="s">
        <v>2912</v>
      </c>
      <c r="C1428" t="s">
        <v>3053</v>
      </c>
      <c r="D1428" t="s">
        <v>3054</v>
      </c>
      <c r="E1428" t="s">
        <v>2915</v>
      </c>
      <c r="F1428" t="s">
        <v>2916</v>
      </c>
      <c r="G1428" t="s">
        <v>2856</v>
      </c>
      <c r="H1428" t="s">
        <v>5381</v>
      </c>
      <c r="I1428" s="2">
        <v>45763</v>
      </c>
      <c r="J1428" t="s">
        <v>3294</v>
      </c>
      <c r="K1428" t="s">
        <v>4387</v>
      </c>
      <c r="L1428" t="s">
        <v>5049</v>
      </c>
      <c r="M1428" s="3">
        <v>7460</v>
      </c>
      <c r="N1428" s="4">
        <v>167335.71</v>
      </c>
      <c r="O1428" s="4">
        <v>186.24</v>
      </c>
      <c r="P1428" s="4">
        <v>595.51</v>
      </c>
      <c r="Q1428" s="4">
        <v>223.8</v>
      </c>
      <c r="R1428" s="4">
        <v>1050</v>
      </c>
      <c r="S1428" s="4">
        <v>165503.96</v>
      </c>
      <c r="T1428" t="s">
        <v>2857</v>
      </c>
      <c r="U1428" t="s">
        <v>5382</v>
      </c>
      <c r="V1428" t="s">
        <v>5029</v>
      </c>
      <c r="W1428" t="s">
        <v>3053</v>
      </c>
    </row>
    <row r="1429" spans="1:23" x14ac:dyDescent="0.2">
      <c r="A1429" t="s">
        <v>2911</v>
      </c>
      <c r="B1429" t="s">
        <v>2912</v>
      </c>
      <c r="C1429" t="s">
        <v>2871</v>
      </c>
      <c r="D1429" t="s">
        <v>2872</v>
      </c>
      <c r="E1429" t="s">
        <v>2915</v>
      </c>
      <c r="F1429" t="s">
        <v>2916</v>
      </c>
      <c r="G1429" t="s">
        <v>2856</v>
      </c>
      <c r="H1429" t="s">
        <v>5383</v>
      </c>
      <c r="I1429" s="2">
        <v>45763</v>
      </c>
      <c r="J1429" t="s">
        <v>3257</v>
      </c>
      <c r="K1429" t="s">
        <v>4521</v>
      </c>
      <c r="L1429" t="s">
        <v>5384</v>
      </c>
      <c r="M1429" s="3">
        <v>27346</v>
      </c>
      <c r="N1429" s="4">
        <v>547130.29</v>
      </c>
      <c r="O1429" s="4">
        <v>0</v>
      </c>
      <c r="P1429" s="4">
        <v>662</v>
      </c>
      <c r="Q1429" s="4">
        <v>820.38</v>
      </c>
      <c r="R1429" s="4">
        <v>0</v>
      </c>
      <c r="S1429" s="4">
        <v>546468.29</v>
      </c>
      <c r="T1429" t="s">
        <v>2857</v>
      </c>
      <c r="U1429" t="s">
        <v>5385</v>
      </c>
      <c r="V1429" t="s">
        <v>5029</v>
      </c>
      <c r="W1429" t="s">
        <v>2871</v>
      </c>
    </row>
    <row r="1430" spans="1:23" x14ac:dyDescent="0.2">
      <c r="A1430" t="s">
        <v>2911</v>
      </c>
      <c r="B1430" t="s">
        <v>2912</v>
      </c>
      <c r="C1430" t="s">
        <v>2871</v>
      </c>
      <c r="D1430" t="s">
        <v>2872</v>
      </c>
      <c r="E1430" t="s">
        <v>2915</v>
      </c>
      <c r="F1430" t="s">
        <v>2916</v>
      </c>
      <c r="G1430" t="s">
        <v>2856</v>
      </c>
      <c r="H1430" t="s">
        <v>5383</v>
      </c>
      <c r="I1430" s="2">
        <v>45763</v>
      </c>
      <c r="J1430" t="s">
        <v>3257</v>
      </c>
      <c r="K1430" t="s">
        <v>4521</v>
      </c>
      <c r="L1430" t="s">
        <v>5386</v>
      </c>
      <c r="M1430" s="3">
        <v>26958</v>
      </c>
      <c r="N1430" s="4">
        <v>539367.31000000006</v>
      </c>
      <c r="O1430" s="4">
        <v>0</v>
      </c>
      <c r="P1430" s="4">
        <v>662</v>
      </c>
      <c r="Q1430" s="4">
        <v>808.74</v>
      </c>
      <c r="R1430" s="4">
        <v>0</v>
      </c>
      <c r="S1430" s="4">
        <v>538705.31000000006</v>
      </c>
      <c r="T1430" t="s">
        <v>2857</v>
      </c>
      <c r="U1430" t="s">
        <v>5385</v>
      </c>
      <c r="V1430" t="s">
        <v>5029</v>
      </c>
      <c r="W1430" t="s">
        <v>2871</v>
      </c>
    </row>
    <row r="1431" spans="1:23" x14ac:dyDescent="0.2">
      <c r="A1431" t="s">
        <v>2911</v>
      </c>
      <c r="B1431" t="s">
        <v>2912</v>
      </c>
      <c r="C1431" t="s">
        <v>2871</v>
      </c>
      <c r="D1431" t="s">
        <v>2872</v>
      </c>
      <c r="E1431" t="s">
        <v>2915</v>
      </c>
      <c r="F1431" t="s">
        <v>2916</v>
      </c>
      <c r="G1431" t="s">
        <v>2856</v>
      </c>
      <c r="H1431" t="s">
        <v>5383</v>
      </c>
      <c r="I1431" s="2">
        <v>45763</v>
      </c>
      <c r="J1431" t="s">
        <v>3257</v>
      </c>
      <c r="K1431" t="s">
        <v>4521</v>
      </c>
      <c r="L1431" t="s">
        <v>5387</v>
      </c>
      <c r="M1431" s="3">
        <v>26958</v>
      </c>
      <c r="N1431" s="4">
        <v>539367.31000000006</v>
      </c>
      <c r="O1431" s="4">
        <v>0</v>
      </c>
      <c r="P1431" s="4">
        <v>662</v>
      </c>
      <c r="Q1431" s="4">
        <v>808.74</v>
      </c>
      <c r="R1431" s="4">
        <v>0</v>
      </c>
      <c r="S1431" s="4">
        <v>538705.31000000006</v>
      </c>
      <c r="T1431" t="s">
        <v>2857</v>
      </c>
      <c r="U1431" t="s">
        <v>5385</v>
      </c>
      <c r="V1431" t="s">
        <v>5029</v>
      </c>
      <c r="W1431" t="s">
        <v>2871</v>
      </c>
    </row>
    <row r="1432" spans="1:23" x14ac:dyDescent="0.2">
      <c r="A1432" t="s">
        <v>2911</v>
      </c>
      <c r="B1432" t="s">
        <v>2912</v>
      </c>
      <c r="C1432" t="s">
        <v>2871</v>
      </c>
      <c r="D1432" t="s">
        <v>2872</v>
      </c>
      <c r="E1432" t="s">
        <v>2915</v>
      </c>
      <c r="F1432" t="s">
        <v>2916</v>
      </c>
      <c r="G1432" t="s">
        <v>2856</v>
      </c>
      <c r="H1432" t="s">
        <v>5383</v>
      </c>
      <c r="I1432" s="2">
        <v>45763</v>
      </c>
      <c r="J1432" t="s">
        <v>3257</v>
      </c>
      <c r="K1432" t="s">
        <v>4521</v>
      </c>
      <c r="L1432" t="s">
        <v>5388</v>
      </c>
      <c r="M1432" s="3">
        <v>27024</v>
      </c>
      <c r="N1432" s="4">
        <v>540687.81000000006</v>
      </c>
      <c r="O1432" s="4">
        <v>0</v>
      </c>
      <c r="P1432" s="4">
        <v>662</v>
      </c>
      <c r="Q1432" s="4">
        <v>810.72</v>
      </c>
      <c r="R1432" s="4">
        <v>0</v>
      </c>
      <c r="S1432" s="4">
        <v>540025.81000000006</v>
      </c>
      <c r="T1432" t="s">
        <v>2857</v>
      </c>
      <c r="U1432" t="s">
        <v>5385</v>
      </c>
      <c r="V1432" t="s">
        <v>5029</v>
      </c>
      <c r="W1432" t="s">
        <v>2871</v>
      </c>
    </row>
    <row r="1433" spans="1:23" x14ac:dyDescent="0.2">
      <c r="A1433" t="s">
        <v>2911</v>
      </c>
      <c r="B1433" t="s">
        <v>2912</v>
      </c>
      <c r="C1433" t="s">
        <v>2871</v>
      </c>
      <c r="D1433" t="s">
        <v>2872</v>
      </c>
      <c r="E1433" t="s">
        <v>2915</v>
      </c>
      <c r="F1433" t="s">
        <v>2916</v>
      </c>
      <c r="G1433" t="s">
        <v>2856</v>
      </c>
      <c r="H1433" t="s">
        <v>5383</v>
      </c>
      <c r="I1433" s="2">
        <v>45763</v>
      </c>
      <c r="J1433" t="s">
        <v>3257</v>
      </c>
      <c r="K1433" t="s">
        <v>4521</v>
      </c>
      <c r="L1433" t="s">
        <v>5389</v>
      </c>
      <c r="M1433" s="3">
        <v>27024</v>
      </c>
      <c r="N1433" s="4">
        <v>540687.81000000006</v>
      </c>
      <c r="O1433" s="4">
        <v>0</v>
      </c>
      <c r="P1433" s="4">
        <v>662</v>
      </c>
      <c r="Q1433" s="4">
        <v>810.72</v>
      </c>
      <c r="R1433" s="4">
        <v>0</v>
      </c>
      <c r="S1433" s="4">
        <v>540025.81000000006</v>
      </c>
      <c r="T1433" t="s">
        <v>2857</v>
      </c>
      <c r="U1433" t="s">
        <v>5385</v>
      </c>
      <c r="V1433" t="s">
        <v>5029</v>
      </c>
      <c r="W1433" t="s">
        <v>2871</v>
      </c>
    </row>
    <row r="1434" spans="1:23" x14ac:dyDescent="0.2">
      <c r="A1434" t="s">
        <v>2911</v>
      </c>
      <c r="B1434" t="s">
        <v>2912</v>
      </c>
      <c r="C1434" t="s">
        <v>2871</v>
      </c>
      <c r="D1434" t="s">
        <v>2872</v>
      </c>
      <c r="E1434" t="s">
        <v>2915</v>
      </c>
      <c r="F1434" t="s">
        <v>2916</v>
      </c>
      <c r="G1434" t="s">
        <v>2856</v>
      </c>
      <c r="H1434" t="s">
        <v>5383</v>
      </c>
      <c r="I1434" s="2">
        <v>45763</v>
      </c>
      <c r="J1434" t="s">
        <v>3257</v>
      </c>
      <c r="K1434" t="s">
        <v>4521</v>
      </c>
      <c r="L1434" t="s">
        <v>5390</v>
      </c>
      <c r="M1434" s="3">
        <v>27205</v>
      </c>
      <c r="N1434" s="4">
        <v>544309.21</v>
      </c>
      <c r="O1434" s="4">
        <v>0</v>
      </c>
      <c r="P1434" s="4">
        <v>662</v>
      </c>
      <c r="Q1434" s="4">
        <v>816.15</v>
      </c>
      <c r="R1434" s="4">
        <v>0</v>
      </c>
      <c r="S1434" s="4">
        <v>543647.21</v>
      </c>
      <c r="T1434" t="s">
        <v>2857</v>
      </c>
      <c r="U1434" t="s">
        <v>5385</v>
      </c>
      <c r="V1434" t="s">
        <v>5029</v>
      </c>
      <c r="W1434" t="s">
        <v>2871</v>
      </c>
    </row>
    <row r="1435" spans="1:23" x14ac:dyDescent="0.2">
      <c r="A1435" t="s">
        <v>2911</v>
      </c>
      <c r="B1435" t="s">
        <v>2912</v>
      </c>
      <c r="C1435" t="s">
        <v>2913</v>
      </c>
      <c r="D1435" t="s">
        <v>2914</v>
      </c>
      <c r="E1435" t="s">
        <v>2915</v>
      </c>
      <c r="F1435" t="s">
        <v>2916</v>
      </c>
      <c r="G1435" t="s">
        <v>2856</v>
      </c>
      <c r="H1435" t="s">
        <v>5391</v>
      </c>
      <c r="I1435" s="2">
        <v>45765</v>
      </c>
      <c r="J1435" t="s">
        <v>3049</v>
      </c>
      <c r="K1435" t="s">
        <v>3390</v>
      </c>
      <c r="L1435" t="s">
        <v>5392</v>
      </c>
      <c r="M1435" s="3">
        <v>29304</v>
      </c>
      <c r="N1435" s="4">
        <v>656733.69999999995</v>
      </c>
      <c r="O1435" s="4">
        <v>730.93</v>
      </c>
      <c r="P1435" s="4">
        <v>1782</v>
      </c>
      <c r="Q1435" s="4">
        <v>879.12</v>
      </c>
      <c r="R1435" s="4">
        <v>3499.99</v>
      </c>
      <c r="S1435" s="4">
        <v>650720.78</v>
      </c>
      <c r="T1435" t="s">
        <v>2857</v>
      </c>
      <c r="U1435" t="s">
        <v>5393</v>
      </c>
      <c r="V1435" t="s">
        <v>5029</v>
      </c>
      <c r="W1435" t="s">
        <v>2913</v>
      </c>
    </row>
    <row r="1436" spans="1:23" x14ac:dyDescent="0.2">
      <c r="A1436" t="s">
        <v>2911</v>
      </c>
      <c r="B1436" t="s">
        <v>2912</v>
      </c>
      <c r="C1436" t="s">
        <v>3120</v>
      </c>
      <c r="D1436" t="s">
        <v>3121</v>
      </c>
      <c r="E1436" t="s">
        <v>2915</v>
      </c>
      <c r="F1436" t="s">
        <v>2916</v>
      </c>
      <c r="G1436" t="s">
        <v>2856</v>
      </c>
      <c r="H1436" t="s">
        <v>2503</v>
      </c>
      <c r="I1436" s="2">
        <v>45765</v>
      </c>
      <c r="J1436" t="s">
        <v>930</v>
      </c>
      <c r="K1436" t="s">
        <v>3122</v>
      </c>
      <c r="L1436" t="s">
        <v>5394</v>
      </c>
      <c r="M1436" s="3">
        <v>26342</v>
      </c>
      <c r="N1436" s="4">
        <v>501247.69</v>
      </c>
      <c r="O1436" s="4">
        <v>557.88</v>
      </c>
      <c r="P1436" s="4">
        <v>2298.7399999999998</v>
      </c>
      <c r="Q1436" s="4">
        <v>0</v>
      </c>
      <c r="R1436" s="4">
        <v>780</v>
      </c>
      <c r="S1436" s="4">
        <v>497611.07</v>
      </c>
      <c r="T1436" t="s">
        <v>2857</v>
      </c>
      <c r="U1436" t="s">
        <v>5395</v>
      </c>
      <c r="V1436" t="s">
        <v>5029</v>
      </c>
      <c r="W1436" t="s">
        <v>3120</v>
      </c>
    </row>
    <row r="1437" spans="1:23" x14ac:dyDescent="0.2">
      <c r="A1437" t="s">
        <v>2911</v>
      </c>
      <c r="B1437" t="s">
        <v>2912</v>
      </c>
      <c r="C1437" t="s">
        <v>3120</v>
      </c>
      <c r="D1437" t="s">
        <v>3121</v>
      </c>
      <c r="E1437" t="s">
        <v>2915</v>
      </c>
      <c r="F1437" t="s">
        <v>2916</v>
      </c>
      <c r="G1437" t="s">
        <v>2856</v>
      </c>
      <c r="H1437" t="s">
        <v>2503</v>
      </c>
      <c r="I1437" s="2">
        <v>45765</v>
      </c>
      <c r="J1437" t="s">
        <v>930</v>
      </c>
      <c r="K1437" t="s">
        <v>3122</v>
      </c>
      <c r="L1437" t="s">
        <v>5396</v>
      </c>
      <c r="M1437" s="3">
        <v>27600</v>
      </c>
      <c r="N1437" s="4">
        <v>525185.5</v>
      </c>
      <c r="O1437" s="4">
        <v>584.52</v>
      </c>
      <c r="P1437" s="4">
        <v>2383.1999999999998</v>
      </c>
      <c r="Q1437" s="4">
        <v>0</v>
      </c>
      <c r="R1437" s="4">
        <v>780</v>
      </c>
      <c r="S1437" s="4">
        <v>521437.78</v>
      </c>
      <c r="T1437" t="s">
        <v>2857</v>
      </c>
      <c r="U1437" t="s">
        <v>5395</v>
      </c>
      <c r="V1437" t="s">
        <v>5029</v>
      </c>
      <c r="W1437" t="s">
        <v>3120</v>
      </c>
    </row>
    <row r="1438" spans="1:23" x14ac:dyDescent="0.2">
      <c r="A1438" t="s">
        <v>2911</v>
      </c>
      <c r="B1438" t="s">
        <v>2912</v>
      </c>
      <c r="C1438" t="s">
        <v>3120</v>
      </c>
      <c r="D1438" t="s">
        <v>3121</v>
      </c>
      <c r="E1438" t="s">
        <v>2915</v>
      </c>
      <c r="F1438" t="s">
        <v>2916</v>
      </c>
      <c r="G1438" t="s">
        <v>2856</v>
      </c>
      <c r="H1438" t="s">
        <v>2503</v>
      </c>
      <c r="I1438" s="2">
        <v>45765</v>
      </c>
      <c r="J1438" t="s">
        <v>930</v>
      </c>
      <c r="K1438" t="s">
        <v>3122</v>
      </c>
      <c r="L1438" t="s">
        <v>5397</v>
      </c>
      <c r="M1438" s="3">
        <v>28053</v>
      </c>
      <c r="N1438" s="4">
        <v>533805.39</v>
      </c>
      <c r="O1438" s="4">
        <v>594.11</v>
      </c>
      <c r="P1438" s="4">
        <v>2438.39</v>
      </c>
      <c r="Q1438" s="4">
        <v>0</v>
      </c>
      <c r="R1438" s="4">
        <v>780</v>
      </c>
      <c r="S1438" s="4">
        <v>529992.89</v>
      </c>
      <c r="T1438" t="s">
        <v>2857</v>
      </c>
      <c r="U1438" t="s">
        <v>5395</v>
      </c>
      <c r="V1438" t="s">
        <v>5029</v>
      </c>
      <c r="W1438" t="s">
        <v>3120</v>
      </c>
    </row>
    <row r="1439" spans="1:23" x14ac:dyDescent="0.2">
      <c r="A1439" t="s">
        <v>2911</v>
      </c>
      <c r="B1439" t="s">
        <v>2912</v>
      </c>
      <c r="C1439" t="s">
        <v>3120</v>
      </c>
      <c r="D1439" t="s">
        <v>3121</v>
      </c>
      <c r="E1439" t="s">
        <v>2915</v>
      </c>
      <c r="F1439" t="s">
        <v>2916</v>
      </c>
      <c r="G1439" t="s">
        <v>2856</v>
      </c>
      <c r="H1439" t="s">
        <v>2503</v>
      </c>
      <c r="I1439" s="2">
        <v>45765</v>
      </c>
      <c r="J1439" t="s">
        <v>930</v>
      </c>
      <c r="K1439" t="s">
        <v>3122</v>
      </c>
      <c r="L1439" t="s">
        <v>5398</v>
      </c>
      <c r="M1439" s="3">
        <v>27230</v>
      </c>
      <c r="N1439" s="4">
        <v>518144.97</v>
      </c>
      <c r="O1439" s="4">
        <v>576.67999999999995</v>
      </c>
      <c r="P1439" s="4">
        <v>2411.0100000000002</v>
      </c>
      <c r="Q1439" s="4">
        <v>0</v>
      </c>
      <c r="R1439" s="4">
        <v>780</v>
      </c>
      <c r="S1439" s="4">
        <v>514377.28</v>
      </c>
      <c r="T1439" t="s">
        <v>2857</v>
      </c>
      <c r="U1439" t="s">
        <v>5395</v>
      </c>
      <c r="V1439" t="s">
        <v>5029</v>
      </c>
      <c r="W1439" t="s">
        <v>3120</v>
      </c>
    </row>
    <row r="1440" spans="1:23" x14ac:dyDescent="0.2">
      <c r="A1440" t="s">
        <v>2911</v>
      </c>
      <c r="B1440" t="s">
        <v>2912</v>
      </c>
      <c r="C1440" t="s">
        <v>3120</v>
      </c>
      <c r="D1440" t="s">
        <v>3121</v>
      </c>
      <c r="E1440" t="s">
        <v>2915</v>
      </c>
      <c r="F1440" t="s">
        <v>2916</v>
      </c>
      <c r="G1440" t="s">
        <v>2856</v>
      </c>
      <c r="H1440" t="s">
        <v>2503</v>
      </c>
      <c r="I1440" s="2">
        <v>45765</v>
      </c>
      <c r="J1440" t="s">
        <v>930</v>
      </c>
      <c r="K1440" t="s">
        <v>3122</v>
      </c>
      <c r="L1440" t="s">
        <v>5399</v>
      </c>
      <c r="M1440" s="3">
        <v>27262</v>
      </c>
      <c r="N1440" s="4">
        <v>518753.88</v>
      </c>
      <c r="O1440" s="4">
        <v>577.36</v>
      </c>
      <c r="P1440" s="4">
        <v>2415.94</v>
      </c>
      <c r="Q1440" s="4">
        <v>0</v>
      </c>
      <c r="R1440" s="4">
        <v>780</v>
      </c>
      <c r="S1440" s="4">
        <v>514980.58</v>
      </c>
      <c r="T1440" t="s">
        <v>2857</v>
      </c>
      <c r="U1440" t="s">
        <v>5395</v>
      </c>
      <c r="V1440" t="s">
        <v>5029</v>
      </c>
      <c r="W1440" t="s">
        <v>3120</v>
      </c>
    </row>
    <row r="1441" spans="1:23" x14ac:dyDescent="0.2">
      <c r="A1441" t="s">
        <v>2911</v>
      </c>
      <c r="B1441" t="s">
        <v>2912</v>
      </c>
      <c r="C1441" t="s">
        <v>3120</v>
      </c>
      <c r="D1441" t="s">
        <v>3121</v>
      </c>
      <c r="E1441" t="s">
        <v>2915</v>
      </c>
      <c r="F1441" t="s">
        <v>2916</v>
      </c>
      <c r="G1441" t="s">
        <v>2856</v>
      </c>
      <c r="H1441" t="s">
        <v>2503</v>
      </c>
      <c r="I1441" s="2">
        <v>45765</v>
      </c>
      <c r="J1441" t="s">
        <v>930</v>
      </c>
      <c r="K1441" t="s">
        <v>3122</v>
      </c>
      <c r="L1441" t="s">
        <v>5400</v>
      </c>
      <c r="M1441" s="3">
        <v>27370</v>
      </c>
      <c r="N1441" s="4">
        <v>520808.95</v>
      </c>
      <c r="O1441" s="4">
        <v>579.65</v>
      </c>
      <c r="P1441" s="4">
        <v>2474.59</v>
      </c>
      <c r="Q1441" s="4">
        <v>0</v>
      </c>
      <c r="R1441" s="4">
        <v>780</v>
      </c>
      <c r="S1441" s="4">
        <v>516974.71</v>
      </c>
      <c r="T1441" t="s">
        <v>2857</v>
      </c>
      <c r="U1441" t="s">
        <v>5395</v>
      </c>
      <c r="V1441" t="s">
        <v>5029</v>
      </c>
      <c r="W1441" t="s">
        <v>3120</v>
      </c>
    </row>
    <row r="1442" spans="1:23" x14ac:dyDescent="0.2">
      <c r="A1442" t="s">
        <v>2911</v>
      </c>
      <c r="B1442" t="s">
        <v>2912</v>
      </c>
      <c r="C1442" t="s">
        <v>3120</v>
      </c>
      <c r="D1442" t="s">
        <v>3121</v>
      </c>
      <c r="E1442" t="s">
        <v>2915</v>
      </c>
      <c r="F1442" t="s">
        <v>2916</v>
      </c>
      <c r="G1442" t="s">
        <v>2856</v>
      </c>
      <c r="H1442" t="s">
        <v>2503</v>
      </c>
      <c r="I1442" s="2">
        <v>45765</v>
      </c>
      <c r="J1442" t="s">
        <v>930</v>
      </c>
      <c r="K1442" t="s">
        <v>3122</v>
      </c>
      <c r="L1442" t="s">
        <v>5401</v>
      </c>
      <c r="M1442" s="3">
        <v>27187</v>
      </c>
      <c r="N1442" s="4">
        <v>517326.74</v>
      </c>
      <c r="O1442" s="4">
        <v>575.77</v>
      </c>
      <c r="P1442" s="4">
        <v>2406.13</v>
      </c>
      <c r="Q1442" s="4">
        <v>0</v>
      </c>
      <c r="R1442" s="4">
        <v>780</v>
      </c>
      <c r="S1442" s="4">
        <v>513564.84</v>
      </c>
      <c r="T1442" t="s">
        <v>2857</v>
      </c>
      <c r="U1442" t="s">
        <v>5395</v>
      </c>
      <c r="V1442" t="s">
        <v>5029</v>
      </c>
      <c r="W1442" t="s">
        <v>3120</v>
      </c>
    </row>
    <row r="1443" spans="1:23" x14ac:dyDescent="0.2">
      <c r="A1443" t="s">
        <v>2911</v>
      </c>
      <c r="B1443" t="s">
        <v>2912</v>
      </c>
      <c r="C1443" t="s">
        <v>2913</v>
      </c>
      <c r="D1443" t="s">
        <v>2914</v>
      </c>
      <c r="E1443" t="s">
        <v>2915</v>
      </c>
      <c r="F1443" t="s">
        <v>2916</v>
      </c>
      <c r="G1443" t="s">
        <v>2856</v>
      </c>
      <c r="H1443" t="s">
        <v>5402</v>
      </c>
      <c r="I1443" s="2">
        <v>45765</v>
      </c>
      <c r="J1443" t="s">
        <v>3681</v>
      </c>
      <c r="K1443" t="s">
        <v>3295</v>
      </c>
      <c r="L1443" t="s">
        <v>5051</v>
      </c>
      <c r="M1443" s="3">
        <v>29304</v>
      </c>
      <c r="N1443" s="4">
        <v>652924.18000000005</v>
      </c>
      <c r="O1443" s="4">
        <v>726.69</v>
      </c>
      <c r="P1443" s="4">
        <v>4423</v>
      </c>
      <c r="Q1443" s="4">
        <v>879.12</v>
      </c>
      <c r="R1443" s="4">
        <v>4499.99</v>
      </c>
      <c r="S1443" s="4">
        <v>643274.5</v>
      </c>
      <c r="T1443" t="s">
        <v>2857</v>
      </c>
      <c r="U1443" t="s">
        <v>5403</v>
      </c>
      <c r="V1443" t="s">
        <v>5029</v>
      </c>
      <c r="W1443" t="s">
        <v>2913</v>
      </c>
    </row>
    <row r="1444" spans="1:23" x14ac:dyDescent="0.2">
      <c r="A1444" t="s">
        <v>2911</v>
      </c>
      <c r="B1444" t="s">
        <v>2912</v>
      </c>
      <c r="C1444" t="s">
        <v>3120</v>
      </c>
      <c r="D1444" t="s">
        <v>3121</v>
      </c>
      <c r="E1444" t="s">
        <v>2915</v>
      </c>
      <c r="F1444" t="s">
        <v>2916</v>
      </c>
      <c r="G1444" t="s">
        <v>2856</v>
      </c>
      <c r="H1444" t="s">
        <v>2505</v>
      </c>
      <c r="I1444" s="2">
        <v>45765</v>
      </c>
      <c r="J1444" t="s">
        <v>930</v>
      </c>
      <c r="K1444" t="s">
        <v>3122</v>
      </c>
      <c r="L1444" t="s">
        <v>5404</v>
      </c>
      <c r="M1444" s="3">
        <v>26839</v>
      </c>
      <c r="N1444" s="4">
        <v>510704.84</v>
      </c>
      <c r="O1444" s="4">
        <v>568.4</v>
      </c>
      <c r="P1444" s="4">
        <v>2420.1799999999998</v>
      </c>
      <c r="Q1444" s="4">
        <v>0</v>
      </c>
      <c r="R1444" s="4">
        <v>780</v>
      </c>
      <c r="S1444" s="4">
        <v>506936.26</v>
      </c>
      <c r="T1444" t="s">
        <v>2857</v>
      </c>
      <c r="U1444" t="s">
        <v>5405</v>
      </c>
      <c r="V1444" t="s">
        <v>5029</v>
      </c>
      <c r="W1444" t="s">
        <v>3120</v>
      </c>
    </row>
    <row r="1445" spans="1:23" x14ac:dyDescent="0.2">
      <c r="A1445" t="s">
        <v>2911</v>
      </c>
      <c r="B1445" t="s">
        <v>2912</v>
      </c>
      <c r="C1445" t="s">
        <v>3120</v>
      </c>
      <c r="D1445" t="s">
        <v>3121</v>
      </c>
      <c r="E1445" t="s">
        <v>2915</v>
      </c>
      <c r="F1445" t="s">
        <v>2916</v>
      </c>
      <c r="G1445" t="s">
        <v>2856</v>
      </c>
      <c r="H1445" t="s">
        <v>2505</v>
      </c>
      <c r="I1445" s="2">
        <v>45765</v>
      </c>
      <c r="J1445" t="s">
        <v>930</v>
      </c>
      <c r="K1445" t="s">
        <v>3122</v>
      </c>
      <c r="L1445" t="s">
        <v>5406</v>
      </c>
      <c r="M1445" s="3">
        <v>26212</v>
      </c>
      <c r="N1445" s="4">
        <v>498773.99</v>
      </c>
      <c r="O1445" s="4">
        <v>555.13</v>
      </c>
      <c r="P1445" s="4">
        <v>2384.9499999999998</v>
      </c>
      <c r="Q1445" s="4">
        <v>0</v>
      </c>
      <c r="R1445" s="4">
        <v>780</v>
      </c>
      <c r="S1445" s="4">
        <v>495053.91</v>
      </c>
      <c r="T1445" t="s">
        <v>2857</v>
      </c>
      <c r="U1445" t="s">
        <v>5405</v>
      </c>
      <c r="V1445" t="s">
        <v>5029</v>
      </c>
      <c r="W1445" t="s">
        <v>3120</v>
      </c>
    </row>
    <row r="1446" spans="1:23" x14ac:dyDescent="0.2">
      <c r="A1446" t="s">
        <v>2911</v>
      </c>
      <c r="B1446" t="s">
        <v>2912</v>
      </c>
      <c r="C1446" t="s">
        <v>3120</v>
      </c>
      <c r="D1446" t="s">
        <v>3121</v>
      </c>
      <c r="E1446" t="s">
        <v>2915</v>
      </c>
      <c r="F1446" t="s">
        <v>2916</v>
      </c>
      <c r="G1446" t="s">
        <v>2856</v>
      </c>
      <c r="H1446" t="s">
        <v>2505</v>
      </c>
      <c r="I1446" s="2">
        <v>45765</v>
      </c>
      <c r="J1446" t="s">
        <v>930</v>
      </c>
      <c r="K1446" t="s">
        <v>3122</v>
      </c>
      <c r="L1446" t="s">
        <v>5407</v>
      </c>
      <c r="M1446" s="3">
        <v>27082</v>
      </c>
      <c r="N1446" s="4">
        <v>515328.75</v>
      </c>
      <c r="O1446" s="4">
        <v>573.54999999999995</v>
      </c>
      <c r="P1446" s="4">
        <v>2458.85</v>
      </c>
      <c r="Q1446" s="4">
        <v>0</v>
      </c>
      <c r="R1446" s="4">
        <v>780</v>
      </c>
      <c r="S1446" s="4">
        <v>511516.35</v>
      </c>
      <c r="T1446" t="s">
        <v>2857</v>
      </c>
      <c r="U1446" t="s">
        <v>5405</v>
      </c>
      <c r="V1446" t="s">
        <v>5029</v>
      </c>
      <c r="W1446" t="s">
        <v>3120</v>
      </c>
    </row>
    <row r="1447" spans="1:23" x14ac:dyDescent="0.2">
      <c r="A1447" t="s">
        <v>2911</v>
      </c>
      <c r="B1447" t="s">
        <v>2912</v>
      </c>
      <c r="C1447" t="s">
        <v>3120</v>
      </c>
      <c r="D1447" t="s">
        <v>3121</v>
      </c>
      <c r="E1447" t="s">
        <v>2915</v>
      </c>
      <c r="F1447" t="s">
        <v>2916</v>
      </c>
      <c r="G1447" t="s">
        <v>2856</v>
      </c>
      <c r="H1447" t="s">
        <v>2505</v>
      </c>
      <c r="I1447" s="2">
        <v>45765</v>
      </c>
      <c r="J1447" t="s">
        <v>930</v>
      </c>
      <c r="K1447" t="s">
        <v>3122</v>
      </c>
      <c r="L1447" t="s">
        <v>5408</v>
      </c>
      <c r="M1447" s="3">
        <v>25835</v>
      </c>
      <c r="N1447" s="4">
        <v>491600.26</v>
      </c>
      <c r="O1447" s="4">
        <v>547.14</v>
      </c>
      <c r="P1447" s="4">
        <v>2352.02</v>
      </c>
      <c r="Q1447" s="4">
        <v>0</v>
      </c>
      <c r="R1447" s="4">
        <v>780</v>
      </c>
      <c r="S1447" s="4">
        <v>487921.1</v>
      </c>
      <c r="T1447" t="s">
        <v>2857</v>
      </c>
      <c r="U1447" t="s">
        <v>5405</v>
      </c>
      <c r="V1447" t="s">
        <v>5029</v>
      </c>
      <c r="W1447" t="s">
        <v>3120</v>
      </c>
    </row>
    <row r="1448" spans="1:23" x14ac:dyDescent="0.2">
      <c r="A1448" t="s">
        <v>2911</v>
      </c>
      <c r="B1448" t="s">
        <v>3087</v>
      </c>
      <c r="C1448" t="s">
        <v>3148</v>
      </c>
      <c r="D1448" t="s">
        <v>3149</v>
      </c>
      <c r="E1448" t="s">
        <v>2915</v>
      </c>
      <c r="F1448" t="s">
        <v>2916</v>
      </c>
      <c r="G1448" t="s">
        <v>2856</v>
      </c>
      <c r="H1448" t="s">
        <v>5409</v>
      </c>
      <c r="I1448" s="2">
        <v>45765</v>
      </c>
      <c r="J1448" t="s">
        <v>3151</v>
      </c>
      <c r="K1448" t="s">
        <v>3152</v>
      </c>
      <c r="L1448" t="s">
        <v>4595</v>
      </c>
      <c r="M1448" s="3">
        <v>103</v>
      </c>
      <c r="N1448" s="4">
        <v>72100</v>
      </c>
      <c r="O1448" s="4">
        <v>80.25</v>
      </c>
      <c r="P1448" s="4">
        <v>0</v>
      </c>
      <c r="Q1448" s="4">
        <v>0</v>
      </c>
      <c r="R1448" s="4">
        <v>0</v>
      </c>
      <c r="S1448" s="4">
        <v>72019.75</v>
      </c>
      <c r="T1448" t="s">
        <v>2857</v>
      </c>
      <c r="U1448" t="s">
        <v>5410</v>
      </c>
      <c r="V1448" t="s">
        <v>5029</v>
      </c>
      <c r="W1448" t="s">
        <v>3148</v>
      </c>
    </row>
    <row r="1449" spans="1:23" x14ac:dyDescent="0.2">
      <c r="A1449" t="s">
        <v>2911</v>
      </c>
      <c r="B1449" t="s">
        <v>3087</v>
      </c>
      <c r="C1449" t="s">
        <v>3148</v>
      </c>
      <c r="D1449" t="s">
        <v>3149</v>
      </c>
      <c r="E1449" t="s">
        <v>2915</v>
      </c>
      <c r="F1449" t="s">
        <v>2916</v>
      </c>
      <c r="G1449" t="s">
        <v>2856</v>
      </c>
      <c r="H1449" t="s">
        <v>5409</v>
      </c>
      <c r="I1449" s="2">
        <v>45765</v>
      </c>
      <c r="J1449" t="s">
        <v>3151</v>
      </c>
      <c r="K1449" t="s">
        <v>3152</v>
      </c>
      <c r="L1449" t="s">
        <v>4596</v>
      </c>
      <c r="M1449" s="3">
        <v>164</v>
      </c>
      <c r="N1449" s="4">
        <v>114800</v>
      </c>
      <c r="O1449" s="4">
        <v>127.77</v>
      </c>
      <c r="P1449" s="4">
        <v>0</v>
      </c>
      <c r="Q1449" s="4">
        <v>0</v>
      </c>
      <c r="R1449" s="4">
        <v>0</v>
      </c>
      <c r="S1449" s="4">
        <v>114672.23</v>
      </c>
      <c r="T1449" t="s">
        <v>2857</v>
      </c>
      <c r="U1449" t="s">
        <v>5410</v>
      </c>
      <c r="V1449" t="s">
        <v>5029</v>
      </c>
      <c r="W1449" t="s">
        <v>3148</v>
      </c>
    </row>
    <row r="1450" spans="1:23" x14ac:dyDescent="0.2">
      <c r="A1450" t="s">
        <v>2911</v>
      </c>
      <c r="B1450" t="s">
        <v>3087</v>
      </c>
      <c r="C1450" t="s">
        <v>3148</v>
      </c>
      <c r="D1450" t="s">
        <v>3149</v>
      </c>
      <c r="E1450" t="s">
        <v>2915</v>
      </c>
      <c r="F1450" t="s">
        <v>2916</v>
      </c>
      <c r="G1450" t="s">
        <v>2856</v>
      </c>
      <c r="H1450" t="s">
        <v>5409</v>
      </c>
      <c r="I1450" s="2">
        <v>45765</v>
      </c>
      <c r="J1450" t="s">
        <v>3151</v>
      </c>
      <c r="K1450" t="s">
        <v>3152</v>
      </c>
      <c r="L1450" t="s">
        <v>4937</v>
      </c>
      <c r="M1450" s="3">
        <v>293</v>
      </c>
      <c r="N1450" s="4">
        <v>128920</v>
      </c>
      <c r="O1450" s="4">
        <v>143.49</v>
      </c>
      <c r="P1450" s="4">
        <v>0</v>
      </c>
      <c r="Q1450" s="4">
        <v>0</v>
      </c>
      <c r="R1450" s="4">
        <v>0</v>
      </c>
      <c r="S1450" s="4">
        <v>128776.51</v>
      </c>
      <c r="T1450" t="s">
        <v>2857</v>
      </c>
      <c r="U1450" t="s">
        <v>5410</v>
      </c>
      <c r="V1450" t="s">
        <v>5029</v>
      </c>
      <c r="W1450" t="s">
        <v>3148</v>
      </c>
    </row>
    <row r="1451" spans="1:23" x14ac:dyDescent="0.2">
      <c r="A1451" t="s">
        <v>2911</v>
      </c>
      <c r="B1451" t="s">
        <v>3087</v>
      </c>
      <c r="C1451" t="s">
        <v>3148</v>
      </c>
      <c r="D1451" t="s">
        <v>3149</v>
      </c>
      <c r="E1451" t="s">
        <v>2915</v>
      </c>
      <c r="F1451" t="s">
        <v>2916</v>
      </c>
      <c r="G1451" t="s">
        <v>2856</v>
      </c>
      <c r="H1451" t="s">
        <v>5409</v>
      </c>
      <c r="I1451" s="2">
        <v>45765</v>
      </c>
      <c r="J1451" t="s">
        <v>3151</v>
      </c>
      <c r="K1451" t="s">
        <v>3152</v>
      </c>
      <c r="L1451" t="s">
        <v>5411</v>
      </c>
      <c r="M1451" s="3">
        <v>10</v>
      </c>
      <c r="N1451" s="4">
        <v>4400</v>
      </c>
      <c r="O1451" s="4">
        <v>4.9000000000000004</v>
      </c>
      <c r="P1451" s="4">
        <v>0</v>
      </c>
      <c r="Q1451" s="4">
        <v>0</v>
      </c>
      <c r="R1451" s="4">
        <v>0</v>
      </c>
      <c r="S1451" s="4">
        <v>4395.1000000000004</v>
      </c>
      <c r="T1451" t="s">
        <v>2857</v>
      </c>
      <c r="U1451" t="s">
        <v>5410</v>
      </c>
      <c r="V1451" t="s">
        <v>5029</v>
      </c>
      <c r="W1451" t="s">
        <v>3148</v>
      </c>
    </row>
    <row r="1452" spans="1:23" x14ac:dyDescent="0.2">
      <c r="A1452" t="s">
        <v>2911</v>
      </c>
      <c r="B1452" t="s">
        <v>2912</v>
      </c>
      <c r="C1452" t="s">
        <v>2913</v>
      </c>
      <c r="D1452" t="s">
        <v>2914</v>
      </c>
      <c r="E1452" t="s">
        <v>2915</v>
      </c>
      <c r="F1452" t="s">
        <v>2916</v>
      </c>
      <c r="G1452" t="s">
        <v>2856</v>
      </c>
      <c r="H1452" t="s">
        <v>5412</v>
      </c>
      <c r="I1452" s="2">
        <v>45766</v>
      </c>
      <c r="J1452" t="s">
        <v>3326</v>
      </c>
      <c r="K1452" t="s">
        <v>3327</v>
      </c>
      <c r="L1452" t="s">
        <v>5413</v>
      </c>
      <c r="M1452" s="3">
        <v>29366</v>
      </c>
      <c r="N1452" s="4">
        <v>661805.1</v>
      </c>
      <c r="O1452" s="4">
        <v>736.58</v>
      </c>
      <c r="P1452" s="4">
        <v>220</v>
      </c>
      <c r="Q1452" s="4">
        <v>1468.3</v>
      </c>
      <c r="R1452" s="4">
        <v>0</v>
      </c>
      <c r="S1452" s="4">
        <v>660848.52</v>
      </c>
      <c r="T1452" t="s">
        <v>2857</v>
      </c>
      <c r="U1452" t="s">
        <v>5414</v>
      </c>
      <c r="V1452" t="s">
        <v>5029</v>
      </c>
      <c r="W1452" t="s">
        <v>2913</v>
      </c>
    </row>
    <row r="1453" spans="1:23" x14ac:dyDescent="0.2">
      <c r="A1453" t="s">
        <v>2911</v>
      </c>
      <c r="B1453" t="s">
        <v>2912</v>
      </c>
      <c r="C1453" t="s">
        <v>2913</v>
      </c>
      <c r="D1453" t="s">
        <v>2914</v>
      </c>
      <c r="E1453" t="s">
        <v>2915</v>
      </c>
      <c r="F1453" t="s">
        <v>2916</v>
      </c>
      <c r="G1453" t="s">
        <v>2856</v>
      </c>
      <c r="H1453" t="s">
        <v>5412</v>
      </c>
      <c r="I1453" s="2">
        <v>45766</v>
      </c>
      <c r="J1453" t="s">
        <v>3326</v>
      </c>
      <c r="K1453" t="s">
        <v>3327</v>
      </c>
      <c r="L1453" t="s">
        <v>5415</v>
      </c>
      <c r="M1453" s="3">
        <v>29366</v>
      </c>
      <c r="N1453" s="4">
        <v>661805.1</v>
      </c>
      <c r="O1453" s="4">
        <v>736.58</v>
      </c>
      <c r="P1453" s="4">
        <v>220</v>
      </c>
      <c r="Q1453" s="4">
        <v>1468.3</v>
      </c>
      <c r="R1453" s="4">
        <v>0</v>
      </c>
      <c r="S1453" s="4">
        <v>660848.52</v>
      </c>
      <c r="T1453" t="s">
        <v>2857</v>
      </c>
      <c r="U1453" t="s">
        <v>5414</v>
      </c>
      <c r="V1453" t="s">
        <v>5029</v>
      </c>
      <c r="W1453" t="s">
        <v>2913</v>
      </c>
    </row>
    <row r="1454" spans="1:23" x14ac:dyDescent="0.2">
      <c r="A1454" t="s">
        <v>2911</v>
      </c>
      <c r="B1454" t="s">
        <v>2912</v>
      </c>
      <c r="C1454" t="s">
        <v>2922</v>
      </c>
      <c r="D1454" t="s">
        <v>2923</v>
      </c>
      <c r="E1454" t="s">
        <v>2915</v>
      </c>
      <c r="F1454" t="s">
        <v>2916</v>
      </c>
      <c r="G1454" t="s">
        <v>2856</v>
      </c>
      <c r="H1454" t="s">
        <v>5416</v>
      </c>
      <c r="I1454" s="2">
        <v>45766</v>
      </c>
      <c r="J1454" t="s">
        <v>3659</v>
      </c>
      <c r="K1454" t="s">
        <v>3660</v>
      </c>
      <c r="L1454" t="s">
        <v>5417</v>
      </c>
      <c r="M1454" s="3">
        <v>29864</v>
      </c>
      <c r="N1454" s="4">
        <v>648039.84</v>
      </c>
      <c r="O1454" s="4">
        <v>721.26</v>
      </c>
      <c r="P1454" s="4">
        <v>1472</v>
      </c>
      <c r="Q1454" s="4">
        <v>1493.2</v>
      </c>
      <c r="R1454" s="4">
        <v>0</v>
      </c>
      <c r="S1454" s="4">
        <v>645846.57999999996</v>
      </c>
      <c r="T1454" t="s">
        <v>2857</v>
      </c>
      <c r="U1454" t="s">
        <v>5418</v>
      </c>
      <c r="V1454" t="s">
        <v>5029</v>
      </c>
      <c r="W1454" t="s">
        <v>2922</v>
      </c>
    </row>
    <row r="1455" spans="1:23" x14ac:dyDescent="0.2">
      <c r="A1455" t="s">
        <v>2911</v>
      </c>
      <c r="B1455" t="s">
        <v>2912</v>
      </c>
      <c r="C1455" t="s">
        <v>2922</v>
      </c>
      <c r="D1455" t="s">
        <v>2923</v>
      </c>
      <c r="E1455" t="s">
        <v>2915</v>
      </c>
      <c r="F1455" t="s">
        <v>2916</v>
      </c>
      <c r="G1455" t="s">
        <v>2856</v>
      </c>
      <c r="H1455" t="s">
        <v>5416</v>
      </c>
      <c r="I1455" s="2">
        <v>45766</v>
      </c>
      <c r="J1455" t="s">
        <v>3659</v>
      </c>
      <c r="K1455" t="s">
        <v>3660</v>
      </c>
      <c r="L1455" t="s">
        <v>5419</v>
      </c>
      <c r="M1455" s="3">
        <v>29493</v>
      </c>
      <c r="N1455" s="4">
        <v>639989.25</v>
      </c>
      <c r="O1455" s="4">
        <v>712.3</v>
      </c>
      <c r="P1455" s="4">
        <v>1472</v>
      </c>
      <c r="Q1455" s="4">
        <v>1474.65</v>
      </c>
      <c r="R1455" s="4">
        <v>0</v>
      </c>
      <c r="S1455" s="4">
        <v>637804.94999999995</v>
      </c>
      <c r="T1455" t="s">
        <v>2857</v>
      </c>
      <c r="U1455" t="s">
        <v>5418</v>
      </c>
      <c r="V1455" t="s">
        <v>5029</v>
      </c>
      <c r="W1455" t="s">
        <v>2922</v>
      </c>
    </row>
    <row r="1456" spans="1:23" x14ac:dyDescent="0.2">
      <c r="A1456" t="s">
        <v>2911</v>
      </c>
      <c r="B1456" t="s">
        <v>2912</v>
      </c>
      <c r="C1456" t="s">
        <v>3338</v>
      </c>
      <c r="D1456" t="s">
        <v>3339</v>
      </c>
      <c r="E1456" t="s">
        <v>2915</v>
      </c>
      <c r="F1456" t="s">
        <v>2916</v>
      </c>
      <c r="G1456" t="s">
        <v>2856</v>
      </c>
      <c r="H1456" t="s">
        <v>5420</v>
      </c>
      <c r="I1456" s="2">
        <v>45766</v>
      </c>
      <c r="J1456" t="s">
        <v>3341</v>
      </c>
      <c r="K1456" t="s">
        <v>3342</v>
      </c>
      <c r="L1456" t="s">
        <v>5421</v>
      </c>
      <c r="M1456" s="3">
        <v>8978</v>
      </c>
      <c r="N1456" s="4">
        <v>206975.31</v>
      </c>
      <c r="O1456" s="4">
        <v>230.36</v>
      </c>
      <c r="P1456" s="4">
        <v>291</v>
      </c>
      <c r="Q1456" s="4">
        <v>225</v>
      </c>
      <c r="R1456" s="4">
        <v>0</v>
      </c>
      <c r="S1456" s="4">
        <v>206453.95</v>
      </c>
      <c r="T1456" t="s">
        <v>2857</v>
      </c>
      <c r="U1456" t="s">
        <v>5422</v>
      </c>
      <c r="V1456" t="s">
        <v>5029</v>
      </c>
      <c r="W1456" t="s">
        <v>3338</v>
      </c>
    </row>
    <row r="1457" spans="1:23" x14ac:dyDescent="0.2">
      <c r="A1457" t="s">
        <v>2911</v>
      </c>
      <c r="B1457" t="s">
        <v>2912</v>
      </c>
      <c r="C1457" t="s">
        <v>2913</v>
      </c>
      <c r="D1457" t="s">
        <v>2914</v>
      </c>
      <c r="E1457" t="s">
        <v>2915</v>
      </c>
      <c r="F1457" t="s">
        <v>2916</v>
      </c>
      <c r="G1457" t="s">
        <v>2856</v>
      </c>
      <c r="H1457" t="s">
        <v>5423</v>
      </c>
      <c r="I1457" s="2">
        <v>45766</v>
      </c>
      <c r="J1457" t="s">
        <v>4008</v>
      </c>
      <c r="K1457" t="s">
        <v>4084</v>
      </c>
      <c r="L1457" t="s">
        <v>5424</v>
      </c>
      <c r="M1457" s="3">
        <v>29366</v>
      </c>
      <c r="N1457" s="4">
        <v>663186.77</v>
      </c>
      <c r="O1457" s="4">
        <v>738.11</v>
      </c>
      <c r="P1457" s="4">
        <v>393</v>
      </c>
      <c r="Q1457" s="4">
        <v>880.98</v>
      </c>
      <c r="R1457" s="4">
        <v>0</v>
      </c>
      <c r="S1457" s="4">
        <v>662055.66</v>
      </c>
      <c r="T1457" t="s">
        <v>2857</v>
      </c>
      <c r="U1457" t="s">
        <v>5425</v>
      </c>
      <c r="V1457" t="s">
        <v>5029</v>
      </c>
      <c r="W1457" t="s">
        <v>2913</v>
      </c>
    </row>
    <row r="1458" spans="1:23" x14ac:dyDescent="0.2">
      <c r="A1458" t="s">
        <v>2911</v>
      </c>
      <c r="B1458" t="s">
        <v>2912</v>
      </c>
      <c r="C1458" t="s">
        <v>2913</v>
      </c>
      <c r="D1458" t="s">
        <v>2914</v>
      </c>
      <c r="E1458" t="s">
        <v>2915</v>
      </c>
      <c r="F1458" t="s">
        <v>2916</v>
      </c>
      <c r="G1458" t="s">
        <v>2856</v>
      </c>
      <c r="H1458" t="s">
        <v>5423</v>
      </c>
      <c r="I1458" s="2">
        <v>45766</v>
      </c>
      <c r="J1458" t="s">
        <v>4008</v>
      </c>
      <c r="K1458" t="s">
        <v>4084</v>
      </c>
      <c r="L1458" t="s">
        <v>5426</v>
      </c>
      <c r="M1458" s="3">
        <v>29366</v>
      </c>
      <c r="N1458" s="4">
        <v>663186.77</v>
      </c>
      <c r="O1458" s="4">
        <v>738.11</v>
      </c>
      <c r="P1458" s="4">
        <v>393</v>
      </c>
      <c r="Q1458" s="4">
        <v>880.98</v>
      </c>
      <c r="R1458" s="4">
        <v>0</v>
      </c>
      <c r="S1458" s="4">
        <v>662055.66</v>
      </c>
      <c r="T1458" t="s">
        <v>2857</v>
      </c>
      <c r="U1458" t="s">
        <v>5425</v>
      </c>
      <c r="V1458" t="s">
        <v>5029</v>
      </c>
      <c r="W1458" t="s">
        <v>2913</v>
      </c>
    </row>
    <row r="1459" spans="1:23" x14ac:dyDescent="0.2">
      <c r="A1459" t="s">
        <v>2911</v>
      </c>
      <c r="B1459" t="s">
        <v>2912</v>
      </c>
      <c r="C1459" t="s">
        <v>2922</v>
      </c>
      <c r="D1459" t="s">
        <v>2923</v>
      </c>
      <c r="E1459" t="s">
        <v>2915</v>
      </c>
      <c r="F1459" t="s">
        <v>2916</v>
      </c>
      <c r="G1459" t="s">
        <v>2856</v>
      </c>
      <c r="H1459" t="s">
        <v>5427</v>
      </c>
      <c r="I1459" s="2">
        <v>45766</v>
      </c>
      <c r="J1459" t="s">
        <v>2967</v>
      </c>
      <c r="K1459" t="s">
        <v>5428</v>
      </c>
      <c r="L1459" t="s">
        <v>5429</v>
      </c>
      <c r="M1459" s="3">
        <v>29881</v>
      </c>
      <c r="N1459" s="4">
        <v>655360.85</v>
      </c>
      <c r="O1459" s="4">
        <v>729.4</v>
      </c>
      <c r="P1459" s="4">
        <v>522</v>
      </c>
      <c r="Q1459" s="4">
        <v>1494.05</v>
      </c>
      <c r="R1459" s="4">
        <v>0</v>
      </c>
      <c r="S1459" s="4">
        <v>654109.44999999995</v>
      </c>
      <c r="T1459" t="s">
        <v>2857</v>
      </c>
      <c r="U1459" t="s">
        <v>5430</v>
      </c>
      <c r="V1459" t="s">
        <v>5029</v>
      </c>
      <c r="W1459" t="s">
        <v>2922</v>
      </c>
    </row>
    <row r="1460" spans="1:23" x14ac:dyDescent="0.2">
      <c r="A1460" t="s">
        <v>2911</v>
      </c>
      <c r="B1460" t="s">
        <v>2912</v>
      </c>
      <c r="C1460" t="s">
        <v>2871</v>
      </c>
      <c r="D1460" t="s">
        <v>2872</v>
      </c>
      <c r="E1460" t="s">
        <v>2915</v>
      </c>
      <c r="F1460" t="s">
        <v>2916</v>
      </c>
      <c r="G1460" t="s">
        <v>2856</v>
      </c>
      <c r="H1460" t="s">
        <v>5431</v>
      </c>
      <c r="I1460" s="2">
        <v>45768</v>
      </c>
      <c r="J1460" t="s">
        <v>2998</v>
      </c>
      <c r="K1460" t="s">
        <v>2999</v>
      </c>
      <c r="L1460" t="s">
        <v>5432</v>
      </c>
      <c r="M1460" s="3">
        <v>27342</v>
      </c>
      <c r="N1460" s="4">
        <v>551208.16</v>
      </c>
      <c r="O1460" s="4">
        <v>613.48</v>
      </c>
      <c r="P1460" s="4">
        <v>1755.9</v>
      </c>
      <c r="Q1460" s="4">
        <v>1093.68</v>
      </c>
      <c r="R1460" s="4">
        <v>1800</v>
      </c>
      <c r="S1460" s="4">
        <v>547038.78</v>
      </c>
      <c r="T1460" t="s">
        <v>2857</v>
      </c>
      <c r="U1460" t="s">
        <v>5433</v>
      </c>
      <c r="V1460" t="s">
        <v>5029</v>
      </c>
      <c r="W1460" t="s">
        <v>2871</v>
      </c>
    </row>
    <row r="1461" spans="1:23" x14ac:dyDescent="0.2">
      <c r="A1461" t="s">
        <v>2911</v>
      </c>
      <c r="B1461" t="s">
        <v>2912</v>
      </c>
      <c r="C1461" t="s">
        <v>2922</v>
      </c>
      <c r="D1461" t="s">
        <v>2923</v>
      </c>
      <c r="E1461" t="s">
        <v>2915</v>
      </c>
      <c r="F1461" t="s">
        <v>2916</v>
      </c>
      <c r="G1461" t="s">
        <v>2856</v>
      </c>
      <c r="H1461" t="s">
        <v>5434</v>
      </c>
      <c r="I1461" s="2">
        <v>45768</v>
      </c>
      <c r="J1461" t="s">
        <v>3279</v>
      </c>
      <c r="K1461" t="s">
        <v>3280</v>
      </c>
      <c r="L1461" t="s">
        <v>5435</v>
      </c>
      <c r="M1461" s="3">
        <v>27380</v>
      </c>
      <c r="N1461" s="4">
        <v>594322.6</v>
      </c>
      <c r="O1461" s="4">
        <v>661.47</v>
      </c>
      <c r="P1461" s="4">
        <v>2600</v>
      </c>
      <c r="Q1461" s="4">
        <v>821.4</v>
      </c>
      <c r="R1461" s="4">
        <v>3500</v>
      </c>
      <c r="S1461" s="4">
        <v>587561.13</v>
      </c>
      <c r="T1461" t="s">
        <v>2857</v>
      </c>
      <c r="U1461" t="s">
        <v>5436</v>
      </c>
      <c r="V1461" t="s">
        <v>5029</v>
      </c>
      <c r="W1461" t="s">
        <v>2922</v>
      </c>
    </row>
    <row r="1462" spans="1:23" x14ac:dyDescent="0.2">
      <c r="A1462" t="s">
        <v>2911</v>
      </c>
      <c r="B1462" t="s">
        <v>2912</v>
      </c>
      <c r="C1462" t="s">
        <v>2922</v>
      </c>
      <c r="D1462" t="s">
        <v>2923</v>
      </c>
      <c r="E1462" t="s">
        <v>2915</v>
      </c>
      <c r="F1462" t="s">
        <v>2916</v>
      </c>
      <c r="G1462" t="s">
        <v>2856</v>
      </c>
      <c r="H1462" t="s">
        <v>5437</v>
      </c>
      <c r="I1462" s="2">
        <v>45768</v>
      </c>
      <c r="J1462" t="s">
        <v>2925</v>
      </c>
      <c r="K1462" t="s">
        <v>2926</v>
      </c>
      <c r="L1462" t="s">
        <v>5438</v>
      </c>
      <c r="M1462" s="3">
        <v>29459</v>
      </c>
      <c r="N1462" s="4">
        <v>635536.98</v>
      </c>
      <c r="O1462" s="4">
        <v>707.34</v>
      </c>
      <c r="P1462" s="4">
        <v>1852</v>
      </c>
      <c r="Q1462" s="4">
        <v>883.77</v>
      </c>
      <c r="R1462" s="4">
        <v>4500</v>
      </c>
      <c r="S1462" s="4">
        <v>628477.64</v>
      </c>
      <c r="T1462" t="s">
        <v>2857</v>
      </c>
      <c r="U1462" t="s">
        <v>5439</v>
      </c>
      <c r="V1462" t="s">
        <v>5029</v>
      </c>
      <c r="W1462" t="s">
        <v>2922</v>
      </c>
    </row>
    <row r="1463" spans="1:23" x14ac:dyDescent="0.2">
      <c r="A1463" t="s">
        <v>2911</v>
      </c>
      <c r="B1463" t="s">
        <v>2912</v>
      </c>
      <c r="C1463" t="s">
        <v>2922</v>
      </c>
      <c r="D1463" t="s">
        <v>2923</v>
      </c>
      <c r="E1463" t="s">
        <v>2915</v>
      </c>
      <c r="F1463" t="s">
        <v>2916</v>
      </c>
      <c r="G1463" t="s">
        <v>2856</v>
      </c>
      <c r="H1463" t="s">
        <v>5440</v>
      </c>
      <c r="I1463" s="2">
        <v>45769</v>
      </c>
      <c r="J1463" t="s">
        <v>2933</v>
      </c>
      <c r="K1463" t="s">
        <v>2934</v>
      </c>
      <c r="L1463" t="s">
        <v>4489</v>
      </c>
      <c r="M1463" s="3">
        <v>4129</v>
      </c>
      <c r="N1463" s="4">
        <v>90266.26</v>
      </c>
      <c r="O1463" s="4">
        <v>100.46</v>
      </c>
      <c r="P1463" s="4">
        <v>408.43</v>
      </c>
      <c r="Q1463" s="4">
        <v>123.87</v>
      </c>
      <c r="R1463" s="4">
        <v>642.86</v>
      </c>
      <c r="S1463" s="4">
        <v>89114.51</v>
      </c>
      <c r="T1463" t="s">
        <v>2857</v>
      </c>
      <c r="U1463" t="s">
        <v>5441</v>
      </c>
      <c r="V1463" t="s">
        <v>5029</v>
      </c>
      <c r="W1463" t="s">
        <v>2922</v>
      </c>
    </row>
    <row r="1464" spans="1:23" x14ac:dyDescent="0.2">
      <c r="A1464" t="s">
        <v>2911</v>
      </c>
      <c r="B1464" t="s">
        <v>2912</v>
      </c>
      <c r="C1464" t="s">
        <v>2913</v>
      </c>
      <c r="D1464" t="s">
        <v>2914</v>
      </c>
      <c r="E1464" t="s">
        <v>2915</v>
      </c>
      <c r="F1464" t="s">
        <v>2916</v>
      </c>
      <c r="G1464" t="s">
        <v>2856</v>
      </c>
      <c r="H1464" t="s">
        <v>5442</v>
      </c>
      <c r="I1464" s="2">
        <v>45769</v>
      </c>
      <c r="J1464" t="s">
        <v>2990</v>
      </c>
      <c r="K1464" t="s">
        <v>2991</v>
      </c>
      <c r="L1464" t="s">
        <v>5443</v>
      </c>
      <c r="M1464" s="3">
        <v>29304</v>
      </c>
      <c r="N1464" s="4">
        <v>660250.18000000005</v>
      </c>
      <c r="O1464" s="4">
        <v>734.85</v>
      </c>
      <c r="P1464" s="4">
        <v>2500</v>
      </c>
      <c r="Q1464" s="4">
        <v>879.12</v>
      </c>
      <c r="R1464" s="4">
        <v>3500</v>
      </c>
      <c r="S1464" s="4">
        <v>653515.32999999996</v>
      </c>
      <c r="T1464" t="s">
        <v>2857</v>
      </c>
      <c r="U1464" t="s">
        <v>5444</v>
      </c>
      <c r="V1464" t="s">
        <v>5029</v>
      </c>
      <c r="W1464" t="s">
        <v>2913</v>
      </c>
    </row>
    <row r="1465" spans="1:23" x14ac:dyDescent="0.2">
      <c r="A1465" t="s">
        <v>2911</v>
      </c>
      <c r="B1465" t="s">
        <v>2912</v>
      </c>
      <c r="C1465" t="s">
        <v>2913</v>
      </c>
      <c r="D1465" t="s">
        <v>2914</v>
      </c>
      <c r="E1465" t="s">
        <v>2915</v>
      </c>
      <c r="F1465" t="s">
        <v>2916</v>
      </c>
      <c r="G1465" t="s">
        <v>2856</v>
      </c>
      <c r="H1465" t="s">
        <v>5445</v>
      </c>
      <c r="I1465" s="2">
        <v>45769</v>
      </c>
      <c r="J1465" t="s">
        <v>2952</v>
      </c>
      <c r="K1465" t="s">
        <v>3373</v>
      </c>
      <c r="L1465" t="s">
        <v>5446</v>
      </c>
      <c r="M1465" s="3">
        <v>29304</v>
      </c>
      <c r="N1465" s="4">
        <v>657319.78</v>
      </c>
      <c r="O1465" s="4">
        <v>731.58</v>
      </c>
      <c r="P1465" s="4">
        <v>1506.4</v>
      </c>
      <c r="Q1465" s="4">
        <v>879.12</v>
      </c>
      <c r="R1465" s="4">
        <v>3500.01</v>
      </c>
      <c r="S1465" s="4">
        <v>651581.79</v>
      </c>
      <c r="T1465" t="s">
        <v>2857</v>
      </c>
      <c r="U1465" t="s">
        <v>5447</v>
      </c>
      <c r="V1465" t="s">
        <v>5029</v>
      </c>
      <c r="W1465" t="s">
        <v>2913</v>
      </c>
    </row>
    <row r="1466" spans="1:23" x14ac:dyDescent="0.2">
      <c r="A1466" t="s">
        <v>2911</v>
      </c>
      <c r="B1466" t="s">
        <v>2912</v>
      </c>
      <c r="C1466" t="s">
        <v>2922</v>
      </c>
      <c r="D1466" t="s">
        <v>2923</v>
      </c>
      <c r="E1466" t="s">
        <v>2915</v>
      </c>
      <c r="F1466" t="s">
        <v>2916</v>
      </c>
      <c r="G1466" t="s">
        <v>2856</v>
      </c>
      <c r="H1466" t="s">
        <v>5448</v>
      </c>
      <c r="I1466" s="2">
        <v>45769</v>
      </c>
      <c r="J1466" t="s">
        <v>3212</v>
      </c>
      <c r="K1466" t="s">
        <v>3213</v>
      </c>
      <c r="L1466" t="s">
        <v>5449</v>
      </c>
      <c r="M1466" s="3">
        <v>30375</v>
      </c>
      <c r="N1466" s="4">
        <v>659822.77</v>
      </c>
      <c r="O1466" s="4">
        <v>734.37</v>
      </c>
      <c r="P1466" s="4">
        <v>2754</v>
      </c>
      <c r="Q1466" s="4">
        <v>0</v>
      </c>
      <c r="R1466" s="4">
        <v>3500</v>
      </c>
      <c r="S1466" s="4">
        <v>652834.4</v>
      </c>
      <c r="T1466" t="s">
        <v>2857</v>
      </c>
      <c r="U1466" t="s">
        <v>5450</v>
      </c>
      <c r="V1466" t="s">
        <v>5029</v>
      </c>
      <c r="W1466" t="s">
        <v>2922</v>
      </c>
    </row>
    <row r="1467" spans="1:23" x14ac:dyDescent="0.2">
      <c r="A1467" t="s">
        <v>2911</v>
      </c>
      <c r="B1467" t="s">
        <v>2912</v>
      </c>
      <c r="C1467" t="s">
        <v>2922</v>
      </c>
      <c r="D1467" t="s">
        <v>2923</v>
      </c>
      <c r="E1467" t="s">
        <v>2915</v>
      </c>
      <c r="F1467" t="s">
        <v>2916</v>
      </c>
      <c r="G1467" t="s">
        <v>2856</v>
      </c>
      <c r="H1467" t="s">
        <v>5448</v>
      </c>
      <c r="I1467" s="2">
        <v>45769</v>
      </c>
      <c r="J1467" t="s">
        <v>3212</v>
      </c>
      <c r="K1467" t="s">
        <v>3213</v>
      </c>
      <c r="L1467" t="s">
        <v>5451</v>
      </c>
      <c r="M1467" s="3">
        <v>31045</v>
      </c>
      <c r="N1467" s="4">
        <v>674381.21</v>
      </c>
      <c r="O1467" s="4">
        <v>750.57</v>
      </c>
      <c r="P1467" s="4">
        <v>2754</v>
      </c>
      <c r="Q1467" s="4">
        <v>0</v>
      </c>
      <c r="R1467" s="4">
        <v>3500</v>
      </c>
      <c r="S1467" s="4">
        <v>667376.64000000001</v>
      </c>
      <c r="T1467" t="s">
        <v>2857</v>
      </c>
      <c r="U1467" t="s">
        <v>5450</v>
      </c>
      <c r="V1467" t="s">
        <v>5029</v>
      </c>
      <c r="W1467" t="s">
        <v>2922</v>
      </c>
    </row>
    <row r="1468" spans="1:23" x14ac:dyDescent="0.2">
      <c r="A1468" t="s">
        <v>2911</v>
      </c>
      <c r="B1468" t="s">
        <v>2912</v>
      </c>
      <c r="C1468" t="s">
        <v>2913</v>
      </c>
      <c r="D1468" t="s">
        <v>2914</v>
      </c>
      <c r="E1468" t="s">
        <v>2915</v>
      </c>
      <c r="F1468" t="s">
        <v>2916</v>
      </c>
      <c r="G1468" t="s">
        <v>2856</v>
      </c>
      <c r="H1468" t="s">
        <v>5452</v>
      </c>
      <c r="I1468" s="2">
        <v>45770</v>
      </c>
      <c r="J1468" t="s">
        <v>3294</v>
      </c>
      <c r="K1468" t="s">
        <v>3295</v>
      </c>
      <c r="L1468" t="s">
        <v>5453</v>
      </c>
      <c r="M1468" s="3">
        <v>29366</v>
      </c>
      <c r="N1468" s="4">
        <v>654305.61</v>
      </c>
      <c r="O1468" s="4">
        <v>728.23</v>
      </c>
      <c r="P1468" s="4">
        <v>3518</v>
      </c>
      <c r="Q1468" s="4">
        <v>880.98</v>
      </c>
      <c r="R1468" s="4">
        <v>3500</v>
      </c>
      <c r="S1468" s="4">
        <v>646559.38</v>
      </c>
      <c r="T1468" t="s">
        <v>2857</v>
      </c>
      <c r="U1468" t="s">
        <v>5454</v>
      </c>
      <c r="V1468" t="s">
        <v>5029</v>
      </c>
      <c r="W1468" t="s">
        <v>2913</v>
      </c>
    </row>
    <row r="1469" spans="1:23" x14ac:dyDescent="0.2">
      <c r="A1469" t="s">
        <v>2911</v>
      </c>
      <c r="B1469" t="s">
        <v>2912</v>
      </c>
      <c r="C1469" t="s">
        <v>3053</v>
      </c>
      <c r="D1469" t="s">
        <v>3054</v>
      </c>
      <c r="E1469" t="s">
        <v>2915</v>
      </c>
      <c r="F1469" t="s">
        <v>2916</v>
      </c>
      <c r="G1469" t="s">
        <v>2856</v>
      </c>
      <c r="H1469" t="s">
        <v>5455</v>
      </c>
      <c r="I1469" s="2">
        <v>45770</v>
      </c>
      <c r="J1469" t="s">
        <v>3294</v>
      </c>
      <c r="K1469" t="s">
        <v>4387</v>
      </c>
      <c r="L1469" t="s">
        <v>5456</v>
      </c>
      <c r="M1469" s="3">
        <v>8704</v>
      </c>
      <c r="N1469" s="4">
        <v>193934.35</v>
      </c>
      <c r="O1469" s="4">
        <v>215.85</v>
      </c>
      <c r="P1469" s="4">
        <v>694.76</v>
      </c>
      <c r="Q1469" s="4">
        <v>261.12</v>
      </c>
      <c r="R1469" s="4">
        <v>1225</v>
      </c>
      <c r="S1469" s="4">
        <v>191798.74</v>
      </c>
      <c r="T1469" t="s">
        <v>2857</v>
      </c>
      <c r="U1469" t="s">
        <v>5457</v>
      </c>
      <c r="V1469" t="s">
        <v>5029</v>
      </c>
      <c r="W1469" t="s">
        <v>3053</v>
      </c>
    </row>
    <row r="1470" spans="1:23" x14ac:dyDescent="0.2">
      <c r="A1470" t="s">
        <v>2911</v>
      </c>
      <c r="B1470" t="s">
        <v>2912</v>
      </c>
      <c r="C1470" t="s">
        <v>3053</v>
      </c>
      <c r="D1470" t="s">
        <v>3054</v>
      </c>
      <c r="E1470" t="s">
        <v>2915</v>
      </c>
      <c r="F1470" t="s">
        <v>2916</v>
      </c>
      <c r="G1470" t="s">
        <v>2856</v>
      </c>
      <c r="H1470" t="s">
        <v>5455</v>
      </c>
      <c r="I1470" s="2">
        <v>45770</v>
      </c>
      <c r="J1470" t="s">
        <v>3294</v>
      </c>
      <c r="K1470" t="s">
        <v>4387</v>
      </c>
      <c r="L1470" t="s">
        <v>5458</v>
      </c>
      <c r="M1470" s="3">
        <v>8704</v>
      </c>
      <c r="N1470" s="4">
        <v>193934.35</v>
      </c>
      <c r="O1470" s="4">
        <v>215.85</v>
      </c>
      <c r="P1470" s="4">
        <v>694.76</v>
      </c>
      <c r="Q1470" s="4">
        <v>261.12</v>
      </c>
      <c r="R1470" s="4">
        <v>1225</v>
      </c>
      <c r="S1470" s="4">
        <v>191798.74</v>
      </c>
      <c r="T1470" t="s">
        <v>2857</v>
      </c>
      <c r="U1470" t="s">
        <v>5457</v>
      </c>
      <c r="V1470" t="s">
        <v>5029</v>
      </c>
      <c r="W1470" t="s">
        <v>3053</v>
      </c>
    </row>
    <row r="1471" spans="1:23" x14ac:dyDescent="0.2">
      <c r="A1471" t="s">
        <v>2911</v>
      </c>
      <c r="B1471" t="s">
        <v>2912</v>
      </c>
      <c r="C1471" t="s">
        <v>3053</v>
      </c>
      <c r="D1471" t="s">
        <v>3054</v>
      </c>
      <c r="E1471" t="s">
        <v>2915</v>
      </c>
      <c r="F1471" t="s">
        <v>2916</v>
      </c>
      <c r="G1471" t="s">
        <v>2856</v>
      </c>
      <c r="H1471" t="s">
        <v>5455</v>
      </c>
      <c r="I1471" s="2">
        <v>45770</v>
      </c>
      <c r="J1471" t="s">
        <v>3294</v>
      </c>
      <c r="K1471" t="s">
        <v>4387</v>
      </c>
      <c r="L1471" t="s">
        <v>5459</v>
      </c>
      <c r="M1471" s="3">
        <v>7460</v>
      </c>
      <c r="N1471" s="4">
        <v>166216.71</v>
      </c>
      <c r="O1471" s="4">
        <v>185</v>
      </c>
      <c r="P1471" s="4">
        <v>595.51</v>
      </c>
      <c r="Q1471" s="4">
        <v>223.8</v>
      </c>
      <c r="R1471" s="4">
        <v>1050</v>
      </c>
      <c r="S1471" s="4">
        <v>164386.20000000001</v>
      </c>
      <c r="T1471" t="s">
        <v>2857</v>
      </c>
      <c r="U1471" t="s">
        <v>5457</v>
      </c>
      <c r="V1471" t="s">
        <v>5029</v>
      </c>
      <c r="W1471" t="s">
        <v>3053</v>
      </c>
    </row>
    <row r="1472" spans="1:23" x14ac:dyDescent="0.2">
      <c r="A1472" t="s">
        <v>2911</v>
      </c>
      <c r="B1472" t="s">
        <v>2912</v>
      </c>
      <c r="C1472" t="s">
        <v>2871</v>
      </c>
      <c r="D1472" t="s">
        <v>2872</v>
      </c>
      <c r="E1472" t="s">
        <v>2915</v>
      </c>
      <c r="F1472" t="s">
        <v>2916</v>
      </c>
      <c r="G1472" t="s">
        <v>2856</v>
      </c>
      <c r="H1472" t="s">
        <v>5460</v>
      </c>
      <c r="I1472" s="2">
        <v>45770</v>
      </c>
      <c r="J1472" t="s">
        <v>3269</v>
      </c>
      <c r="K1472" t="s">
        <v>3827</v>
      </c>
      <c r="L1472" t="s">
        <v>5461</v>
      </c>
      <c r="M1472" s="3">
        <v>27112</v>
      </c>
      <c r="N1472" s="4">
        <v>547655.89</v>
      </c>
      <c r="O1472" s="4">
        <v>0</v>
      </c>
      <c r="P1472" s="4">
        <v>662</v>
      </c>
      <c r="Q1472" s="4">
        <v>813.36</v>
      </c>
      <c r="R1472" s="4">
        <v>0</v>
      </c>
      <c r="S1472" s="4">
        <v>546993.89</v>
      </c>
      <c r="T1472" t="s">
        <v>2857</v>
      </c>
      <c r="U1472" t="s">
        <v>5462</v>
      </c>
      <c r="V1472" t="s">
        <v>5029</v>
      </c>
      <c r="W1472" t="s">
        <v>2871</v>
      </c>
    </row>
    <row r="1473" spans="1:23" x14ac:dyDescent="0.2">
      <c r="A1473" t="s">
        <v>2911</v>
      </c>
      <c r="B1473" t="s">
        <v>2912</v>
      </c>
      <c r="C1473" t="s">
        <v>2922</v>
      </c>
      <c r="D1473" t="s">
        <v>2923</v>
      </c>
      <c r="E1473" t="s">
        <v>2915</v>
      </c>
      <c r="F1473" t="s">
        <v>2916</v>
      </c>
      <c r="G1473" t="s">
        <v>2856</v>
      </c>
      <c r="H1473" t="s">
        <v>5463</v>
      </c>
      <c r="I1473" s="2">
        <v>45770</v>
      </c>
      <c r="J1473" t="s">
        <v>2925</v>
      </c>
      <c r="K1473" t="s">
        <v>2926</v>
      </c>
      <c r="L1473" t="s">
        <v>5464</v>
      </c>
      <c r="M1473" s="3">
        <v>28568</v>
      </c>
      <c r="N1473" s="4">
        <v>615172.17000000004</v>
      </c>
      <c r="O1473" s="4">
        <v>684.67</v>
      </c>
      <c r="P1473" s="4">
        <v>1852</v>
      </c>
      <c r="Q1473" s="4">
        <v>857.04</v>
      </c>
      <c r="R1473" s="4">
        <v>4500</v>
      </c>
      <c r="S1473" s="4">
        <v>608135.5</v>
      </c>
      <c r="T1473" t="s">
        <v>2857</v>
      </c>
      <c r="U1473" t="s">
        <v>5465</v>
      </c>
      <c r="V1473" t="s">
        <v>5029</v>
      </c>
      <c r="W1473" t="s">
        <v>2922</v>
      </c>
    </row>
    <row r="1474" spans="1:23" x14ac:dyDescent="0.2">
      <c r="A1474" t="s">
        <v>2911</v>
      </c>
      <c r="B1474" t="s">
        <v>2912</v>
      </c>
      <c r="C1474" t="s">
        <v>3053</v>
      </c>
      <c r="D1474" t="s">
        <v>3054</v>
      </c>
      <c r="E1474" t="s">
        <v>2915</v>
      </c>
      <c r="F1474" t="s">
        <v>2916</v>
      </c>
      <c r="G1474" t="s">
        <v>2856</v>
      </c>
      <c r="H1474" t="s">
        <v>5466</v>
      </c>
      <c r="I1474" s="2">
        <v>45771</v>
      </c>
      <c r="J1474" t="s">
        <v>3049</v>
      </c>
      <c r="K1474" t="s">
        <v>5467</v>
      </c>
      <c r="L1474" t="s">
        <v>5468</v>
      </c>
      <c r="M1474" s="3">
        <v>7896</v>
      </c>
      <c r="N1474" s="4">
        <v>181180.35</v>
      </c>
      <c r="O1474" s="4">
        <v>201.65</v>
      </c>
      <c r="P1474" s="4">
        <v>589.91</v>
      </c>
      <c r="Q1474" s="4">
        <v>236.88</v>
      </c>
      <c r="R1474" s="4">
        <v>1113.6400000000001</v>
      </c>
      <c r="S1474" s="4">
        <v>179275.15</v>
      </c>
      <c r="T1474" t="s">
        <v>2857</v>
      </c>
      <c r="U1474" t="s">
        <v>5469</v>
      </c>
      <c r="V1474" t="s">
        <v>5029</v>
      </c>
      <c r="W1474" t="s">
        <v>3053</v>
      </c>
    </row>
    <row r="1475" spans="1:23" x14ac:dyDescent="0.2">
      <c r="A1475" t="s">
        <v>2911</v>
      </c>
      <c r="B1475" t="s">
        <v>2912</v>
      </c>
      <c r="C1475" t="s">
        <v>3053</v>
      </c>
      <c r="D1475" t="s">
        <v>3054</v>
      </c>
      <c r="E1475" t="s">
        <v>2915</v>
      </c>
      <c r="F1475" t="s">
        <v>2916</v>
      </c>
      <c r="G1475" t="s">
        <v>2856</v>
      </c>
      <c r="H1475" t="s">
        <v>5466</v>
      </c>
      <c r="I1475" s="2">
        <v>45771</v>
      </c>
      <c r="J1475" t="s">
        <v>3049</v>
      </c>
      <c r="K1475" t="s">
        <v>5467</v>
      </c>
      <c r="L1475" t="s">
        <v>5470</v>
      </c>
      <c r="M1475" s="3">
        <v>7896</v>
      </c>
      <c r="N1475" s="4">
        <v>181180.35</v>
      </c>
      <c r="O1475" s="4">
        <v>201.65</v>
      </c>
      <c r="P1475" s="4">
        <v>589.91</v>
      </c>
      <c r="Q1475" s="4">
        <v>236.88</v>
      </c>
      <c r="R1475" s="4">
        <v>1113.6400000000001</v>
      </c>
      <c r="S1475" s="4">
        <v>179275.15</v>
      </c>
      <c r="T1475" t="s">
        <v>2857</v>
      </c>
      <c r="U1475" t="s">
        <v>5469</v>
      </c>
      <c r="V1475" t="s">
        <v>5029</v>
      </c>
      <c r="W1475" t="s">
        <v>3053</v>
      </c>
    </row>
    <row r="1476" spans="1:23" x14ac:dyDescent="0.2">
      <c r="A1476" t="s">
        <v>2911</v>
      </c>
      <c r="B1476" t="s">
        <v>2912</v>
      </c>
      <c r="C1476" t="s">
        <v>3053</v>
      </c>
      <c r="D1476" t="s">
        <v>3054</v>
      </c>
      <c r="E1476" t="s">
        <v>2915</v>
      </c>
      <c r="F1476" t="s">
        <v>2916</v>
      </c>
      <c r="G1476" t="s">
        <v>2856</v>
      </c>
      <c r="H1476" t="s">
        <v>5466</v>
      </c>
      <c r="I1476" s="2">
        <v>45771</v>
      </c>
      <c r="J1476" t="s">
        <v>3049</v>
      </c>
      <c r="K1476" t="s">
        <v>5467</v>
      </c>
      <c r="L1476" t="s">
        <v>5471</v>
      </c>
      <c r="M1476" s="3">
        <v>9024</v>
      </c>
      <c r="N1476" s="4">
        <v>207063.26</v>
      </c>
      <c r="O1476" s="4">
        <v>230.46</v>
      </c>
      <c r="P1476" s="4">
        <v>674.18</v>
      </c>
      <c r="Q1476" s="4">
        <v>270.72000000000003</v>
      </c>
      <c r="R1476" s="4">
        <v>1272.72</v>
      </c>
      <c r="S1476" s="4">
        <v>204885.9</v>
      </c>
      <c r="T1476" t="s">
        <v>2857</v>
      </c>
      <c r="U1476" t="s">
        <v>5469</v>
      </c>
      <c r="V1476" t="s">
        <v>5029</v>
      </c>
      <c r="W1476" t="s">
        <v>3053</v>
      </c>
    </row>
    <row r="1477" spans="1:23" x14ac:dyDescent="0.2">
      <c r="A1477" t="s">
        <v>2911</v>
      </c>
      <c r="B1477" t="s">
        <v>2912</v>
      </c>
      <c r="C1477" t="s">
        <v>3053</v>
      </c>
      <c r="D1477" t="s">
        <v>3054</v>
      </c>
      <c r="E1477" t="s">
        <v>2915</v>
      </c>
      <c r="F1477" t="s">
        <v>2916</v>
      </c>
      <c r="G1477" t="s">
        <v>2856</v>
      </c>
      <c r="H1477" t="s">
        <v>5472</v>
      </c>
      <c r="I1477" s="2">
        <v>45771</v>
      </c>
      <c r="J1477" t="s">
        <v>3049</v>
      </c>
      <c r="K1477" t="s">
        <v>5467</v>
      </c>
      <c r="L1477" t="s">
        <v>5473</v>
      </c>
      <c r="M1477" s="3">
        <v>7896</v>
      </c>
      <c r="N1477" s="4">
        <v>176957.73</v>
      </c>
      <c r="O1477" s="4">
        <v>196.95</v>
      </c>
      <c r="P1477" s="4">
        <v>589.91</v>
      </c>
      <c r="Q1477" s="4">
        <v>236.88</v>
      </c>
      <c r="R1477" s="4">
        <v>1113.6400000000001</v>
      </c>
      <c r="S1477" s="4">
        <v>175057.23</v>
      </c>
      <c r="T1477" t="s">
        <v>2857</v>
      </c>
      <c r="U1477" t="s">
        <v>5474</v>
      </c>
      <c r="V1477" t="s">
        <v>5029</v>
      </c>
      <c r="W1477" t="s">
        <v>3053</v>
      </c>
    </row>
    <row r="1478" spans="1:23" x14ac:dyDescent="0.2">
      <c r="A1478" t="s">
        <v>2911</v>
      </c>
      <c r="B1478" t="s">
        <v>2912</v>
      </c>
      <c r="C1478" t="s">
        <v>3053</v>
      </c>
      <c r="D1478" t="s">
        <v>3054</v>
      </c>
      <c r="E1478" t="s">
        <v>2915</v>
      </c>
      <c r="F1478" t="s">
        <v>2916</v>
      </c>
      <c r="G1478" t="s">
        <v>2856</v>
      </c>
      <c r="H1478" t="s">
        <v>5472</v>
      </c>
      <c r="I1478" s="2">
        <v>45771</v>
      </c>
      <c r="J1478" t="s">
        <v>3049</v>
      </c>
      <c r="K1478" t="s">
        <v>5467</v>
      </c>
      <c r="L1478" t="s">
        <v>5475</v>
      </c>
      <c r="M1478" s="3">
        <v>7896</v>
      </c>
      <c r="N1478" s="4">
        <v>176957.73</v>
      </c>
      <c r="O1478" s="4">
        <v>196.95</v>
      </c>
      <c r="P1478" s="4">
        <v>589.91</v>
      </c>
      <c r="Q1478" s="4">
        <v>236.88</v>
      </c>
      <c r="R1478" s="4">
        <v>1113.6400000000001</v>
      </c>
      <c r="S1478" s="4">
        <v>175057.23</v>
      </c>
      <c r="T1478" t="s">
        <v>2857</v>
      </c>
      <c r="U1478" t="s">
        <v>5474</v>
      </c>
      <c r="V1478" t="s">
        <v>5029</v>
      </c>
      <c r="W1478" t="s">
        <v>3053</v>
      </c>
    </row>
    <row r="1479" spans="1:23" x14ac:dyDescent="0.2">
      <c r="A1479" t="s">
        <v>2911</v>
      </c>
      <c r="B1479" t="s">
        <v>2912</v>
      </c>
      <c r="C1479" t="s">
        <v>3053</v>
      </c>
      <c r="D1479" t="s">
        <v>3054</v>
      </c>
      <c r="E1479" t="s">
        <v>2915</v>
      </c>
      <c r="F1479" t="s">
        <v>2916</v>
      </c>
      <c r="G1479" t="s">
        <v>2856</v>
      </c>
      <c r="H1479" t="s">
        <v>5472</v>
      </c>
      <c r="I1479" s="2">
        <v>45771</v>
      </c>
      <c r="J1479" t="s">
        <v>3049</v>
      </c>
      <c r="K1479" t="s">
        <v>5467</v>
      </c>
      <c r="L1479" t="s">
        <v>5476</v>
      </c>
      <c r="M1479" s="3">
        <v>9024</v>
      </c>
      <c r="N1479" s="4">
        <v>202237.41</v>
      </c>
      <c r="O1479" s="4">
        <v>225.09</v>
      </c>
      <c r="P1479" s="4">
        <v>674.18</v>
      </c>
      <c r="Q1479" s="4">
        <v>270.72000000000003</v>
      </c>
      <c r="R1479" s="4">
        <v>1272.72</v>
      </c>
      <c r="S1479" s="4">
        <v>200065.42</v>
      </c>
      <c r="T1479" t="s">
        <v>2857</v>
      </c>
      <c r="U1479" t="s">
        <v>5474</v>
      </c>
      <c r="V1479" t="s">
        <v>5029</v>
      </c>
      <c r="W1479" t="s">
        <v>3053</v>
      </c>
    </row>
    <row r="1480" spans="1:23" x14ac:dyDescent="0.2">
      <c r="A1480" t="s">
        <v>2911</v>
      </c>
      <c r="B1480" t="s">
        <v>2912</v>
      </c>
      <c r="C1480" t="s">
        <v>2871</v>
      </c>
      <c r="D1480" t="s">
        <v>2872</v>
      </c>
      <c r="E1480" t="s">
        <v>2915</v>
      </c>
      <c r="F1480" t="s">
        <v>2916</v>
      </c>
      <c r="G1480" t="s">
        <v>2856</v>
      </c>
      <c r="H1480" t="s">
        <v>5477</v>
      </c>
      <c r="I1480" s="2">
        <v>45771</v>
      </c>
      <c r="J1480" t="s">
        <v>3471</v>
      </c>
      <c r="K1480" t="s">
        <v>4071</v>
      </c>
      <c r="L1480" t="s">
        <v>5478</v>
      </c>
      <c r="M1480" s="3">
        <v>27183</v>
      </c>
      <c r="N1480" s="4">
        <v>534145.94999999995</v>
      </c>
      <c r="O1480" s="4">
        <v>594.49</v>
      </c>
      <c r="P1480" s="4">
        <v>1200</v>
      </c>
      <c r="Q1480" s="4">
        <v>815.49</v>
      </c>
      <c r="R1480" s="4">
        <v>1800</v>
      </c>
      <c r="S1480" s="4">
        <v>530551.46</v>
      </c>
      <c r="T1480" t="s">
        <v>2857</v>
      </c>
      <c r="U1480" t="s">
        <v>5479</v>
      </c>
      <c r="V1480" t="s">
        <v>5029</v>
      </c>
      <c r="W1480" t="s">
        <v>2871</v>
      </c>
    </row>
    <row r="1481" spans="1:23" x14ac:dyDescent="0.2">
      <c r="A1481" t="s">
        <v>2911</v>
      </c>
      <c r="B1481" t="s">
        <v>2912</v>
      </c>
      <c r="C1481" t="s">
        <v>2922</v>
      </c>
      <c r="D1481" t="s">
        <v>2923</v>
      </c>
      <c r="E1481" t="s">
        <v>2915</v>
      </c>
      <c r="F1481" t="s">
        <v>2916</v>
      </c>
      <c r="G1481" t="s">
        <v>2856</v>
      </c>
      <c r="H1481" t="s">
        <v>5480</v>
      </c>
      <c r="I1481" s="2">
        <v>45771</v>
      </c>
      <c r="J1481" t="s">
        <v>2947</v>
      </c>
      <c r="K1481" t="s">
        <v>2948</v>
      </c>
      <c r="L1481" t="s">
        <v>5481</v>
      </c>
      <c r="M1481" s="3">
        <v>28253</v>
      </c>
      <c r="N1481" s="4">
        <v>609875.18999999994</v>
      </c>
      <c r="O1481" s="4">
        <v>678.78</v>
      </c>
      <c r="P1481" s="4">
        <v>2600</v>
      </c>
      <c r="Q1481" s="4">
        <v>847.59</v>
      </c>
      <c r="R1481" s="4">
        <v>3500</v>
      </c>
      <c r="S1481" s="4">
        <v>603096.41</v>
      </c>
      <c r="T1481" t="s">
        <v>2857</v>
      </c>
      <c r="U1481" t="s">
        <v>5482</v>
      </c>
      <c r="V1481" t="s">
        <v>5029</v>
      </c>
      <c r="W1481" t="s">
        <v>2922</v>
      </c>
    </row>
    <row r="1482" spans="1:23" x14ac:dyDescent="0.2">
      <c r="A1482" t="s">
        <v>2911</v>
      </c>
      <c r="B1482" t="s">
        <v>2912</v>
      </c>
      <c r="C1482" t="s">
        <v>3120</v>
      </c>
      <c r="D1482" t="s">
        <v>3121</v>
      </c>
      <c r="E1482" t="s">
        <v>2915</v>
      </c>
      <c r="F1482" t="s">
        <v>2916</v>
      </c>
      <c r="G1482" t="s">
        <v>2856</v>
      </c>
      <c r="H1482" t="s">
        <v>2509</v>
      </c>
      <c r="I1482" s="2">
        <v>45771</v>
      </c>
      <c r="J1482" t="s">
        <v>930</v>
      </c>
      <c r="K1482" t="s">
        <v>3122</v>
      </c>
      <c r="L1482" t="s">
        <v>5483</v>
      </c>
      <c r="M1482" s="3">
        <v>23600</v>
      </c>
      <c r="N1482" s="4">
        <v>449071.66</v>
      </c>
      <c r="O1482" s="4">
        <v>499.81</v>
      </c>
      <c r="P1482" s="4">
        <v>1777.55</v>
      </c>
      <c r="Q1482" s="4">
        <v>0</v>
      </c>
      <c r="R1482" s="4">
        <v>780</v>
      </c>
      <c r="S1482" s="4">
        <v>446014.3</v>
      </c>
      <c r="T1482" t="s">
        <v>2857</v>
      </c>
      <c r="U1482" t="s">
        <v>5484</v>
      </c>
      <c r="V1482" t="s">
        <v>5029</v>
      </c>
      <c r="W1482" t="s">
        <v>3120</v>
      </c>
    </row>
    <row r="1483" spans="1:23" x14ac:dyDescent="0.2">
      <c r="A1483" t="s">
        <v>2911</v>
      </c>
      <c r="B1483" t="s">
        <v>2912</v>
      </c>
      <c r="C1483" t="s">
        <v>2871</v>
      </c>
      <c r="D1483" t="s">
        <v>2872</v>
      </c>
      <c r="E1483" t="s">
        <v>2915</v>
      </c>
      <c r="F1483" t="s">
        <v>2916</v>
      </c>
      <c r="G1483" t="s">
        <v>2856</v>
      </c>
      <c r="H1483" t="s">
        <v>5485</v>
      </c>
      <c r="I1483" s="2">
        <v>45772</v>
      </c>
      <c r="J1483" t="s">
        <v>3864</v>
      </c>
      <c r="K1483" t="s">
        <v>4030</v>
      </c>
      <c r="L1483" t="s">
        <v>5486</v>
      </c>
      <c r="M1483" s="3">
        <v>27584</v>
      </c>
      <c r="N1483" s="4">
        <v>546163.19999999995</v>
      </c>
      <c r="O1483" s="4">
        <v>607.87</v>
      </c>
      <c r="P1483" s="4">
        <v>1374.85</v>
      </c>
      <c r="Q1483" s="4">
        <v>827.52</v>
      </c>
      <c r="R1483" s="4">
        <v>800</v>
      </c>
      <c r="S1483" s="4">
        <v>543380.47999999998</v>
      </c>
      <c r="T1483" t="s">
        <v>2857</v>
      </c>
      <c r="U1483" t="s">
        <v>5487</v>
      </c>
      <c r="V1483" t="s">
        <v>5029</v>
      </c>
      <c r="W1483" t="s">
        <v>2871</v>
      </c>
    </row>
    <row r="1484" spans="1:23" x14ac:dyDescent="0.2">
      <c r="A1484" t="s">
        <v>2911</v>
      </c>
      <c r="B1484" t="s">
        <v>2912</v>
      </c>
      <c r="C1484" t="s">
        <v>2871</v>
      </c>
      <c r="D1484" t="s">
        <v>2872</v>
      </c>
      <c r="E1484" t="s">
        <v>2915</v>
      </c>
      <c r="F1484" t="s">
        <v>2916</v>
      </c>
      <c r="G1484" t="s">
        <v>2856</v>
      </c>
      <c r="H1484" t="s">
        <v>5488</v>
      </c>
      <c r="I1484" s="2">
        <v>45773</v>
      </c>
      <c r="J1484" t="s">
        <v>4735</v>
      </c>
      <c r="K1484" t="s">
        <v>4736</v>
      </c>
      <c r="L1484" t="s">
        <v>5489</v>
      </c>
      <c r="M1484" s="3">
        <v>27183</v>
      </c>
      <c r="N1484" s="4">
        <v>532786.80000000005</v>
      </c>
      <c r="O1484" s="4">
        <v>592.98</v>
      </c>
      <c r="P1484" s="4">
        <v>1374.85</v>
      </c>
      <c r="Q1484" s="4">
        <v>815.49</v>
      </c>
      <c r="R1484" s="4">
        <v>800</v>
      </c>
      <c r="S1484" s="4">
        <v>530018.97</v>
      </c>
      <c r="T1484" t="s">
        <v>2857</v>
      </c>
      <c r="U1484" t="s">
        <v>5490</v>
      </c>
      <c r="V1484" t="s">
        <v>5029</v>
      </c>
      <c r="W1484" t="s">
        <v>2871</v>
      </c>
    </row>
    <row r="1485" spans="1:23" x14ac:dyDescent="0.2">
      <c r="A1485" t="s">
        <v>2911</v>
      </c>
      <c r="B1485" t="s">
        <v>2912</v>
      </c>
      <c r="C1485" t="s">
        <v>2871</v>
      </c>
      <c r="D1485" t="s">
        <v>2872</v>
      </c>
      <c r="E1485" t="s">
        <v>2915</v>
      </c>
      <c r="F1485" t="s">
        <v>2916</v>
      </c>
      <c r="G1485" t="s">
        <v>2856</v>
      </c>
      <c r="H1485" t="s">
        <v>5488</v>
      </c>
      <c r="I1485" s="2">
        <v>45773</v>
      </c>
      <c r="J1485" t="s">
        <v>4735</v>
      </c>
      <c r="K1485" t="s">
        <v>4736</v>
      </c>
      <c r="L1485" t="s">
        <v>5491</v>
      </c>
      <c r="M1485" s="3">
        <v>27584</v>
      </c>
      <c r="N1485" s="4">
        <v>540646.40000000002</v>
      </c>
      <c r="O1485" s="4">
        <v>601.73</v>
      </c>
      <c r="P1485" s="4">
        <v>1374.85</v>
      </c>
      <c r="Q1485" s="4">
        <v>827.52</v>
      </c>
      <c r="R1485" s="4">
        <v>800</v>
      </c>
      <c r="S1485" s="4">
        <v>537869.81999999995</v>
      </c>
      <c r="T1485" t="s">
        <v>2857</v>
      </c>
      <c r="U1485" t="s">
        <v>5490</v>
      </c>
      <c r="V1485" t="s">
        <v>5029</v>
      </c>
      <c r="W1485" t="s">
        <v>2871</v>
      </c>
    </row>
    <row r="1486" spans="1:23" x14ac:dyDescent="0.2">
      <c r="A1486" t="s">
        <v>2911</v>
      </c>
      <c r="B1486" t="s">
        <v>2912</v>
      </c>
      <c r="C1486" t="s">
        <v>2922</v>
      </c>
      <c r="D1486" t="s">
        <v>2923</v>
      </c>
      <c r="E1486" t="s">
        <v>2915</v>
      </c>
      <c r="F1486" t="s">
        <v>2916</v>
      </c>
      <c r="G1486" t="s">
        <v>2856</v>
      </c>
      <c r="H1486" t="s">
        <v>5492</v>
      </c>
      <c r="I1486" s="2">
        <v>45774</v>
      </c>
      <c r="J1486" t="s">
        <v>2925</v>
      </c>
      <c r="K1486" t="s">
        <v>3003</v>
      </c>
      <c r="L1486" t="s">
        <v>5493</v>
      </c>
      <c r="M1486" s="3">
        <v>29030</v>
      </c>
      <c r="N1486" s="4">
        <v>631985.42000000004</v>
      </c>
      <c r="O1486" s="4">
        <v>703.39</v>
      </c>
      <c r="P1486" s="4">
        <v>1924</v>
      </c>
      <c r="Q1486" s="4">
        <v>870.9</v>
      </c>
      <c r="R1486" s="4">
        <v>4500</v>
      </c>
      <c r="S1486" s="4">
        <v>624858.03</v>
      </c>
      <c r="T1486" t="s">
        <v>2857</v>
      </c>
      <c r="U1486" t="s">
        <v>5494</v>
      </c>
      <c r="V1486" t="s">
        <v>5029</v>
      </c>
      <c r="W1486" t="s">
        <v>2922</v>
      </c>
    </row>
    <row r="1487" spans="1:23" x14ac:dyDescent="0.2">
      <c r="A1487" t="s">
        <v>2911</v>
      </c>
      <c r="B1487" t="s">
        <v>2912</v>
      </c>
      <c r="C1487" t="s">
        <v>2871</v>
      </c>
      <c r="D1487" t="s">
        <v>2872</v>
      </c>
      <c r="E1487" t="s">
        <v>2915</v>
      </c>
      <c r="F1487" t="s">
        <v>2916</v>
      </c>
      <c r="G1487" t="s">
        <v>2856</v>
      </c>
      <c r="H1487" t="s">
        <v>5495</v>
      </c>
      <c r="I1487" s="2">
        <v>45775</v>
      </c>
      <c r="J1487" t="s">
        <v>2980</v>
      </c>
      <c r="K1487" t="s">
        <v>2981</v>
      </c>
      <c r="L1487" t="s">
        <v>5496</v>
      </c>
      <c r="M1487" s="3">
        <v>13243</v>
      </c>
      <c r="N1487" s="4">
        <v>266975.7</v>
      </c>
      <c r="O1487" s="4">
        <v>297.14</v>
      </c>
      <c r="P1487" s="4">
        <v>877.95</v>
      </c>
      <c r="Q1487" s="4">
        <v>529.72</v>
      </c>
      <c r="R1487" s="4">
        <v>900</v>
      </c>
      <c r="S1487" s="4">
        <v>264900.61</v>
      </c>
      <c r="T1487" t="s">
        <v>2857</v>
      </c>
      <c r="U1487" t="s">
        <v>5497</v>
      </c>
      <c r="V1487" t="s">
        <v>5029</v>
      </c>
      <c r="W1487" t="s">
        <v>2871</v>
      </c>
    </row>
    <row r="1488" spans="1:23" x14ac:dyDescent="0.2">
      <c r="A1488" t="s">
        <v>2911</v>
      </c>
      <c r="B1488" t="s">
        <v>2912</v>
      </c>
      <c r="C1488" t="s">
        <v>2871</v>
      </c>
      <c r="D1488" t="s">
        <v>2872</v>
      </c>
      <c r="E1488" t="s">
        <v>2915</v>
      </c>
      <c r="F1488" t="s">
        <v>2916</v>
      </c>
      <c r="G1488" t="s">
        <v>2856</v>
      </c>
      <c r="H1488" t="s">
        <v>5498</v>
      </c>
      <c r="I1488" s="2">
        <v>45775</v>
      </c>
      <c r="J1488" t="s">
        <v>2980</v>
      </c>
      <c r="K1488" t="s">
        <v>2981</v>
      </c>
      <c r="L1488" t="s">
        <v>5496</v>
      </c>
      <c r="M1488" s="3">
        <v>13243</v>
      </c>
      <c r="N1488" s="4">
        <v>266975.7</v>
      </c>
      <c r="O1488" s="4">
        <v>297.14</v>
      </c>
      <c r="P1488" s="4">
        <v>877.95</v>
      </c>
      <c r="Q1488" s="4">
        <v>529.72</v>
      </c>
      <c r="R1488" s="4">
        <v>900</v>
      </c>
      <c r="S1488" s="4">
        <v>264900.61</v>
      </c>
      <c r="T1488" t="s">
        <v>2857</v>
      </c>
      <c r="U1488" t="s">
        <v>5499</v>
      </c>
      <c r="V1488" t="s">
        <v>5029</v>
      </c>
      <c r="W1488" t="s">
        <v>2871</v>
      </c>
    </row>
    <row r="1489" spans="1:23" x14ac:dyDescent="0.2">
      <c r="A1489" t="s">
        <v>2911</v>
      </c>
      <c r="B1489" t="s">
        <v>3087</v>
      </c>
      <c r="C1489" t="s">
        <v>2913</v>
      </c>
      <c r="D1489" t="s">
        <v>2914</v>
      </c>
      <c r="E1489" t="s">
        <v>2915</v>
      </c>
      <c r="F1489" t="s">
        <v>2916</v>
      </c>
      <c r="G1489" t="s">
        <v>2856</v>
      </c>
      <c r="H1489" t="s">
        <v>2712</v>
      </c>
      <c r="I1489" s="2">
        <v>45775</v>
      </c>
      <c r="J1489" t="s">
        <v>3032</v>
      </c>
      <c r="K1489" t="s">
        <v>3475</v>
      </c>
      <c r="L1489" t="s">
        <v>5500</v>
      </c>
      <c r="M1489" s="3">
        <v>31245</v>
      </c>
      <c r="N1489" s="4">
        <v>698040.17</v>
      </c>
      <c r="O1489" s="4">
        <v>776.9</v>
      </c>
      <c r="P1489" s="4">
        <v>2210.83</v>
      </c>
      <c r="Q1489" s="4">
        <v>937.35</v>
      </c>
      <c r="R1489" s="4">
        <v>3500</v>
      </c>
      <c r="S1489" s="4">
        <v>691552.44</v>
      </c>
      <c r="T1489" t="s">
        <v>2857</v>
      </c>
      <c r="U1489" t="s">
        <v>5501</v>
      </c>
      <c r="V1489" t="s">
        <v>5029</v>
      </c>
      <c r="W1489" t="s">
        <v>2913</v>
      </c>
    </row>
    <row r="1490" spans="1:23" x14ac:dyDescent="0.2">
      <c r="A1490" t="s">
        <v>2911</v>
      </c>
      <c r="B1490" t="s">
        <v>3087</v>
      </c>
      <c r="C1490" t="s">
        <v>2913</v>
      </c>
      <c r="D1490" t="s">
        <v>2914</v>
      </c>
      <c r="E1490" t="s">
        <v>2915</v>
      </c>
      <c r="F1490" t="s">
        <v>2916</v>
      </c>
      <c r="G1490" t="s">
        <v>2856</v>
      </c>
      <c r="H1490" t="s">
        <v>2712</v>
      </c>
      <c r="I1490" s="2">
        <v>45775</v>
      </c>
      <c r="J1490" t="s">
        <v>3032</v>
      </c>
      <c r="K1490" t="s">
        <v>3475</v>
      </c>
      <c r="L1490" t="s">
        <v>5502</v>
      </c>
      <c r="M1490" s="3">
        <v>31245</v>
      </c>
      <c r="N1490" s="4">
        <v>698040.17</v>
      </c>
      <c r="O1490" s="4">
        <v>776.9</v>
      </c>
      <c r="P1490" s="4">
        <v>2184.23</v>
      </c>
      <c r="Q1490" s="4">
        <v>937.35</v>
      </c>
      <c r="R1490" s="4">
        <v>3500</v>
      </c>
      <c r="S1490" s="4">
        <v>691579.04</v>
      </c>
      <c r="T1490" t="s">
        <v>2857</v>
      </c>
      <c r="U1490" t="s">
        <v>5501</v>
      </c>
      <c r="V1490" t="s">
        <v>5029</v>
      </c>
      <c r="W1490" t="s">
        <v>2913</v>
      </c>
    </row>
    <row r="1491" spans="1:23" x14ac:dyDescent="0.2">
      <c r="A1491" t="s">
        <v>2911</v>
      </c>
      <c r="B1491" t="s">
        <v>3087</v>
      </c>
      <c r="C1491" t="s">
        <v>2913</v>
      </c>
      <c r="D1491" t="s">
        <v>2914</v>
      </c>
      <c r="E1491" t="s">
        <v>2915</v>
      </c>
      <c r="F1491" t="s">
        <v>2916</v>
      </c>
      <c r="G1491" t="s">
        <v>2856</v>
      </c>
      <c r="H1491" t="s">
        <v>2712</v>
      </c>
      <c r="I1491" s="2">
        <v>45775</v>
      </c>
      <c r="J1491" t="s">
        <v>3032</v>
      </c>
      <c r="K1491" t="s">
        <v>3475</v>
      </c>
      <c r="L1491" t="s">
        <v>5503</v>
      </c>
      <c r="M1491" s="3">
        <v>31245</v>
      </c>
      <c r="N1491" s="4">
        <v>698040.17</v>
      </c>
      <c r="O1491" s="4">
        <v>776.9</v>
      </c>
      <c r="P1491" s="4">
        <v>2184.23</v>
      </c>
      <c r="Q1491" s="4">
        <v>937.35</v>
      </c>
      <c r="R1491" s="4">
        <v>3500</v>
      </c>
      <c r="S1491" s="4">
        <v>691579.04</v>
      </c>
      <c r="T1491" t="s">
        <v>2857</v>
      </c>
      <c r="U1491" t="s">
        <v>5501</v>
      </c>
      <c r="V1491" t="s">
        <v>5029</v>
      </c>
      <c r="W1491" t="s">
        <v>2913</v>
      </c>
    </row>
    <row r="1492" spans="1:23" x14ac:dyDescent="0.2">
      <c r="A1492" t="s">
        <v>2911</v>
      </c>
      <c r="B1492" t="s">
        <v>3087</v>
      </c>
      <c r="C1492" t="s">
        <v>2913</v>
      </c>
      <c r="D1492" t="s">
        <v>2914</v>
      </c>
      <c r="E1492" t="s">
        <v>2915</v>
      </c>
      <c r="F1492" t="s">
        <v>2916</v>
      </c>
      <c r="G1492" t="s">
        <v>2856</v>
      </c>
      <c r="H1492" t="s">
        <v>2712</v>
      </c>
      <c r="I1492" s="2">
        <v>45775</v>
      </c>
      <c r="J1492" t="s">
        <v>3032</v>
      </c>
      <c r="K1492" t="s">
        <v>3475</v>
      </c>
      <c r="L1492" t="s">
        <v>5504</v>
      </c>
      <c r="M1492" s="3">
        <v>31245</v>
      </c>
      <c r="N1492" s="4">
        <v>698040.17</v>
      </c>
      <c r="O1492" s="4">
        <v>776.9</v>
      </c>
      <c r="P1492" s="4">
        <v>2184.23</v>
      </c>
      <c r="Q1492" s="4">
        <v>937.35</v>
      </c>
      <c r="R1492" s="4">
        <v>3500</v>
      </c>
      <c r="S1492" s="4">
        <v>691579.04</v>
      </c>
      <c r="T1492" t="s">
        <v>2857</v>
      </c>
      <c r="U1492" t="s">
        <v>5501</v>
      </c>
      <c r="V1492" t="s">
        <v>5029</v>
      </c>
      <c r="W1492" t="s">
        <v>2913</v>
      </c>
    </row>
    <row r="1493" spans="1:23" x14ac:dyDescent="0.2">
      <c r="A1493" t="s">
        <v>2911</v>
      </c>
      <c r="B1493" t="s">
        <v>3087</v>
      </c>
      <c r="C1493" t="s">
        <v>2913</v>
      </c>
      <c r="D1493" t="s">
        <v>2914</v>
      </c>
      <c r="E1493" t="s">
        <v>2915</v>
      </c>
      <c r="F1493" t="s">
        <v>2916</v>
      </c>
      <c r="G1493" t="s">
        <v>2856</v>
      </c>
      <c r="H1493" t="s">
        <v>2712</v>
      </c>
      <c r="I1493" s="2">
        <v>45775</v>
      </c>
      <c r="J1493" t="s">
        <v>3032</v>
      </c>
      <c r="K1493" t="s">
        <v>3475</v>
      </c>
      <c r="L1493" t="s">
        <v>5505</v>
      </c>
      <c r="M1493" s="3">
        <v>31245</v>
      </c>
      <c r="N1493" s="4">
        <v>698040.17</v>
      </c>
      <c r="O1493" s="4">
        <v>776.9</v>
      </c>
      <c r="P1493" s="4">
        <v>2184.23</v>
      </c>
      <c r="Q1493" s="4">
        <v>937.35</v>
      </c>
      <c r="R1493" s="4">
        <v>3500</v>
      </c>
      <c r="S1493" s="4">
        <v>691579.04</v>
      </c>
      <c r="T1493" t="s">
        <v>2857</v>
      </c>
      <c r="U1493" t="s">
        <v>5501</v>
      </c>
      <c r="V1493" t="s">
        <v>5029</v>
      </c>
      <c r="W1493" t="s">
        <v>2913</v>
      </c>
    </row>
    <row r="1494" spans="1:23" x14ac:dyDescent="0.2">
      <c r="A1494" t="s">
        <v>2911</v>
      </c>
      <c r="B1494" t="s">
        <v>3087</v>
      </c>
      <c r="C1494" t="s">
        <v>2913</v>
      </c>
      <c r="D1494" t="s">
        <v>2914</v>
      </c>
      <c r="E1494" t="s">
        <v>2915</v>
      </c>
      <c r="F1494" t="s">
        <v>2916</v>
      </c>
      <c r="G1494" t="s">
        <v>2856</v>
      </c>
      <c r="H1494" t="s">
        <v>2712</v>
      </c>
      <c r="I1494" s="2">
        <v>45775</v>
      </c>
      <c r="J1494" t="s">
        <v>3032</v>
      </c>
      <c r="K1494" t="s">
        <v>3475</v>
      </c>
      <c r="L1494" t="s">
        <v>5506</v>
      </c>
      <c r="M1494" s="3">
        <v>31245</v>
      </c>
      <c r="N1494" s="4">
        <v>698040.17</v>
      </c>
      <c r="O1494" s="4">
        <v>776.9</v>
      </c>
      <c r="P1494" s="4">
        <v>1545.6</v>
      </c>
      <c r="Q1494" s="4">
        <v>937.35</v>
      </c>
      <c r="R1494" s="4">
        <v>3500</v>
      </c>
      <c r="S1494" s="4">
        <v>692217.67</v>
      </c>
      <c r="T1494" t="s">
        <v>2857</v>
      </c>
      <c r="U1494" t="s">
        <v>5501</v>
      </c>
      <c r="V1494" t="s">
        <v>5029</v>
      </c>
      <c r="W1494" t="s">
        <v>2913</v>
      </c>
    </row>
    <row r="1495" spans="1:23" x14ac:dyDescent="0.2">
      <c r="A1495" t="s">
        <v>2911</v>
      </c>
      <c r="B1495" t="s">
        <v>3087</v>
      </c>
      <c r="C1495" t="s">
        <v>2913</v>
      </c>
      <c r="D1495" t="s">
        <v>2914</v>
      </c>
      <c r="E1495" t="s">
        <v>2915</v>
      </c>
      <c r="F1495" t="s">
        <v>2916</v>
      </c>
      <c r="G1495" t="s">
        <v>2856</v>
      </c>
      <c r="H1495" t="s">
        <v>2712</v>
      </c>
      <c r="I1495" s="2">
        <v>45775</v>
      </c>
      <c r="J1495" t="s">
        <v>3032</v>
      </c>
      <c r="K1495" t="s">
        <v>3475</v>
      </c>
      <c r="L1495" t="s">
        <v>5507</v>
      </c>
      <c r="M1495" s="3">
        <v>31245</v>
      </c>
      <c r="N1495" s="4">
        <v>698040.17</v>
      </c>
      <c r="O1495" s="4">
        <v>776.9</v>
      </c>
      <c r="P1495" s="4">
        <v>1545.6</v>
      </c>
      <c r="Q1495" s="4">
        <v>937.35</v>
      </c>
      <c r="R1495" s="4">
        <v>3500</v>
      </c>
      <c r="S1495" s="4">
        <v>692217.67</v>
      </c>
      <c r="T1495" t="s">
        <v>2857</v>
      </c>
      <c r="U1495" t="s">
        <v>5501</v>
      </c>
      <c r="V1495" t="s">
        <v>5029</v>
      </c>
      <c r="W1495" t="s">
        <v>2913</v>
      </c>
    </row>
    <row r="1496" spans="1:23" x14ac:dyDescent="0.2">
      <c r="A1496" t="s">
        <v>2911</v>
      </c>
      <c r="B1496" t="s">
        <v>3087</v>
      </c>
      <c r="C1496" t="s">
        <v>2913</v>
      </c>
      <c r="D1496" t="s">
        <v>2914</v>
      </c>
      <c r="E1496" t="s">
        <v>2915</v>
      </c>
      <c r="F1496" t="s">
        <v>2916</v>
      </c>
      <c r="G1496" t="s">
        <v>2856</v>
      </c>
      <c r="H1496" t="s">
        <v>2712</v>
      </c>
      <c r="I1496" s="2">
        <v>45775</v>
      </c>
      <c r="J1496" t="s">
        <v>3032</v>
      </c>
      <c r="K1496" t="s">
        <v>3475</v>
      </c>
      <c r="L1496" t="s">
        <v>5508</v>
      </c>
      <c r="M1496" s="3">
        <v>31245</v>
      </c>
      <c r="N1496" s="4">
        <v>698040.17</v>
      </c>
      <c r="O1496" s="4">
        <v>776.9</v>
      </c>
      <c r="P1496" s="4">
        <v>1545.6</v>
      </c>
      <c r="Q1496" s="4">
        <v>937.35</v>
      </c>
      <c r="R1496" s="4">
        <v>3500</v>
      </c>
      <c r="S1496" s="4">
        <v>692217.67</v>
      </c>
      <c r="T1496" t="s">
        <v>2857</v>
      </c>
      <c r="U1496" t="s">
        <v>5501</v>
      </c>
      <c r="V1496" t="s">
        <v>5029</v>
      </c>
      <c r="W1496" t="s">
        <v>2913</v>
      </c>
    </row>
    <row r="1497" spans="1:23" x14ac:dyDescent="0.2">
      <c r="A1497" t="s">
        <v>2911</v>
      </c>
      <c r="B1497" t="s">
        <v>3087</v>
      </c>
      <c r="C1497" t="s">
        <v>2913</v>
      </c>
      <c r="D1497" t="s">
        <v>2914</v>
      </c>
      <c r="E1497" t="s">
        <v>2915</v>
      </c>
      <c r="F1497" t="s">
        <v>2916</v>
      </c>
      <c r="G1497" t="s">
        <v>2856</v>
      </c>
      <c r="H1497" t="s">
        <v>2712</v>
      </c>
      <c r="I1497" s="2">
        <v>45775</v>
      </c>
      <c r="J1497" t="s">
        <v>3032</v>
      </c>
      <c r="K1497" t="s">
        <v>3475</v>
      </c>
      <c r="L1497" t="s">
        <v>5509</v>
      </c>
      <c r="M1497" s="3">
        <v>31245</v>
      </c>
      <c r="N1497" s="4">
        <v>698040.17</v>
      </c>
      <c r="O1497" s="4">
        <v>776.9</v>
      </c>
      <c r="P1497" s="4">
        <v>1545.6</v>
      </c>
      <c r="Q1497" s="4">
        <v>937.35</v>
      </c>
      <c r="R1497" s="4">
        <v>3500</v>
      </c>
      <c r="S1497" s="4">
        <v>692217.67</v>
      </c>
      <c r="T1497" t="s">
        <v>2857</v>
      </c>
      <c r="U1497" t="s">
        <v>5501</v>
      </c>
      <c r="V1497" t="s">
        <v>5029</v>
      </c>
      <c r="W1497" t="s">
        <v>2913</v>
      </c>
    </row>
    <row r="1498" spans="1:23" x14ac:dyDescent="0.2">
      <c r="A1498" t="s">
        <v>2911</v>
      </c>
      <c r="B1498" t="s">
        <v>3087</v>
      </c>
      <c r="C1498" t="s">
        <v>2913</v>
      </c>
      <c r="D1498" t="s">
        <v>2914</v>
      </c>
      <c r="E1498" t="s">
        <v>2915</v>
      </c>
      <c r="F1498" t="s">
        <v>2916</v>
      </c>
      <c r="G1498" t="s">
        <v>2856</v>
      </c>
      <c r="H1498" t="s">
        <v>2712</v>
      </c>
      <c r="I1498" s="2">
        <v>45775</v>
      </c>
      <c r="J1498" t="s">
        <v>3032</v>
      </c>
      <c r="K1498" t="s">
        <v>3475</v>
      </c>
      <c r="L1498" t="s">
        <v>5510</v>
      </c>
      <c r="M1498" s="3">
        <v>31245</v>
      </c>
      <c r="N1498" s="4">
        <v>698040.17</v>
      </c>
      <c r="O1498" s="4">
        <v>776.9</v>
      </c>
      <c r="P1498" s="4">
        <v>1929</v>
      </c>
      <c r="Q1498" s="4">
        <v>937.35</v>
      </c>
      <c r="R1498" s="4">
        <v>3500</v>
      </c>
      <c r="S1498" s="4">
        <v>691834.27</v>
      </c>
      <c r="T1498" t="s">
        <v>2857</v>
      </c>
      <c r="U1498" t="s">
        <v>5501</v>
      </c>
      <c r="V1498" t="s">
        <v>5029</v>
      </c>
      <c r="W1498" t="s">
        <v>2913</v>
      </c>
    </row>
    <row r="1499" spans="1:23" x14ac:dyDescent="0.2">
      <c r="A1499" t="s">
        <v>2911</v>
      </c>
      <c r="B1499" t="s">
        <v>3087</v>
      </c>
      <c r="C1499" t="s">
        <v>2913</v>
      </c>
      <c r="D1499" t="s">
        <v>2914</v>
      </c>
      <c r="E1499" t="s">
        <v>2915</v>
      </c>
      <c r="F1499" t="s">
        <v>2916</v>
      </c>
      <c r="G1499" t="s">
        <v>2856</v>
      </c>
      <c r="H1499" t="s">
        <v>2712</v>
      </c>
      <c r="I1499" s="2">
        <v>45775</v>
      </c>
      <c r="J1499" t="s">
        <v>3032</v>
      </c>
      <c r="K1499" t="s">
        <v>3475</v>
      </c>
      <c r="L1499" t="s">
        <v>5511</v>
      </c>
      <c r="M1499" s="3">
        <v>31245</v>
      </c>
      <c r="N1499" s="4">
        <v>698040.17</v>
      </c>
      <c r="O1499" s="4">
        <v>776.9</v>
      </c>
      <c r="P1499" s="4">
        <v>1929</v>
      </c>
      <c r="Q1499" s="4">
        <v>937.35</v>
      </c>
      <c r="R1499" s="4">
        <v>3500</v>
      </c>
      <c r="S1499" s="4">
        <v>691834.27</v>
      </c>
      <c r="T1499" t="s">
        <v>2857</v>
      </c>
      <c r="U1499" t="s">
        <v>5501</v>
      </c>
      <c r="V1499" t="s">
        <v>5029</v>
      </c>
      <c r="W1499" t="s">
        <v>2913</v>
      </c>
    </row>
    <row r="1500" spans="1:23" x14ac:dyDescent="0.2">
      <c r="A1500" t="s">
        <v>2911</v>
      </c>
      <c r="B1500" t="s">
        <v>3087</v>
      </c>
      <c r="C1500" t="s">
        <v>2913</v>
      </c>
      <c r="D1500" t="s">
        <v>2914</v>
      </c>
      <c r="E1500" t="s">
        <v>2915</v>
      </c>
      <c r="F1500" t="s">
        <v>2916</v>
      </c>
      <c r="G1500" t="s">
        <v>2856</v>
      </c>
      <c r="H1500" t="s">
        <v>2712</v>
      </c>
      <c r="I1500" s="2">
        <v>45775</v>
      </c>
      <c r="J1500" t="s">
        <v>3032</v>
      </c>
      <c r="K1500" t="s">
        <v>3475</v>
      </c>
      <c r="L1500" t="s">
        <v>5512</v>
      </c>
      <c r="M1500" s="3">
        <v>31245</v>
      </c>
      <c r="N1500" s="4">
        <v>698040.17</v>
      </c>
      <c r="O1500" s="4">
        <v>776.9</v>
      </c>
      <c r="P1500" s="4">
        <v>1929</v>
      </c>
      <c r="Q1500" s="4">
        <v>937.35</v>
      </c>
      <c r="R1500" s="4">
        <v>3500</v>
      </c>
      <c r="S1500" s="4">
        <v>691834.27</v>
      </c>
      <c r="T1500" t="s">
        <v>2857</v>
      </c>
      <c r="U1500" t="s">
        <v>5501</v>
      </c>
      <c r="V1500" t="s">
        <v>5029</v>
      </c>
      <c r="W1500" t="s">
        <v>2913</v>
      </c>
    </row>
    <row r="1501" spans="1:23" x14ac:dyDescent="0.2">
      <c r="A1501" t="s">
        <v>2911</v>
      </c>
      <c r="B1501" t="s">
        <v>3087</v>
      </c>
      <c r="C1501" t="s">
        <v>2913</v>
      </c>
      <c r="D1501" t="s">
        <v>2914</v>
      </c>
      <c r="E1501" t="s">
        <v>2915</v>
      </c>
      <c r="F1501" t="s">
        <v>2916</v>
      </c>
      <c r="G1501" t="s">
        <v>2856</v>
      </c>
      <c r="H1501" t="s">
        <v>2716</v>
      </c>
      <c r="I1501" s="2">
        <v>45775</v>
      </c>
      <c r="J1501" t="s">
        <v>3032</v>
      </c>
      <c r="K1501" t="s">
        <v>3475</v>
      </c>
      <c r="L1501" t="s">
        <v>5513</v>
      </c>
      <c r="M1501" s="3">
        <v>31245</v>
      </c>
      <c r="N1501" s="4">
        <v>690973.8</v>
      </c>
      <c r="O1501" s="4">
        <v>769.04</v>
      </c>
      <c r="P1501" s="4">
        <v>1929</v>
      </c>
      <c r="Q1501" s="4">
        <v>937.35</v>
      </c>
      <c r="R1501" s="4">
        <v>3500</v>
      </c>
      <c r="S1501" s="4">
        <v>684775.76</v>
      </c>
      <c r="T1501" t="s">
        <v>2857</v>
      </c>
      <c r="U1501" t="s">
        <v>5514</v>
      </c>
      <c r="V1501" t="s">
        <v>5029</v>
      </c>
      <c r="W1501" t="s">
        <v>2913</v>
      </c>
    </row>
    <row r="1502" spans="1:23" x14ac:dyDescent="0.2">
      <c r="A1502" t="s">
        <v>2911</v>
      </c>
      <c r="B1502" t="s">
        <v>3087</v>
      </c>
      <c r="C1502" t="s">
        <v>2913</v>
      </c>
      <c r="D1502" t="s">
        <v>2914</v>
      </c>
      <c r="E1502" t="s">
        <v>2915</v>
      </c>
      <c r="F1502" t="s">
        <v>2916</v>
      </c>
      <c r="G1502" t="s">
        <v>2856</v>
      </c>
      <c r="H1502" t="s">
        <v>2716</v>
      </c>
      <c r="I1502" s="2">
        <v>45775</v>
      </c>
      <c r="J1502" t="s">
        <v>3032</v>
      </c>
      <c r="K1502" t="s">
        <v>3475</v>
      </c>
      <c r="L1502" t="s">
        <v>5515</v>
      </c>
      <c r="M1502" s="3">
        <v>31245</v>
      </c>
      <c r="N1502" s="4">
        <v>690973.8</v>
      </c>
      <c r="O1502" s="4">
        <v>769.04</v>
      </c>
      <c r="P1502" s="4">
        <v>1932</v>
      </c>
      <c r="Q1502" s="4">
        <v>937.35</v>
      </c>
      <c r="R1502" s="4">
        <v>3500</v>
      </c>
      <c r="S1502" s="4">
        <v>684772.76</v>
      </c>
      <c r="T1502" t="s">
        <v>2857</v>
      </c>
      <c r="U1502" t="s">
        <v>5514</v>
      </c>
      <c r="V1502" t="s">
        <v>5029</v>
      </c>
      <c r="W1502" t="s">
        <v>2913</v>
      </c>
    </row>
    <row r="1503" spans="1:23" x14ac:dyDescent="0.2">
      <c r="A1503" t="s">
        <v>2911</v>
      </c>
      <c r="B1503" t="s">
        <v>3087</v>
      </c>
      <c r="C1503" t="s">
        <v>2913</v>
      </c>
      <c r="D1503" t="s">
        <v>2914</v>
      </c>
      <c r="E1503" t="s">
        <v>2915</v>
      </c>
      <c r="F1503" t="s">
        <v>2916</v>
      </c>
      <c r="G1503" t="s">
        <v>2856</v>
      </c>
      <c r="H1503" t="s">
        <v>2716</v>
      </c>
      <c r="I1503" s="2">
        <v>45775</v>
      </c>
      <c r="J1503" t="s">
        <v>3032</v>
      </c>
      <c r="K1503" t="s">
        <v>3475</v>
      </c>
      <c r="L1503" t="s">
        <v>5516</v>
      </c>
      <c r="M1503" s="3">
        <v>31245</v>
      </c>
      <c r="N1503" s="4">
        <v>690973.8</v>
      </c>
      <c r="O1503" s="4">
        <v>769.04</v>
      </c>
      <c r="P1503" s="4">
        <v>1932</v>
      </c>
      <c r="Q1503" s="4">
        <v>937.35</v>
      </c>
      <c r="R1503" s="4">
        <v>3500</v>
      </c>
      <c r="S1503" s="4">
        <v>684772.76</v>
      </c>
      <c r="T1503" t="s">
        <v>2857</v>
      </c>
      <c r="U1503" t="s">
        <v>5514</v>
      </c>
      <c r="V1503" t="s">
        <v>5029</v>
      </c>
      <c r="W1503" t="s">
        <v>2913</v>
      </c>
    </row>
    <row r="1504" spans="1:23" x14ac:dyDescent="0.2">
      <c r="A1504" t="s">
        <v>2911</v>
      </c>
      <c r="B1504" t="s">
        <v>3087</v>
      </c>
      <c r="C1504" t="s">
        <v>2913</v>
      </c>
      <c r="D1504" t="s">
        <v>2914</v>
      </c>
      <c r="E1504" t="s">
        <v>2915</v>
      </c>
      <c r="F1504" t="s">
        <v>2916</v>
      </c>
      <c r="G1504" t="s">
        <v>2856</v>
      </c>
      <c r="H1504" t="s">
        <v>2716</v>
      </c>
      <c r="I1504" s="2">
        <v>45775</v>
      </c>
      <c r="J1504" t="s">
        <v>3032</v>
      </c>
      <c r="K1504" t="s">
        <v>3475</v>
      </c>
      <c r="L1504" t="s">
        <v>5517</v>
      </c>
      <c r="M1504" s="3">
        <v>31245</v>
      </c>
      <c r="N1504" s="4">
        <v>690973.8</v>
      </c>
      <c r="O1504" s="4">
        <v>769.04</v>
      </c>
      <c r="P1504" s="4">
        <v>1932</v>
      </c>
      <c r="Q1504" s="4">
        <v>937.35</v>
      </c>
      <c r="R1504" s="4">
        <v>3500</v>
      </c>
      <c r="S1504" s="4">
        <v>684772.76</v>
      </c>
      <c r="T1504" t="s">
        <v>2857</v>
      </c>
      <c r="U1504" t="s">
        <v>5514</v>
      </c>
      <c r="V1504" t="s">
        <v>5029</v>
      </c>
      <c r="W1504" t="s">
        <v>2913</v>
      </c>
    </row>
    <row r="1505" spans="1:23" x14ac:dyDescent="0.2">
      <c r="A1505" t="s">
        <v>2911</v>
      </c>
      <c r="B1505" t="s">
        <v>3087</v>
      </c>
      <c r="C1505" t="s">
        <v>2913</v>
      </c>
      <c r="D1505" t="s">
        <v>2914</v>
      </c>
      <c r="E1505" t="s">
        <v>2915</v>
      </c>
      <c r="F1505" t="s">
        <v>2916</v>
      </c>
      <c r="G1505" t="s">
        <v>2856</v>
      </c>
      <c r="H1505" t="s">
        <v>2716</v>
      </c>
      <c r="I1505" s="2">
        <v>45775</v>
      </c>
      <c r="J1505" t="s">
        <v>3032</v>
      </c>
      <c r="K1505" t="s">
        <v>3475</v>
      </c>
      <c r="L1505" t="s">
        <v>5518</v>
      </c>
      <c r="M1505" s="3">
        <v>31245</v>
      </c>
      <c r="N1505" s="4">
        <v>690973.8</v>
      </c>
      <c r="O1505" s="4">
        <v>769.04</v>
      </c>
      <c r="P1505" s="4">
        <v>1985.27</v>
      </c>
      <c r="Q1505" s="4">
        <v>937.35</v>
      </c>
      <c r="R1505" s="4">
        <v>3500</v>
      </c>
      <c r="S1505" s="4">
        <v>684719.49</v>
      </c>
      <c r="T1505" t="s">
        <v>2857</v>
      </c>
      <c r="U1505" t="s">
        <v>5514</v>
      </c>
      <c r="V1505" t="s">
        <v>5029</v>
      </c>
      <c r="W1505" t="s">
        <v>2913</v>
      </c>
    </row>
    <row r="1506" spans="1:23" x14ac:dyDescent="0.2">
      <c r="A1506" t="s">
        <v>2911</v>
      </c>
      <c r="B1506" t="s">
        <v>3087</v>
      </c>
      <c r="C1506" t="s">
        <v>2913</v>
      </c>
      <c r="D1506" t="s">
        <v>2914</v>
      </c>
      <c r="E1506" t="s">
        <v>2915</v>
      </c>
      <c r="F1506" t="s">
        <v>2916</v>
      </c>
      <c r="G1506" t="s">
        <v>2856</v>
      </c>
      <c r="H1506" t="s">
        <v>2716</v>
      </c>
      <c r="I1506" s="2">
        <v>45775</v>
      </c>
      <c r="J1506" t="s">
        <v>3032</v>
      </c>
      <c r="K1506" t="s">
        <v>3475</v>
      </c>
      <c r="L1506" t="s">
        <v>5519</v>
      </c>
      <c r="M1506" s="3">
        <v>31245</v>
      </c>
      <c r="N1506" s="4">
        <v>690973.8</v>
      </c>
      <c r="O1506" s="4">
        <v>769.04</v>
      </c>
      <c r="P1506" s="4">
        <v>1985.27</v>
      </c>
      <c r="Q1506" s="4">
        <v>937.35</v>
      </c>
      <c r="R1506" s="4">
        <v>3500</v>
      </c>
      <c r="S1506" s="4">
        <v>684719.49</v>
      </c>
      <c r="T1506" t="s">
        <v>2857</v>
      </c>
      <c r="U1506" t="s">
        <v>5514</v>
      </c>
      <c r="V1506" t="s">
        <v>5029</v>
      </c>
      <c r="W1506" t="s">
        <v>2913</v>
      </c>
    </row>
    <row r="1507" spans="1:23" x14ac:dyDescent="0.2">
      <c r="A1507" t="s">
        <v>2911</v>
      </c>
      <c r="B1507" t="s">
        <v>2912</v>
      </c>
      <c r="C1507" t="s">
        <v>3338</v>
      </c>
      <c r="D1507" t="s">
        <v>3339</v>
      </c>
      <c r="E1507" t="s">
        <v>2915</v>
      </c>
      <c r="F1507" t="s">
        <v>2916</v>
      </c>
      <c r="G1507" t="s">
        <v>2856</v>
      </c>
      <c r="H1507" t="s">
        <v>5520</v>
      </c>
      <c r="I1507" s="2">
        <v>45776</v>
      </c>
      <c r="J1507" t="s">
        <v>4786</v>
      </c>
      <c r="K1507" t="s">
        <v>4787</v>
      </c>
      <c r="L1507" t="s">
        <v>5521</v>
      </c>
      <c r="M1507" s="3">
        <v>8380</v>
      </c>
      <c r="N1507" s="4">
        <v>187742.56</v>
      </c>
      <c r="O1507" s="4">
        <v>208.95</v>
      </c>
      <c r="P1507" s="4">
        <v>1225</v>
      </c>
      <c r="Q1507" s="4">
        <v>251.4</v>
      </c>
      <c r="R1507" s="4">
        <v>1575</v>
      </c>
      <c r="S1507" s="4">
        <v>184733.61</v>
      </c>
      <c r="T1507" t="s">
        <v>2857</v>
      </c>
      <c r="U1507" t="s">
        <v>5522</v>
      </c>
      <c r="V1507" t="s">
        <v>5029</v>
      </c>
      <c r="W1507" t="s">
        <v>3338</v>
      </c>
    </row>
    <row r="1508" spans="1:23" x14ac:dyDescent="0.2">
      <c r="A1508" t="s">
        <v>2911</v>
      </c>
      <c r="B1508" t="s">
        <v>2912</v>
      </c>
      <c r="C1508" t="s">
        <v>3338</v>
      </c>
      <c r="D1508" t="s">
        <v>3339</v>
      </c>
      <c r="E1508" t="s">
        <v>2915</v>
      </c>
      <c r="F1508" t="s">
        <v>2916</v>
      </c>
      <c r="G1508" t="s">
        <v>2856</v>
      </c>
      <c r="H1508" t="s">
        <v>5520</v>
      </c>
      <c r="I1508" s="2">
        <v>45776</v>
      </c>
      <c r="J1508" t="s">
        <v>4786</v>
      </c>
      <c r="K1508" t="s">
        <v>4787</v>
      </c>
      <c r="L1508" t="s">
        <v>5523</v>
      </c>
      <c r="M1508" s="3">
        <v>8380</v>
      </c>
      <c r="N1508" s="4">
        <v>187742.56</v>
      </c>
      <c r="O1508" s="4">
        <v>208.95</v>
      </c>
      <c r="P1508" s="4">
        <v>1225</v>
      </c>
      <c r="Q1508" s="4">
        <v>251.4</v>
      </c>
      <c r="R1508" s="4">
        <v>1575</v>
      </c>
      <c r="S1508" s="4">
        <v>184733.61</v>
      </c>
      <c r="T1508" t="s">
        <v>2857</v>
      </c>
      <c r="U1508" t="s">
        <v>5522</v>
      </c>
      <c r="V1508" t="s">
        <v>5029</v>
      </c>
      <c r="W1508" t="s">
        <v>3338</v>
      </c>
    </row>
    <row r="1509" spans="1:23" x14ac:dyDescent="0.2">
      <c r="A1509" t="s">
        <v>2911</v>
      </c>
      <c r="B1509" t="s">
        <v>2912</v>
      </c>
      <c r="C1509" t="s">
        <v>3338</v>
      </c>
      <c r="D1509" t="s">
        <v>3339</v>
      </c>
      <c r="E1509" t="s">
        <v>2915</v>
      </c>
      <c r="F1509" t="s">
        <v>2916</v>
      </c>
      <c r="G1509" t="s">
        <v>2856</v>
      </c>
      <c r="H1509" t="s">
        <v>5520</v>
      </c>
      <c r="I1509" s="2">
        <v>45776</v>
      </c>
      <c r="J1509" t="s">
        <v>4786</v>
      </c>
      <c r="K1509" t="s">
        <v>4787</v>
      </c>
      <c r="L1509" t="s">
        <v>5524</v>
      </c>
      <c r="M1509" s="3">
        <v>7183</v>
      </c>
      <c r="N1509" s="4">
        <v>160922.20000000001</v>
      </c>
      <c r="O1509" s="4">
        <v>179.1</v>
      </c>
      <c r="P1509" s="4">
        <v>1050</v>
      </c>
      <c r="Q1509" s="4">
        <v>215.49</v>
      </c>
      <c r="R1509" s="4">
        <v>1350</v>
      </c>
      <c r="S1509" s="4">
        <v>158343.1</v>
      </c>
      <c r="T1509" t="s">
        <v>2857</v>
      </c>
      <c r="U1509" t="s">
        <v>5522</v>
      </c>
      <c r="V1509" t="s">
        <v>5029</v>
      </c>
      <c r="W1509" t="s">
        <v>3338</v>
      </c>
    </row>
    <row r="1510" spans="1:23" x14ac:dyDescent="0.2">
      <c r="A1510" t="s">
        <v>2911</v>
      </c>
      <c r="B1510" t="s">
        <v>2912</v>
      </c>
      <c r="C1510" t="s">
        <v>2871</v>
      </c>
      <c r="D1510" t="s">
        <v>2872</v>
      </c>
      <c r="E1510" t="s">
        <v>2915</v>
      </c>
      <c r="F1510" t="s">
        <v>2916</v>
      </c>
      <c r="G1510" t="s">
        <v>2856</v>
      </c>
      <c r="H1510" t="s">
        <v>5525</v>
      </c>
      <c r="I1510" s="2">
        <v>45776</v>
      </c>
      <c r="J1510" t="s">
        <v>4735</v>
      </c>
      <c r="K1510" t="s">
        <v>4736</v>
      </c>
      <c r="L1510" t="s">
        <v>5526</v>
      </c>
      <c r="M1510" s="3">
        <v>27214</v>
      </c>
      <c r="N1510" s="4">
        <v>532033.69999999995</v>
      </c>
      <c r="O1510" s="4">
        <v>592.14</v>
      </c>
      <c r="P1510" s="4">
        <v>1374.85</v>
      </c>
      <c r="Q1510" s="4">
        <v>816.42</v>
      </c>
      <c r="R1510" s="4">
        <v>800</v>
      </c>
      <c r="S1510" s="4">
        <v>529266.71</v>
      </c>
      <c r="T1510" t="s">
        <v>2857</v>
      </c>
      <c r="U1510" t="s">
        <v>5527</v>
      </c>
      <c r="V1510" t="s">
        <v>5029</v>
      </c>
      <c r="W1510" t="s">
        <v>2871</v>
      </c>
    </row>
    <row r="1511" spans="1:23" x14ac:dyDescent="0.2">
      <c r="A1511" t="s">
        <v>2911</v>
      </c>
      <c r="B1511" t="s">
        <v>2912</v>
      </c>
      <c r="C1511" t="s">
        <v>2871</v>
      </c>
      <c r="D1511" t="s">
        <v>2872</v>
      </c>
      <c r="E1511" t="s">
        <v>2915</v>
      </c>
      <c r="F1511" t="s">
        <v>2916</v>
      </c>
      <c r="G1511" t="s">
        <v>2856</v>
      </c>
      <c r="H1511" t="s">
        <v>5525</v>
      </c>
      <c r="I1511" s="2">
        <v>45776</v>
      </c>
      <c r="J1511" t="s">
        <v>4735</v>
      </c>
      <c r="K1511" t="s">
        <v>4736</v>
      </c>
      <c r="L1511" t="s">
        <v>5528</v>
      </c>
      <c r="M1511" s="3">
        <v>26447</v>
      </c>
      <c r="N1511" s="4">
        <v>517038.85</v>
      </c>
      <c r="O1511" s="4">
        <v>575.45000000000005</v>
      </c>
      <c r="P1511" s="4">
        <v>1374.85</v>
      </c>
      <c r="Q1511" s="4">
        <v>793.41</v>
      </c>
      <c r="R1511" s="4">
        <v>800</v>
      </c>
      <c r="S1511" s="4">
        <v>514288.55</v>
      </c>
      <c r="T1511" t="s">
        <v>2857</v>
      </c>
      <c r="U1511" t="s">
        <v>5527</v>
      </c>
      <c r="V1511" t="s">
        <v>5029</v>
      </c>
      <c r="W1511" t="s">
        <v>2871</v>
      </c>
    </row>
    <row r="1512" spans="1:23" x14ac:dyDescent="0.2">
      <c r="A1512" t="s">
        <v>2911</v>
      </c>
      <c r="B1512" t="s">
        <v>2912</v>
      </c>
      <c r="C1512" t="s">
        <v>2871</v>
      </c>
      <c r="D1512" t="s">
        <v>2872</v>
      </c>
      <c r="E1512" t="s">
        <v>2915</v>
      </c>
      <c r="F1512" t="s">
        <v>2916</v>
      </c>
      <c r="G1512" t="s">
        <v>2856</v>
      </c>
      <c r="H1512" t="s">
        <v>5529</v>
      </c>
      <c r="I1512" s="2">
        <v>45776</v>
      </c>
      <c r="J1512" t="s">
        <v>5182</v>
      </c>
      <c r="K1512" t="s">
        <v>5183</v>
      </c>
      <c r="L1512" t="s">
        <v>5530</v>
      </c>
      <c r="M1512" s="3">
        <v>26367</v>
      </c>
      <c r="N1512" s="4">
        <v>519429.9</v>
      </c>
      <c r="O1512" s="4">
        <v>578.12</v>
      </c>
      <c r="P1512" s="4">
        <v>1200</v>
      </c>
      <c r="Q1512" s="4">
        <v>791.01</v>
      </c>
      <c r="R1512" s="4">
        <v>1500</v>
      </c>
      <c r="S1512" s="4">
        <v>516151.78</v>
      </c>
      <c r="T1512" t="s">
        <v>2857</v>
      </c>
      <c r="U1512" t="s">
        <v>5531</v>
      </c>
      <c r="V1512" t="s">
        <v>5029</v>
      </c>
      <c r="W1512" t="s">
        <v>2871</v>
      </c>
    </row>
    <row r="1513" spans="1:23" x14ac:dyDescent="0.2">
      <c r="A1513" t="s">
        <v>2911</v>
      </c>
      <c r="B1513" t="s">
        <v>2912</v>
      </c>
      <c r="C1513" t="s">
        <v>2913</v>
      </c>
      <c r="D1513" t="s">
        <v>2914</v>
      </c>
      <c r="E1513" t="s">
        <v>2915</v>
      </c>
      <c r="F1513" t="s">
        <v>2916</v>
      </c>
      <c r="G1513" t="s">
        <v>2856</v>
      </c>
      <c r="H1513" t="s">
        <v>5532</v>
      </c>
      <c r="I1513" s="2">
        <v>45777</v>
      </c>
      <c r="J1513" t="s">
        <v>2952</v>
      </c>
      <c r="K1513" t="s">
        <v>3373</v>
      </c>
      <c r="L1513" t="s">
        <v>5533</v>
      </c>
      <c r="M1513" s="3">
        <v>29304</v>
      </c>
      <c r="N1513" s="4">
        <v>657319.78</v>
      </c>
      <c r="O1513" s="4">
        <v>731.58</v>
      </c>
      <c r="P1513" s="4">
        <v>1506.4</v>
      </c>
      <c r="Q1513" s="4">
        <v>879.12</v>
      </c>
      <c r="R1513" s="4">
        <v>3500.01</v>
      </c>
      <c r="S1513" s="4">
        <v>651581.79</v>
      </c>
      <c r="T1513" t="s">
        <v>2857</v>
      </c>
      <c r="U1513" t="s">
        <v>5534</v>
      </c>
      <c r="V1513" t="s">
        <v>5029</v>
      </c>
      <c r="W1513" t="s">
        <v>2913</v>
      </c>
    </row>
    <row r="1514" spans="1:23" x14ac:dyDescent="0.2">
      <c r="A1514" t="s">
        <v>2911</v>
      </c>
      <c r="B1514" t="s">
        <v>3087</v>
      </c>
      <c r="C1514" t="s">
        <v>3088</v>
      </c>
      <c r="D1514" t="s">
        <v>3089</v>
      </c>
      <c r="E1514" t="s">
        <v>2915</v>
      </c>
      <c r="F1514" t="s">
        <v>2916</v>
      </c>
      <c r="G1514" t="s">
        <v>2856</v>
      </c>
      <c r="H1514" t="s">
        <v>5535</v>
      </c>
      <c r="I1514" s="2">
        <v>45777</v>
      </c>
      <c r="J1514" t="s">
        <v>3492</v>
      </c>
      <c r="K1514" t="s">
        <v>3493</v>
      </c>
      <c r="L1514" t="s">
        <v>5536</v>
      </c>
      <c r="M1514" s="3">
        <v>11012</v>
      </c>
      <c r="N1514" s="4">
        <v>251057.59</v>
      </c>
      <c r="O1514" s="4">
        <v>279.42</v>
      </c>
      <c r="P1514" s="4">
        <v>781.21</v>
      </c>
      <c r="Q1514" s="4">
        <v>330.36</v>
      </c>
      <c r="R1514" s="4">
        <v>0</v>
      </c>
      <c r="S1514" s="4">
        <v>249996.96</v>
      </c>
      <c r="T1514" t="s">
        <v>2857</v>
      </c>
      <c r="U1514" t="s">
        <v>5537</v>
      </c>
      <c r="V1514" t="s">
        <v>5029</v>
      </c>
      <c r="W1514" t="s">
        <v>3088</v>
      </c>
    </row>
    <row r="1515" spans="1:23" x14ac:dyDescent="0.2">
      <c r="A1515" t="s">
        <v>2911</v>
      </c>
      <c r="B1515" t="s">
        <v>3087</v>
      </c>
      <c r="C1515" t="s">
        <v>3088</v>
      </c>
      <c r="D1515" t="s">
        <v>3089</v>
      </c>
      <c r="E1515" t="s">
        <v>2915</v>
      </c>
      <c r="F1515" t="s">
        <v>2916</v>
      </c>
      <c r="G1515" t="s">
        <v>2856</v>
      </c>
      <c r="H1515" t="s">
        <v>5535</v>
      </c>
      <c r="I1515" s="2">
        <v>45777</v>
      </c>
      <c r="J1515" t="s">
        <v>3492</v>
      </c>
      <c r="K1515" t="s">
        <v>3493</v>
      </c>
      <c r="L1515" t="s">
        <v>5538</v>
      </c>
      <c r="M1515" s="3">
        <v>11012</v>
      </c>
      <c r="N1515" s="4">
        <v>251057.59</v>
      </c>
      <c r="O1515" s="4">
        <v>279.42</v>
      </c>
      <c r="P1515" s="4">
        <v>781.21</v>
      </c>
      <c r="Q1515" s="4">
        <v>330.36</v>
      </c>
      <c r="R1515" s="4">
        <v>0</v>
      </c>
      <c r="S1515" s="4">
        <v>249996.96</v>
      </c>
      <c r="T1515" t="s">
        <v>2857</v>
      </c>
      <c r="U1515" t="s">
        <v>5537</v>
      </c>
      <c r="V1515" t="s">
        <v>5029</v>
      </c>
      <c r="W1515" t="s">
        <v>3088</v>
      </c>
    </row>
    <row r="1516" spans="1:23" x14ac:dyDescent="0.2">
      <c r="A1516" t="s">
        <v>2911</v>
      </c>
      <c r="B1516" t="s">
        <v>3087</v>
      </c>
      <c r="C1516" t="s">
        <v>3088</v>
      </c>
      <c r="D1516" t="s">
        <v>3089</v>
      </c>
      <c r="E1516" t="s">
        <v>2915</v>
      </c>
      <c r="F1516" t="s">
        <v>2916</v>
      </c>
      <c r="G1516" t="s">
        <v>2856</v>
      </c>
      <c r="H1516" t="s">
        <v>5535</v>
      </c>
      <c r="I1516" s="2">
        <v>45777</v>
      </c>
      <c r="J1516" t="s">
        <v>3492</v>
      </c>
      <c r="K1516" t="s">
        <v>3493</v>
      </c>
      <c r="L1516" t="s">
        <v>4912</v>
      </c>
      <c r="M1516" s="3">
        <v>2202</v>
      </c>
      <c r="N1516" s="4">
        <v>50211.519999999997</v>
      </c>
      <c r="O1516" s="4">
        <v>55.88</v>
      </c>
      <c r="P1516" s="4">
        <v>156.24</v>
      </c>
      <c r="Q1516" s="4">
        <v>66.06</v>
      </c>
      <c r="R1516" s="4">
        <v>0</v>
      </c>
      <c r="S1516" s="4">
        <v>49999.4</v>
      </c>
      <c r="T1516" t="s">
        <v>2857</v>
      </c>
      <c r="U1516" t="s">
        <v>5537</v>
      </c>
      <c r="V1516" t="s">
        <v>5029</v>
      </c>
      <c r="W1516" t="s">
        <v>3088</v>
      </c>
    </row>
    <row r="1517" spans="1:23" x14ac:dyDescent="0.2">
      <c r="A1517" t="s">
        <v>2911</v>
      </c>
      <c r="B1517" t="s">
        <v>3087</v>
      </c>
      <c r="C1517" t="s">
        <v>3088</v>
      </c>
      <c r="D1517" t="s">
        <v>3089</v>
      </c>
      <c r="E1517" t="s">
        <v>2915</v>
      </c>
      <c r="F1517" t="s">
        <v>2916</v>
      </c>
      <c r="G1517" t="s">
        <v>2856</v>
      </c>
      <c r="H1517" t="s">
        <v>5535</v>
      </c>
      <c r="I1517" s="2">
        <v>45777</v>
      </c>
      <c r="J1517" t="s">
        <v>3492</v>
      </c>
      <c r="K1517" t="s">
        <v>3493</v>
      </c>
      <c r="L1517" t="s">
        <v>5539</v>
      </c>
      <c r="M1517" s="3">
        <v>4405</v>
      </c>
      <c r="N1517" s="4">
        <v>100423.03999999999</v>
      </c>
      <c r="O1517" s="4">
        <v>111.77</v>
      </c>
      <c r="P1517" s="4">
        <v>377.57</v>
      </c>
      <c r="Q1517" s="4">
        <v>132.15</v>
      </c>
      <c r="R1517" s="4">
        <v>0</v>
      </c>
      <c r="S1517" s="4">
        <v>99933.7</v>
      </c>
      <c r="T1517" t="s">
        <v>2857</v>
      </c>
      <c r="U1517" t="s">
        <v>5537</v>
      </c>
      <c r="V1517" t="s">
        <v>5029</v>
      </c>
      <c r="W1517" t="s">
        <v>3088</v>
      </c>
    </row>
    <row r="1518" spans="1:23" x14ac:dyDescent="0.2">
      <c r="A1518" t="s">
        <v>2911</v>
      </c>
      <c r="B1518" t="s">
        <v>2912</v>
      </c>
      <c r="C1518" t="s">
        <v>2913</v>
      </c>
      <c r="D1518" t="s">
        <v>2914</v>
      </c>
      <c r="E1518" t="s">
        <v>2915</v>
      </c>
      <c r="F1518" t="s">
        <v>2916</v>
      </c>
      <c r="G1518" t="s">
        <v>2856</v>
      </c>
      <c r="H1518" t="s">
        <v>2214</v>
      </c>
      <c r="I1518" s="2">
        <v>45777</v>
      </c>
      <c r="J1518" t="s">
        <v>3465</v>
      </c>
      <c r="K1518" t="s">
        <v>3466</v>
      </c>
      <c r="L1518" t="s">
        <v>5540</v>
      </c>
      <c r="M1518" s="3">
        <v>31245</v>
      </c>
      <c r="N1518" s="4">
        <v>697846.14</v>
      </c>
      <c r="O1518" s="4">
        <v>776.69</v>
      </c>
      <c r="P1518" s="4">
        <v>2005.16</v>
      </c>
      <c r="Q1518" s="4">
        <v>937.35</v>
      </c>
      <c r="R1518" s="4">
        <v>3500</v>
      </c>
      <c r="S1518" s="4">
        <v>691564.29</v>
      </c>
      <c r="T1518" t="s">
        <v>2857</v>
      </c>
      <c r="U1518" t="s">
        <v>5541</v>
      </c>
      <c r="V1518" t="s">
        <v>5029</v>
      </c>
      <c r="W1518" t="s">
        <v>2913</v>
      </c>
    </row>
    <row r="1519" spans="1:23" x14ac:dyDescent="0.2">
      <c r="A1519" t="s">
        <v>2911</v>
      </c>
      <c r="B1519" t="s">
        <v>2912</v>
      </c>
      <c r="C1519" t="s">
        <v>2913</v>
      </c>
      <c r="D1519" t="s">
        <v>2914</v>
      </c>
      <c r="E1519" t="s">
        <v>2915</v>
      </c>
      <c r="F1519" t="s">
        <v>2916</v>
      </c>
      <c r="G1519" t="s">
        <v>2856</v>
      </c>
      <c r="H1519" t="s">
        <v>2214</v>
      </c>
      <c r="I1519" s="2">
        <v>45777</v>
      </c>
      <c r="J1519" t="s">
        <v>3465</v>
      </c>
      <c r="K1519" t="s">
        <v>3466</v>
      </c>
      <c r="L1519" t="s">
        <v>5542</v>
      </c>
      <c r="M1519" s="3">
        <v>31245</v>
      </c>
      <c r="N1519" s="4">
        <v>692222.04</v>
      </c>
      <c r="O1519" s="4">
        <v>770.43</v>
      </c>
      <c r="P1519" s="4">
        <v>1985.27</v>
      </c>
      <c r="Q1519" s="4">
        <v>937.35</v>
      </c>
      <c r="R1519" s="4">
        <v>3500</v>
      </c>
      <c r="S1519" s="4">
        <v>685966.34</v>
      </c>
      <c r="T1519" t="s">
        <v>2857</v>
      </c>
      <c r="U1519" t="s">
        <v>5541</v>
      </c>
      <c r="V1519" t="s">
        <v>5029</v>
      </c>
      <c r="W1519" t="s">
        <v>2913</v>
      </c>
    </row>
    <row r="1520" spans="1:23" x14ac:dyDescent="0.2">
      <c r="A1520" t="s">
        <v>2911</v>
      </c>
      <c r="B1520" t="s">
        <v>2912</v>
      </c>
      <c r="C1520" t="s">
        <v>2913</v>
      </c>
      <c r="D1520" t="s">
        <v>2914</v>
      </c>
      <c r="E1520" t="s">
        <v>2915</v>
      </c>
      <c r="F1520" t="s">
        <v>2916</v>
      </c>
      <c r="G1520" t="s">
        <v>2856</v>
      </c>
      <c r="H1520" t="s">
        <v>2214</v>
      </c>
      <c r="I1520" s="2">
        <v>45777</v>
      </c>
      <c r="J1520" t="s">
        <v>3465</v>
      </c>
      <c r="K1520" t="s">
        <v>3466</v>
      </c>
      <c r="L1520" t="s">
        <v>5543</v>
      </c>
      <c r="M1520" s="3">
        <v>31245</v>
      </c>
      <c r="N1520" s="4">
        <v>697846.14</v>
      </c>
      <c r="O1520" s="4">
        <v>776.69</v>
      </c>
      <c r="P1520" s="4">
        <v>1932</v>
      </c>
      <c r="Q1520" s="4">
        <v>937.35</v>
      </c>
      <c r="R1520" s="4">
        <v>3500</v>
      </c>
      <c r="S1520" s="4">
        <v>691637.45</v>
      </c>
      <c r="T1520" t="s">
        <v>2857</v>
      </c>
      <c r="U1520" t="s">
        <v>5541</v>
      </c>
      <c r="V1520" t="s">
        <v>5029</v>
      </c>
      <c r="W1520" t="s">
        <v>2913</v>
      </c>
    </row>
    <row r="1521" spans="1:23" x14ac:dyDescent="0.2">
      <c r="A1521" t="s">
        <v>2911</v>
      </c>
      <c r="B1521" t="s">
        <v>2912</v>
      </c>
      <c r="C1521" t="s">
        <v>2913</v>
      </c>
      <c r="D1521" t="s">
        <v>2914</v>
      </c>
      <c r="E1521" t="s">
        <v>2915</v>
      </c>
      <c r="F1521" t="s">
        <v>2916</v>
      </c>
      <c r="G1521" t="s">
        <v>2856</v>
      </c>
      <c r="H1521" t="s">
        <v>2214</v>
      </c>
      <c r="I1521" s="2">
        <v>45777</v>
      </c>
      <c r="J1521" t="s">
        <v>3465</v>
      </c>
      <c r="K1521" t="s">
        <v>3466</v>
      </c>
      <c r="L1521" t="s">
        <v>5544</v>
      </c>
      <c r="M1521" s="3">
        <v>31245</v>
      </c>
      <c r="N1521" s="4">
        <v>692222.04</v>
      </c>
      <c r="O1521" s="4">
        <v>770.43</v>
      </c>
      <c r="P1521" s="4">
        <v>1985.27</v>
      </c>
      <c r="Q1521" s="4">
        <v>937.35</v>
      </c>
      <c r="R1521" s="4">
        <v>3500</v>
      </c>
      <c r="S1521" s="4">
        <v>685966.34</v>
      </c>
      <c r="T1521" t="s">
        <v>2857</v>
      </c>
      <c r="U1521" t="s">
        <v>5541</v>
      </c>
      <c r="V1521" t="s">
        <v>5029</v>
      </c>
      <c r="W1521" t="s">
        <v>2913</v>
      </c>
    </row>
    <row r="1522" spans="1:23" x14ac:dyDescent="0.2">
      <c r="A1522" t="s">
        <v>2911</v>
      </c>
      <c r="B1522" t="s">
        <v>2912</v>
      </c>
      <c r="C1522" t="s">
        <v>2913</v>
      </c>
      <c r="D1522" t="s">
        <v>2914</v>
      </c>
      <c r="E1522" t="s">
        <v>2915</v>
      </c>
      <c r="F1522" t="s">
        <v>2916</v>
      </c>
      <c r="G1522" t="s">
        <v>2856</v>
      </c>
      <c r="H1522" t="s">
        <v>2214</v>
      </c>
      <c r="I1522" s="2">
        <v>45777</v>
      </c>
      <c r="J1522" t="s">
        <v>3465</v>
      </c>
      <c r="K1522" t="s">
        <v>3466</v>
      </c>
      <c r="L1522" t="s">
        <v>5545</v>
      </c>
      <c r="M1522" s="3">
        <v>31245</v>
      </c>
      <c r="N1522" s="4">
        <v>692222.04</v>
      </c>
      <c r="O1522" s="4">
        <v>770.43</v>
      </c>
      <c r="P1522" s="4">
        <v>2229</v>
      </c>
      <c r="Q1522" s="4">
        <v>937.35</v>
      </c>
      <c r="R1522" s="4">
        <v>3500</v>
      </c>
      <c r="S1522" s="4">
        <v>685722.61</v>
      </c>
      <c r="T1522" t="s">
        <v>2857</v>
      </c>
      <c r="U1522" t="s">
        <v>5541</v>
      </c>
      <c r="V1522" t="s">
        <v>5029</v>
      </c>
      <c r="W1522" t="s">
        <v>2913</v>
      </c>
    </row>
    <row r="1523" spans="1:23" x14ac:dyDescent="0.2">
      <c r="A1523" t="s">
        <v>2911</v>
      </c>
      <c r="B1523" t="s">
        <v>2912</v>
      </c>
      <c r="C1523" t="s">
        <v>2913</v>
      </c>
      <c r="D1523" t="s">
        <v>2914</v>
      </c>
      <c r="E1523" t="s">
        <v>2915</v>
      </c>
      <c r="F1523" t="s">
        <v>2916</v>
      </c>
      <c r="G1523" t="s">
        <v>2856</v>
      </c>
      <c r="H1523" t="s">
        <v>2214</v>
      </c>
      <c r="I1523" s="2">
        <v>45777</v>
      </c>
      <c r="J1523" t="s">
        <v>3465</v>
      </c>
      <c r="K1523" t="s">
        <v>3466</v>
      </c>
      <c r="L1523" t="s">
        <v>5546</v>
      </c>
      <c r="M1523" s="3">
        <v>31245</v>
      </c>
      <c r="N1523" s="4">
        <v>692222.04</v>
      </c>
      <c r="O1523" s="4">
        <v>770.43</v>
      </c>
      <c r="P1523" s="4">
        <v>1929</v>
      </c>
      <c r="Q1523" s="4">
        <v>937.35</v>
      </c>
      <c r="R1523" s="4">
        <v>3500</v>
      </c>
      <c r="S1523" s="4">
        <v>686022.61</v>
      </c>
      <c r="T1523" t="s">
        <v>2857</v>
      </c>
      <c r="U1523" t="s">
        <v>5541</v>
      </c>
      <c r="V1523" t="s">
        <v>5029</v>
      </c>
      <c r="W1523" t="s">
        <v>2913</v>
      </c>
    </row>
    <row r="1524" spans="1:23" x14ac:dyDescent="0.2">
      <c r="A1524" t="s">
        <v>2911</v>
      </c>
      <c r="B1524" t="s">
        <v>3087</v>
      </c>
      <c r="C1524" t="s">
        <v>3156</v>
      </c>
      <c r="D1524" t="s">
        <v>3157</v>
      </c>
      <c r="E1524" t="s">
        <v>2915</v>
      </c>
      <c r="F1524" t="s">
        <v>2916</v>
      </c>
      <c r="G1524" t="s">
        <v>2856</v>
      </c>
      <c r="H1524" t="s">
        <v>2714</v>
      </c>
      <c r="I1524" s="2">
        <v>45777</v>
      </c>
      <c r="J1524" t="s">
        <v>3032</v>
      </c>
      <c r="K1524" t="s">
        <v>3384</v>
      </c>
      <c r="L1524" t="s">
        <v>5547</v>
      </c>
      <c r="M1524" s="3">
        <v>381</v>
      </c>
      <c r="N1524" s="4">
        <v>147074.91</v>
      </c>
      <c r="O1524" s="4">
        <v>163.69</v>
      </c>
      <c r="P1524" s="4">
        <v>0</v>
      </c>
      <c r="Q1524" s="4">
        <v>0</v>
      </c>
      <c r="R1524" s="4">
        <v>0</v>
      </c>
      <c r="S1524" s="4">
        <v>146911.22</v>
      </c>
      <c r="T1524" t="s">
        <v>2857</v>
      </c>
      <c r="U1524" t="s">
        <v>5548</v>
      </c>
      <c r="V1524" t="s">
        <v>5029</v>
      </c>
      <c r="W1524" t="s">
        <v>3156</v>
      </c>
    </row>
    <row r="1525" spans="1:23" x14ac:dyDescent="0.2">
      <c r="A1525" t="s">
        <v>2911</v>
      </c>
      <c r="B1525" t="s">
        <v>3087</v>
      </c>
      <c r="C1525" t="s">
        <v>3156</v>
      </c>
      <c r="D1525" t="s">
        <v>3157</v>
      </c>
      <c r="E1525" t="s">
        <v>2915</v>
      </c>
      <c r="F1525" t="s">
        <v>2916</v>
      </c>
      <c r="G1525" t="s">
        <v>2856</v>
      </c>
      <c r="H1525" t="s">
        <v>2714</v>
      </c>
      <c r="I1525" s="2">
        <v>45777</v>
      </c>
      <c r="J1525" t="s">
        <v>3032</v>
      </c>
      <c r="K1525" t="s">
        <v>3384</v>
      </c>
      <c r="L1525" t="s">
        <v>5549</v>
      </c>
      <c r="M1525" s="3">
        <v>381</v>
      </c>
      <c r="N1525" s="4">
        <v>147074.91</v>
      </c>
      <c r="O1525" s="4">
        <v>163.69</v>
      </c>
      <c r="P1525" s="4">
        <v>0</v>
      </c>
      <c r="Q1525" s="4">
        <v>0</v>
      </c>
      <c r="R1525" s="4">
        <v>0</v>
      </c>
      <c r="S1525" s="4">
        <v>146911.22</v>
      </c>
      <c r="T1525" t="s">
        <v>2857</v>
      </c>
      <c r="U1525" t="s">
        <v>5548</v>
      </c>
      <c r="V1525" t="s">
        <v>5029</v>
      </c>
      <c r="W1525" t="s">
        <v>3156</v>
      </c>
    </row>
    <row r="1526" spans="1:23" x14ac:dyDescent="0.2">
      <c r="A1526" t="s">
        <v>2911</v>
      </c>
      <c r="B1526" t="s">
        <v>3087</v>
      </c>
      <c r="C1526" t="s">
        <v>3156</v>
      </c>
      <c r="D1526" t="s">
        <v>3157</v>
      </c>
      <c r="E1526" t="s">
        <v>2915</v>
      </c>
      <c r="F1526" t="s">
        <v>2916</v>
      </c>
      <c r="G1526" t="s">
        <v>2856</v>
      </c>
      <c r="H1526" t="s">
        <v>2714</v>
      </c>
      <c r="I1526" s="2">
        <v>45777</v>
      </c>
      <c r="J1526" t="s">
        <v>3032</v>
      </c>
      <c r="K1526" t="s">
        <v>3384</v>
      </c>
      <c r="L1526" t="s">
        <v>5550</v>
      </c>
      <c r="M1526" s="3">
        <v>381</v>
      </c>
      <c r="N1526" s="4">
        <v>147074.91</v>
      </c>
      <c r="O1526" s="4">
        <v>163.69</v>
      </c>
      <c r="P1526" s="4">
        <v>0</v>
      </c>
      <c r="Q1526" s="4">
        <v>0</v>
      </c>
      <c r="R1526" s="4">
        <v>0</v>
      </c>
      <c r="S1526" s="4">
        <v>146911.22</v>
      </c>
      <c r="T1526" t="s">
        <v>2857</v>
      </c>
      <c r="U1526" t="s">
        <v>5548</v>
      </c>
      <c r="V1526" t="s">
        <v>5029</v>
      </c>
      <c r="W1526" t="s">
        <v>3156</v>
      </c>
    </row>
    <row r="1527" spans="1:23" x14ac:dyDescent="0.2">
      <c r="A1527" t="s">
        <v>2911</v>
      </c>
      <c r="B1527" t="s">
        <v>3087</v>
      </c>
      <c r="C1527" t="s">
        <v>3156</v>
      </c>
      <c r="D1527" t="s">
        <v>3157</v>
      </c>
      <c r="E1527" t="s">
        <v>2915</v>
      </c>
      <c r="F1527" t="s">
        <v>2916</v>
      </c>
      <c r="G1527" t="s">
        <v>2856</v>
      </c>
      <c r="H1527" t="s">
        <v>2714</v>
      </c>
      <c r="I1527" s="2">
        <v>45777</v>
      </c>
      <c r="J1527" t="s">
        <v>3032</v>
      </c>
      <c r="K1527" t="s">
        <v>3384</v>
      </c>
      <c r="L1527" t="s">
        <v>5551</v>
      </c>
      <c r="M1527" s="3">
        <v>381</v>
      </c>
      <c r="N1527" s="4">
        <v>147074.91</v>
      </c>
      <c r="O1527" s="4">
        <v>163.69</v>
      </c>
      <c r="P1527" s="4">
        <v>0</v>
      </c>
      <c r="Q1527" s="4">
        <v>0</v>
      </c>
      <c r="R1527" s="4">
        <v>0</v>
      </c>
      <c r="S1527" s="4">
        <v>146911.22</v>
      </c>
      <c r="T1527" t="s">
        <v>2857</v>
      </c>
      <c r="U1527" t="s">
        <v>5548</v>
      </c>
      <c r="V1527" t="s">
        <v>5029</v>
      </c>
      <c r="W1527" t="s">
        <v>3156</v>
      </c>
    </row>
    <row r="1528" spans="1:23" x14ac:dyDescent="0.2">
      <c r="A1528" t="s">
        <v>2911</v>
      </c>
      <c r="B1528" t="s">
        <v>3087</v>
      </c>
      <c r="C1528" t="s">
        <v>3156</v>
      </c>
      <c r="D1528" t="s">
        <v>3157</v>
      </c>
      <c r="E1528" t="s">
        <v>2915</v>
      </c>
      <c r="F1528" t="s">
        <v>2916</v>
      </c>
      <c r="G1528" t="s">
        <v>2856</v>
      </c>
      <c r="H1528" t="s">
        <v>2714</v>
      </c>
      <c r="I1528" s="2">
        <v>45777</v>
      </c>
      <c r="J1528" t="s">
        <v>3032</v>
      </c>
      <c r="K1528" t="s">
        <v>3384</v>
      </c>
      <c r="L1528" t="s">
        <v>5552</v>
      </c>
      <c r="M1528" s="3">
        <v>381</v>
      </c>
      <c r="N1528" s="4">
        <v>147074.91</v>
      </c>
      <c r="O1528" s="4">
        <v>163.69</v>
      </c>
      <c r="P1528" s="4">
        <v>0</v>
      </c>
      <c r="Q1528" s="4">
        <v>0</v>
      </c>
      <c r="R1528" s="4">
        <v>0</v>
      </c>
      <c r="S1528" s="4">
        <v>146911.22</v>
      </c>
      <c r="T1528" t="s">
        <v>2857</v>
      </c>
      <c r="U1528" t="s">
        <v>5548</v>
      </c>
      <c r="V1528" t="s">
        <v>5029</v>
      </c>
      <c r="W1528" t="s">
        <v>3156</v>
      </c>
    </row>
    <row r="1529" spans="1:23" x14ac:dyDescent="0.2">
      <c r="A1529" t="s">
        <v>2911</v>
      </c>
      <c r="B1529" t="s">
        <v>3087</v>
      </c>
      <c r="C1529" t="s">
        <v>3148</v>
      </c>
      <c r="D1529" t="s">
        <v>3149</v>
      </c>
      <c r="E1529" t="s">
        <v>2915</v>
      </c>
      <c r="F1529" t="s">
        <v>2916</v>
      </c>
      <c r="G1529" t="s">
        <v>2856</v>
      </c>
      <c r="H1529" t="s">
        <v>5553</v>
      </c>
      <c r="I1529" s="2">
        <v>45777</v>
      </c>
      <c r="J1529" t="s">
        <v>3151</v>
      </c>
      <c r="K1529" t="s">
        <v>3152</v>
      </c>
      <c r="L1529" t="s">
        <v>4596</v>
      </c>
      <c r="M1529" s="3">
        <v>56</v>
      </c>
      <c r="N1529" s="4">
        <v>39200</v>
      </c>
      <c r="O1529" s="4">
        <v>43.63</v>
      </c>
      <c r="P1529" s="4">
        <v>0</v>
      </c>
      <c r="Q1529" s="4">
        <v>0</v>
      </c>
      <c r="R1529" s="4">
        <v>0</v>
      </c>
      <c r="S1529" s="4">
        <v>39156.370000000003</v>
      </c>
      <c r="T1529" t="s">
        <v>2857</v>
      </c>
      <c r="U1529" t="s">
        <v>5554</v>
      </c>
      <c r="V1529" t="s">
        <v>5029</v>
      </c>
      <c r="W1529" t="s">
        <v>3148</v>
      </c>
    </row>
    <row r="1530" spans="1:23" x14ac:dyDescent="0.2">
      <c r="A1530" t="s">
        <v>2911</v>
      </c>
      <c r="B1530" t="s">
        <v>3087</v>
      </c>
      <c r="C1530" t="s">
        <v>3148</v>
      </c>
      <c r="D1530" t="s">
        <v>3149</v>
      </c>
      <c r="E1530" t="s">
        <v>2915</v>
      </c>
      <c r="F1530" t="s">
        <v>2916</v>
      </c>
      <c r="G1530" t="s">
        <v>2856</v>
      </c>
      <c r="H1530" t="s">
        <v>5553</v>
      </c>
      <c r="I1530" s="2">
        <v>45777</v>
      </c>
      <c r="J1530" t="s">
        <v>3151</v>
      </c>
      <c r="K1530" t="s">
        <v>3152</v>
      </c>
      <c r="L1530" t="s">
        <v>5411</v>
      </c>
      <c r="M1530" s="3">
        <v>263</v>
      </c>
      <c r="N1530" s="4">
        <v>184100</v>
      </c>
      <c r="O1530" s="4">
        <v>204.9</v>
      </c>
      <c r="P1530" s="4">
        <v>0</v>
      </c>
      <c r="Q1530" s="4">
        <v>0</v>
      </c>
      <c r="R1530" s="4">
        <v>0</v>
      </c>
      <c r="S1530" s="4">
        <v>183895.1</v>
      </c>
      <c r="T1530" t="s">
        <v>2857</v>
      </c>
      <c r="U1530" t="s">
        <v>5554</v>
      </c>
      <c r="V1530" t="s">
        <v>5029</v>
      </c>
      <c r="W1530" t="s">
        <v>3148</v>
      </c>
    </row>
    <row r="1531" spans="1:23" x14ac:dyDescent="0.2">
      <c r="A1531" t="s">
        <v>2911</v>
      </c>
      <c r="B1531" t="s">
        <v>3087</v>
      </c>
      <c r="C1531" t="s">
        <v>3148</v>
      </c>
      <c r="D1531" t="s">
        <v>3149</v>
      </c>
      <c r="E1531" t="s">
        <v>2915</v>
      </c>
      <c r="F1531" t="s">
        <v>2916</v>
      </c>
      <c r="G1531" t="s">
        <v>2856</v>
      </c>
      <c r="H1531" t="s">
        <v>5553</v>
      </c>
      <c r="I1531" s="2">
        <v>45777</v>
      </c>
      <c r="J1531" t="s">
        <v>3151</v>
      </c>
      <c r="K1531" t="s">
        <v>3152</v>
      </c>
      <c r="L1531" t="s">
        <v>5555</v>
      </c>
      <c r="M1531" s="3">
        <v>50</v>
      </c>
      <c r="N1531" s="4">
        <v>35000</v>
      </c>
      <c r="O1531" s="4">
        <v>38.950000000000003</v>
      </c>
      <c r="P1531" s="4">
        <v>0</v>
      </c>
      <c r="Q1531" s="4">
        <v>0</v>
      </c>
      <c r="R1531" s="4">
        <v>0</v>
      </c>
      <c r="S1531" s="4">
        <v>34961.050000000003</v>
      </c>
      <c r="T1531" t="s">
        <v>2857</v>
      </c>
      <c r="U1531" t="s">
        <v>5554</v>
      </c>
      <c r="V1531" t="s">
        <v>5029</v>
      </c>
      <c r="W1531" t="s">
        <v>3148</v>
      </c>
    </row>
    <row r="1532" spans="1:23" x14ac:dyDescent="0.2">
      <c r="A1532" t="s">
        <v>2911</v>
      </c>
      <c r="B1532" t="s">
        <v>3087</v>
      </c>
      <c r="C1532" t="s">
        <v>3148</v>
      </c>
      <c r="D1532" t="s">
        <v>3149</v>
      </c>
      <c r="E1532" t="s">
        <v>2915</v>
      </c>
      <c r="F1532" t="s">
        <v>2916</v>
      </c>
      <c r="G1532" t="s">
        <v>2856</v>
      </c>
      <c r="H1532" t="s">
        <v>5553</v>
      </c>
      <c r="I1532" s="2">
        <v>45777</v>
      </c>
      <c r="J1532" t="s">
        <v>3151</v>
      </c>
      <c r="K1532" t="s">
        <v>3152</v>
      </c>
      <c r="L1532" t="s">
        <v>5411</v>
      </c>
      <c r="M1532" s="3">
        <v>78</v>
      </c>
      <c r="N1532" s="4">
        <v>34320</v>
      </c>
      <c r="O1532" s="4">
        <v>38.200000000000003</v>
      </c>
      <c r="P1532" s="4">
        <v>0</v>
      </c>
      <c r="Q1532" s="4">
        <v>0</v>
      </c>
      <c r="R1532" s="4">
        <v>0</v>
      </c>
      <c r="S1532" s="4">
        <v>34281.800000000003</v>
      </c>
      <c r="T1532" t="s">
        <v>2857</v>
      </c>
      <c r="U1532" t="s">
        <v>5554</v>
      </c>
      <c r="V1532" t="s">
        <v>5029</v>
      </c>
      <c r="W1532" t="s">
        <v>3148</v>
      </c>
    </row>
    <row r="1533" spans="1:23" x14ac:dyDescent="0.2">
      <c r="A1533" t="s">
        <v>2911</v>
      </c>
      <c r="B1533" t="s">
        <v>3087</v>
      </c>
      <c r="C1533" t="s">
        <v>3148</v>
      </c>
      <c r="D1533" t="s">
        <v>3149</v>
      </c>
      <c r="E1533" t="s">
        <v>2915</v>
      </c>
      <c r="F1533" t="s">
        <v>2916</v>
      </c>
      <c r="G1533" t="s">
        <v>2856</v>
      </c>
      <c r="H1533" t="s">
        <v>5553</v>
      </c>
      <c r="I1533" s="2">
        <v>45777</v>
      </c>
      <c r="J1533" t="s">
        <v>3151</v>
      </c>
      <c r="K1533" t="s">
        <v>3152</v>
      </c>
      <c r="L1533" t="s">
        <v>5556</v>
      </c>
      <c r="M1533" s="3">
        <v>351</v>
      </c>
      <c r="N1533" s="4">
        <v>154440</v>
      </c>
      <c r="O1533" s="4">
        <v>171.89</v>
      </c>
      <c r="P1533" s="4">
        <v>0</v>
      </c>
      <c r="Q1533" s="4">
        <v>0</v>
      </c>
      <c r="R1533" s="4">
        <v>0</v>
      </c>
      <c r="S1533" s="4">
        <v>154268.10999999999</v>
      </c>
      <c r="T1533" t="s">
        <v>2857</v>
      </c>
      <c r="U1533" t="s">
        <v>5554</v>
      </c>
      <c r="V1533" t="s">
        <v>5029</v>
      </c>
      <c r="W1533" t="s">
        <v>3148</v>
      </c>
    </row>
    <row r="1534" spans="1:23" x14ac:dyDescent="0.2">
      <c r="A1534" t="s">
        <v>2911</v>
      </c>
      <c r="B1534" t="s">
        <v>2912</v>
      </c>
      <c r="C1534" t="s">
        <v>3053</v>
      </c>
      <c r="D1534" t="s">
        <v>3054</v>
      </c>
      <c r="E1534" t="s">
        <v>2915</v>
      </c>
      <c r="F1534" t="s">
        <v>2916</v>
      </c>
      <c r="G1534" t="s">
        <v>2856</v>
      </c>
      <c r="H1534" t="s">
        <v>5557</v>
      </c>
      <c r="I1534" s="2">
        <v>45748</v>
      </c>
      <c r="J1534" t="s">
        <v>3056</v>
      </c>
      <c r="K1534" t="s">
        <v>3057</v>
      </c>
      <c r="L1534" t="s">
        <v>5027</v>
      </c>
      <c r="M1534" s="3">
        <v>7896</v>
      </c>
      <c r="N1534" s="4">
        <v>177510.45</v>
      </c>
      <c r="O1534" s="4">
        <v>197.57</v>
      </c>
      <c r="P1534" s="4">
        <v>827.27</v>
      </c>
      <c r="Q1534" s="4">
        <v>236.88</v>
      </c>
      <c r="R1534" s="4">
        <v>1431.82</v>
      </c>
      <c r="S1534" s="4">
        <v>175053.79</v>
      </c>
      <c r="T1534" t="s">
        <v>2857</v>
      </c>
      <c r="U1534" t="s">
        <v>5558</v>
      </c>
      <c r="V1534" t="s">
        <v>5029</v>
      </c>
      <c r="W1534" t="s">
        <v>3053</v>
      </c>
    </row>
    <row r="1535" spans="1:23" x14ac:dyDescent="0.2">
      <c r="A1535" t="s">
        <v>2911</v>
      </c>
      <c r="B1535" t="s">
        <v>2912</v>
      </c>
      <c r="C1535" t="s">
        <v>3053</v>
      </c>
      <c r="D1535" t="s">
        <v>3054</v>
      </c>
      <c r="E1535" t="s">
        <v>2915</v>
      </c>
      <c r="F1535" t="s">
        <v>2916</v>
      </c>
      <c r="G1535" t="s">
        <v>2856</v>
      </c>
      <c r="H1535" t="s">
        <v>5557</v>
      </c>
      <c r="I1535" s="2">
        <v>45748</v>
      </c>
      <c r="J1535" t="s">
        <v>3056</v>
      </c>
      <c r="K1535" t="s">
        <v>3057</v>
      </c>
      <c r="L1535" t="s">
        <v>5030</v>
      </c>
      <c r="M1535" s="3">
        <v>7896</v>
      </c>
      <c r="N1535" s="4">
        <v>177510.45</v>
      </c>
      <c r="O1535" s="4">
        <v>197.57</v>
      </c>
      <c r="P1535" s="4">
        <v>827.27</v>
      </c>
      <c r="Q1535" s="4">
        <v>236.88</v>
      </c>
      <c r="R1535" s="4">
        <v>1431.82</v>
      </c>
      <c r="S1535" s="4">
        <v>175053.79</v>
      </c>
      <c r="T1535" t="s">
        <v>2857</v>
      </c>
      <c r="U1535" t="s">
        <v>5558</v>
      </c>
      <c r="V1535" t="s">
        <v>5029</v>
      </c>
      <c r="W1535" t="s">
        <v>3053</v>
      </c>
    </row>
    <row r="1536" spans="1:23" x14ac:dyDescent="0.2">
      <c r="A1536" t="s">
        <v>2911</v>
      </c>
      <c r="B1536" t="s">
        <v>2912</v>
      </c>
      <c r="C1536" t="s">
        <v>3053</v>
      </c>
      <c r="D1536" t="s">
        <v>3054</v>
      </c>
      <c r="E1536" t="s">
        <v>2915</v>
      </c>
      <c r="F1536" t="s">
        <v>2916</v>
      </c>
      <c r="G1536" t="s">
        <v>2856</v>
      </c>
      <c r="H1536" t="s">
        <v>5557</v>
      </c>
      <c r="I1536" s="2">
        <v>45748</v>
      </c>
      <c r="J1536" t="s">
        <v>3056</v>
      </c>
      <c r="K1536" t="s">
        <v>3057</v>
      </c>
      <c r="L1536" t="s">
        <v>5031</v>
      </c>
      <c r="M1536" s="3">
        <v>9024</v>
      </c>
      <c r="N1536" s="4">
        <v>202869.09</v>
      </c>
      <c r="O1536" s="4">
        <v>225.79</v>
      </c>
      <c r="P1536" s="4">
        <v>945.46</v>
      </c>
      <c r="Q1536" s="4">
        <v>270.72000000000003</v>
      </c>
      <c r="R1536" s="4">
        <v>1636.37</v>
      </c>
      <c r="S1536" s="4">
        <v>200061.47</v>
      </c>
      <c r="T1536" t="s">
        <v>2857</v>
      </c>
      <c r="U1536" t="s">
        <v>5558</v>
      </c>
      <c r="V1536" t="s">
        <v>5029</v>
      </c>
      <c r="W1536" t="s">
        <v>3053</v>
      </c>
    </row>
    <row r="1537" spans="1:23" x14ac:dyDescent="0.2">
      <c r="A1537" t="s">
        <v>2911</v>
      </c>
      <c r="B1537" t="s">
        <v>2912</v>
      </c>
      <c r="C1537" t="s">
        <v>2922</v>
      </c>
      <c r="D1537" t="s">
        <v>2923</v>
      </c>
      <c r="E1537" t="s">
        <v>2915</v>
      </c>
      <c r="F1537" t="s">
        <v>2916</v>
      </c>
      <c r="G1537" t="s">
        <v>2856</v>
      </c>
      <c r="H1537" t="s">
        <v>5559</v>
      </c>
      <c r="I1537" s="2">
        <v>45758</v>
      </c>
      <c r="J1537" t="s">
        <v>3204</v>
      </c>
      <c r="K1537" t="s">
        <v>4876</v>
      </c>
      <c r="L1537" t="s">
        <v>5043</v>
      </c>
      <c r="M1537" s="3">
        <v>35969</v>
      </c>
      <c r="N1537" s="4">
        <v>782767.23</v>
      </c>
      <c r="O1537" s="4">
        <v>0</v>
      </c>
      <c r="P1537" s="4">
        <v>275</v>
      </c>
      <c r="Q1537" s="4">
        <v>1079.07</v>
      </c>
      <c r="R1537" s="4">
        <v>0</v>
      </c>
      <c r="S1537" s="4">
        <v>782492.23</v>
      </c>
      <c r="T1537" t="s">
        <v>2857</v>
      </c>
      <c r="U1537" t="s">
        <v>5560</v>
      </c>
      <c r="V1537" t="s">
        <v>5029</v>
      </c>
      <c r="W1537" t="s">
        <v>2922</v>
      </c>
    </row>
    <row r="1538" spans="1:23" x14ac:dyDescent="0.2">
      <c r="A1538" t="s">
        <v>2911</v>
      </c>
      <c r="B1538" t="s">
        <v>2912</v>
      </c>
      <c r="C1538" t="s">
        <v>3053</v>
      </c>
      <c r="D1538" t="s">
        <v>3054</v>
      </c>
      <c r="E1538" t="s">
        <v>2915</v>
      </c>
      <c r="F1538" t="s">
        <v>2916</v>
      </c>
      <c r="G1538" t="s">
        <v>2856</v>
      </c>
      <c r="H1538" t="s">
        <v>5561</v>
      </c>
      <c r="I1538" s="2">
        <v>45763</v>
      </c>
      <c r="J1538" t="s">
        <v>3294</v>
      </c>
      <c r="K1538" t="s">
        <v>4387</v>
      </c>
      <c r="L1538" t="s">
        <v>5046</v>
      </c>
      <c r="M1538" s="3">
        <v>8704</v>
      </c>
      <c r="N1538" s="4">
        <v>196992.06</v>
      </c>
      <c r="O1538" s="4">
        <v>219.25</v>
      </c>
      <c r="P1538" s="4">
        <v>694.76</v>
      </c>
      <c r="Q1538" s="4">
        <v>261.12</v>
      </c>
      <c r="R1538" s="4">
        <v>1225</v>
      </c>
      <c r="S1538" s="4">
        <v>194853.05</v>
      </c>
      <c r="T1538" t="s">
        <v>2857</v>
      </c>
      <c r="U1538" t="s">
        <v>5562</v>
      </c>
      <c r="V1538" t="s">
        <v>5029</v>
      </c>
      <c r="W1538" t="s">
        <v>3053</v>
      </c>
    </row>
    <row r="1539" spans="1:23" x14ac:dyDescent="0.2">
      <c r="A1539" t="s">
        <v>2911</v>
      </c>
      <c r="B1539" t="s">
        <v>2912</v>
      </c>
      <c r="C1539" t="s">
        <v>3053</v>
      </c>
      <c r="D1539" t="s">
        <v>3054</v>
      </c>
      <c r="E1539" t="s">
        <v>2915</v>
      </c>
      <c r="F1539" t="s">
        <v>2916</v>
      </c>
      <c r="G1539" t="s">
        <v>2856</v>
      </c>
      <c r="H1539" t="s">
        <v>5561</v>
      </c>
      <c r="I1539" s="2">
        <v>45763</v>
      </c>
      <c r="J1539" t="s">
        <v>3294</v>
      </c>
      <c r="K1539" t="s">
        <v>4387</v>
      </c>
      <c r="L1539" t="s">
        <v>5048</v>
      </c>
      <c r="M1539" s="3">
        <v>8704</v>
      </c>
      <c r="N1539" s="4">
        <v>196992.06</v>
      </c>
      <c r="O1539" s="4">
        <v>219.25</v>
      </c>
      <c r="P1539" s="4">
        <v>694.76</v>
      </c>
      <c r="Q1539" s="4">
        <v>261.12</v>
      </c>
      <c r="R1539" s="4">
        <v>1225</v>
      </c>
      <c r="S1539" s="4">
        <v>194853.05</v>
      </c>
      <c r="T1539" t="s">
        <v>2857</v>
      </c>
      <c r="U1539" t="s">
        <v>5562</v>
      </c>
      <c r="V1539" t="s">
        <v>5029</v>
      </c>
      <c r="W1539" t="s">
        <v>3053</v>
      </c>
    </row>
    <row r="1540" spans="1:23" x14ac:dyDescent="0.2">
      <c r="A1540" t="s">
        <v>2911</v>
      </c>
      <c r="B1540" t="s">
        <v>2912</v>
      </c>
      <c r="C1540" t="s">
        <v>3053</v>
      </c>
      <c r="D1540" t="s">
        <v>3054</v>
      </c>
      <c r="E1540" t="s">
        <v>2915</v>
      </c>
      <c r="F1540" t="s">
        <v>2916</v>
      </c>
      <c r="G1540" t="s">
        <v>2856</v>
      </c>
      <c r="H1540" t="s">
        <v>5561</v>
      </c>
      <c r="I1540" s="2">
        <v>45763</v>
      </c>
      <c r="J1540" t="s">
        <v>3294</v>
      </c>
      <c r="K1540" t="s">
        <v>4387</v>
      </c>
      <c r="L1540" t="s">
        <v>5049</v>
      </c>
      <c r="M1540" s="3">
        <v>7460</v>
      </c>
      <c r="N1540" s="4">
        <v>168837.41</v>
      </c>
      <c r="O1540" s="4">
        <v>187.91</v>
      </c>
      <c r="P1540" s="4">
        <v>595.51</v>
      </c>
      <c r="Q1540" s="4">
        <v>223.8</v>
      </c>
      <c r="R1540" s="4">
        <v>1050</v>
      </c>
      <c r="S1540" s="4">
        <v>167003.99</v>
      </c>
      <c r="T1540" t="s">
        <v>2857</v>
      </c>
      <c r="U1540" t="s">
        <v>5562</v>
      </c>
      <c r="V1540" t="s">
        <v>5029</v>
      </c>
      <c r="W1540" t="s">
        <v>3053</v>
      </c>
    </row>
    <row r="1541" spans="1:23" x14ac:dyDescent="0.2">
      <c r="A1541" t="s">
        <v>2911</v>
      </c>
      <c r="B1541" t="s">
        <v>2912</v>
      </c>
      <c r="C1541" t="s">
        <v>2913</v>
      </c>
      <c r="D1541" t="s">
        <v>2914</v>
      </c>
      <c r="E1541" t="s">
        <v>2915</v>
      </c>
      <c r="F1541" t="s">
        <v>2916</v>
      </c>
      <c r="G1541" t="s">
        <v>2856</v>
      </c>
      <c r="H1541" t="s">
        <v>5563</v>
      </c>
      <c r="I1541" s="2">
        <v>45765</v>
      </c>
      <c r="J1541" t="s">
        <v>3681</v>
      </c>
      <c r="K1541" t="s">
        <v>3295</v>
      </c>
      <c r="L1541" t="s">
        <v>5051</v>
      </c>
      <c r="M1541" s="3">
        <v>29304</v>
      </c>
      <c r="N1541" s="4">
        <v>657319.78</v>
      </c>
      <c r="O1541" s="4">
        <v>731.58</v>
      </c>
      <c r="P1541" s="4">
        <v>4423</v>
      </c>
      <c r="Q1541" s="4">
        <v>879.12</v>
      </c>
      <c r="R1541" s="4">
        <v>4499.99</v>
      </c>
      <c r="S1541" s="4">
        <v>647665.21</v>
      </c>
      <c r="T1541" t="s">
        <v>2857</v>
      </c>
      <c r="U1541" t="s">
        <v>5564</v>
      </c>
      <c r="V1541" t="s">
        <v>5029</v>
      </c>
      <c r="W1541" t="s">
        <v>2913</v>
      </c>
    </row>
    <row r="1542" spans="1:23" x14ac:dyDescent="0.2">
      <c r="A1542" s="7" t="s">
        <v>2911</v>
      </c>
      <c r="B1542" s="7" t="s">
        <v>10</v>
      </c>
      <c r="C1542" s="7" t="s">
        <v>10</v>
      </c>
      <c r="D1542" s="7" t="s">
        <v>10</v>
      </c>
      <c r="E1542" s="7" t="s">
        <v>10</v>
      </c>
      <c r="F1542" s="7" t="s">
        <v>10</v>
      </c>
      <c r="G1542" s="7" t="s">
        <v>10</v>
      </c>
      <c r="H1542" s="7" t="s">
        <v>10</v>
      </c>
      <c r="I1542" s="8"/>
      <c r="J1542" s="7" t="s">
        <v>10</v>
      </c>
      <c r="K1542" s="7" t="s">
        <v>10</v>
      </c>
      <c r="L1542" s="7" t="s">
        <v>10</v>
      </c>
      <c r="M1542" s="9">
        <v>4397827</v>
      </c>
      <c r="N1542" s="10">
        <v>96543380.219999999</v>
      </c>
      <c r="O1542" s="10">
        <v>95350.77</v>
      </c>
      <c r="P1542" s="10">
        <v>279851.42</v>
      </c>
      <c r="Q1542" s="10">
        <v>136148.73000000001</v>
      </c>
      <c r="R1542" s="10">
        <v>350768.78</v>
      </c>
      <c r="S1542" s="10">
        <v>95817409.25</v>
      </c>
      <c r="T1542" s="7" t="s">
        <v>10</v>
      </c>
      <c r="U1542" s="7" t="s">
        <v>10</v>
      </c>
      <c r="V1542" t="s">
        <v>5029</v>
      </c>
      <c r="W1542" s="7" t="s">
        <v>10</v>
      </c>
    </row>
    <row r="1543" spans="1:23" x14ac:dyDescent="0.2">
      <c r="A1543" t="s">
        <v>3502</v>
      </c>
      <c r="B1543" t="s">
        <v>2912</v>
      </c>
      <c r="C1543" t="s">
        <v>2922</v>
      </c>
      <c r="D1543" t="s">
        <v>2923</v>
      </c>
      <c r="E1543" t="s">
        <v>3503</v>
      </c>
      <c r="F1543" t="s">
        <v>2916</v>
      </c>
      <c r="G1543" t="s">
        <v>2809</v>
      </c>
      <c r="H1543" t="s">
        <v>2029</v>
      </c>
      <c r="I1543" s="2">
        <v>45754</v>
      </c>
      <c r="J1543" t="s">
        <v>3531</v>
      </c>
      <c r="K1543" t="s">
        <v>3532</v>
      </c>
      <c r="L1543" t="s">
        <v>5565</v>
      </c>
      <c r="M1543" s="3">
        <v>4544</v>
      </c>
      <c r="N1543" s="4">
        <v>103724.89</v>
      </c>
      <c r="O1543" s="4">
        <v>0</v>
      </c>
      <c r="P1543" s="4">
        <v>0</v>
      </c>
      <c r="Q1543" s="4">
        <v>0</v>
      </c>
      <c r="R1543" s="4">
        <v>0</v>
      </c>
      <c r="S1543" s="4">
        <v>103724.89</v>
      </c>
      <c r="T1543" t="s">
        <v>5566</v>
      </c>
      <c r="U1543" t="s">
        <v>5567</v>
      </c>
      <c r="V1543" t="s">
        <v>5029</v>
      </c>
      <c r="W1543" t="s">
        <v>2922</v>
      </c>
    </row>
    <row r="1544" spans="1:23" x14ac:dyDescent="0.2">
      <c r="A1544" t="s">
        <v>3502</v>
      </c>
      <c r="B1544" t="s">
        <v>2912</v>
      </c>
      <c r="C1544" t="s">
        <v>2922</v>
      </c>
      <c r="D1544" t="s">
        <v>2923</v>
      </c>
      <c r="E1544" t="s">
        <v>3503</v>
      </c>
      <c r="F1544" t="s">
        <v>2916</v>
      </c>
      <c r="G1544" t="s">
        <v>2809</v>
      </c>
      <c r="H1544" t="s">
        <v>2026</v>
      </c>
      <c r="I1544" s="2">
        <v>45754</v>
      </c>
      <c r="J1544" t="s">
        <v>3531</v>
      </c>
      <c r="K1544" t="s">
        <v>3532</v>
      </c>
      <c r="L1544" t="s">
        <v>5568</v>
      </c>
      <c r="M1544" s="3">
        <v>2966</v>
      </c>
      <c r="N1544" s="4">
        <v>67704.23</v>
      </c>
      <c r="O1544" s="4">
        <v>0</v>
      </c>
      <c r="P1544" s="4">
        <v>0</v>
      </c>
      <c r="Q1544" s="4">
        <v>0</v>
      </c>
      <c r="R1544" s="4">
        <v>0</v>
      </c>
      <c r="S1544" s="4">
        <v>67704.23</v>
      </c>
      <c r="T1544" t="s">
        <v>5566</v>
      </c>
      <c r="U1544" t="s">
        <v>5569</v>
      </c>
      <c r="V1544" t="s">
        <v>5029</v>
      </c>
      <c r="W1544" t="s">
        <v>2922</v>
      </c>
    </row>
    <row r="1545" spans="1:23" x14ac:dyDescent="0.2">
      <c r="A1545" t="s">
        <v>3502</v>
      </c>
      <c r="B1545" t="s">
        <v>2912</v>
      </c>
      <c r="C1545" t="s">
        <v>3053</v>
      </c>
      <c r="D1545" t="s">
        <v>3054</v>
      </c>
      <c r="E1545" t="s">
        <v>3503</v>
      </c>
      <c r="F1545" t="s">
        <v>2916</v>
      </c>
      <c r="G1545" t="s">
        <v>2809</v>
      </c>
      <c r="H1545" t="s">
        <v>5570</v>
      </c>
      <c r="I1545" s="2">
        <v>45758</v>
      </c>
      <c r="J1545" t="s">
        <v>5571</v>
      </c>
      <c r="K1545" t="s">
        <v>5572</v>
      </c>
      <c r="L1545" t="s">
        <v>5573</v>
      </c>
      <c r="M1545" s="3">
        <v>311</v>
      </c>
      <c r="N1545" s="4">
        <v>7494.4</v>
      </c>
      <c r="O1545" s="4">
        <v>0</v>
      </c>
      <c r="P1545" s="4">
        <v>0</v>
      </c>
      <c r="Q1545" s="4">
        <v>0</v>
      </c>
      <c r="R1545" s="4">
        <v>0</v>
      </c>
      <c r="S1545" s="4">
        <v>7494.4</v>
      </c>
      <c r="T1545" t="s">
        <v>5574</v>
      </c>
      <c r="U1545" t="s">
        <v>5575</v>
      </c>
      <c r="V1545" t="s">
        <v>5029</v>
      </c>
      <c r="W1545" t="s">
        <v>3053</v>
      </c>
    </row>
    <row r="1546" spans="1:23" x14ac:dyDescent="0.2">
      <c r="A1546" t="s">
        <v>3502</v>
      </c>
      <c r="B1546" t="s">
        <v>2912</v>
      </c>
      <c r="C1546" t="s">
        <v>2871</v>
      </c>
      <c r="D1546" t="s">
        <v>2872</v>
      </c>
      <c r="E1546" t="s">
        <v>3503</v>
      </c>
      <c r="F1546" t="s">
        <v>2916</v>
      </c>
      <c r="G1546" t="s">
        <v>2809</v>
      </c>
      <c r="H1546" t="s">
        <v>5576</v>
      </c>
      <c r="I1546" s="2">
        <v>45772</v>
      </c>
      <c r="J1546" t="s">
        <v>3505</v>
      </c>
      <c r="K1546" t="s">
        <v>5577</v>
      </c>
      <c r="L1546" t="s">
        <v>5578</v>
      </c>
      <c r="M1546" s="3">
        <v>683</v>
      </c>
      <c r="N1546" s="4">
        <v>14462.84</v>
      </c>
      <c r="O1546" s="4">
        <v>0</v>
      </c>
      <c r="P1546" s="4">
        <v>0</v>
      </c>
      <c r="Q1546" s="4">
        <v>0</v>
      </c>
      <c r="R1546" s="4">
        <v>0</v>
      </c>
      <c r="S1546" s="4">
        <v>14462.84</v>
      </c>
      <c r="T1546" t="s">
        <v>5579</v>
      </c>
      <c r="U1546" t="s">
        <v>5580</v>
      </c>
      <c r="V1546" t="s">
        <v>5029</v>
      </c>
      <c r="W1546" t="s">
        <v>2871</v>
      </c>
    </row>
    <row r="1547" spans="1:23" x14ac:dyDescent="0.2">
      <c r="A1547" t="s">
        <v>3502</v>
      </c>
      <c r="B1547" t="s">
        <v>2870</v>
      </c>
      <c r="C1547" t="s">
        <v>2887</v>
      </c>
      <c r="D1547" t="s">
        <v>2888</v>
      </c>
      <c r="E1547" t="s">
        <v>3503</v>
      </c>
      <c r="F1547" t="s">
        <v>2874</v>
      </c>
      <c r="G1547" t="s">
        <v>2809</v>
      </c>
      <c r="H1547" t="s">
        <v>5581</v>
      </c>
      <c r="I1547" s="2">
        <v>45777</v>
      </c>
      <c r="J1547" t="s">
        <v>2811</v>
      </c>
      <c r="K1547" t="s">
        <v>2876</v>
      </c>
      <c r="L1547" t="s">
        <v>5127</v>
      </c>
      <c r="M1547" s="3">
        <v>25746</v>
      </c>
      <c r="N1547" s="4">
        <v>30681.63</v>
      </c>
      <c r="O1547" s="4">
        <v>0</v>
      </c>
      <c r="P1547" s="4">
        <v>0</v>
      </c>
      <c r="Q1547" s="4">
        <v>0</v>
      </c>
      <c r="R1547" s="4">
        <v>0</v>
      </c>
      <c r="S1547" s="4">
        <v>30681.63</v>
      </c>
      <c r="T1547" t="s">
        <v>5104</v>
      </c>
      <c r="U1547" t="s">
        <v>5582</v>
      </c>
      <c r="V1547" t="s">
        <v>5029</v>
      </c>
      <c r="W1547" t="s">
        <v>2887</v>
      </c>
    </row>
    <row r="1548" spans="1:23" x14ac:dyDescent="0.2">
      <c r="A1548" t="s">
        <v>3502</v>
      </c>
      <c r="B1548" t="s">
        <v>2870</v>
      </c>
      <c r="C1548" t="s">
        <v>2887</v>
      </c>
      <c r="D1548" t="s">
        <v>2888</v>
      </c>
      <c r="E1548" t="s">
        <v>3503</v>
      </c>
      <c r="F1548" t="s">
        <v>2874</v>
      </c>
      <c r="G1548" t="s">
        <v>2809</v>
      </c>
      <c r="H1548" t="s">
        <v>5581</v>
      </c>
      <c r="I1548" s="2">
        <v>45777</v>
      </c>
      <c r="J1548" t="s">
        <v>2811</v>
      </c>
      <c r="K1548" t="s">
        <v>2876</v>
      </c>
      <c r="L1548" t="s">
        <v>5129</v>
      </c>
      <c r="M1548" s="3">
        <v>25336</v>
      </c>
      <c r="N1548" s="4">
        <v>29602.58</v>
      </c>
      <c r="O1548" s="4">
        <v>0</v>
      </c>
      <c r="P1548" s="4">
        <v>0</v>
      </c>
      <c r="Q1548" s="4">
        <v>0</v>
      </c>
      <c r="R1548" s="4">
        <v>0</v>
      </c>
      <c r="S1548" s="4">
        <v>29602.58</v>
      </c>
      <c r="T1548" t="s">
        <v>5104</v>
      </c>
      <c r="U1548" t="s">
        <v>5582</v>
      </c>
      <c r="V1548" t="s">
        <v>5029</v>
      </c>
      <c r="W1548" t="s">
        <v>2887</v>
      </c>
    </row>
    <row r="1549" spans="1:23" x14ac:dyDescent="0.2">
      <c r="A1549" t="s">
        <v>3502</v>
      </c>
      <c r="B1549" t="s">
        <v>2870</v>
      </c>
      <c r="C1549" t="s">
        <v>2887</v>
      </c>
      <c r="D1549" t="s">
        <v>2888</v>
      </c>
      <c r="E1549" t="s">
        <v>3503</v>
      </c>
      <c r="F1549" t="s">
        <v>2874</v>
      </c>
      <c r="G1549" t="s">
        <v>2809</v>
      </c>
      <c r="H1549" t="s">
        <v>5581</v>
      </c>
      <c r="I1549" s="2">
        <v>45777</v>
      </c>
      <c r="J1549" t="s">
        <v>2811</v>
      </c>
      <c r="K1549" t="s">
        <v>2876</v>
      </c>
      <c r="L1549" t="s">
        <v>5130</v>
      </c>
      <c r="M1549" s="3">
        <v>25481</v>
      </c>
      <c r="N1549" s="4">
        <v>29772</v>
      </c>
      <c r="O1549" s="4">
        <v>0</v>
      </c>
      <c r="P1549" s="4">
        <v>0</v>
      </c>
      <c r="Q1549" s="4">
        <v>0</v>
      </c>
      <c r="R1549" s="4">
        <v>0</v>
      </c>
      <c r="S1549" s="4">
        <v>29772</v>
      </c>
      <c r="T1549" t="s">
        <v>5104</v>
      </c>
      <c r="U1549" t="s">
        <v>5582</v>
      </c>
      <c r="V1549" t="s">
        <v>5029</v>
      </c>
      <c r="W1549" t="s">
        <v>2887</v>
      </c>
    </row>
    <row r="1550" spans="1:23" x14ac:dyDescent="0.2">
      <c r="A1550" t="s">
        <v>3502</v>
      </c>
      <c r="B1550" t="s">
        <v>2870</v>
      </c>
      <c r="C1550" t="s">
        <v>2887</v>
      </c>
      <c r="D1550" t="s">
        <v>2888</v>
      </c>
      <c r="E1550" t="s">
        <v>3503</v>
      </c>
      <c r="F1550" t="s">
        <v>2874</v>
      </c>
      <c r="G1550" t="s">
        <v>2809</v>
      </c>
      <c r="H1550" t="s">
        <v>5581</v>
      </c>
      <c r="I1550" s="2">
        <v>45777</v>
      </c>
      <c r="J1550" t="s">
        <v>2811</v>
      </c>
      <c r="K1550" t="s">
        <v>2876</v>
      </c>
      <c r="L1550" t="s">
        <v>5131</v>
      </c>
      <c r="M1550" s="3">
        <v>25662</v>
      </c>
      <c r="N1550" s="4">
        <v>29983.48</v>
      </c>
      <c r="O1550" s="4">
        <v>0</v>
      </c>
      <c r="P1550" s="4">
        <v>0</v>
      </c>
      <c r="Q1550" s="4">
        <v>0</v>
      </c>
      <c r="R1550" s="4">
        <v>0</v>
      </c>
      <c r="S1550" s="4">
        <v>29983.48</v>
      </c>
      <c r="T1550" t="s">
        <v>5104</v>
      </c>
      <c r="U1550" t="s">
        <v>5582</v>
      </c>
      <c r="V1550" t="s">
        <v>5029</v>
      </c>
      <c r="W1550" t="s">
        <v>2887</v>
      </c>
    </row>
    <row r="1551" spans="1:23" x14ac:dyDescent="0.2">
      <c r="A1551" t="s">
        <v>3502</v>
      </c>
      <c r="B1551" t="s">
        <v>2870</v>
      </c>
      <c r="C1551" t="s">
        <v>2887</v>
      </c>
      <c r="D1551" t="s">
        <v>2888</v>
      </c>
      <c r="E1551" t="s">
        <v>3503</v>
      </c>
      <c r="F1551" t="s">
        <v>2874</v>
      </c>
      <c r="G1551" t="s">
        <v>2809</v>
      </c>
      <c r="H1551" t="s">
        <v>5581</v>
      </c>
      <c r="I1551" s="2">
        <v>45777</v>
      </c>
      <c r="J1551" t="s">
        <v>2811</v>
      </c>
      <c r="K1551" t="s">
        <v>2876</v>
      </c>
      <c r="L1551" t="s">
        <v>5132</v>
      </c>
      <c r="M1551" s="3">
        <v>25243</v>
      </c>
      <c r="N1551" s="4">
        <v>29493.919999999998</v>
      </c>
      <c r="O1551" s="4">
        <v>0</v>
      </c>
      <c r="P1551" s="4">
        <v>0</v>
      </c>
      <c r="Q1551" s="4">
        <v>0</v>
      </c>
      <c r="R1551" s="4">
        <v>0</v>
      </c>
      <c r="S1551" s="4">
        <v>29493.919999999998</v>
      </c>
      <c r="T1551" t="s">
        <v>5104</v>
      </c>
      <c r="U1551" t="s">
        <v>5582</v>
      </c>
      <c r="V1551" t="s">
        <v>5029</v>
      </c>
      <c r="W1551" t="s">
        <v>2887</v>
      </c>
    </row>
    <row r="1552" spans="1:23" x14ac:dyDescent="0.2">
      <c r="A1552" t="s">
        <v>3502</v>
      </c>
      <c r="B1552" t="s">
        <v>2870</v>
      </c>
      <c r="C1552" t="s">
        <v>2887</v>
      </c>
      <c r="D1552" t="s">
        <v>2888</v>
      </c>
      <c r="E1552" t="s">
        <v>3503</v>
      </c>
      <c r="F1552" t="s">
        <v>2874</v>
      </c>
      <c r="G1552" t="s">
        <v>2809</v>
      </c>
      <c r="H1552" t="s">
        <v>5581</v>
      </c>
      <c r="I1552" s="2">
        <v>45777</v>
      </c>
      <c r="J1552" t="s">
        <v>2811</v>
      </c>
      <c r="K1552" t="s">
        <v>2876</v>
      </c>
      <c r="L1552" t="s">
        <v>5133</v>
      </c>
      <c r="M1552" s="3">
        <v>25503</v>
      </c>
      <c r="N1552" s="4">
        <v>29797.71</v>
      </c>
      <c r="O1552" s="4">
        <v>0</v>
      </c>
      <c r="P1552" s="4">
        <v>0</v>
      </c>
      <c r="Q1552" s="4">
        <v>0</v>
      </c>
      <c r="R1552" s="4">
        <v>0</v>
      </c>
      <c r="S1552" s="4">
        <v>29797.71</v>
      </c>
      <c r="T1552" t="s">
        <v>5104</v>
      </c>
      <c r="U1552" t="s">
        <v>5582</v>
      </c>
      <c r="V1552" t="s">
        <v>5029</v>
      </c>
      <c r="W1552" t="s">
        <v>2887</v>
      </c>
    </row>
    <row r="1553" spans="1:23" x14ac:dyDescent="0.2">
      <c r="A1553" t="s">
        <v>3502</v>
      </c>
      <c r="B1553" t="s">
        <v>2870</v>
      </c>
      <c r="C1553" t="s">
        <v>2871</v>
      </c>
      <c r="D1553" t="s">
        <v>2872</v>
      </c>
      <c r="E1553" t="s">
        <v>3503</v>
      </c>
      <c r="F1553" t="s">
        <v>2874</v>
      </c>
      <c r="G1553" t="s">
        <v>2809</v>
      </c>
      <c r="H1553" t="s">
        <v>5583</v>
      </c>
      <c r="I1553" s="2">
        <v>45777</v>
      </c>
      <c r="J1553" t="s">
        <v>2811</v>
      </c>
      <c r="K1553" t="s">
        <v>2899</v>
      </c>
      <c r="L1553" t="s">
        <v>5135</v>
      </c>
      <c r="M1553" s="3">
        <v>25781</v>
      </c>
      <c r="N1553" s="4">
        <v>24723.98</v>
      </c>
      <c r="O1553" s="4">
        <v>0</v>
      </c>
      <c r="P1553" s="4">
        <v>0</v>
      </c>
      <c r="Q1553" s="4">
        <v>0</v>
      </c>
      <c r="R1553" s="4">
        <v>0</v>
      </c>
      <c r="S1553" s="4">
        <v>24723.98</v>
      </c>
      <c r="T1553" t="s">
        <v>5104</v>
      </c>
      <c r="U1553" t="s">
        <v>5584</v>
      </c>
      <c r="V1553" t="s">
        <v>5029</v>
      </c>
      <c r="W1553" t="s">
        <v>2871</v>
      </c>
    </row>
    <row r="1554" spans="1:23" x14ac:dyDescent="0.2">
      <c r="A1554" t="s">
        <v>3502</v>
      </c>
      <c r="B1554" t="s">
        <v>2870</v>
      </c>
      <c r="C1554" t="s">
        <v>2871</v>
      </c>
      <c r="D1554" t="s">
        <v>2872</v>
      </c>
      <c r="E1554" t="s">
        <v>3503</v>
      </c>
      <c r="F1554" t="s">
        <v>2874</v>
      </c>
      <c r="G1554" t="s">
        <v>2809</v>
      </c>
      <c r="H1554" t="s">
        <v>5583</v>
      </c>
      <c r="I1554" s="2">
        <v>45777</v>
      </c>
      <c r="J1554" t="s">
        <v>2811</v>
      </c>
      <c r="K1554" t="s">
        <v>2899</v>
      </c>
      <c r="L1554" t="s">
        <v>5137</v>
      </c>
      <c r="M1554" s="3">
        <v>25781</v>
      </c>
      <c r="N1554" s="4">
        <v>24723.98</v>
      </c>
      <c r="O1554" s="4">
        <v>0</v>
      </c>
      <c r="P1554" s="4">
        <v>0</v>
      </c>
      <c r="Q1554" s="4">
        <v>0</v>
      </c>
      <c r="R1554" s="4">
        <v>0</v>
      </c>
      <c r="S1554" s="4">
        <v>24723.98</v>
      </c>
      <c r="T1554" t="s">
        <v>5104</v>
      </c>
      <c r="U1554" t="s">
        <v>5584</v>
      </c>
      <c r="V1554" t="s">
        <v>5029</v>
      </c>
      <c r="W1554" t="s">
        <v>2871</v>
      </c>
    </row>
    <row r="1555" spans="1:23" x14ac:dyDescent="0.2">
      <c r="A1555" t="s">
        <v>3502</v>
      </c>
      <c r="B1555" t="s">
        <v>2870</v>
      </c>
      <c r="C1555" t="s">
        <v>2871</v>
      </c>
      <c r="D1555" t="s">
        <v>2872</v>
      </c>
      <c r="E1555" t="s">
        <v>3503</v>
      </c>
      <c r="F1555" t="s">
        <v>2874</v>
      </c>
      <c r="G1555" t="s">
        <v>2809</v>
      </c>
      <c r="H1555" t="s">
        <v>5583</v>
      </c>
      <c r="I1555" s="2">
        <v>45777</v>
      </c>
      <c r="J1555" t="s">
        <v>2811</v>
      </c>
      <c r="K1555" t="s">
        <v>2899</v>
      </c>
      <c r="L1555" t="s">
        <v>5138</v>
      </c>
      <c r="M1555" s="3">
        <v>27121</v>
      </c>
      <c r="N1555" s="4">
        <v>26009.040000000001</v>
      </c>
      <c r="O1555" s="4">
        <v>0</v>
      </c>
      <c r="P1555" s="4">
        <v>0</v>
      </c>
      <c r="Q1555" s="4">
        <v>0</v>
      </c>
      <c r="R1555" s="4">
        <v>0</v>
      </c>
      <c r="S1555" s="4">
        <v>26009.040000000001</v>
      </c>
      <c r="T1555" t="s">
        <v>5104</v>
      </c>
      <c r="U1555" t="s">
        <v>5584</v>
      </c>
      <c r="V1555" t="s">
        <v>5029</v>
      </c>
      <c r="W1555" t="s">
        <v>2871</v>
      </c>
    </row>
    <row r="1556" spans="1:23" x14ac:dyDescent="0.2">
      <c r="A1556" t="s">
        <v>3502</v>
      </c>
      <c r="B1556" t="s">
        <v>2870</v>
      </c>
      <c r="C1556" t="s">
        <v>2871</v>
      </c>
      <c r="D1556" t="s">
        <v>2872</v>
      </c>
      <c r="E1556" t="s">
        <v>3503</v>
      </c>
      <c r="F1556" t="s">
        <v>2874</v>
      </c>
      <c r="G1556" t="s">
        <v>2809</v>
      </c>
      <c r="H1556" t="s">
        <v>5583</v>
      </c>
      <c r="I1556" s="2">
        <v>45777</v>
      </c>
      <c r="J1556" t="s">
        <v>2811</v>
      </c>
      <c r="K1556" t="s">
        <v>2899</v>
      </c>
      <c r="L1556" t="s">
        <v>5139</v>
      </c>
      <c r="M1556" s="3">
        <v>27121</v>
      </c>
      <c r="N1556" s="4">
        <v>26009.040000000001</v>
      </c>
      <c r="O1556" s="4">
        <v>0</v>
      </c>
      <c r="P1556" s="4">
        <v>0</v>
      </c>
      <c r="Q1556" s="4">
        <v>0</v>
      </c>
      <c r="R1556" s="4">
        <v>0</v>
      </c>
      <c r="S1556" s="4">
        <v>26009.040000000001</v>
      </c>
      <c r="T1556" t="s">
        <v>5104</v>
      </c>
      <c r="U1556" t="s">
        <v>5584</v>
      </c>
      <c r="V1556" t="s">
        <v>5029</v>
      </c>
      <c r="W1556" t="s">
        <v>2871</v>
      </c>
    </row>
    <row r="1557" spans="1:23" x14ac:dyDescent="0.2">
      <c r="A1557" t="s">
        <v>3502</v>
      </c>
      <c r="B1557" t="s">
        <v>2870</v>
      </c>
      <c r="C1557" t="s">
        <v>2871</v>
      </c>
      <c r="D1557" t="s">
        <v>2872</v>
      </c>
      <c r="E1557" t="s">
        <v>3503</v>
      </c>
      <c r="F1557" t="s">
        <v>2874</v>
      </c>
      <c r="G1557" t="s">
        <v>2809</v>
      </c>
      <c r="H1557" t="s">
        <v>5583</v>
      </c>
      <c r="I1557" s="2">
        <v>45777</v>
      </c>
      <c r="J1557" t="s">
        <v>2811</v>
      </c>
      <c r="K1557" t="s">
        <v>2899</v>
      </c>
      <c r="L1557" t="s">
        <v>5140</v>
      </c>
      <c r="M1557" s="3">
        <v>27082</v>
      </c>
      <c r="N1557" s="4">
        <v>25971.64</v>
      </c>
      <c r="O1557" s="4">
        <v>0</v>
      </c>
      <c r="P1557" s="4">
        <v>0</v>
      </c>
      <c r="Q1557" s="4">
        <v>0</v>
      </c>
      <c r="R1557" s="4">
        <v>0</v>
      </c>
      <c r="S1557" s="4">
        <v>25971.64</v>
      </c>
      <c r="T1557" t="s">
        <v>5104</v>
      </c>
      <c r="U1557" t="s">
        <v>5584</v>
      </c>
      <c r="V1557" t="s">
        <v>5029</v>
      </c>
      <c r="W1557" t="s">
        <v>2871</v>
      </c>
    </row>
    <row r="1558" spans="1:23" x14ac:dyDescent="0.2">
      <c r="A1558" t="s">
        <v>3502</v>
      </c>
      <c r="B1558" t="s">
        <v>2870</v>
      </c>
      <c r="C1558" t="s">
        <v>2871</v>
      </c>
      <c r="D1558" t="s">
        <v>2872</v>
      </c>
      <c r="E1558" t="s">
        <v>3503</v>
      </c>
      <c r="F1558" t="s">
        <v>2874</v>
      </c>
      <c r="G1558" t="s">
        <v>2809</v>
      </c>
      <c r="H1558" t="s">
        <v>5583</v>
      </c>
      <c r="I1558" s="2">
        <v>45777</v>
      </c>
      <c r="J1558" t="s">
        <v>2811</v>
      </c>
      <c r="K1558" t="s">
        <v>2899</v>
      </c>
      <c r="L1558" t="s">
        <v>5141</v>
      </c>
      <c r="M1558" s="3">
        <v>27082</v>
      </c>
      <c r="N1558" s="4">
        <v>25971.64</v>
      </c>
      <c r="O1558" s="4">
        <v>0</v>
      </c>
      <c r="P1558" s="4">
        <v>0</v>
      </c>
      <c r="Q1558" s="4">
        <v>0</v>
      </c>
      <c r="R1558" s="4">
        <v>0</v>
      </c>
      <c r="S1558" s="4">
        <v>25971.64</v>
      </c>
      <c r="T1558" t="s">
        <v>5104</v>
      </c>
      <c r="U1558" t="s">
        <v>5584</v>
      </c>
      <c r="V1558" t="s">
        <v>5029</v>
      </c>
      <c r="W1558" t="s">
        <v>2871</v>
      </c>
    </row>
    <row r="1559" spans="1:23" x14ac:dyDescent="0.2">
      <c r="A1559" t="s">
        <v>3502</v>
      </c>
      <c r="B1559" t="s">
        <v>2870</v>
      </c>
      <c r="C1559" t="s">
        <v>2871</v>
      </c>
      <c r="D1559" t="s">
        <v>2872</v>
      </c>
      <c r="E1559" t="s">
        <v>3503</v>
      </c>
      <c r="F1559" t="s">
        <v>2874</v>
      </c>
      <c r="G1559" t="s">
        <v>2809</v>
      </c>
      <c r="H1559" t="s">
        <v>5583</v>
      </c>
      <c r="I1559" s="2">
        <v>45777</v>
      </c>
      <c r="J1559" t="s">
        <v>2811</v>
      </c>
      <c r="K1559" t="s">
        <v>2899</v>
      </c>
      <c r="L1559" t="s">
        <v>5142</v>
      </c>
      <c r="M1559" s="3">
        <v>22928</v>
      </c>
      <c r="N1559" s="4">
        <v>31216.47</v>
      </c>
      <c r="O1559" s="4">
        <v>0</v>
      </c>
      <c r="P1559" s="4">
        <v>0</v>
      </c>
      <c r="Q1559" s="4">
        <v>0</v>
      </c>
      <c r="R1559" s="4">
        <v>0</v>
      </c>
      <c r="S1559" s="4">
        <v>31216.47</v>
      </c>
      <c r="T1559" t="s">
        <v>5104</v>
      </c>
      <c r="U1559" t="s">
        <v>5584</v>
      </c>
      <c r="V1559" t="s">
        <v>5029</v>
      </c>
      <c r="W1559" t="s">
        <v>2871</v>
      </c>
    </row>
    <row r="1560" spans="1:23" x14ac:dyDescent="0.2">
      <c r="A1560" t="s">
        <v>3502</v>
      </c>
      <c r="B1560" t="s">
        <v>2870</v>
      </c>
      <c r="C1560" t="s">
        <v>2871</v>
      </c>
      <c r="D1560" t="s">
        <v>2872</v>
      </c>
      <c r="E1560" t="s">
        <v>3503</v>
      </c>
      <c r="F1560" t="s">
        <v>2874</v>
      </c>
      <c r="G1560" t="s">
        <v>2809</v>
      </c>
      <c r="H1560" t="s">
        <v>5583</v>
      </c>
      <c r="I1560" s="2">
        <v>45777</v>
      </c>
      <c r="J1560" t="s">
        <v>2811</v>
      </c>
      <c r="K1560" t="s">
        <v>2899</v>
      </c>
      <c r="L1560" t="s">
        <v>5143</v>
      </c>
      <c r="M1560" s="3">
        <v>27064</v>
      </c>
      <c r="N1560" s="4">
        <v>25954.38</v>
      </c>
      <c r="O1560" s="4">
        <v>0</v>
      </c>
      <c r="P1560" s="4">
        <v>0</v>
      </c>
      <c r="Q1560" s="4">
        <v>0</v>
      </c>
      <c r="R1560" s="4">
        <v>0</v>
      </c>
      <c r="S1560" s="4">
        <v>25954.38</v>
      </c>
      <c r="T1560" t="s">
        <v>5104</v>
      </c>
      <c r="U1560" t="s">
        <v>5584</v>
      </c>
      <c r="V1560" t="s">
        <v>5029</v>
      </c>
      <c r="W1560" t="s">
        <v>2871</v>
      </c>
    </row>
    <row r="1561" spans="1:23" x14ac:dyDescent="0.2">
      <c r="A1561" t="s">
        <v>3502</v>
      </c>
      <c r="B1561" t="s">
        <v>2870</v>
      </c>
      <c r="C1561" t="s">
        <v>2871</v>
      </c>
      <c r="D1561" t="s">
        <v>2872</v>
      </c>
      <c r="E1561" t="s">
        <v>3503</v>
      </c>
      <c r="F1561" t="s">
        <v>2874</v>
      </c>
      <c r="G1561" t="s">
        <v>2809</v>
      </c>
      <c r="H1561" t="s">
        <v>5583</v>
      </c>
      <c r="I1561" s="2">
        <v>45777</v>
      </c>
      <c r="J1561" t="s">
        <v>2811</v>
      </c>
      <c r="K1561" t="s">
        <v>2899</v>
      </c>
      <c r="L1561" t="s">
        <v>5144</v>
      </c>
      <c r="M1561" s="3">
        <v>27064</v>
      </c>
      <c r="N1561" s="4">
        <v>25954.38</v>
      </c>
      <c r="O1561" s="4">
        <v>0</v>
      </c>
      <c r="P1561" s="4">
        <v>0</v>
      </c>
      <c r="Q1561" s="4">
        <v>0</v>
      </c>
      <c r="R1561" s="4">
        <v>0</v>
      </c>
      <c r="S1561" s="4">
        <v>25954.38</v>
      </c>
      <c r="T1561" t="s">
        <v>5104</v>
      </c>
      <c r="U1561" t="s">
        <v>5584</v>
      </c>
      <c r="V1561" t="s">
        <v>5029</v>
      </c>
      <c r="W1561" t="s">
        <v>2871</v>
      </c>
    </row>
    <row r="1562" spans="1:23" x14ac:dyDescent="0.2">
      <c r="A1562" t="s">
        <v>3502</v>
      </c>
      <c r="B1562" t="s">
        <v>2870</v>
      </c>
      <c r="C1562" t="s">
        <v>2871</v>
      </c>
      <c r="D1562" t="s">
        <v>2872</v>
      </c>
      <c r="E1562" t="s">
        <v>3503</v>
      </c>
      <c r="F1562" t="s">
        <v>2874</v>
      </c>
      <c r="G1562" t="s">
        <v>2809</v>
      </c>
      <c r="H1562" t="s">
        <v>5583</v>
      </c>
      <c r="I1562" s="2">
        <v>45777</v>
      </c>
      <c r="J1562" t="s">
        <v>2811</v>
      </c>
      <c r="K1562" t="s">
        <v>2899</v>
      </c>
      <c r="L1562" t="s">
        <v>5145</v>
      </c>
      <c r="M1562" s="3">
        <v>26716</v>
      </c>
      <c r="N1562" s="4">
        <v>25620.65</v>
      </c>
      <c r="O1562" s="4">
        <v>0</v>
      </c>
      <c r="P1562" s="4">
        <v>0</v>
      </c>
      <c r="Q1562" s="4">
        <v>0</v>
      </c>
      <c r="R1562" s="4">
        <v>0</v>
      </c>
      <c r="S1562" s="4">
        <v>25620.65</v>
      </c>
      <c r="T1562" t="s">
        <v>5104</v>
      </c>
      <c r="U1562" t="s">
        <v>5584</v>
      </c>
      <c r="V1562" t="s">
        <v>5029</v>
      </c>
      <c r="W1562" t="s">
        <v>2871</v>
      </c>
    </row>
    <row r="1563" spans="1:23" x14ac:dyDescent="0.2">
      <c r="A1563" t="s">
        <v>3502</v>
      </c>
      <c r="B1563" t="s">
        <v>2870</v>
      </c>
      <c r="C1563" t="s">
        <v>2871</v>
      </c>
      <c r="D1563" t="s">
        <v>2872</v>
      </c>
      <c r="E1563" t="s">
        <v>3503</v>
      </c>
      <c r="F1563" t="s">
        <v>2874</v>
      </c>
      <c r="G1563" t="s">
        <v>2809</v>
      </c>
      <c r="H1563" t="s">
        <v>5583</v>
      </c>
      <c r="I1563" s="2">
        <v>45777</v>
      </c>
      <c r="J1563" t="s">
        <v>2811</v>
      </c>
      <c r="K1563" t="s">
        <v>2899</v>
      </c>
      <c r="L1563" t="s">
        <v>5146</v>
      </c>
      <c r="M1563" s="3">
        <v>26716</v>
      </c>
      <c r="N1563" s="4">
        <v>25620.65</v>
      </c>
      <c r="O1563" s="4">
        <v>0</v>
      </c>
      <c r="P1563" s="4">
        <v>0</v>
      </c>
      <c r="Q1563" s="4">
        <v>0</v>
      </c>
      <c r="R1563" s="4">
        <v>0</v>
      </c>
      <c r="S1563" s="4">
        <v>25620.65</v>
      </c>
      <c r="T1563" t="s">
        <v>5104</v>
      </c>
      <c r="U1563" t="s">
        <v>5584</v>
      </c>
      <c r="V1563" t="s">
        <v>5029</v>
      </c>
      <c r="W1563" t="s">
        <v>2871</v>
      </c>
    </row>
    <row r="1564" spans="1:23" x14ac:dyDescent="0.2">
      <c r="A1564" t="s">
        <v>3502</v>
      </c>
      <c r="B1564" t="s">
        <v>2870</v>
      </c>
      <c r="C1564" t="s">
        <v>2871</v>
      </c>
      <c r="D1564" t="s">
        <v>2872</v>
      </c>
      <c r="E1564" t="s">
        <v>3503</v>
      </c>
      <c r="F1564" t="s">
        <v>2874</v>
      </c>
      <c r="G1564" t="s">
        <v>2809</v>
      </c>
      <c r="H1564" t="s">
        <v>5583</v>
      </c>
      <c r="I1564" s="2">
        <v>45777</v>
      </c>
      <c r="J1564" t="s">
        <v>2811</v>
      </c>
      <c r="K1564" t="s">
        <v>2899</v>
      </c>
      <c r="L1564" t="s">
        <v>5585</v>
      </c>
      <c r="M1564" s="3">
        <v>27112</v>
      </c>
      <c r="N1564" s="4">
        <v>20667.48</v>
      </c>
      <c r="O1564" s="4">
        <v>0</v>
      </c>
      <c r="P1564" s="4">
        <v>0</v>
      </c>
      <c r="Q1564" s="4">
        <v>0</v>
      </c>
      <c r="R1564" s="4">
        <v>0</v>
      </c>
      <c r="S1564" s="4">
        <v>20667.48</v>
      </c>
      <c r="T1564" t="s">
        <v>5104</v>
      </c>
      <c r="U1564" t="s">
        <v>5584</v>
      </c>
      <c r="V1564" t="s">
        <v>5029</v>
      </c>
      <c r="W1564" t="s">
        <v>2871</v>
      </c>
    </row>
    <row r="1565" spans="1:23" x14ac:dyDescent="0.2">
      <c r="A1565" t="s">
        <v>3502</v>
      </c>
      <c r="B1565" t="s">
        <v>2870</v>
      </c>
      <c r="C1565" t="s">
        <v>2871</v>
      </c>
      <c r="D1565" t="s">
        <v>2872</v>
      </c>
      <c r="E1565" t="s">
        <v>3503</v>
      </c>
      <c r="F1565" t="s">
        <v>2874</v>
      </c>
      <c r="G1565" t="s">
        <v>2809</v>
      </c>
      <c r="H1565" t="s">
        <v>5583</v>
      </c>
      <c r="I1565" s="2">
        <v>45777</v>
      </c>
      <c r="J1565" t="s">
        <v>2811</v>
      </c>
      <c r="K1565" t="s">
        <v>2899</v>
      </c>
      <c r="L1565" t="s">
        <v>5586</v>
      </c>
      <c r="M1565" s="3">
        <v>27112</v>
      </c>
      <c r="N1565" s="4">
        <v>20667.48</v>
      </c>
      <c r="O1565" s="4">
        <v>0</v>
      </c>
      <c r="P1565" s="4">
        <v>0</v>
      </c>
      <c r="Q1565" s="4">
        <v>0</v>
      </c>
      <c r="R1565" s="4">
        <v>0</v>
      </c>
      <c r="S1565" s="4">
        <v>20667.48</v>
      </c>
      <c r="T1565" t="s">
        <v>5104</v>
      </c>
      <c r="U1565" t="s">
        <v>5584</v>
      </c>
      <c r="V1565" t="s">
        <v>5029</v>
      </c>
      <c r="W1565" t="s">
        <v>2871</v>
      </c>
    </row>
    <row r="1566" spans="1:23" x14ac:dyDescent="0.2">
      <c r="A1566" t="s">
        <v>3502</v>
      </c>
      <c r="B1566" t="s">
        <v>2870</v>
      </c>
      <c r="C1566" t="s">
        <v>2871</v>
      </c>
      <c r="D1566" t="s">
        <v>2872</v>
      </c>
      <c r="E1566" t="s">
        <v>3503</v>
      </c>
      <c r="F1566" t="s">
        <v>2874</v>
      </c>
      <c r="G1566" t="s">
        <v>2809</v>
      </c>
      <c r="H1566" t="s">
        <v>5583</v>
      </c>
      <c r="I1566" s="2">
        <v>45777</v>
      </c>
      <c r="J1566" t="s">
        <v>2811</v>
      </c>
      <c r="K1566" t="s">
        <v>2899</v>
      </c>
      <c r="L1566" t="s">
        <v>5587</v>
      </c>
      <c r="M1566" s="3">
        <v>27624</v>
      </c>
      <c r="N1566" s="4">
        <v>21057.78</v>
      </c>
      <c r="O1566" s="4">
        <v>0</v>
      </c>
      <c r="P1566" s="4">
        <v>0</v>
      </c>
      <c r="Q1566" s="4">
        <v>0</v>
      </c>
      <c r="R1566" s="4">
        <v>0</v>
      </c>
      <c r="S1566" s="4">
        <v>21057.78</v>
      </c>
      <c r="T1566" t="s">
        <v>5104</v>
      </c>
      <c r="U1566" t="s">
        <v>5584</v>
      </c>
      <c r="V1566" t="s">
        <v>5029</v>
      </c>
      <c r="W1566" t="s">
        <v>2871</v>
      </c>
    </row>
    <row r="1567" spans="1:23" x14ac:dyDescent="0.2">
      <c r="A1567" t="s">
        <v>3502</v>
      </c>
      <c r="B1567" t="s">
        <v>2870</v>
      </c>
      <c r="C1567" t="s">
        <v>2871</v>
      </c>
      <c r="D1567" t="s">
        <v>2872</v>
      </c>
      <c r="E1567" t="s">
        <v>3503</v>
      </c>
      <c r="F1567" t="s">
        <v>2874</v>
      </c>
      <c r="G1567" t="s">
        <v>2809</v>
      </c>
      <c r="H1567" t="s">
        <v>5583</v>
      </c>
      <c r="I1567" s="2">
        <v>45777</v>
      </c>
      <c r="J1567" t="s">
        <v>2811</v>
      </c>
      <c r="K1567" t="s">
        <v>2899</v>
      </c>
      <c r="L1567" t="s">
        <v>5588</v>
      </c>
      <c r="M1567" s="3">
        <v>26883</v>
      </c>
      <c r="N1567" s="4">
        <v>25780.799999999999</v>
      </c>
      <c r="O1567" s="4">
        <v>0</v>
      </c>
      <c r="P1567" s="4">
        <v>0</v>
      </c>
      <c r="Q1567" s="4">
        <v>0</v>
      </c>
      <c r="R1567" s="4">
        <v>0</v>
      </c>
      <c r="S1567" s="4">
        <v>25780.799999999999</v>
      </c>
      <c r="T1567" t="s">
        <v>5104</v>
      </c>
      <c r="U1567" t="s">
        <v>5584</v>
      </c>
      <c r="V1567" t="s">
        <v>5029</v>
      </c>
      <c r="W1567" t="s">
        <v>2871</v>
      </c>
    </row>
    <row r="1568" spans="1:23" x14ac:dyDescent="0.2">
      <c r="A1568" t="s">
        <v>3502</v>
      </c>
      <c r="B1568" t="s">
        <v>2870</v>
      </c>
      <c r="C1568" t="s">
        <v>2871</v>
      </c>
      <c r="D1568" t="s">
        <v>2872</v>
      </c>
      <c r="E1568" t="s">
        <v>3503</v>
      </c>
      <c r="F1568" t="s">
        <v>2874</v>
      </c>
      <c r="G1568" t="s">
        <v>2809</v>
      </c>
      <c r="H1568" t="s">
        <v>5583</v>
      </c>
      <c r="I1568" s="2">
        <v>45777</v>
      </c>
      <c r="J1568" t="s">
        <v>2811</v>
      </c>
      <c r="K1568" t="s">
        <v>2899</v>
      </c>
      <c r="L1568" t="s">
        <v>5589</v>
      </c>
      <c r="M1568" s="3">
        <v>26786</v>
      </c>
      <c r="N1568" s="4">
        <v>25687.78</v>
      </c>
      <c r="O1568" s="4">
        <v>0</v>
      </c>
      <c r="P1568" s="4">
        <v>0</v>
      </c>
      <c r="Q1568" s="4">
        <v>0</v>
      </c>
      <c r="R1568" s="4">
        <v>0</v>
      </c>
      <c r="S1568" s="4">
        <v>25687.78</v>
      </c>
      <c r="T1568" t="s">
        <v>5104</v>
      </c>
      <c r="U1568" t="s">
        <v>5584</v>
      </c>
      <c r="V1568" t="s">
        <v>5029</v>
      </c>
      <c r="W1568" t="s">
        <v>2871</v>
      </c>
    </row>
    <row r="1569" spans="1:23" x14ac:dyDescent="0.2">
      <c r="A1569" t="s">
        <v>3502</v>
      </c>
      <c r="B1569" t="s">
        <v>2870</v>
      </c>
      <c r="C1569" t="s">
        <v>2871</v>
      </c>
      <c r="D1569" t="s">
        <v>2872</v>
      </c>
      <c r="E1569" t="s">
        <v>3503</v>
      </c>
      <c r="F1569" t="s">
        <v>2874</v>
      </c>
      <c r="G1569" t="s">
        <v>2809</v>
      </c>
      <c r="H1569" t="s">
        <v>5583</v>
      </c>
      <c r="I1569" s="2">
        <v>45777</v>
      </c>
      <c r="J1569" t="s">
        <v>2811</v>
      </c>
      <c r="K1569" t="s">
        <v>2899</v>
      </c>
      <c r="L1569" t="s">
        <v>5590</v>
      </c>
      <c r="M1569" s="3">
        <v>26883</v>
      </c>
      <c r="N1569" s="4">
        <v>20492.91</v>
      </c>
      <c r="O1569" s="4">
        <v>0</v>
      </c>
      <c r="P1569" s="4">
        <v>0</v>
      </c>
      <c r="Q1569" s="4">
        <v>0</v>
      </c>
      <c r="R1569" s="4">
        <v>0</v>
      </c>
      <c r="S1569" s="4">
        <v>20492.91</v>
      </c>
      <c r="T1569" t="s">
        <v>5104</v>
      </c>
      <c r="U1569" t="s">
        <v>5584</v>
      </c>
      <c r="V1569" t="s">
        <v>5029</v>
      </c>
      <c r="W1569" t="s">
        <v>2871</v>
      </c>
    </row>
    <row r="1570" spans="1:23" x14ac:dyDescent="0.2">
      <c r="A1570" t="s">
        <v>3502</v>
      </c>
      <c r="B1570" t="s">
        <v>2870</v>
      </c>
      <c r="C1570" t="s">
        <v>2887</v>
      </c>
      <c r="D1570" t="s">
        <v>2888</v>
      </c>
      <c r="E1570" t="s">
        <v>3503</v>
      </c>
      <c r="F1570" t="s">
        <v>2874</v>
      </c>
      <c r="G1570" t="s">
        <v>2809</v>
      </c>
      <c r="H1570" t="s">
        <v>5591</v>
      </c>
      <c r="I1570" s="2">
        <v>45777</v>
      </c>
      <c r="J1570" t="s">
        <v>2811</v>
      </c>
      <c r="K1570" t="s">
        <v>2899</v>
      </c>
      <c r="L1570" t="s">
        <v>5148</v>
      </c>
      <c r="M1570" s="3">
        <v>26200</v>
      </c>
      <c r="N1570" s="4">
        <v>24064.7</v>
      </c>
      <c r="O1570" s="4">
        <v>0</v>
      </c>
      <c r="P1570" s="4">
        <v>0</v>
      </c>
      <c r="Q1570" s="4">
        <v>0</v>
      </c>
      <c r="R1570" s="4">
        <v>0</v>
      </c>
      <c r="S1570" s="4">
        <v>24064.7</v>
      </c>
      <c r="T1570" t="s">
        <v>5104</v>
      </c>
      <c r="U1570" t="s">
        <v>5592</v>
      </c>
      <c r="V1570" t="s">
        <v>5029</v>
      </c>
      <c r="W1570" t="s">
        <v>2887</v>
      </c>
    </row>
    <row r="1571" spans="1:23" x14ac:dyDescent="0.2">
      <c r="A1571" t="s">
        <v>3502</v>
      </c>
      <c r="B1571" t="s">
        <v>2870</v>
      </c>
      <c r="C1571" t="s">
        <v>2887</v>
      </c>
      <c r="D1571" t="s">
        <v>2888</v>
      </c>
      <c r="E1571" t="s">
        <v>3503</v>
      </c>
      <c r="F1571" t="s">
        <v>2874</v>
      </c>
      <c r="G1571" t="s">
        <v>2809</v>
      </c>
      <c r="H1571" t="s">
        <v>5591</v>
      </c>
      <c r="I1571" s="2">
        <v>45777</v>
      </c>
      <c r="J1571" t="s">
        <v>2811</v>
      </c>
      <c r="K1571" t="s">
        <v>2899</v>
      </c>
      <c r="L1571" t="s">
        <v>5150</v>
      </c>
      <c r="M1571" s="3">
        <v>25913</v>
      </c>
      <c r="N1571" s="4">
        <v>23801.09</v>
      </c>
      <c r="O1571" s="4">
        <v>0</v>
      </c>
      <c r="P1571" s="4">
        <v>0</v>
      </c>
      <c r="Q1571" s="4">
        <v>0</v>
      </c>
      <c r="R1571" s="4">
        <v>0</v>
      </c>
      <c r="S1571" s="4">
        <v>23801.09</v>
      </c>
      <c r="T1571" t="s">
        <v>5104</v>
      </c>
      <c r="U1571" t="s">
        <v>5592</v>
      </c>
      <c r="V1571" t="s">
        <v>5029</v>
      </c>
      <c r="W1571" t="s">
        <v>2887</v>
      </c>
    </row>
    <row r="1572" spans="1:23" x14ac:dyDescent="0.2">
      <c r="A1572" t="s">
        <v>3502</v>
      </c>
      <c r="B1572" t="s">
        <v>2870</v>
      </c>
      <c r="C1572" t="s">
        <v>2887</v>
      </c>
      <c r="D1572" t="s">
        <v>2888</v>
      </c>
      <c r="E1572" t="s">
        <v>3503</v>
      </c>
      <c r="F1572" t="s">
        <v>2874</v>
      </c>
      <c r="G1572" t="s">
        <v>2809</v>
      </c>
      <c r="H1572" t="s">
        <v>5591</v>
      </c>
      <c r="I1572" s="2">
        <v>45777</v>
      </c>
      <c r="J1572" t="s">
        <v>2811</v>
      </c>
      <c r="K1572" t="s">
        <v>2899</v>
      </c>
      <c r="L1572" t="s">
        <v>5151</v>
      </c>
      <c r="M1572" s="3">
        <v>25653</v>
      </c>
      <c r="N1572" s="4">
        <v>23562.28</v>
      </c>
      <c r="O1572" s="4">
        <v>0</v>
      </c>
      <c r="P1572" s="4">
        <v>0</v>
      </c>
      <c r="Q1572" s="4">
        <v>0</v>
      </c>
      <c r="R1572" s="4">
        <v>0</v>
      </c>
      <c r="S1572" s="4">
        <v>23562.28</v>
      </c>
      <c r="T1572" t="s">
        <v>5104</v>
      </c>
      <c r="U1572" t="s">
        <v>5592</v>
      </c>
      <c r="V1572" t="s">
        <v>5029</v>
      </c>
      <c r="W1572" t="s">
        <v>2887</v>
      </c>
    </row>
    <row r="1573" spans="1:23" x14ac:dyDescent="0.2">
      <c r="A1573" t="s">
        <v>3502</v>
      </c>
      <c r="B1573" t="s">
        <v>2870</v>
      </c>
      <c r="C1573" t="s">
        <v>2887</v>
      </c>
      <c r="D1573" t="s">
        <v>2888</v>
      </c>
      <c r="E1573" t="s">
        <v>3503</v>
      </c>
      <c r="F1573" t="s">
        <v>2874</v>
      </c>
      <c r="G1573" t="s">
        <v>2809</v>
      </c>
      <c r="H1573" t="s">
        <v>5591</v>
      </c>
      <c r="I1573" s="2">
        <v>45777</v>
      </c>
      <c r="J1573" t="s">
        <v>2811</v>
      </c>
      <c r="K1573" t="s">
        <v>2899</v>
      </c>
      <c r="L1573" t="s">
        <v>5152</v>
      </c>
      <c r="M1573" s="3">
        <v>25463</v>
      </c>
      <c r="N1573" s="4">
        <v>23387.759999999998</v>
      </c>
      <c r="O1573" s="4">
        <v>0</v>
      </c>
      <c r="P1573" s="4">
        <v>0</v>
      </c>
      <c r="Q1573" s="4">
        <v>0</v>
      </c>
      <c r="R1573" s="4">
        <v>0</v>
      </c>
      <c r="S1573" s="4">
        <v>23387.759999999998</v>
      </c>
      <c r="T1573" t="s">
        <v>5104</v>
      </c>
      <c r="U1573" t="s">
        <v>5592</v>
      </c>
      <c r="V1573" t="s">
        <v>5029</v>
      </c>
      <c r="W1573" t="s">
        <v>2887</v>
      </c>
    </row>
    <row r="1574" spans="1:23" x14ac:dyDescent="0.2">
      <c r="A1574" t="s">
        <v>3502</v>
      </c>
      <c r="B1574" t="s">
        <v>2870</v>
      </c>
      <c r="C1574" t="s">
        <v>2887</v>
      </c>
      <c r="D1574" t="s">
        <v>2888</v>
      </c>
      <c r="E1574" t="s">
        <v>3503</v>
      </c>
      <c r="F1574" t="s">
        <v>2874</v>
      </c>
      <c r="G1574" t="s">
        <v>2809</v>
      </c>
      <c r="H1574" t="s">
        <v>5591</v>
      </c>
      <c r="I1574" s="2">
        <v>45777</v>
      </c>
      <c r="J1574" t="s">
        <v>2811</v>
      </c>
      <c r="K1574" t="s">
        <v>2899</v>
      </c>
      <c r="L1574" t="s">
        <v>5153</v>
      </c>
      <c r="M1574" s="3">
        <v>26513</v>
      </c>
      <c r="N1574" s="4">
        <v>24352.19</v>
      </c>
      <c r="O1574" s="4">
        <v>0</v>
      </c>
      <c r="P1574" s="4">
        <v>0</v>
      </c>
      <c r="Q1574" s="4">
        <v>0</v>
      </c>
      <c r="R1574" s="4">
        <v>0</v>
      </c>
      <c r="S1574" s="4">
        <v>24352.19</v>
      </c>
      <c r="T1574" t="s">
        <v>5104</v>
      </c>
      <c r="U1574" t="s">
        <v>5592</v>
      </c>
      <c r="V1574" t="s">
        <v>5029</v>
      </c>
      <c r="W1574" t="s">
        <v>2887</v>
      </c>
    </row>
    <row r="1575" spans="1:23" x14ac:dyDescent="0.2">
      <c r="A1575" t="s">
        <v>3502</v>
      </c>
      <c r="B1575" t="s">
        <v>2870</v>
      </c>
      <c r="C1575" t="s">
        <v>2887</v>
      </c>
      <c r="D1575" t="s">
        <v>2888</v>
      </c>
      <c r="E1575" t="s">
        <v>3503</v>
      </c>
      <c r="F1575" t="s">
        <v>2874</v>
      </c>
      <c r="G1575" t="s">
        <v>2809</v>
      </c>
      <c r="H1575" t="s">
        <v>5591</v>
      </c>
      <c r="I1575" s="2">
        <v>45777</v>
      </c>
      <c r="J1575" t="s">
        <v>2811</v>
      </c>
      <c r="K1575" t="s">
        <v>2899</v>
      </c>
      <c r="L1575" t="s">
        <v>5154</v>
      </c>
      <c r="M1575" s="3">
        <v>26746</v>
      </c>
      <c r="N1575" s="4">
        <v>24566.21</v>
      </c>
      <c r="O1575" s="4">
        <v>0</v>
      </c>
      <c r="P1575" s="4">
        <v>0</v>
      </c>
      <c r="Q1575" s="4">
        <v>0</v>
      </c>
      <c r="R1575" s="4">
        <v>0</v>
      </c>
      <c r="S1575" s="4">
        <v>24566.21</v>
      </c>
      <c r="T1575" t="s">
        <v>5104</v>
      </c>
      <c r="U1575" t="s">
        <v>5592</v>
      </c>
      <c r="V1575" t="s">
        <v>5029</v>
      </c>
      <c r="W1575" t="s">
        <v>2887</v>
      </c>
    </row>
    <row r="1576" spans="1:23" x14ac:dyDescent="0.2">
      <c r="A1576" t="s">
        <v>3502</v>
      </c>
      <c r="B1576" t="s">
        <v>2870</v>
      </c>
      <c r="C1576" t="s">
        <v>2871</v>
      </c>
      <c r="D1576" t="s">
        <v>2872</v>
      </c>
      <c r="E1576" t="s">
        <v>3503</v>
      </c>
      <c r="F1576" t="s">
        <v>2874</v>
      </c>
      <c r="G1576" t="s">
        <v>2809</v>
      </c>
      <c r="H1576" t="s">
        <v>5593</v>
      </c>
      <c r="I1576" s="2">
        <v>45777</v>
      </c>
      <c r="J1576" t="s">
        <v>2811</v>
      </c>
      <c r="K1576" t="s">
        <v>2876</v>
      </c>
      <c r="L1576" t="s">
        <v>5594</v>
      </c>
      <c r="M1576" s="3">
        <v>27381</v>
      </c>
      <c r="N1576" s="4">
        <v>27715.05</v>
      </c>
      <c r="O1576" s="4">
        <v>0</v>
      </c>
      <c r="P1576" s="4">
        <v>0</v>
      </c>
      <c r="Q1576" s="4">
        <v>0</v>
      </c>
      <c r="R1576" s="4">
        <v>0</v>
      </c>
      <c r="S1576" s="4">
        <v>27715.05</v>
      </c>
      <c r="T1576" t="s">
        <v>5104</v>
      </c>
      <c r="U1576" t="s">
        <v>5595</v>
      </c>
      <c r="V1576" t="s">
        <v>5029</v>
      </c>
      <c r="W1576" t="s">
        <v>2871</v>
      </c>
    </row>
    <row r="1577" spans="1:23" x14ac:dyDescent="0.2">
      <c r="A1577" s="7" t="s">
        <v>3502</v>
      </c>
      <c r="B1577" s="7" t="s">
        <v>10</v>
      </c>
      <c r="C1577" s="7" t="s">
        <v>10</v>
      </c>
      <c r="D1577" s="7" t="s">
        <v>10</v>
      </c>
      <c r="E1577" s="7" t="s">
        <v>10</v>
      </c>
      <c r="F1577" s="7" t="s">
        <v>10</v>
      </c>
      <c r="G1577" s="7" t="s">
        <v>10</v>
      </c>
      <c r="H1577" s="7" t="s">
        <v>10</v>
      </c>
      <c r="I1577" s="8"/>
      <c r="J1577" s="7" t="s">
        <v>10</v>
      </c>
      <c r="K1577" s="7" t="s">
        <v>10</v>
      </c>
      <c r="L1577" s="7" t="s">
        <v>10</v>
      </c>
      <c r="M1577" s="9">
        <v>798200</v>
      </c>
      <c r="N1577" s="10">
        <v>966297.04</v>
      </c>
      <c r="O1577" s="10">
        <v>0</v>
      </c>
      <c r="P1577" s="10">
        <v>0</v>
      </c>
      <c r="Q1577" s="10">
        <v>0</v>
      </c>
      <c r="R1577" s="10">
        <v>0</v>
      </c>
      <c r="S1577" s="10">
        <v>966297.04</v>
      </c>
      <c r="T1577" s="7" t="s">
        <v>10</v>
      </c>
      <c r="U1577" s="7" t="s">
        <v>10</v>
      </c>
      <c r="V1577" t="s">
        <v>5029</v>
      </c>
      <c r="W1577" s="7" t="s">
        <v>10</v>
      </c>
    </row>
    <row r="1578" spans="1:23" x14ac:dyDescent="0.2">
      <c r="A1578" t="s">
        <v>4961</v>
      </c>
      <c r="B1578" t="s">
        <v>2870</v>
      </c>
      <c r="C1578" t="s">
        <v>2871</v>
      </c>
      <c r="D1578" t="s">
        <v>2872</v>
      </c>
      <c r="E1578" t="s">
        <v>4962</v>
      </c>
      <c r="F1578" t="s">
        <v>2874</v>
      </c>
      <c r="G1578" t="s">
        <v>2809</v>
      </c>
      <c r="H1578" t="s">
        <v>5596</v>
      </c>
      <c r="I1578" s="2">
        <v>45777</v>
      </c>
      <c r="J1578" t="s">
        <v>2811</v>
      </c>
      <c r="K1578" t="s">
        <v>2876</v>
      </c>
      <c r="L1578" t="s">
        <v>3647</v>
      </c>
      <c r="M1578" s="3">
        <v>0</v>
      </c>
      <c r="N1578" s="4">
        <v>-1006</v>
      </c>
      <c r="O1578" s="4">
        <v>0</v>
      </c>
      <c r="P1578" s="4">
        <v>0</v>
      </c>
      <c r="Q1578" s="4">
        <v>0</v>
      </c>
      <c r="R1578" s="4">
        <v>0</v>
      </c>
      <c r="S1578" s="4">
        <v>-1006</v>
      </c>
      <c r="T1578" t="s">
        <v>5104</v>
      </c>
      <c r="U1578" t="s">
        <v>5597</v>
      </c>
      <c r="V1578" t="s">
        <v>5029</v>
      </c>
      <c r="W1578" t="s">
        <v>2871</v>
      </c>
    </row>
    <row r="1579" spans="1:23" x14ac:dyDescent="0.2">
      <c r="A1579" t="s">
        <v>4961</v>
      </c>
      <c r="B1579" t="s">
        <v>2870</v>
      </c>
      <c r="C1579" t="s">
        <v>2871</v>
      </c>
      <c r="D1579" t="s">
        <v>2872</v>
      </c>
      <c r="E1579" t="s">
        <v>4962</v>
      </c>
      <c r="F1579" t="s">
        <v>2874</v>
      </c>
      <c r="G1579" t="s">
        <v>2809</v>
      </c>
      <c r="H1579" t="s">
        <v>5596</v>
      </c>
      <c r="I1579" s="2">
        <v>45777</v>
      </c>
      <c r="J1579" t="s">
        <v>2811</v>
      </c>
      <c r="K1579" t="s">
        <v>2876</v>
      </c>
      <c r="L1579" t="s">
        <v>3648</v>
      </c>
      <c r="M1579" s="3">
        <v>0</v>
      </c>
      <c r="N1579" s="4">
        <v>-1006</v>
      </c>
      <c r="O1579" s="4">
        <v>0</v>
      </c>
      <c r="P1579" s="4">
        <v>0</v>
      </c>
      <c r="Q1579" s="4">
        <v>0</v>
      </c>
      <c r="R1579" s="4">
        <v>0</v>
      </c>
      <c r="S1579" s="4">
        <v>-1006</v>
      </c>
      <c r="T1579" t="s">
        <v>5104</v>
      </c>
      <c r="U1579" t="s">
        <v>5597</v>
      </c>
      <c r="V1579" t="s">
        <v>5029</v>
      </c>
      <c r="W1579" t="s">
        <v>2871</v>
      </c>
    </row>
    <row r="1580" spans="1:23" x14ac:dyDescent="0.2">
      <c r="A1580" t="s">
        <v>4961</v>
      </c>
      <c r="B1580" t="s">
        <v>2870</v>
      </c>
      <c r="C1580" t="s">
        <v>2871</v>
      </c>
      <c r="D1580" t="s">
        <v>2872</v>
      </c>
      <c r="E1580" t="s">
        <v>4962</v>
      </c>
      <c r="F1580" t="s">
        <v>2874</v>
      </c>
      <c r="G1580" t="s">
        <v>2809</v>
      </c>
      <c r="H1580" t="s">
        <v>5596</v>
      </c>
      <c r="I1580" s="2">
        <v>45777</v>
      </c>
      <c r="J1580" t="s">
        <v>2811</v>
      </c>
      <c r="K1580" t="s">
        <v>2876</v>
      </c>
      <c r="L1580" t="s">
        <v>3649</v>
      </c>
      <c r="M1580" s="3">
        <v>0</v>
      </c>
      <c r="N1580" s="4">
        <v>-1006</v>
      </c>
      <c r="O1580" s="4">
        <v>0</v>
      </c>
      <c r="P1580" s="4">
        <v>0</v>
      </c>
      <c r="Q1580" s="4">
        <v>0</v>
      </c>
      <c r="R1580" s="4">
        <v>0</v>
      </c>
      <c r="S1580" s="4">
        <v>-1006</v>
      </c>
      <c r="T1580" t="s">
        <v>5104</v>
      </c>
      <c r="U1580" t="s">
        <v>5597</v>
      </c>
      <c r="V1580" t="s">
        <v>5029</v>
      </c>
      <c r="W1580" t="s">
        <v>2871</v>
      </c>
    </row>
    <row r="1581" spans="1:23" x14ac:dyDescent="0.2">
      <c r="A1581" t="s">
        <v>4961</v>
      </c>
      <c r="B1581" t="s">
        <v>2870</v>
      </c>
      <c r="C1581" t="s">
        <v>2871</v>
      </c>
      <c r="D1581" t="s">
        <v>2872</v>
      </c>
      <c r="E1581" t="s">
        <v>4962</v>
      </c>
      <c r="F1581" t="s">
        <v>2874</v>
      </c>
      <c r="G1581" t="s">
        <v>2809</v>
      </c>
      <c r="H1581" t="s">
        <v>5596</v>
      </c>
      <c r="I1581" s="2">
        <v>45777</v>
      </c>
      <c r="J1581" t="s">
        <v>2811</v>
      </c>
      <c r="K1581" t="s">
        <v>2876</v>
      </c>
      <c r="L1581" t="s">
        <v>3650</v>
      </c>
      <c r="M1581" s="3">
        <v>0</v>
      </c>
      <c r="N1581" s="4">
        <v>-1006</v>
      </c>
      <c r="O1581" s="4">
        <v>0</v>
      </c>
      <c r="P1581" s="4">
        <v>0</v>
      </c>
      <c r="Q1581" s="4">
        <v>0</v>
      </c>
      <c r="R1581" s="4">
        <v>0</v>
      </c>
      <c r="S1581" s="4">
        <v>-1006</v>
      </c>
      <c r="T1581" t="s">
        <v>5104</v>
      </c>
      <c r="U1581" t="s">
        <v>5597</v>
      </c>
      <c r="V1581" t="s">
        <v>5029</v>
      </c>
      <c r="W1581" t="s">
        <v>2871</v>
      </c>
    </row>
    <row r="1582" spans="1:23" x14ac:dyDescent="0.2">
      <c r="A1582" t="s">
        <v>4961</v>
      </c>
      <c r="B1582" t="s">
        <v>2870</v>
      </c>
      <c r="C1582" t="s">
        <v>2871</v>
      </c>
      <c r="D1582" t="s">
        <v>2872</v>
      </c>
      <c r="E1582" t="s">
        <v>4962</v>
      </c>
      <c r="F1582" t="s">
        <v>2874</v>
      </c>
      <c r="G1582" t="s">
        <v>2809</v>
      </c>
      <c r="H1582" t="s">
        <v>5596</v>
      </c>
      <c r="I1582" s="2">
        <v>45777</v>
      </c>
      <c r="J1582" t="s">
        <v>2811</v>
      </c>
      <c r="K1582" t="s">
        <v>2876</v>
      </c>
      <c r="L1582" t="s">
        <v>3651</v>
      </c>
      <c r="M1582" s="3">
        <v>0</v>
      </c>
      <c r="N1582" s="4">
        <v>-1006</v>
      </c>
      <c r="O1582" s="4">
        <v>0</v>
      </c>
      <c r="P1582" s="4">
        <v>0</v>
      </c>
      <c r="Q1582" s="4">
        <v>0</v>
      </c>
      <c r="R1582" s="4">
        <v>0</v>
      </c>
      <c r="S1582" s="4">
        <v>-1006</v>
      </c>
      <c r="T1582" t="s">
        <v>5104</v>
      </c>
      <c r="U1582" t="s">
        <v>5597</v>
      </c>
      <c r="V1582" t="s">
        <v>5029</v>
      </c>
      <c r="W1582" t="s">
        <v>2871</v>
      </c>
    </row>
    <row r="1583" spans="1:23" x14ac:dyDescent="0.2">
      <c r="A1583" t="s">
        <v>4961</v>
      </c>
      <c r="B1583" t="s">
        <v>2870</v>
      </c>
      <c r="C1583" t="s">
        <v>2871</v>
      </c>
      <c r="D1583" t="s">
        <v>2872</v>
      </c>
      <c r="E1583" t="s">
        <v>4962</v>
      </c>
      <c r="F1583" t="s">
        <v>2874</v>
      </c>
      <c r="G1583" t="s">
        <v>2809</v>
      </c>
      <c r="H1583" t="s">
        <v>5596</v>
      </c>
      <c r="I1583" s="2">
        <v>45777</v>
      </c>
      <c r="J1583" t="s">
        <v>2811</v>
      </c>
      <c r="K1583" t="s">
        <v>2876</v>
      </c>
      <c r="L1583" t="s">
        <v>3652</v>
      </c>
      <c r="M1583" s="3">
        <v>0</v>
      </c>
      <c r="N1583" s="4">
        <v>-1006</v>
      </c>
      <c r="O1583" s="4">
        <v>0</v>
      </c>
      <c r="P1583" s="4">
        <v>0</v>
      </c>
      <c r="Q1583" s="4">
        <v>0</v>
      </c>
      <c r="R1583" s="4">
        <v>0</v>
      </c>
      <c r="S1583" s="4">
        <v>-1006</v>
      </c>
      <c r="T1583" t="s">
        <v>5104</v>
      </c>
      <c r="U1583" t="s">
        <v>5597</v>
      </c>
      <c r="V1583" t="s">
        <v>5029</v>
      </c>
      <c r="W1583" t="s">
        <v>2871</v>
      </c>
    </row>
    <row r="1584" spans="1:23" x14ac:dyDescent="0.2">
      <c r="A1584" t="s">
        <v>4961</v>
      </c>
      <c r="B1584" t="s">
        <v>2870</v>
      </c>
      <c r="C1584" t="s">
        <v>2871</v>
      </c>
      <c r="D1584" t="s">
        <v>2872</v>
      </c>
      <c r="E1584" t="s">
        <v>4962</v>
      </c>
      <c r="F1584" t="s">
        <v>2874</v>
      </c>
      <c r="G1584" t="s">
        <v>2809</v>
      </c>
      <c r="H1584" t="s">
        <v>5596</v>
      </c>
      <c r="I1584" s="2">
        <v>45777</v>
      </c>
      <c r="J1584" t="s">
        <v>2811</v>
      </c>
      <c r="K1584" t="s">
        <v>2876</v>
      </c>
      <c r="L1584" t="s">
        <v>3653</v>
      </c>
      <c r="M1584" s="3">
        <v>0</v>
      </c>
      <c r="N1584" s="4">
        <v>-1006</v>
      </c>
      <c r="O1584" s="4">
        <v>0</v>
      </c>
      <c r="P1584" s="4">
        <v>0</v>
      </c>
      <c r="Q1584" s="4">
        <v>0</v>
      </c>
      <c r="R1584" s="4">
        <v>0</v>
      </c>
      <c r="S1584" s="4">
        <v>-1006</v>
      </c>
      <c r="T1584" t="s">
        <v>5104</v>
      </c>
      <c r="U1584" t="s">
        <v>5597</v>
      </c>
      <c r="V1584" t="s">
        <v>5029</v>
      </c>
      <c r="W1584" t="s">
        <v>2871</v>
      </c>
    </row>
    <row r="1585" spans="1:23" x14ac:dyDescent="0.2">
      <c r="A1585" t="s">
        <v>4961</v>
      </c>
      <c r="B1585" t="s">
        <v>2870</v>
      </c>
      <c r="C1585" t="s">
        <v>2871</v>
      </c>
      <c r="D1585" t="s">
        <v>2872</v>
      </c>
      <c r="E1585" t="s">
        <v>4962</v>
      </c>
      <c r="F1585" t="s">
        <v>2874</v>
      </c>
      <c r="G1585" t="s">
        <v>2809</v>
      </c>
      <c r="H1585" t="s">
        <v>5596</v>
      </c>
      <c r="I1585" s="2">
        <v>45777</v>
      </c>
      <c r="J1585" t="s">
        <v>2811</v>
      </c>
      <c r="K1585" t="s">
        <v>2876</v>
      </c>
      <c r="L1585" t="s">
        <v>3654</v>
      </c>
      <c r="M1585" s="3">
        <v>0</v>
      </c>
      <c r="N1585" s="4">
        <v>-1006</v>
      </c>
      <c r="O1585" s="4">
        <v>0</v>
      </c>
      <c r="P1585" s="4">
        <v>0</v>
      </c>
      <c r="Q1585" s="4">
        <v>0</v>
      </c>
      <c r="R1585" s="4">
        <v>0</v>
      </c>
      <c r="S1585" s="4">
        <v>-1006</v>
      </c>
      <c r="T1585" t="s">
        <v>5104</v>
      </c>
      <c r="U1585" t="s">
        <v>5597</v>
      </c>
      <c r="V1585" t="s">
        <v>5029</v>
      </c>
      <c r="W1585" t="s">
        <v>2871</v>
      </c>
    </row>
    <row r="1586" spans="1:23" x14ac:dyDescent="0.2">
      <c r="A1586" t="s">
        <v>4961</v>
      </c>
      <c r="B1586" t="s">
        <v>2912</v>
      </c>
      <c r="C1586" t="s">
        <v>2922</v>
      </c>
      <c r="D1586" t="s">
        <v>2923</v>
      </c>
      <c r="E1586" t="s">
        <v>4962</v>
      </c>
      <c r="F1586" t="s">
        <v>2916</v>
      </c>
      <c r="G1586" t="s">
        <v>2809</v>
      </c>
      <c r="H1586" t="s">
        <v>2032</v>
      </c>
      <c r="I1586" s="2">
        <v>45777</v>
      </c>
      <c r="J1586" t="s">
        <v>3531</v>
      </c>
      <c r="K1586" t="s">
        <v>3532</v>
      </c>
      <c r="L1586" t="s">
        <v>4946</v>
      </c>
      <c r="M1586" s="3">
        <v>0</v>
      </c>
      <c r="N1586" s="4">
        <v>-1423.01</v>
      </c>
      <c r="O1586" s="4">
        <v>0</v>
      </c>
      <c r="P1586" s="4">
        <v>0</v>
      </c>
      <c r="Q1586" s="4">
        <v>0</v>
      </c>
      <c r="R1586" s="4">
        <v>0</v>
      </c>
      <c r="S1586" s="4">
        <v>-1423.01</v>
      </c>
      <c r="T1586" t="s">
        <v>5104</v>
      </c>
      <c r="U1586" t="s">
        <v>5598</v>
      </c>
      <c r="V1586" t="s">
        <v>5029</v>
      </c>
      <c r="W1586" t="s">
        <v>2922</v>
      </c>
    </row>
    <row r="1587" spans="1:23" x14ac:dyDescent="0.2">
      <c r="A1587" t="s">
        <v>4961</v>
      </c>
      <c r="B1587" t="s">
        <v>2912</v>
      </c>
      <c r="C1587" t="s">
        <v>2922</v>
      </c>
      <c r="D1587" t="s">
        <v>2923</v>
      </c>
      <c r="E1587" t="s">
        <v>4962</v>
      </c>
      <c r="F1587" t="s">
        <v>2916</v>
      </c>
      <c r="G1587" t="s">
        <v>2809</v>
      </c>
      <c r="H1587" t="s">
        <v>2036</v>
      </c>
      <c r="I1587" s="2">
        <v>45777</v>
      </c>
      <c r="J1587" t="s">
        <v>3531</v>
      </c>
      <c r="K1587" t="s">
        <v>3532</v>
      </c>
      <c r="L1587" t="s">
        <v>5565</v>
      </c>
      <c r="M1587" s="3">
        <v>0</v>
      </c>
      <c r="N1587" s="4">
        <v>-559.67999999999995</v>
      </c>
      <c r="O1587" s="4">
        <v>0</v>
      </c>
      <c r="P1587" s="4">
        <v>0</v>
      </c>
      <c r="Q1587" s="4">
        <v>0</v>
      </c>
      <c r="R1587" s="4">
        <v>0</v>
      </c>
      <c r="S1587" s="4">
        <v>-559.67999999999995</v>
      </c>
      <c r="T1587" t="s">
        <v>5104</v>
      </c>
      <c r="U1587" t="s">
        <v>5599</v>
      </c>
      <c r="V1587" t="s">
        <v>5029</v>
      </c>
      <c r="W1587" t="s">
        <v>2922</v>
      </c>
    </row>
    <row r="1588" spans="1:23" x14ac:dyDescent="0.2">
      <c r="A1588" t="s">
        <v>4961</v>
      </c>
      <c r="B1588" t="s">
        <v>2912</v>
      </c>
      <c r="C1588" t="s">
        <v>2922</v>
      </c>
      <c r="D1588" t="s">
        <v>2923</v>
      </c>
      <c r="E1588" t="s">
        <v>4962</v>
      </c>
      <c r="F1588" t="s">
        <v>2916</v>
      </c>
      <c r="G1588" t="s">
        <v>2809</v>
      </c>
      <c r="H1588" t="s">
        <v>2039</v>
      </c>
      <c r="I1588" s="2">
        <v>45777</v>
      </c>
      <c r="J1588" t="s">
        <v>3531</v>
      </c>
      <c r="K1588" t="s">
        <v>3532</v>
      </c>
      <c r="L1588" t="s">
        <v>5568</v>
      </c>
      <c r="M1588" s="3">
        <v>0</v>
      </c>
      <c r="N1588" s="4">
        <v>-365.32</v>
      </c>
      <c r="O1588" s="4">
        <v>0</v>
      </c>
      <c r="P1588" s="4">
        <v>0</v>
      </c>
      <c r="Q1588" s="4">
        <v>0</v>
      </c>
      <c r="R1588" s="4">
        <v>0</v>
      </c>
      <c r="S1588" s="4">
        <v>-365.32</v>
      </c>
      <c r="T1588" t="s">
        <v>5104</v>
      </c>
      <c r="U1588" t="s">
        <v>5600</v>
      </c>
      <c r="V1588" t="s">
        <v>5029</v>
      </c>
      <c r="W1588" t="s">
        <v>2922</v>
      </c>
    </row>
    <row r="1589" spans="1:23" x14ac:dyDescent="0.2">
      <c r="A1589" s="7" t="s">
        <v>4961</v>
      </c>
      <c r="B1589" s="7" t="s">
        <v>10</v>
      </c>
      <c r="C1589" s="7" t="s">
        <v>10</v>
      </c>
      <c r="D1589" s="7" t="s">
        <v>10</v>
      </c>
      <c r="E1589" s="7" t="s">
        <v>10</v>
      </c>
      <c r="F1589" s="7" t="s">
        <v>10</v>
      </c>
      <c r="G1589" s="7" t="s">
        <v>10</v>
      </c>
      <c r="H1589" s="7" t="s">
        <v>10</v>
      </c>
      <c r="I1589" s="8"/>
      <c r="J1589" s="7" t="s">
        <v>10</v>
      </c>
      <c r="K1589" s="7" t="s">
        <v>10</v>
      </c>
      <c r="L1589" s="7" t="s">
        <v>10</v>
      </c>
      <c r="M1589" s="9">
        <v>0</v>
      </c>
      <c r="N1589" s="10">
        <v>-10396.01</v>
      </c>
      <c r="O1589" s="10">
        <v>0</v>
      </c>
      <c r="P1589" s="10">
        <v>0</v>
      </c>
      <c r="Q1589" s="10">
        <v>0</v>
      </c>
      <c r="R1589" s="10">
        <v>0</v>
      </c>
      <c r="S1589" s="10">
        <v>-10396.01</v>
      </c>
      <c r="T1589" s="7" t="s">
        <v>10</v>
      </c>
      <c r="U1589" s="7" t="s">
        <v>10</v>
      </c>
      <c r="V1589" t="s">
        <v>5029</v>
      </c>
      <c r="W1589" s="7" t="s">
        <v>10</v>
      </c>
    </row>
    <row r="1590" spans="1:23" x14ac:dyDescent="0.2">
      <c r="A1590" t="s">
        <v>3536</v>
      </c>
      <c r="B1590" t="s">
        <v>2912</v>
      </c>
      <c r="C1590" t="s">
        <v>4815</v>
      </c>
      <c r="D1590" t="s">
        <v>4816</v>
      </c>
      <c r="E1590" t="s">
        <v>3537</v>
      </c>
      <c r="F1590" t="s">
        <v>2916</v>
      </c>
      <c r="G1590" t="s">
        <v>2856</v>
      </c>
      <c r="H1590" t="s">
        <v>5601</v>
      </c>
      <c r="I1590" s="2">
        <v>45762</v>
      </c>
      <c r="J1590" t="s">
        <v>4818</v>
      </c>
      <c r="K1590" t="s">
        <v>4883</v>
      </c>
      <c r="L1590" t="s">
        <v>4884</v>
      </c>
      <c r="M1590" s="3">
        <v>0</v>
      </c>
      <c r="N1590" s="4">
        <v>-423567.35999999999</v>
      </c>
      <c r="O1590" s="4">
        <v>-471.42</v>
      </c>
      <c r="P1590" s="4">
        <v>0</v>
      </c>
      <c r="Q1590" s="4">
        <v>0</v>
      </c>
      <c r="R1590" s="4">
        <v>0</v>
      </c>
      <c r="S1590" s="4">
        <v>-423095.94</v>
      </c>
      <c r="T1590" t="s">
        <v>2857</v>
      </c>
      <c r="U1590" t="s">
        <v>5602</v>
      </c>
      <c r="V1590" t="s">
        <v>5029</v>
      </c>
      <c r="W1590" t="s">
        <v>4815</v>
      </c>
    </row>
    <row r="1591" spans="1:23" x14ac:dyDescent="0.2">
      <c r="A1591" t="s">
        <v>3536</v>
      </c>
      <c r="B1591" t="s">
        <v>2912</v>
      </c>
      <c r="C1591" t="s">
        <v>4815</v>
      </c>
      <c r="D1591" t="s">
        <v>4816</v>
      </c>
      <c r="E1591" t="s">
        <v>3537</v>
      </c>
      <c r="F1591" t="s">
        <v>2916</v>
      </c>
      <c r="G1591" t="s">
        <v>2856</v>
      </c>
      <c r="H1591" t="s">
        <v>5601</v>
      </c>
      <c r="I1591" s="2">
        <v>45762</v>
      </c>
      <c r="J1591" t="s">
        <v>4818</v>
      </c>
      <c r="K1591" t="s">
        <v>4883</v>
      </c>
      <c r="L1591" t="s">
        <v>4886</v>
      </c>
      <c r="M1591" s="3">
        <v>0</v>
      </c>
      <c r="N1591" s="4">
        <v>-434703.4</v>
      </c>
      <c r="O1591" s="4">
        <v>-483.82</v>
      </c>
      <c r="P1591" s="4">
        <v>0</v>
      </c>
      <c r="Q1591" s="4">
        <v>0</v>
      </c>
      <c r="R1591" s="4">
        <v>0</v>
      </c>
      <c r="S1591" s="4">
        <v>-434219.58</v>
      </c>
      <c r="T1591" t="s">
        <v>2857</v>
      </c>
      <c r="U1591" t="s">
        <v>5602</v>
      </c>
      <c r="V1591" t="s">
        <v>5029</v>
      </c>
      <c r="W1591" t="s">
        <v>4815</v>
      </c>
    </row>
    <row r="1592" spans="1:23" x14ac:dyDescent="0.2">
      <c r="A1592" t="s">
        <v>3536</v>
      </c>
      <c r="B1592" t="s">
        <v>2912</v>
      </c>
      <c r="C1592" t="s">
        <v>4815</v>
      </c>
      <c r="D1592" t="s">
        <v>4816</v>
      </c>
      <c r="E1592" t="s">
        <v>3537</v>
      </c>
      <c r="F1592" t="s">
        <v>2916</v>
      </c>
      <c r="G1592" t="s">
        <v>2856</v>
      </c>
      <c r="H1592" t="s">
        <v>5601</v>
      </c>
      <c r="I1592" s="2">
        <v>45762</v>
      </c>
      <c r="J1592" t="s">
        <v>4818</v>
      </c>
      <c r="K1592" t="s">
        <v>4883</v>
      </c>
      <c r="L1592" t="s">
        <v>4887</v>
      </c>
      <c r="M1592" s="3">
        <v>0</v>
      </c>
      <c r="N1592" s="4">
        <v>-498003.05</v>
      </c>
      <c r="O1592" s="4">
        <v>-554.27</v>
      </c>
      <c r="P1592" s="4">
        <v>0</v>
      </c>
      <c r="Q1592" s="4">
        <v>0</v>
      </c>
      <c r="R1592" s="4">
        <v>0</v>
      </c>
      <c r="S1592" s="4">
        <v>-497448.78</v>
      </c>
      <c r="T1592" t="s">
        <v>2857</v>
      </c>
      <c r="U1592" t="s">
        <v>5602</v>
      </c>
      <c r="V1592" t="s">
        <v>5029</v>
      </c>
      <c r="W1592" t="s">
        <v>4815</v>
      </c>
    </row>
    <row r="1593" spans="1:23" x14ac:dyDescent="0.2">
      <c r="A1593" t="s">
        <v>3536</v>
      </c>
      <c r="B1593" t="s">
        <v>2912</v>
      </c>
      <c r="C1593" t="s">
        <v>2922</v>
      </c>
      <c r="D1593" t="s">
        <v>2923</v>
      </c>
      <c r="E1593" t="s">
        <v>3537</v>
      </c>
      <c r="F1593" t="s">
        <v>2916</v>
      </c>
      <c r="G1593" t="s">
        <v>2856</v>
      </c>
      <c r="H1593" t="s">
        <v>5603</v>
      </c>
      <c r="I1593" s="2">
        <v>45764</v>
      </c>
      <c r="J1593" t="s">
        <v>3814</v>
      </c>
      <c r="K1593" t="s">
        <v>3815</v>
      </c>
      <c r="L1593" t="s">
        <v>3692</v>
      </c>
      <c r="M1593" s="3">
        <v>0</v>
      </c>
      <c r="N1593" s="4">
        <v>-220.42</v>
      </c>
      <c r="O1593" s="4">
        <v>0</v>
      </c>
      <c r="P1593" s="4">
        <v>0</v>
      </c>
      <c r="Q1593" s="4">
        <v>0</v>
      </c>
      <c r="R1593" s="4">
        <v>0</v>
      </c>
      <c r="S1593" s="4">
        <v>-220.42</v>
      </c>
      <c r="T1593" t="s">
        <v>2857</v>
      </c>
      <c r="U1593" t="s">
        <v>5604</v>
      </c>
      <c r="V1593" t="s">
        <v>5029</v>
      </c>
      <c r="W1593" t="s">
        <v>2922</v>
      </c>
    </row>
    <row r="1594" spans="1:23" x14ac:dyDescent="0.2">
      <c r="A1594" t="s">
        <v>3536</v>
      </c>
      <c r="B1594" t="s">
        <v>2912</v>
      </c>
      <c r="C1594" t="s">
        <v>3338</v>
      </c>
      <c r="D1594" t="s">
        <v>3339</v>
      </c>
      <c r="E1594" t="s">
        <v>3537</v>
      </c>
      <c r="F1594" t="s">
        <v>2916</v>
      </c>
      <c r="G1594" t="s">
        <v>2856</v>
      </c>
      <c r="H1594" t="s">
        <v>5605</v>
      </c>
      <c r="I1594" s="2">
        <v>45777</v>
      </c>
      <c r="J1594" t="s">
        <v>3546</v>
      </c>
      <c r="K1594" t="s">
        <v>4337</v>
      </c>
      <c r="L1594" t="s">
        <v>5336</v>
      </c>
      <c r="M1594" s="3">
        <v>0</v>
      </c>
      <c r="N1594" s="4">
        <v>-307.8</v>
      </c>
      <c r="O1594" s="4">
        <v>0</v>
      </c>
      <c r="P1594" s="4">
        <v>0</v>
      </c>
      <c r="Q1594" s="4">
        <v>0</v>
      </c>
      <c r="R1594" s="4">
        <v>0</v>
      </c>
      <c r="S1594" s="4">
        <v>-307.8</v>
      </c>
      <c r="T1594" t="s">
        <v>2857</v>
      </c>
      <c r="U1594" t="s">
        <v>5606</v>
      </c>
      <c r="V1594" t="s">
        <v>5029</v>
      </c>
      <c r="W1594" t="s">
        <v>3338</v>
      </c>
    </row>
    <row r="1595" spans="1:23" x14ac:dyDescent="0.2">
      <c r="A1595" t="s">
        <v>3536</v>
      </c>
      <c r="B1595" t="s">
        <v>2912</v>
      </c>
      <c r="C1595" t="s">
        <v>2871</v>
      </c>
      <c r="D1595" t="s">
        <v>2872</v>
      </c>
      <c r="E1595" t="s">
        <v>3537</v>
      </c>
      <c r="F1595" t="s">
        <v>2916</v>
      </c>
      <c r="G1595" t="s">
        <v>2856</v>
      </c>
      <c r="H1595" t="s">
        <v>5607</v>
      </c>
      <c r="I1595" s="2">
        <v>45777</v>
      </c>
      <c r="J1595" t="s">
        <v>3068</v>
      </c>
      <c r="K1595" t="s">
        <v>3746</v>
      </c>
      <c r="L1595" t="s">
        <v>5214</v>
      </c>
      <c r="M1595" s="3">
        <v>0</v>
      </c>
      <c r="N1595" s="4">
        <v>-7362.68</v>
      </c>
      <c r="O1595" s="4">
        <v>0</v>
      </c>
      <c r="P1595" s="4">
        <v>0</v>
      </c>
      <c r="Q1595" s="4">
        <v>0</v>
      </c>
      <c r="R1595" s="4">
        <v>0</v>
      </c>
      <c r="S1595" s="4">
        <v>-7362.68</v>
      </c>
      <c r="T1595" t="s">
        <v>2857</v>
      </c>
      <c r="U1595" t="s">
        <v>5608</v>
      </c>
      <c r="V1595" t="s">
        <v>5029</v>
      </c>
      <c r="W1595" t="s">
        <v>2871</v>
      </c>
    </row>
    <row r="1596" spans="1:23" x14ac:dyDescent="0.2">
      <c r="A1596" t="s">
        <v>3536</v>
      </c>
      <c r="B1596" t="s">
        <v>2912</v>
      </c>
      <c r="C1596" t="s">
        <v>2922</v>
      </c>
      <c r="D1596" t="s">
        <v>2923</v>
      </c>
      <c r="E1596" t="s">
        <v>3537</v>
      </c>
      <c r="F1596" t="s">
        <v>2916</v>
      </c>
      <c r="G1596" t="s">
        <v>2856</v>
      </c>
      <c r="H1596" t="s">
        <v>5609</v>
      </c>
      <c r="I1596" s="2">
        <v>45777</v>
      </c>
      <c r="J1596" t="s">
        <v>2947</v>
      </c>
      <c r="K1596" t="s">
        <v>2948</v>
      </c>
      <c r="L1596" t="s">
        <v>5288</v>
      </c>
      <c r="M1596" s="3">
        <v>0</v>
      </c>
      <c r="N1596" s="4">
        <v>-3367.6</v>
      </c>
      <c r="O1596" s="4">
        <v>-3.75</v>
      </c>
      <c r="P1596" s="4">
        <v>0</v>
      </c>
      <c r="Q1596" s="4">
        <v>0</v>
      </c>
      <c r="R1596" s="4">
        <v>0</v>
      </c>
      <c r="S1596" s="4">
        <v>-3363.85</v>
      </c>
      <c r="T1596" t="s">
        <v>2857</v>
      </c>
      <c r="U1596" t="s">
        <v>5610</v>
      </c>
      <c r="V1596" t="s">
        <v>5029</v>
      </c>
      <c r="W1596" t="s">
        <v>2922</v>
      </c>
    </row>
    <row r="1597" spans="1:23" x14ac:dyDescent="0.2">
      <c r="A1597" t="s">
        <v>3536</v>
      </c>
      <c r="B1597" t="s">
        <v>2912</v>
      </c>
      <c r="C1597" t="s">
        <v>2871</v>
      </c>
      <c r="D1597" t="s">
        <v>2872</v>
      </c>
      <c r="E1597" t="s">
        <v>3537</v>
      </c>
      <c r="F1597" t="s">
        <v>2916</v>
      </c>
      <c r="G1597" t="s">
        <v>2856</v>
      </c>
      <c r="H1597" t="s">
        <v>5611</v>
      </c>
      <c r="I1597" s="2">
        <v>45777</v>
      </c>
      <c r="J1597" t="s">
        <v>3068</v>
      </c>
      <c r="K1597" t="s">
        <v>3746</v>
      </c>
      <c r="L1597" t="s">
        <v>5217</v>
      </c>
      <c r="M1597" s="3">
        <v>0</v>
      </c>
      <c r="N1597" s="4">
        <v>-7288</v>
      </c>
      <c r="O1597" s="4">
        <v>0</v>
      </c>
      <c r="P1597" s="4">
        <v>0</v>
      </c>
      <c r="Q1597" s="4">
        <v>0</v>
      </c>
      <c r="R1597" s="4">
        <v>0</v>
      </c>
      <c r="S1597" s="4">
        <v>-7288</v>
      </c>
      <c r="T1597" t="s">
        <v>2857</v>
      </c>
      <c r="U1597" t="s">
        <v>5612</v>
      </c>
      <c r="V1597" t="s">
        <v>5029</v>
      </c>
      <c r="W1597" t="s">
        <v>2871</v>
      </c>
    </row>
    <row r="1598" spans="1:23" x14ac:dyDescent="0.2">
      <c r="A1598" t="s">
        <v>3536</v>
      </c>
      <c r="B1598" t="s">
        <v>2912</v>
      </c>
      <c r="C1598" t="s">
        <v>2871</v>
      </c>
      <c r="D1598" t="s">
        <v>2872</v>
      </c>
      <c r="E1598" t="s">
        <v>3537</v>
      </c>
      <c r="F1598" t="s">
        <v>2916</v>
      </c>
      <c r="G1598" t="s">
        <v>2856</v>
      </c>
      <c r="H1598" t="s">
        <v>5613</v>
      </c>
      <c r="I1598" s="2">
        <v>45777</v>
      </c>
      <c r="J1598" t="s">
        <v>3068</v>
      </c>
      <c r="K1598" t="s">
        <v>3746</v>
      </c>
      <c r="L1598" t="s">
        <v>5220</v>
      </c>
      <c r="M1598" s="3">
        <v>0</v>
      </c>
      <c r="N1598" s="4">
        <v>-7111.28</v>
      </c>
      <c r="O1598" s="4">
        <v>0</v>
      </c>
      <c r="P1598" s="4">
        <v>0</v>
      </c>
      <c r="Q1598" s="4">
        <v>0</v>
      </c>
      <c r="R1598" s="4">
        <v>0</v>
      </c>
      <c r="S1598" s="4">
        <v>-7111.28</v>
      </c>
      <c r="T1598" t="s">
        <v>2857</v>
      </c>
      <c r="U1598" t="s">
        <v>5614</v>
      </c>
      <c r="V1598" t="s">
        <v>5029</v>
      </c>
      <c r="W1598" t="s">
        <v>2871</v>
      </c>
    </row>
    <row r="1599" spans="1:23" x14ac:dyDescent="0.2">
      <c r="A1599" t="s">
        <v>3536</v>
      </c>
      <c r="B1599" t="s">
        <v>2912</v>
      </c>
      <c r="C1599" t="s">
        <v>2922</v>
      </c>
      <c r="D1599" t="s">
        <v>2923</v>
      </c>
      <c r="E1599" t="s">
        <v>3537</v>
      </c>
      <c r="F1599" t="s">
        <v>2916</v>
      </c>
      <c r="G1599" t="s">
        <v>2856</v>
      </c>
      <c r="H1599" t="s">
        <v>5615</v>
      </c>
      <c r="I1599" s="2">
        <v>45777</v>
      </c>
      <c r="J1599" t="s">
        <v>5170</v>
      </c>
      <c r="K1599" t="s">
        <v>5171</v>
      </c>
      <c r="L1599" t="s">
        <v>5172</v>
      </c>
      <c r="M1599" s="3">
        <v>0</v>
      </c>
      <c r="N1599" s="4">
        <v>-3123.72</v>
      </c>
      <c r="O1599" s="4">
        <v>-3.48</v>
      </c>
      <c r="P1599" s="4">
        <v>0</v>
      </c>
      <c r="Q1599" s="4">
        <v>0</v>
      </c>
      <c r="R1599" s="4">
        <v>0</v>
      </c>
      <c r="S1599" s="4">
        <v>-3120.24</v>
      </c>
      <c r="T1599" t="s">
        <v>2857</v>
      </c>
      <c r="U1599" t="s">
        <v>5616</v>
      </c>
      <c r="V1599" t="s">
        <v>5029</v>
      </c>
      <c r="W1599" t="s">
        <v>2922</v>
      </c>
    </row>
    <row r="1600" spans="1:23" x14ac:dyDescent="0.2">
      <c r="A1600" t="s">
        <v>3536</v>
      </c>
      <c r="B1600" t="s">
        <v>2912</v>
      </c>
      <c r="C1600" t="s">
        <v>2871</v>
      </c>
      <c r="D1600" t="s">
        <v>2872</v>
      </c>
      <c r="E1600" t="s">
        <v>3537</v>
      </c>
      <c r="F1600" t="s">
        <v>2916</v>
      </c>
      <c r="G1600" t="s">
        <v>2856</v>
      </c>
      <c r="H1600" t="s">
        <v>5617</v>
      </c>
      <c r="I1600" s="2">
        <v>45777</v>
      </c>
      <c r="J1600" t="s">
        <v>3068</v>
      </c>
      <c r="K1600" t="s">
        <v>3746</v>
      </c>
      <c r="L1600" t="s">
        <v>5223</v>
      </c>
      <c r="M1600" s="3">
        <v>0</v>
      </c>
      <c r="N1600" s="4">
        <v>-7413.82</v>
      </c>
      <c r="O1600" s="4">
        <v>0</v>
      </c>
      <c r="P1600" s="4">
        <v>0</v>
      </c>
      <c r="Q1600" s="4">
        <v>0</v>
      </c>
      <c r="R1600" s="4">
        <v>0</v>
      </c>
      <c r="S1600" s="4">
        <v>-7413.82</v>
      </c>
      <c r="T1600" t="s">
        <v>2857</v>
      </c>
      <c r="U1600" t="s">
        <v>5618</v>
      </c>
      <c r="V1600" t="s">
        <v>5029</v>
      </c>
      <c r="W1600" t="s">
        <v>2871</v>
      </c>
    </row>
    <row r="1601" spans="1:23" x14ac:dyDescent="0.2">
      <c r="A1601" t="s">
        <v>3536</v>
      </c>
      <c r="B1601" t="s">
        <v>2912</v>
      </c>
      <c r="C1601" t="s">
        <v>2922</v>
      </c>
      <c r="D1601" t="s">
        <v>2923</v>
      </c>
      <c r="E1601" t="s">
        <v>3537</v>
      </c>
      <c r="F1601" t="s">
        <v>2916</v>
      </c>
      <c r="G1601" t="s">
        <v>2856</v>
      </c>
      <c r="H1601" t="s">
        <v>5619</v>
      </c>
      <c r="I1601" s="2">
        <v>45777</v>
      </c>
      <c r="J1601" t="s">
        <v>2947</v>
      </c>
      <c r="K1601" t="s">
        <v>2948</v>
      </c>
      <c r="L1601" t="s">
        <v>5194</v>
      </c>
      <c r="M1601" s="3">
        <v>0</v>
      </c>
      <c r="N1601" s="4">
        <v>-3432.39</v>
      </c>
      <c r="O1601" s="4">
        <v>-3.82</v>
      </c>
      <c r="P1601" s="4">
        <v>-1420.66</v>
      </c>
      <c r="Q1601" s="4">
        <v>0</v>
      </c>
      <c r="R1601" s="4">
        <v>-1912.43</v>
      </c>
      <c r="S1601" s="4">
        <v>-95.48</v>
      </c>
      <c r="T1601" t="s">
        <v>2857</v>
      </c>
      <c r="U1601" t="s">
        <v>5620</v>
      </c>
      <c r="V1601" t="s">
        <v>5029</v>
      </c>
      <c r="W1601" t="s">
        <v>2922</v>
      </c>
    </row>
    <row r="1602" spans="1:23" x14ac:dyDescent="0.2">
      <c r="A1602" t="s">
        <v>3536</v>
      </c>
      <c r="B1602" t="s">
        <v>2912</v>
      </c>
      <c r="C1602" t="s">
        <v>2922</v>
      </c>
      <c r="D1602" t="s">
        <v>2923</v>
      </c>
      <c r="E1602" t="s">
        <v>3537</v>
      </c>
      <c r="F1602" t="s">
        <v>2916</v>
      </c>
      <c r="G1602" t="s">
        <v>2856</v>
      </c>
      <c r="H1602" t="s">
        <v>5621</v>
      </c>
      <c r="I1602" s="2">
        <v>45777</v>
      </c>
      <c r="J1602" t="s">
        <v>2947</v>
      </c>
      <c r="K1602" t="s">
        <v>2948</v>
      </c>
      <c r="L1602" t="s">
        <v>4823</v>
      </c>
      <c r="M1602" s="3">
        <v>0</v>
      </c>
      <c r="N1602" s="4">
        <v>-875.16</v>
      </c>
      <c r="O1602" s="4">
        <v>-0.98</v>
      </c>
      <c r="P1602" s="4">
        <v>0</v>
      </c>
      <c r="Q1602" s="4">
        <v>0</v>
      </c>
      <c r="R1602" s="4">
        <v>0</v>
      </c>
      <c r="S1602" s="4">
        <v>-874.18</v>
      </c>
      <c r="T1602" t="s">
        <v>2857</v>
      </c>
      <c r="U1602" t="s">
        <v>5622</v>
      </c>
      <c r="V1602" t="s">
        <v>5029</v>
      </c>
      <c r="W1602" t="s">
        <v>2922</v>
      </c>
    </row>
    <row r="1603" spans="1:23" x14ac:dyDescent="0.2">
      <c r="A1603" t="s">
        <v>3536</v>
      </c>
      <c r="B1603" t="s">
        <v>2912</v>
      </c>
      <c r="C1603" t="s">
        <v>2871</v>
      </c>
      <c r="D1603" t="s">
        <v>2872</v>
      </c>
      <c r="E1603" t="s">
        <v>3537</v>
      </c>
      <c r="F1603" t="s">
        <v>2916</v>
      </c>
      <c r="G1603" t="s">
        <v>2856</v>
      </c>
      <c r="H1603" t="s">
        <v>5623</v>
      </c>
      <c r="I1603" s="2">
        <v>45777</v>
      </c>
      <c r="J1603" t="s">
        <v>3257</v>
      </c>
      <c r="K1603" t="s">
        <v>3258</v>
      </c>
      <c r="L1603" t="s">
        <v>5378</v>
      </c>
      <c r="M1603" s="3">
        <v>0</v>
      </c>
      <c r="N1603" s="4">
        <v>-890.76</v>
      </c>
      <c r="O1603" s="4">
        <v>0</v>
      </c>
      <c r="P1603" s="4">
        <v>0</v>
      </c>
      <c r="Q1603" s="4">
        <v>0</v>
      </c>
      <c r="R1603" s="4">
        <v>0</v>
      </c>
      <c r="S1603" s="4">
        <v>-890.76</v>
      </c>
      <c r="T1603" t="s">
        <v>2857</v>
      </c>
      <c r="U1603" t="s">
        <v>5624</v>
      </c>
      <c r="V1603" t="s">
        <v>5029</v>
      </c>
      <c r="W1603" t="s">
        <v>2871</v>
      </c>
    </row>
    <row r="1604" spans="1:23" x14ac:dyDescent="0.2">
      <c r="A1604" t="s">
        <v>3536</v>
      </c>
      <c r="B1604" t="s">
        <v>2912</v>
      </c>
      <c r="C1604" t="s">
        <v>2871</v>
      </c>
      <c r="D1604" t="s">
        <v>2872</v>
      </c>
      <c r="E1604" t="s">
        <v>3537</v>
      </c>
      <c r="F1604" t="s">
        <v>2916</v>
      </c>
      <c r="G1604" t="s">
        <v>2856</v>
      </c>
      <c r="H1604" t="s">
        <v>5623</v>
      </c>
      <c r="I1604" s="2">
        <v>45777</v>
      </c>
      <c r="J1604" t="s">
        <v>3257</v>
      </c>
      <c r="K1604" t="s">
        <v>3258</v>
      </c>
      <c r="L1604" t="s">
        <v>5380</v>
      </c>
      <c r="M1604" s="3">
        <v>0</v>
      </c>
      <c r="N1604" s="4">
        <v>-890.76</v>
      </c>
      <c r="O1604" s="4">
        <v>0</v>
      </c>
      <c r="P1604" s="4">
        <v>0</v>
      </c>
      <c r="Q1604" s="4">
        <v>0</v>
      </c>
      <c r="R1604" s="4">
        <v>0</v>
      </c>
      <c r="S1604" s="4">
        <v>-890.76</v>
      </c>
      <c r="T1604" t="s">
        <v>2857</v>
      </c>
      <c r="U1604" t="s">
        <v>5624</v>
      </c>
      <c r="V1604" t="s">
        <v>5029</v>
      </c>
      <c r="W1604" t="s">
        <v>2871</v>
      </c>
    </row>
    <row r="1605" spans="1:23" x14ac:dyDescent="0.2">
      <c r="A1605" t="s">
        <v>3536</v>
      </c>
      <c r="B1605" t="s">
        <v>2912</v>
      </c>
      <c r="C1605" t="s">
        <v>2913</v>
      </c>
      <c r="D1605" t="s">
        <v>2914</v>
      </c>
      <c r="E1605" t="s">
        <v>3537</v>
      </c>
      <c r="F1605" t="s">
        <v>2916</v>
      </c>
      <c r="G1605" t="s">
        <v>2856</v>
      </c>
      <c r="H1605" t="s">
        <v>2216</v>
      </c>
      <c r="I1605" s="2">
        <v>45777</v>
      </c>
      <c r="J1605" t="s">
        <v>3465</v>
      </c>
      <c r="K1605" t="s">
        <v>3466</v>
      </c>
      <c r="L1605" t="s">
        <v>4896</v>
      </c>
      <c r="M1605" s="3">
        <v>0</v>
      </c>
      <c r="N1605" s="4">
        <v>-7070.12</v>
      </c>
      <c r="O1605" s="4">
        <v>-7.87</v>
      </c>
      <c r="P1605" s="4">
        <v>0</v>
      </c>
      <c r="Q1605" s="4">
        <v>0</v>
      </c>
      <c r="R1605" s="4">
        <v>0</v>
      </c>
      <c r="S1605" s="4">
        <v>-7062.25</v>
      </c>
      <c r="T1605" t="s">
        <v>2857</v>
      </c>
      <c r="U1605" t="s">
        <v>5625</v>
      </c>
      <c r="V1605" t="s">
        <v>5029</v>
      </c>
      <c r="W1605" t="s">
        <v>2913</v>
      </c>
    </row>
    <row r="1606" spans="1:23" x14ac:dyDescent="0.2">
      <c r="A1606" t="s">
        <v>3536</v>
      </c>
      <c r="B1606" t="s">
        <v>2912</v>
      </c>
      <c r="C1606" t="s">
        <v>2913</v>
      </c>
      <c r="D1606" t="s">
        <v>2914</v>
      </c>
      <c r="E1606" t="s">
        <v>3537</v>
      </c>
      <c r="F1606" t="s">
        <v>2916</v>
      </c>
      <c r="G1606" t="s">
        <v>2856</v>
      </c>
      <c r="H1606" t="s">
        <v>2216</v>
      </c>
      <c r="I1606" s="2">
        <v>45777</v>
      </c>
      <c r="J1606" t="s">
        <v>3465</v>
      </c>
      <c r="K1606" t="s">
        <v>3466</v>
      </c>
      <c r="L1606" t="s">
        <v>4898</v>
      </c>
      <c r="M1606" s="3">
        <v>0</v>
      </c>
      <c r="N1606" s="4">
        <v>-7070.12</v>
      </c>
      <c r="O1606" s="4">
        <v>-7.87</v>
      </c>
      <c r="P1606" s="4">
        <v>0</v>
      </c>
      <c r="Q1606" s="4">
        <v>0</v>
      </c>
      <c r="R1606" s="4">
        <v>0</v>
      </c>
      <c r="S1606" s="4">
        <v>-7062.25</v>
      </c>
      <c r="T1606" t="s">
        <v>2857</v>
      </c>
      <c r="U1606" t="s">
        <v>5625</v>
      </c>
      <c r="V1606" t="s">
        <v>5029</v>
      </c>
      <c r="W1606" t="s">
        <v>2913</v>
      </c>
    </row>
    <row r="1607" spans="1:23" x14ac:dyDescent="0.2">
      <c r="A1607" t="s">
        <v>3536</v>
      </c>
      <c r="B1607" t="s">
        <v>2912</v>
      </c>
      <c r="C1607" t="s">
        <v>2913</v>
      </c>
      <c r="D1607" t="s">
        <v>2914</v>
      </c>
      <c r="E1607" t="s">
        <v>3537</v>
      </c>
      <c r="F1607" t="s">
        <v>2916</v>
      </c>
      <c r="G1607" t="s">
        <v>2856</v>
      </c>
      <c r="H1607" t="s">
        <v>2216</v>
      </c>
      <c r="I1607" s="2">
        <v>45777</v>
      </c>
      <c r="J1607" t="s">
        <v>3465</v>
      </c>
      <c r="K1607" t="s">
        <v>3466</v>
      </c>
      <c r="L1607" t="s">
        <v>4899</v>
      </c>
      <c r="M1607" s="3">
        <v>0</v>
      </c>
      <c r="N1607" s="4">
        <v>-7070.12</v>
      </c>
      <c r="O1607" s="4">
        <v>-7.87</v>
      </c>
      <c r="P1607" s="4">
        <v>0</v>
      </c>
      <c r="Q1607" s="4">
        <v>0</v>
      </c>
      <c r="R1607" s="4">
        <v>0</v>
      </c>
      <c r="S1607" s="4">
        <v>-7062.25</v>
      </c>
      <c r="T1607" t="s">
        <v>2857</v>
      </c>
      <c r="U1607" t="s">
        <v>5625</v>
      </c>
      <c r="V1607" t="s">
        <v>5029</v>
      </c>
      <c r="W1607" t="s">
        <v>2913</v>
      </c>
    </row>
    <row r="1608" spans="1:23" x14ac:dyDescent="0.2">
      <c r="A1608" t="s">
        <v>3536</v>
      </c>
      <c r="B1608" t="s">
        <v>2912</v>
      </c>
      <c r="C1608" t="s">
        <v>2913</v>
      </c>
      <c r="D1608" t="s">
        <v>2914</v>
      </c>
      <c r="E1608" t="s">
        <v>3537</v>
      </c>
      <c r="F1608" t="s">
        <v>2916</v>
      </c>
      <c r="G1608" t="s">
        <v>2856</v>
      </c>
      <c r="H1608" t="s">
        <v>2216</v>
      </c>
      <c r="I1608" s="2">
        <v>45777</v>
      </c>
      <c r="J1608" t="s">
        <v>3465</v>
      </c>
      <c r="K1608" t="s">
        <v>3466</v>
      </c>
      <c r="L1608" t="s">
        <v>4900</v>
      </c>
      <c r="M1608" s="3">
        <v>0</v>
      </c>
      <c r="N1608" s="4">
        <v>-7070.12</v>
      </c>
      <c r="O1608" s="4">
        <v>-7.87</v>
      </c>
      <c r="P1608" s="4">
        <v>0</v>
      </c>
      <c r="Q1608" s="4">
        <v>0</v>
      </c>
      <c r="R1608" s="4">
        <v>0</v>
      </c>
      <c r="S1608" s="4">
        <v>-7062.25</v>
      </c>
      <c r="T1608" t="s">
        <v>2857</v>
      </c>
      <c r="U1608" t="s">
        <v>5625</v>
      </c>
      <c r="V1608" t="s">
        <v>5029</v>
      </c>
      <c r="W1608" t="s">
        <v>2913</v>
      </c>
    </row>
    <row r="1609" spans="1:23" x14ac:dyDescent="0.2">
      <c r="A1609" t="s">
        <v>3536</v>
      </c>
      <c r="B1609" t="s">
        <v>2912</v>
      </c>
      <c r="C1609" t="s">
        <v>2913</v>
      </c>
      <c r="D1609" t="s">
        <v>2914</v>
      </c>
      <c r="E1609" t="s">
        <v>3537</v>
      </c>
      <c r="F1609" t="s">
        <v>2916</v>
      </c>
      <c r="G1609" t="s">
        <v>2856</v>
      </c>
      <c r="H1609" t="s">
        <v>2216</v>
      </c>
      <c r="I1609" s="2">
        <v>45777</v>
      </c>
      <c r="J1609" t="s">
        <v>3465</v>
      </c>
      <c r="K1609" t="s">
        <v>3466</v>
      </c>
      <c r="L1609" t="s">
        <v>4901</v>
      </c>
      <c r="M1609" s="3">
        <v>0</v>
      </c>
      <c r="N1609" s="4">
        <v>-7070.12</v>
      </c>
      <c r="O1609" s="4">
        <v>-7.87</v>
      </c>
      <c r="P1609" s="4">
        <v>0</v>
      </c>
      <c r="Q1609" s="4">
        <v>0</v>
      </c>
      <c r="R1609" s="4">
        <v>0</v>
      </c>
      <c r="S1609" s="4">
        <v>-7062.25</v>
      </c>
      <c r="T1609" t="s">
        <v>2857</v>
      </c>
      <c r="U1609" t="s">
        <v>5625</v>
      </c>
      <c r="V1609" t="s">
        <v>5029</v>
      </c>
      <c r="W1609" t="s">
        <v>2913</v>
      </c>
    </row>
    <row r="1610" spans="1:23" x14ac:dyDescent="0.2">
      <c r="A1610" t="s">
        <v>3536</v>
      </c>
      <c r="B1610" t="s">
        <v>2912</v>
      </c>
      <c r="C1610" t="s">
        <v>2922</v>
      </c>
      <c r="D1610" t="s">
        <v>2923</v>
      </c>
      <c r="E1610" t="s">
        <v>3537</v>
      </c>
      <c r="F1610" t="s">
        <v>2916</v>
      </c>
      <c r="G1610" t="s">
        <v>2856</v>
      </c>
      <c r="H1610" t="s">
        <v>5626</v>
      </c>
      <c r="I1610" s="2">
        <v>45777</v>
      </c>
      <c r="J1610" t="s">
        <v>3279</v>
      </c>
      <c r="K1610" t="s">
        <v>3280</v>
      </c>
      <c r="L1610" t="s">
        <v>5435</v>
      </c>
      <c r="M1610" s="3">
        <v>0</v>
      </c>
      <c r="N1610" s="4">
        <v>-899.16</v>
      </c>
      <c r="O1610" s="4">
        <v>-1</v>
      </c>
      <c r="P1610" s="4">
        <v>0</v>
      </c>
      <c r="Q1610" s="4">
        <v>0</v>
      </c>
      <c r="R1610" s="4">
        <v>0</v>
      </c>
      <c r="S1610" s="4">
        <v>-898.16</v>
      </c>
      <c r="T1610" t="s">
        <v>2857</v>
      </c>
      <c r="U1610" t="s">
        <v>5627</v>
      </c>
      <c r="V1610" t="s">
        <v>5029</v>
      </c>
      <c r="W1610" t="s">
        <v>2922</v>
      </c>
    </row>
    <row r="1611" spans="1:23" x14ac:dyDescent="0.2">
      <c r="A1611" t="s">
        <v>3536</v>
      </c>
      <c r="B1611" t="s">
        <v>2912</v>
      </c>
      <c r="C1611" t="s">
        <v>2913</v>
      </c>
      <c r="D1611" t="s">
        <v>2914</v>
      </c>
      <c r="E1611" t="s">
        <v>3537</v>
      </c>
      <c r="F1611" t="s">
        <v>2916</v>
      </c>
      <c r="G1611" t="s">
        <v>2856</v>
      </c>
      <c r="H1611" t="s">
        <v>5628</v>
      </c>
      <c r="I1611" s="2">
        <v>45777</v>
      </c>
      <c r="J1611" t="s">
        <v>3326</v>
      </c>
      <c r="K1611" t="s">
        <v>3327</v>
      </c>
      <c r="L1611" t="s">
        <v>5413</v>
      </c>
      <c r="M1611" s="3">
        <v>0</v>
      </c>
      <c r="N1611" s="4">
        <v>-964.09</v>
      </c>
      <c r="O1611" s="4">
        <v>-1.08</v>
      </c>
      <c r="P1611" s="4">
        <v>0</v>
      </c>
      <c r="Q1611" s="4">
        <v>4111.18</v>
      </c>
      <c r="R1611" s="4">
        <v>0</v>
      </c>
      <c r="S1611" s="4">
        <v>-963.01</v>
      </c>
      <c r="T1611" t="s">
        <v>2857</v>
      </c>
      <c r="U1611" t="s">
        <v>5629</v>
      </c>
      <c r="V1611" t="s">
        <v>5029</v>
      </c>
      <c r="W1611" t="s">
        <v>2913</v>
      </c>
    </row>
    <row r="1612" spans="1:23" x14ac:dyDescent="0.2">
      <c r="A1612" t="s">
        <v>3536</v>
      </c>
      <c r="B1612" t="s">
        <v>2912</v>
      </c>
      <c r="C1612" t="s">
        <v>2913</v>
      </c>
      <c r="D1612" t="s">
        <v>2914</v>
      </c>
      <c r="E1612" t="s">
        <v>3537</v>
      </c>
      <c r="F1612" t="s">
        <v>2916</v>
      </c>
      <c r="G1612" t="s">
        <v>2856</v>
      </c>
      <c r="H1612" t="s">
        <v>5628</v>
      </c>
      <c r="I1612" s="2">
        <v>45777</v>
      </c>
      <c r="J1612" t="s">
        <v>3326</v>
      </c>
      <c r="K1612" t="s">
        <v>3327</v>
      </c>
      <c r="L1612" t="s">
        <v>5415</v>
      </c>
      <c r="M1612" s="3">
        <v>0</v>
      </c>
      <c r="N1612" s="4">
        <v>-964.09</v>
      </c>
      <c r="O1612" s="4">
        <v>-1.08</v>
      </c>
      <c r="P1612" s="4">
        <v>0</v>
      </c>
      <c r="Q1612" s="4">
        <v>4111.18</v>
      </c>
      <c r="R1612" s="4">
        <v>0</v>
      </c>
      <c r="S1612" s="4">
        <v>-963.01</v>
      </c>
      <c r="T1612" t="s">
        <v>2857</v>
      </c>
      <c r="U1612" t="s">
        <v>5629</v>
      </c>
      <c r="V1612" t="s">
        <v>5029</v>
      </c>
      <c r="W1612" t="s">
        <v>2913</v>
      </c>
    </row>
    <row r="1613" spans="1:23" x14ac:dyDescent="0.2">
      <c r="A1613" t="s">
        <v>3536</v>
      </c>
      <c r="B1613" t="s">
        <v>2912</v>
      </c>
      <c r="C1613" t="s">
        <v>2871</v>
      </c>
      <c r="D1613" t="s">
        <v>2872</v>
      </c>
      <c r="E1613" t="s">
        <v>3537</v>
      </c>
      <c r="F1613" t="s">
        <v>2916</v>
      </c>
      <c r="G1613" t="s">
        <v>2856</v>
      </c>
      <c r="H1613" t="s">
        <v>5630</v>
      </c>
      <c r="I1613" s="2">
        <v>45777</v>
      </c>
      <c r="J1613" t="s">
        <v>3257</v>
      </c>
      <c r="K1613" t="s">
        <v>4521</v>
      </c>
      <c r="L1613" t="s">
        <v>5384</v>
      </c>
      <c r="M1613" s="3">
        <v>0</v>
      </c>
      <c r="N1613" s="4">
        <v>-880.27</v>
      </c>
      <c r="O1613" s="4">
        <v>0</v>
      </c>
      <c r="P1613" s="4">
        <v>0</v>
      </c>
      <c r="Q1613" s="4">
        <v>0</v>
      </c>
      <c r="R1613" s="4">
        <v>0</v>
      </c>
      <c r="S1613" s="4">
        <v>-880.27</v>
      </c>
      <c r="T1613" t="s">
        <v>2857</v>
      </c>
      <c r="U1613" t="s">
        <v>5631</v>
      </c>
      <c r="V1613" t="s">
        <v>5029</v>
      </c>
      <c r="W1613" t="s">
        <v>2871</v>
      </c>
    </row>
    <row r="1614" spans="1:23" x14ac:dyDescent="0.2">
      <c r="A1614" t="s">
        <v>3536</v>
      </c>
      <c r="B1614" t="s">
        <v>2912</v>
      </c>
      <c r="C1614" t="s">
        <v>2871</v>
      </c>
      <c r="D1614" t="s">
        <v>2872</v>
      </c>
      <c r="E1614" t="s">
        <v>3537</v>
      </c>
      <c r="F1614" t="s">
        <v>2916</v>
      </c>
      <c r="G1614" t="s">
        <v>2856</v>
      </c>
      <c r="H1614" t="s">
        <v>5630</v>
      </c>
      <c r="I1614" s="2">
        <v>45777</v>
      </c>
      <c r="J1614" t="s">
        <v>3257</v>
      </c>
      <c r="K1614" t="s">
        <v>4521</v>
      </c>
      <c r="L1614" t="s">
        <v>5386</v>
      </c>
      <c r="M1614" s="3">
        <v>0</v>
      </c>
      <c r="N1614" s="4">
        <v>-867.78</v>
      </c>
      <c r="O1614" s="4">
        <v>0</v>
      </c>
      <c r="P1614" s="4">
        <v>0</v>
      </c>
      <c r="Q1614" s="4">
        <v>0</v>
      </c>
      <c r="R1614" s="4">
        <v>0</v>
      </c>
      <c r="S1614" s="4">
        <v>-867.78</v>
      </c>
      <c r="T1614" t="s">
        <v>2857</v>
      </c>
      <c r="U1614" t="s">
        <v>5631</v>
      </c>
      <c r="V1614" t="s">
        <v>5029</v>
      </c>
      <c r="W1614" t="s">
        <v>2871</v>
      </c>
    </row>
    <row r="1615" spans="1:23" x14ac:dyDescent="0.2">
      <c r="A1615" t="s">
        <v>3536</v>
      </c>
      <c r="B1615" t="s">
        <v>2912</v>
      </c>
      <c r="C1615" t="s">
        <v>2871</v>
      </c>
      <c r="D1615" t="s">
        <v>2872</v>
      </c>
      <c r="E1615" t="s">
        <v>3537</v>
      </c>
      <c r="F1615" t="s">
        <v>2916</v>
      </c>
      <c r="G1615" t="s">
        <v>2856</v>
      </c>
      <c r="H1615" t="s">
        <v>5630</v>
      </c>
      <c r="I1615" s="2">
        <v>45777</v>
      </c>
      <c r="J1615" t="s">
        <v>3257</v>
      </c>
      <c r="K1615" t="s">
        <v>4521</v>
      </c>
      <c r="L1615" t="s">
        <v>5387</v>
      </c>
      <c r="M1615" s="3">
        <v>0</v>
      </c>
      <c r="N1615" s="4">
        <v>-867.78</v>
      </c>
      <c r="O1615" s="4">
        <v>0</v>
      </c>
      <c r="P1615" s="4">
        <v>0</v>
      </c>
      <c r="Q1615" s="4">
        <v>0</v>
      </c>
      <c r="R1615" s="4">
        <v>0</v>
      </c>
      <c r="S1615" s="4">
        <v>-867.78</v>
      </c>
      <c r="T1615" t="s">
        <v>2857</v>
      </c>
      <c r="U1615" t="s">
        <v>5631</v>
      </c>
      <c r="V1615" t="s">
        <v>5029</v>
      </c>
      <c r="W1615" t="s">
        <v>2871</v>
      </c>
    </row>
    <row r="1616" spans="1:23" x14ac:dyDescent="0.2">
      <c r="A1616" t="s">
        <v>3536</v>
      </c>
      <c r="B1616" t="s">
        <v>2912</v>
      </c>
      <c r="C1616" t="s">
        <v>2871</v>
      </c>
      <c r="D1616" t="s">
        <v>2872</v>
      </c>
      <c r="E1616" t="s">
        <v>3537</v>
      </c>
      <c r="F1616" t="s">
        <v>2916</v>
      </c>
      <c r="G1616" t="s">
        <v>2856</v>
      </c>
      <c r="H1616" t="s">
        <v>5630</v>
      </c>
      <c r="I1616" s="2">
        <v>45777</v>
      </c>
      <c r="J1616" t="s">
        <v>3257</v>
      </c>
      <c r="K1616" t="s">
        <v>4521</v>
      </c>
      <c r="L1616" t="s">
        <v>5388</v>
      </c>
      <c r="M1616" s="3">
        <v>0</v>
      </c>
      <c r="N1616" s="4">
        <v>-869.9</v>
      </c>
      <c r="O1616" s="4">
        <v>0</v>
      </c>
      <c r="P1616" s="4">
        <v>0</v>
      </c>
      <c r="Q1616" s="4">
        <v>0</v>
      </c>
      <c r="R1616" s="4">
        <v>0</v>
      </c>
      <c r="S1616" s="4">
        <v>-869.9</v>
      </c>
      <c r="T1616" t="s">
        <v>2857</v>
      </c>
      <c r="U1616" t="s">
        <v>5631</v>
      </c>
      <c r="V1616" t="s">
        <v>5029</v>
      </c>
      <c r="W1616" t="s">
        <v>2871</v>
      </c>
    </row>
    <row r="1617" spans="1:23" x14ac:dyDescent="0.2">
      <c r="A1617" t="s">
        <v>3536</v>
      </c>
      <c r="B1617" t="s">
        <v>2912</v>
      </c>
      <c r="C1617" t="s">
        <v>2871</v>
      </c>
      <c r="D1617" t="s">
        <v>2872</v>
      </c>
      <c r="E1617" t="s">
        <v>3537</v>
      </c>
      <c r="F1617" t="s">
        <v>2916</v>
      </c>
      <c r="G1617" t="s">
        <v>2856</v>
      </c>
      <c r="H1617" t="s">
        <v>5630</v>
      </c>
      <c r="I1617" s="2">
        <v>45777</v>
      </c>
      <c r="J1617" t="s">
        <v>3257</v>
      </c>
      <c r="K1617" t="s">
        <v>4521</v>
      </c>
      <c r="L1617" t="s">
        <v>5389</v>
      </c>
      <c r="M1617" s="3">
        <v>0</v>
      </c>
      <c r="N1617" s="4">
        <v>-869.9</v>
      </c>
      <c r="O1617" s="4">
        <v>0</v>
      </c>
      <c r="P1617" s="4">
        <v>0</v>
      </c>
      <c r="Q1617" s="4">
        <v>0</v>
      </c>
      <c r="R1617" s="4">
        <v>0</v>
      </c>
      <c r="S1617" s="4">
        <v>-869.9</v>
      </c>
      <c r="T1617" t="s">
        <v>2857</v>
      </c>
      <c r="U1617" t="s">
        <v>5631</v>
      </c>
      <c r="V1617" t="s">
        <v>5029</v>
      </c>
      <c r="W1617" t="s">
        <v>2871</v>
      </c>
    </row>
    <row r="1618" spans="1:23" x14ac:dyDescent="0.2">
      <c r="A1618" t="s">
        <v>3536</v>
      </c>
      <c r="B1618" t="s">
        <v>2912</v>
      </c>
      <c r="C1618" t="s">
        <v>2871</v>
      </c>
      <c r="D1618" t="s">
        <v>2872</v>
      </c>
      <c r="E1618" t="s">
        <v>3537</v>
      </c>
      <c r="F1618" t="s">
        <v>2916</v>
      </c>
      <c r="G1618" t="s">
        <v>2856</v>
      </c>
      <c r="H1618" t="s">
        <v>5630</v>
      </c>
      <c r="I1618" s="2">
        <v>45777</v>
      </c>
      <c r="J1618" t="s">
        <v>3257</v>
      </c>
      <c r="K1618" t="s">
        <v>4521</v>
      </c>
      <c r="L1618" t="s">
        <v>5390</v>
      </c>
      <c r="M1618" s="3">
        <v>0</v>
      </c>
      <c r="N1618" s="4">
        <v>-875.73</v>
      </c>
      <c r="O1618" s="4">
        <v>0</v>
      </c>
      <c r="P1618" s="4">
        <v>0</v>
      </c>
      <c r="Q1618" s="4">
        <v>0</v>
      </c>
      <c r="R1618" s="4">
        <v>0</v>
      </c>
      <c r="S1618" s="4">
        <v>-875.73</v>
      </c>
      <c r="T1618" t="s">
        <v>2857</v>
      </c>
      <c r="U1618" t="s">
        <v>5631</v>
      </c>
      <c r="V1618" t="s">
        <v>5029</v>
      </c>
      <c r="W1618" t="s">
        <v>2871</v>
      </c>
    </row>
    <row r="1619" spans="1:23" x14ac:dyDescent="0.2">
      <c r="A1619" t="s">
        <v>3536</v>
      </c>
      <c r="B1619" t="s">
        <v>2912</v>
      </c>
      <c r="C1619" t="s">
        <v>2913</v>
      </c>
      <c r="D1619" t="s">
        <v>2914</v>
      </c>
      <c r="E1619" t="s">
        <v>3537</v>
      </c>
      <c r="F1619" t="s">
        <v>2916</v>
      </c>
      <c r="G1619" t="s">
        <v>2856</v>
      </c>
      <c r="H1619" t="s">
        <v>5632</v>
      </c>
      <c r="I1619" s="2">
        <v>45777</v>
      </c>
      <c r="J1619" t="s">
        <v>4008</v>
      </c>
      <c r="K1619" t="s">
        <v>4084</v>
      </c>
      <c r="L1619" t="s">
        <v>4872</v>
      </c>
      <c r="M1619" s="3">
        <v>0</v>
      </c>
      <c r="N1619" s="4">
        <v>-19708.7</v>
      </c>
      <c r="O1619" s="4">
        <v>-21.93</v>
      </c>
      <c r="P1619" s="4">
        <v>0</v>
      </c>
      <c r="Q1619" s="4">
        <v>0</v>
      </c>
      <c r="R1619" s="4">
        <v>0</v>
      </c>
      <c r="S1619" s="4">
        <v>-19686.77</v>
      </c>
      <c r="T1619" t="s">
        <v>2857</v>
      </c>
      <c r="U1619" t="s">
        <v>5633</v>
      </c>
      <c r="V1619" t="s">
        <v>5029</v>
      </c>
      <c r="W1619" t="s">
        <v>2913</v>
      </c>
    </row>
    <row r="1620" spans="1:23" x14ac:dyDescent="0.2">
      <c r="A1620" t="s">
        <v>3536</v>
      </c>
      <c r="B1620" t="s">
        <v>2912</v>
      </c>
      <c r="C1620" t="s">
        <v>2913</v>
      </c>
      <c r="D1620" t="s">
        <v>2914</v>
      </c>
      <c r="E1620" t="s">
        <v>3537</v>
      </c>
      <c r="F1620" t="s">
        <v>2916</v>
      </c>
      <c r="G1620" t="s">
        <v>2856</v>
      </c>
      <c r="H1620" t="s">
        <v>5632</v>
      </c>
      <c r="I1620" s="2">
        <v>45777</v>
      </c>
      <c r="J1620" t="s">
        <v>4008</v>
      </c>
      <c r="K1620" t="s">
        <v>4084</v>
      </c>
      <c r="L1620" t="s">
        <v>4874</v>
      </c>
      <c r="M1620" s="3">
        <v>0</v>
      </c>
      <c r="N1620" s="4">
        <v>-19708.7</v>
      </c>
      <c r="O1620" s="4">
        <v>-21.93</v>
      </c>
      <c r="P1620" s="4">
        <v>0</v>
      </c>
      <c r="Q1620" s="4">
        <v>0</v>
      </c>
      <c r="R1620" s="4">
        <v>0</v>
      </c>
      <c r="S1620" s="4">
        <v>-19686.77</v>
      </c>
      <c r="T1620" t="s">
        <v>2857</v>
      </c>
      <c r="U1620" t="s">
        <v>5633</v>
      </c>
      <c r="V1620" t="s">
        <v>5029</v>
      </c>
      <c r="W1620" t="s">
        <v>2913</v>
      </c>
    </row>
    <row r="1621" spans="1:23" x14ac:dyDescent="0.2">
      <c r="A1621" t="s">
        <v>3536</v>
      </c>
      <c r="B1621" t="s">
        <v>2912</v>
      </c>
      <c r="C1621" t="s">
        <v>2922</v>
      </c>
      <c r="D1621" t="s">
        <v>2923</v>
      </c>
      <c r="E1621" t="s">
        <v>3537</v>
      </c>
      <c r="F1621" t="s">
        <v>2916</v>
      </c>
      <c r="G1621" t="s">
        <v>2856</v>
      </c>
      <c r="H1621" t="s">
        <v>5634</v>
      </c>
      <c r="I1621" s="2">
        <v>45777</v>
      </c>
      <c r="J1621" t="s">
        <v>2957</v>
      </c>
      <c r="K1621" t="s">
        <v>2958</v>
      </c>
      <c r="L1621" t="s">
        <v>5187</v>
      </c>
      <c r="M1621" s="3">
        <v>0</v>
      </c>
      <c r="N1621" s="4">
        <v>-6436.11</v>
      </c>
      <c r="O1621" s="4">
        <v>-7.16</v>
      </c>
      <c r="P1621" s="4">
        <v>0</v>
      </c>
      <c r="Q1621" s="4">
        <v>0</v>
      </c>
      <c r="R1621" s="4">
        <v>0</v>
      </c>
      <c r="S1621" s="4">
        <v>-6428.95</v>
      </c>
      <c r="T1621" t="s">
        <v>2857</v>
      </c>
      <c r="U1621" t="s">
        <v>5635</v>
      </c>
      <c r="V1621" t="s">
        <v>5029</v>
      </c>
      <c r="W1621" t="s">
        <v>2922</v>
      </c>
    </row>
    <row r="1622" spans="1:23" x14ac:dyDescent="0.2">
      <c r="A1622" t="s">
        <v>3536</v>
      </c>
      <c r="B1622" t="s">
        <v>2912</v>
      </c>
      <c r="C1622" t="s">
        <v>2922</v>
      </c>
      <c r="D1622" t="s">
        <v>2923</v>
      </c>
      <c r="E1622" t="s">
        <v>3537</v>
      </c>
      <c r="F1622" t="s">
        <v>2916</v>
      </c>
      <c r="G1622" t="s">
        <v>2856</v>
      </c>
      <c r="H1622" t="s">
        <v>5636</v>
      </c>
      <c r="I1622" s="2">
        <v>45777</v>
      </c>
      <c r="J1622" t="s">
        <v>3008</v>
      </c>
      <c r="K1622" t="s">
        <v>3009</v>
      </c>
      <c r="L1622" t="s">
        <v>5208</v>
      </c>
      <c r="M1622" s="3">
        <v>0</v>
      </c>
      <c r="N1622" s="4">
        <v>-6664.86</v>
      </c>
      <c r="O1622" s="4">
        <v>-7.42</v>
      </c>
      <c r="P1622" s="4">
        <v>0</v>
      </c>
      <c r="Q1622" s="4">
        <v>0</v>
      </c>
      <c r="R1622" s="4">
        <v>0</v>
      </c>
      <c r="S1622" s="4">
        <v>-6657.44</v>
      </c>
      <c r="T1622" t="s">
        <v>2857</v>
      </c>
      <c r="U1622" t="s">
        <v>5637</v>
      </c>
      <c r="V1622" t="s">
        <v>5029</v>
      </c>
      <c r="W1622" t="s">
        <v>2922</v>
      </c>
    </row>
    <row r="1623" spans="1:23" x14ac:dyDescent="0.2">
      <c r="A1623" t="s">
        <v>3536</v>
      </c>
      <c r="B1623" t="s">
        <v>2912</v>
      </c>
      <c r="C1623" t="s">
        <v>2922</v>
      </c>
      <c r="D1623" t="s">
        <v>2923</v>
      </c>
      <c r="E1623" t="s">
        <v>3537</v>
      </c>
      <c r="F1623" t="s">
        <v>2916</v>
      </c>
      <c r="G1623" t="s">
        <v>2856</v>
      </c>
      <c r="H1623" t="s">
        <v>5638</v>
      </c>
      <c r="I1623" s="2">
        <v>45777</v>
      </c>
      <c r="J1623" t="s">
        <v>2933</v>
      </c>
      <c r="K1623" t="s">
        <v>2934</v>
      </c>
      <c r="L1623" t="s">
        <v>4489</v>
      </c>
      <c r="M1623" s="3">
        <v>0</v>
      </c>
      <c r="N1623" s="4">
        <v>-982.37</v>
      </c>
      <c r="O1623" s="4">
        <v>-1.0900000000000001</v>
      </c>
      <c r="P1623" s="4">
        <v>0</v>
      </c>
      <c r="Q1623" s="4">
        <v>0</v>
      </c>
      <c r="R1623" s="4">
        <v>0</v>
      </c>
      <c r="S1623" s="4">
        <v>-981.28</v>
      </c>
      <c r="T1623" t="s">
        <v>2857</v>
      </c>
      <c r="U1623" t="s">
        <v>5639</v>
      </c>
      <c r="V1623" t="s">
        <v>5029</v>
      </c>
      <c r="W1623" t="s">
        <v>2922</v>
      </c>
    </row>
    <row r="1624" spans="1:23" x14ac:dyDescent="0.2">
      <c r="A1624" t="s">
        <v>3536</v>
      </c>
      <c r="B1624" t="s">
        <v>2912</v>
      </c>
      <c r="C1624" t="s">
        <v>2922</v>
      </c>
      <c r="D1624" t="s">
        <v>2923</v>
      </c>
      <c r="E1624" t="s">
        <v>3537</v>
      </c>
      <c r="F1624" t="s">
        <v>2916</v>
      </c>
      <c r="G1624" t="s">
        <v>2856</v>
      </c>
      <c r="H1624" t="s">
        <v>5640</v>
      </c>
      <c r="I1624" s="2">
        <v>45777</v>
      </c>
      <c r="J1624" t="s">
        <v>2925</v>
      </c>
      <c r="K1624" t="s">
        <v>3003</v>
      </c>
      <c r="L1624" t="s">
        <v>5493</v>
      </c>
      <c r="M1624" s="3">
        <v>0</v>
      </c>
      <c r="N1624" s="4">
        <v>-7445.32</v>
      </c>
      <c r="O1624" s="4">
        <v>-8.2899999999999991</v>
      </c>
      <c r="P1624" s="4">
        <v>0</v>
      </c>
      <c r="Q1624" s="4">
        <v>0</v>
      </c>
      <c r="R1624" s="4">
        <v>0</v>
      </c>
      <c r="S1624" s="4">
        <v>-7437.03</v>
      </c>
      <c r="T1624" t="s">
        <v>2857</v>
      </c>
      <c r="U1624" t="s">
        <v>5641</v>
      </c>
      <c r="V1624" t="s">
        <v>5029</v>
      </c>
      <c r="W1624" t="s">
        <v>2922</v>
      </c>
    </row>
    <row r="1625" spans="1:23" x14ac:dyDescent="0.2">
      <c r="A1625" t="s">
        <v>3536</v>
      </c>
      <c r="B1625" t="s">
        <v>2912</v>
      </c>
      <c r="C1625" t="s">
        <v>2922</v>
      </c>
      <c r="D1625" t="s">
        <v>2923</v>
      </c>
      <c r="E1625" t="s">
        <v>3537</v>
      </c>
      <c r="F1625" t="s">
        <v>2916</v>
      </c>
      <c r="G1625" t="s">
        <v>2856</v>
      </c>
      <c r="H1625" t="s">
        <v>5642</v>
      </c>
      <c r="I1625" s="2">
        <v>45777</v>
      </c>
      <c r="J1625" t="s">
        <v>2925</v>
      </c>
      <c r="K1625" t="s">
        <v>3003</v>
      </c>
      <c r="L1625" t="s">
        <v>5179</v>
      </c>
      <c r="M1625" s="3">
        <v>0</v>
      </c>
      <c r="N1625" s="4">
        <v>-6459.21</v>
      </c>
      <c r="O1625" s="4">
        <v>-7.19</v>
      </c>
      <c r="P1625" s="4">
        <v>0</v>
      </c>
      <c r="Q1625" s="4">
        <v>0</v>
      </c>
      <c r="R1625" s="4">
        <v>0</v>
      </c>
      <c r="S1625" s="4">
        <v>-6452.02</v>
      </c>
      <c r="T1625" t="s">
        <v>2857</v>
      </c>
      <c r="U1625" t="s">
        <v>5643</v>
      </c>
      <c r="V1625" t="s">
        <v>5029</v>
      </c>
      <c r="W1625" t="s">
        <v>2922</v>
      </c>
    </row>
    <row r="1626" spans="1:23" x14ac:dyDescent="0.2">
      <c r="A1626" t="s">
        <v>3536</v>
      </c>
      <c r="B1626" t="s">
        <v>2912</v>
      </c>
      <c r="C1626" t="s">
        <v>2871</v>
      </c>
      <c r="D1626" t="s">
        <v>2872</v>
      </c>
      <c r="E1626" t="s">
        <v>3537</v>
      </c>
      <c r="F1626" t="s">
        <v>2916</v>
      </c>
      <c r="G1626" t="s">
        <v>2856</v>
      </c>
      <c r="H1626" t="s">
        <v>5644</v>
      </c>
      <c r="I1626" s="2">
        <v>45777</v>
      </c>
      <c r="J1626" t="s">
        <v>3263</v>
      </c>
      <c r="K1626" t="s">
        <v>3264</v>
      </c>
      <c r="L1626" t="s">
        <v>5374</v>
      </c>
      <c r="M1626" s="3">
        <v>0</v>
      </c>
      <c r="N1626" s="4">
        <v>-882.39</v>
      </c>
      <c r="O1626" s="4">
        <v>0</v>
      </c>
      <c r="P1626" s="4">
        <v>0</v>
      </c>
      <c r="Q1626" s="4">
        <v>0</v>
      </c>
      <c r="R1626" s="4">
        <v>0</v>
      </c>
      <c r="S1626" s="4">
        <v>-882.39</v>
      </c>
      <c r="T1626" t="s">
        <v>2857</v>
      </c>
      <c r="U1626" t="s">
        <v>5645</v>
      </c>
      <c r="V1626" t="s">
        <v>5029</v>
      </c>
      <c r="W1626" t="s">
        <v>2871</v>
      </c>
    </row>
    <row r="1627" spans="1:23" x14ac:dyDescent="0.2">
      <c r="A1627" t="s">
        <v>3536</v>
      </c>
      <c r="B1627" t="s">
        <v>2912</v>
      </c>
      <c r="C1627" t="s">
        <v>2871</v>
      </c>
      <c r="D1627" t="s">
        <v>2872</v>
      </c>
      <c r="E1627" t="s">
        <v>3537</v>
      </c>
      <c r="F1627" t="s">
        <v>2916</v>
      </c>
      <c r="G1627" t="s">
        <v>2856</v>
      </c>
      <c r="H1627" t="s">
        <v>5644</v>
      </c>
      <c r="I1627" s="2">
        <v>45777</v>
      </c>
      <c r="J1627" t="s">
        <v>3263</v>
      </c>
      <c r="K1627" t="s">
        <v>3264</v>
      </c>
      <c r="L1627" t="s">
        <v>5376</v>
      </c>
      <c r="M1627" s="3">
        <v>0</v>
      </c>
      <c r="N1627" s="4">
        <v>-885.38</v>
      </c>
      <c r="O1627" s="4">
        <v>0</v>
      </c>
      <c r="P1627" s="4">
        <v>0</v>
      </c>
      <c r="Q1627" s="4">
        <v>0</v>
      </c>
      <c r="R1627" s="4">
        <v>0</v>
      </c>
      <c r="S1627" s="4">
        <v>-885.38</v>
      </c>
      <c r="T1627" t="s">
        <v>2857</v>
      </c>
      <c r="U1627" t="s">
        <v>5645</v>
      </c>
      <c r="V1627" t="s">
        <v>5029</v>
      </c>
      <c r="W1627" t="s">
        <v>2871</v>
      </c>
    </row>
    <row r="1628" spans="1:23" x14ac:dyDescent="0.2">
      <c r="A1628" t="s">
        <v>3536</v>
      </c>
      <c r="B1628" t="s">
        <v>2912</v>
      </c>
      <c r="C1628" t="s">
        <v>3338</v>
      </c>
      <c r="D1628" t="s">
        <v>3339</v>
      </c>
      <c r="E1628" t="s">
        <v>3537</v>
      </c>
      <c r="F1628" t="s">
        <v>2916</v>
      </c>
      <c r="G1628" t="s">
        <v>2856</v>
      </c>
      <c r="H1628" t="s">
        <v>5646</v>
      </c>
      <c r="I1628" s="2">
        <v>45777</v>
      </c>
      <c r="J1628" t="s">
        <v>3257</v>
      </c>
      <c r="K1628" t="s">
        <v>5346</v>
      </c>
      <c r="L1628" t="s">
        <v>5347</v>
      </c>
      <c r="M1628" s="3">
        <v>0</v>
      </c>
      <c r="N1628" s="4">
        <v>-271.45</v>
      </c>
      <c r="O1628" s="4">
        <v>0</v>
      </c>
      <c r="P1628" s="4">
        <v>0</v>
      </c>
      <c r="Q1628" s="4">
        <v>0</v>
      </c>
      <c r="R1628" s="4">
        <v>0</v>
      </c>
      <c r="S1628" s="4">
        <v>-271.45</v>
      </c>
      <c r="T1628" t="s">
        <v>2857</v>
      </c>
      <c r="U1628" t="s">
        <v>5647</v>
      </c>
      <c r="V1628" t="s">
        <v>5029</v>
      </c>
      <c r="W1628" t="s">
        <v>3338</v>
      </c>
    </row>
    <row r="1629" spans="1:23" x14ac:dyDescent="0.2">
      <c r="A1629" t="s">
        <v>3536</v>
      </c>
      <c r="B1629" t="s">
        <v>2912</v>
      </c>
      <c r="C1629" t="s">
        <v>3338</v>
      </c>
      <c r="D1629" t="s">
        <v>3339</v>
      </c>
      <c r="E1629" t="s">
        <v>3537</v>
      </c>
      <c r="F1629" t="s">
        <v>2916</v>
      </c>
      <c r="G1629" t="s">
        <v>2856</v>
      </c>
      <c r="H1629" t="s">
        <v>5646</v>
      </c>
      <c r="I1629" s="2">
        <v>45777</v>
      </c>
      <c r="J1629" t="s">
        <v>3257</v>
      </c>
      <c r="K1629" t="s">
        <v>5346</v>
      </c>
      <c r="L1629" t="s">
        <v>5349</v>
      </c>
      <c r="M1629" s="3">
        <v>0</v>
      </c>
      <c r="N1629" s="4">
        <v>-316.68</v>
      </c>
      <c r="O1629" s="4">
        <v>0</v>
      </c>
      <c r="P1629" s="4">
        <v>0</v>
      </c>
      <c r="Q1629" s="4">
        <v>0</v>
      </c>
      <c r="R1629" s="4">
        <v>0</v>
      </c>
      <c r="S1629" s="4">
        <v>-316.68</v>
      </c>
      <c r="T1629" t="s">
        <v>2857</v>
      </c>
      <c r="U1629" t="s">
        <v>5647</v>
      </c>
      <c r="V1629" t="s">
        <v>5029</v>
      </c>
      <c r="W1629" t="s">
        <v>3338</v>
      </c>
    </row>
    <row r="1630" spans="1:23" x14ac:dyDescent="0.2">
      <c r="A1630" t="s">
        <v>3536</v>
      </c>
      <c r="B1630" t="s">
        <v>2912</v>
      </c>
      <c r="C1630" t="s">
        <v>3338</v>
      </c>
      <c r="D1630" t="s">
        <v>3339</v>
      </c>
      <c r="E1630" t="s">
        <v>3537</v>
      </c>
      <c r="F1630" t="s">
        <v>2916</v>
      </c>
      <c r="G1630" t="s">
        <v>2856</v>
      </c>
      <c r="H1630" t="s">
        <v>5646</v>
      </c>
      <c r="I1630" s="2">
        <v>45777</v>
      </c>
      <c r="J1630" t="s">
        <v>3257</v>
      </c>
      <c r="K1630" t="s">
        <v>5346</v>
      </c>
      <c r="L1630" t="s">
        <v>5350</v>
      </c>
      <c r="M1630" s="3">
        <v>0</v>
      </c>
      <c r="N1630" s="4">
        <v>-316.68</v>
      </c>
      <c r="O1630" s="4">
        <v>0</v>
      </c>
      <c r="P1630" s="4">
        <v>0</v>
      </c>
      <c r="Q1630" s="4">
        <v>0</v>
      </c>
      <c r="R1630" s="4">
        <v>0</v>
      </c>
      <c r="S1630" s="4">
        <v>-316.68</v>
      </c>
      <c r="T1630" t="s">
        <v>2857</v>
      </c>
      <c r="U1630" t="s">
        <v>5647</v>
      </c>
      <c r="V1630" t="s">
        <v>5029</v>
      </c>
      <c r="W1630" t="s">
        <v>3338</v>
      </c>
    </row>
    <row r="1631" spans="1:23" x14ac:dyDescent="0.2">
      <c r="A1631" t="s">
        <v>3536</v>
      </c>
      <c r="B1631" t="s">
        <v>2912</v>
      </c>
      <c r="C1631" t="s">
        <v>3120</v>
      </c>
      <c r="D1631" t="s">
        <v>3121</v>
      </c>
      <c r="E1631" t="s">
        <v>3537</v>
      </c>
      <c r="F1631" t="s">
        <v>2916</v>
      </c>
      <c r="G1631" t="s">
        <v>2856</v>
      </c>
      <c r="H1631" t="s">
        <v>2511</v>
      </c>
      <c r="I1631" s="2">
        <v>45777</v>
      </c>
      <c r="J1631" t="s">
        <v>930</v>
      </c>
      <c r="K1631" t="s">
        <v>4227</v>
      </c>
      <c r="L1631" t="s">
        <v>5648</v>
      </c>
      <c r="M1631" s="3">
        <v>0</v>
      </c>
      <c r="N1631" s="4">
        <v>-94898.74</v>
      </c>
      <c r="O1631" s="4">
        <v>-105.62</v>
      </c>
      <c r="P1631" s="4">
        <v>0</v>
      </c>
      <c r="Q1631" s="4">
        <v>0</v>
      </c>
      <c r="R1631" s="4">
        <v>0</v>
      </c>
      <c r="S1631" s="4">
        <v>-94793.12</v>
      </c>
      <c r="T1631" t="s">
        <v>2857</v>
      </c>
      <c r="U1631" t="s">
        <v>5649</v>
      </c>
      <c r="V1631" t="s">
        <v>5029</v>
      </c>
      <c r="W1631" t="s">
        <v>3120</v>
      </c>
    </row>
    <row r="1632" spans="1:23" x14ac:dyDescent="0.2">
      <c r="A1632" t="s">
        <v>3536</v>
      </c>
      <c r="B1632" t="s">
        <v>2912</v>
      </c>
      <c r="C1632" t="s">
        <v>3120</v>
      </c>
      <c r="D1632" t="s">
        <v>3121</v>
      </c>
      <c r="E1632" t="s">
        <v>3537</v>
      </c>
      <c r="F1632" t="s">
        <v>2916</v>
      </c>
      <c r="G1632" t="s">
        <v>2856</v>
      </c>
      <c r="H1632" t="s">
        <v>2511</v>
      </c>
      <c r="I1632" s="2">
        <v>45777</v>
      </c>
      <c r="J1632" t="s">
        <v>930</v>
      </c>
      <c r="K1632" t="s">
        <v>4227</v>
      </c>
      <c r="L1632" t="s">
        <v>5650</v>
      </c>
      <c r="M1632" s="3">
        <v>0</v>
      </c>
      <c r="N1632" s="4">
        <v>-96479.34</v>
      </c>
      <c r="O1632" s="4">
        <v>-107.38</v>
      </c>
      <c r="P1632" s="4">
        <v>0</v>
      </c>
      <c r="Q1632" s="4">
        <v>0</v>
      </c>
      <c r="R1632" s="4">
        <v>0</v>
      </c>
      <c r="S1632" s="4">
        <v>-96371.96</v>
      </c>
      <c r="T1632" t="s">
        <v>2857</v>
      </c>
      <c r="U1632" t="s">
        <v>5649</v>
      </c>
      <c r="V1632" t="s">
        <v>5029</v>
      </c>
      <c r="W1632" t="s">
        <v>3120</v>
      </c>
    </row>
    <row r="1633" spans="1:23" x14ac:dyDescent="0.2">
      <c r="A1633" t="s">
        <v>3536</v>
      </c>
      <c r="B1633" t="s">
        <v>2912</v>
      </c>
      <c r="C1633" t="s">
        <v>3120</v>
      </c>
      <c r="D1633" t="s">
        <v>3121</v>
      </c>
      <c r="E1633" t="s">
        <v>3537</v>
      </c>
      <c r="F1633" t="s">
        <v>2916</v>
      </c>
      <c r="G1633" t="s">
        <v>2856</v>
      </c>
      <c r="H1633" t="s">
        <v>2511</v>
      </c>
      <c r="I1633" s="2">
        <v>45777</v>
      </c>
      <c r="J1633" t="s">
        <v>930</v>
      </c>
      <c r="K1633" t="s">
        <v>4227</v>
      </c>
      <c r="L1633" t="s">
        <v>5651</v>
      </c>
      <c r="M1633" s="3">
        <v>0</v>
      </c>
      <c r="N1633" s="4">
        <v>-46787.38</v>
      </c>
      <c r="O1633" s="4">
        <v>-52.07</v>
      </c>
      <c r="P1633" s="4">
        <v>0</v>
      </c>
      <c r="Q1633" s="4">
        <v>0</v>
      </c>
      <c r="R1633" s="4">
        <v>0</v>
      </c>
      <c r="S1633" s="4">
        <v>-46735.31</v>
      </c>
      <c r="T1633" t="s">
        <v>2857</v>
      </c>
      <c r="U1633" t="s">
        <v>5649</v>
      </c>
      <c r="V1633" t="s">
        <v>5029</v>
      </c>
      <c r="W1633" t="s">
        <v>3120</v>
      </c>
    </row>
    <row r="1634" spans="1:23" x14ac:dyDescent="0.2">
      <c r="A1634" t="s">
        <v>3536</v>
      </c>
      <c r="B1634" t="s">
        <v>2912</v>
      </c>
      <c r="C1634" t="s">
        <v>3120</v>
      </c>
      <c r="D1634" t="s">
        <v>3121</v>
      </c>
      <c r="E1634" t="s">
        <v>3537</v>
      </c>
      <c r="F1634" t="s">
        <v>2916</v>
      </c>
      <c r="G1634" t="s">
        <v>2856</v>
      </c>
      <c r="H1634" t="s">
        <v>2511</v>
      </c>
      <c r="I1634" s="2">
        <v>45777</v>
      </c>
      <c r="J1634" t="s">
        <v>930</v>
      </c>
      <c r="K1634" t="s">
        <v>4227</v>
      </c>
      <c r="L1634" t="s">
        <v>5652</v>
      </c>
      <c r="M1634" s="3">
        <v>0</v>
      </c>
      <c r="N1634" s="4">
        <v>-95348.75</v>
      </c>
      <c r="O1634" s="4">
        <v>-106.12</v>
      </c>
      <c r="P1634" s="4">
        <v>0</v>
      </c>
      <c r="Q1634" s="4">
        <v>0</v>
      </c>
      <c r="R1634" s="4">
        <v>0</v>
      </c>
      <c r="S1634" s="4">
        <v>-95242.63</v>
      </c>
      <c r="T1634" t="s">
        <v>2857</v>
      </c>
      <c r="U1634" t="s">
        <v>5649</v>
      </c>
      <c r="V1634" t="s">
        <v>5029</v>
      </c>
      <c r="W1634" t="s">
        <v>3120</v>
      </c>
    </row>
    <row r="1635" spans="1:23" x14ac:dyDescent="0.2">
      <c r="A1635" t="s">
        <v>3536</v>
      </c>
      <c r="B1635" t="s">
        <v>2912</v>
      </c>
      <c r="C1635" t="s">
        <v>3120</v>
      </c>
      <c r="D1635" t="s">
        <v>3121</v>
      </c>
      <c r="E1635" t="s">
        <v>3537</v>
      </c>
      <c r="F1635" t="s">
        <v>2916</v>
      </c>
      <c r="G1635" t="s">
        <v>2856</v>
      </c>
      <c r="H1635" t="s">
        <v>2513</v>
      </c>
      <c r="I1635" s="2">
        <v>45777</v>
      </c>
      <c r="J1635" t="s">
        <v>930</v>
      </c>
      <c r="K1635" t="s">
        <v>4227</v>
      </c>
      <c r="L1635" t="s">
        <v>5653</v>
      </c>
      <c r="M1635" s="3">
        <v>0</v>
      </c>
      <c r="N1635" s="4">
        <v>-39130.239999999998</v>
      </c>
      <c r="O1635" s="4">
        <v>-43.55</v>
      </c>
      <c r="P1635" s="4">
        <v>0</v>
      </c>
      <c r="Q1635" s="4">
        <v>0</v>
      </c>
      <c r="R1635" s="4">
        <v>0</v>
      </c>
      <c r="S1635" s="4">
        <v>-39086.69</v>
      </c>
      <c r="T1635" t="s">
        <v>2857</v>
      </c>
      <c r="U1635" t="s">
        <v>5654</v>
      </c>
      <c r="V1635" t="s">
        <v>5029</v>
      </c>
      <c r="W1635" t="s">
        <v>3120</v>
      </c>
    </row>
    <row r="1636" spans="1:23" x14ac:dyDescent="0.2">
      <c r="A1636" t="s">
        <v>3536</v>
      </c>
      <c r="B1636" t="s">
        <v>2912</v>
      </c>
      <c r="C1636" t="s">
        <v>3120</v>
      </c>
      <c r="D1636" t="s">
        <v>3121</v>
      </c>
      <c r="E1636" t="s">
        <v>3537</v>
      </c>
      <c r="F1636" t="s">
        <v>2916</v>
      </c>
      <c r="G1636" t="s">
        <v>2856</v>
      </c>
      <c r="H1636" t="s">
        <v>2513</v>
      </c>
      <c r="I1636" s="2">
        <v>45777</v>
      </c>
      <c r="J1636" t="s">
        <v>930</v>
      </c>
      <c r="K1636" t="s">
        <v>4227</v>
      </c>
      <c r="L1636" t="s">
        <v>5655</v>
      </c>
      <c r="M1636" s="3">
        <v>0</v>
      </c>
      <c r="N1636" s="4">
        <v>-39780.550000000003</v>
      </c>
      <c r="O1636" s="4">
        <v>-44.27</v>
      </c>
      <c r="P1636" s="4">
        <v>0</v>
      </c>
      <c r="Q1636" s="4">
        <v>0</v>
      </c>
      <c r="R1636" s="4">
        <v>0</v>
      </c>
      <c r="S1636" s="4">
        <v>-39736.28</v>
      </c>
      <c r="T1636" t="s">
        <v>2857</v>
      </c>
      <c r="U1636" t="s">
        <v>5654</v>
      </c>
      <c r="V1636" t="s">
        <v>5029</v>
      </c>
      <c r="W1636" t="s">
        <v>3120</v>
      </c>
    </row>
    <row r="1637" spans="1:23" x14ac:dyDescent="0.2">
      <c r="A1637" t="s">
        <v>3536</v>
      </c>
      <c r="B1637" t="s">
        <v>2912</v>
      </c>
      <c r="C1637" t="s">
        <v>3120</v>
      </c>
      <c r="D1637" t="s">
        <v>3121</v>
      </c>
      <c r="E1637" t="s">
        <v>3537</v>
      </c>
      <c r="F1637" t="s">
        <v>2916</v>
      </c>
      <c r="G1637" t="s">
        <v>2856</v>
      </c>
      <c r="H1637" t="s">
        <v>2513</v>
      </c>
      <c r="I1637" s="2">
        <v>45777</v>
      </c>
      <c r="J1637" t="s">
        <v>930</v>
      </c>
      <c r="K1637" t="s">
        <v>4227</v>
      </c>
      <c r="L1637" t="s">
        <v>5656</v>
      </c>
      <c r="M1637" s="3">
        <v>0</v>
      </c>
      <c r="N1637" s="4">
        <v>-37138.67</v>
      </c>
      <c r="O1637" s="4">
        <v>-41.33</v>
      </c>
      <c r="P1637" s="4">
        <v>0</v>
      </c>
      <c r="Q1637" s="4">
        <v>0</v>
      </c>
      <c r="R1637" s="4">
        <v>0</v>
      </c>
      <c r="S1637" s="4">
        <v>-37097.339999999997</v>
      </c>
      <c r="T1637" t="s">
        <v>2857</v>
      </c>
      <c r="U1637" t="s">
        <v>5654</v>
      </c>
      <c r="V1637" t="s">
        <v>5029</v>
      </c>
      <c r="W1637" t="s">
        <v>3120</v>
      </c>
    </row>
    <row r="1638" spans="1:23" x14ac:dyDescent="0.2">
      <c r="A1638" t="s">
        <v>3536</v>
      </c>
      <c r="B1638" t="s">
        <v>2912</v>
      </c>
      <c r="C1638" t="s">
        <v>3120</v>
      </c>
      <c r="D1638" t="s">
        <v>3121</v>
      </c>
      <c r="E1638" t="s">
        <v>3537</v>
      </c>
      <c r="F1638" t="s">
        <v>2916</v>
      </c>
      <c r="G1638" t="s">
        <v>2856</v>
      </c>
      <c r="H1638" t="s">
        <v>2513</v>
      </c>
      <c r="I1638" s="2">
        <v>45777</v>
      </c>
      <c r="J1638" t="s">
        <v>930</v>
      </c>
      <c r="K1638" t="s">
        <v>4227</v>
      </c>
      <c r="L1638" t="s">
        <v>5657</v>
      </c>
      <c r="M1638" s="3">
        <v>0</v>
      </c>
      <c r="N1638" s="4">
        <v>-36068.86</v>
      </c>
      <c r="O1638" s="4">
        <v>-40.14</v>
      </c>
      <c r="P1638" s="4">
        <v>0</v>
      </c>
      <c r="Q1638" s="4">
        <v>0</v>
      </c>
      <c r="R1638" s="4">
        <v>0</v>
      </c>
      <c r="S1638" s="4">
        <v>-36028.720000000001</v>
      </c>
      <c r="T1638" t="s">
        <v>2857</v>
      </c>
      <c r="U1638" t="s">
        <v>5654</v>
      </c>
      <c r="V1638" t="s">
        <v>5029</v>
      </c>
      <c r="W1638" t="s">
        <v>3120</v>
      </c>
    </row>
    <row r="1639" spans="1:23" x14ac:dyDescent="0.2">
      <c r="A1639" t="s">
        <v>3536</v>
      </c>
      <c r="B1639" t="s">
        <v>2912</v>
      </c>
      <c r="C1639" t="s">
        <v>3120</v>
      </c>
      <c r="D1639" t="s">
        <v>3121</v>
      </c>
      <c r="E1639" t="s">
        <v>3537</v>
      </c>
      <c r="F1639" t="s">
        <v>2916</v>
      </c>
      <c r="G1639" t="s">
        <v>2856</v>
      </c>
      <c r="H1639" t="s">
        <v>2513</v>
      </c>
      <c r="I1639" s="2">
        <v>45777</v>
      </c>
      <c r="J1639" t="s">
        <v>930</v>
      </c>
      <c r="K1639" t="s">
        <v>4227</v>
      </c>
      <c r="L1639" t="s">
        <v>5658</v>
      </c>
      <c r="M1639" s="3">
        <v>0</v>
      </c>
      <c r="N1639" s="4">
        <v>-34125.19</v>
      </c>
      <c r="O1639" s="4">
        <v>-37.979999999999997</v>
      </c>
      <c r="P1639" s="4">
        <v>0</v>
      </c>
      <c r="Q1639" s="4">
        <v>0</v>
      </c>
      <c r="R1639" s="4">
        <v>0</v>
      </c>
      <c r="S1639" s="4">
        <v>-34087.21</v>
      </c>
      <c r="T1639" t="s">
        <v>2857</v>
      </c>
      <c r="U1639" t="s">
        <v>5654</v>
      </c>
      <c r="V1639" t="s">
        <v>5029</v>
      </c>
      <c r="W1639" t="s">
        <v>3120</v>
      </c>
    </row>
    <row r="1640" spans="1:23" x14ac:dyDescent="0.2">
      <c r="A1640" t="s">
        <v>3536</v>
      </c>
      <c r="B1640" t="s">
        <v>2912</v>
      </c>
      <c r="C1640" t="s">
        <v>3120</v>
      </c>
      <c r="D1640" t="s">
        <v>3121</v>
      </c>
      <c r="E1640" t="s">
        <v>3537</v>
      </c>
      <c r="F1640" t="s">
        <v>2916</v>
      </c>
      <c r="G1640" t="s">
        <v>2856</v>
      </c>
      <c r="H1640" t="s">
        <v>2515</v>
      </c>
      <c r="I1640" s="2">
        <v>45777</v>
      </c>
      <c r="J1640" t="s">
        <v>930</v>
      </c>
      <c r="K1640" t="s">
        <v>4227</v>
      </c>
      <c r="L1640" t="s">
        <v>5659</v>
      </c>
      <c r="M1640" s="3">
        <v>0</v>
      </c>
      <c r="N1640" s="4">
        <v>-37584.31</v>
      </c>
      <c r="O1640" s="4">
        <v>-41.83</v>
      </c>
      <c r="P1640" s="4">
        <v>0</v>
      </c>
      <c r="Q1640" s="4">
        <v>0</v>
      </c>
      <c r="R1640" s="4">
        <v>0</v>
      </c>
      <c r="S1640" s="4">
        <v>-37542.480000000003</v>
      </c>
      <c r="T1640" t="s">
        <v>2857</v>
      </c>
      <c r="U1640" t="s">
        <v>5660</v>
      </c>
      <c r="V1640" t="s">
        <v>5029</v>
      </c>
      <c r="W1640" t="s">
        <v>3120</v>
      </c>
    </row>
    <row r="1641" spans="1:23" x14ac:dyDescent="0.2">
      <c r="A1641" t="s">
        <v>3536</v>
      </c>
      <c r="B1641" t="s">
        <v>2912</v>
      </c>
      <c r="C1641" t="s">
        <v>3120</v>
      </c>
      <c r="D1641" t="s">
        <v>3121</v>
      </c>
      <c r="E1641" t="s">
        <v>3537</v>
      </c>
      <c r="F1641" t="s">
        <v>2916</v>
      </c>
      <c r="G1641" t="s">
        <v>2856</v>
      </c>
      <c r="H1641" t="s">
        <v>2515</v>
      </c>
      <c r="I1641" s="2">
        <v>45777</v>
      </c>
      <c r="J1641" t="s">
        <v>930</v>
      </c>
      <c r="K1641" t="s">
        <v>4227</v>
      </c>
      <c r="L1641" t="s">
        <v>5661</v>
      </c>
      <c r="M1641" s="3">
        <v>0</v>
      </c>
      <c r="N1641" s="4">
        <v>-35482.42</v>
      </c>
      <c r="O1641" s="4">
        <v>-39.49</v>
      </c>
      <c r="P1641" s="4">
        <v>0</v>
      </c>
      <c r="Q1641" s="4">
        <v>0</v>
      </c>
      <c r="R1641" s="4">
        <v>0</v>
      </c>
      <c r="S1641" s="4">
        <v>-35442.93</v>
      </c>
      <c r="T1641" t="s">
        <v>2857</v>
      </c>
      <c r="U1641" t="s">
        <v>5660</v>
      </c>
      <c r="V1641" t="s">
        <v>5029</v>
      </c>
      <c r="W1641" t="s">
        <v>3120</v>
      </c>
    </row>
    <row r="1642" spans="1:23" x14ac:dyDescent="0.2">
      <c r="A1642" t="s">
        <v>3536</v>
      </c>
      <c r="B1642" t="s">
        <v>2912</v>
      </c>
      <c r="C1642" t="s">
        <v>3120</v>
      </c>
      <c r="D1642" t="s">
        <v>3121</v>
      </c>
      <c r="E1642" t="s">
        <v>3537</v>
      </c>
      <c r="F1642" t="s">
        <v>2916</v>
      </c>
      <c r="G1642" t="s">
        <v>2856</v>
      </c>
      <c r="H1642" t="s">
        <v>2515</v>
      </c>
      <c r="I1642" s="2">
        <v>45777</v>
      </c>
      <c r="J1642" t="s">
        <v>930</v>
      </c>
      <c r="K1642" t="s">
        <v>4227</v>
      </c>
      <c r="L1642" t="s">
        <v>5662</v>
      </c>
      <c r="M1642" s="3">
        <v>0</v>
      </c>
      <c r="N1642" s="4">
        <v>-35274.85</v>
      </c>
      <c r="O1642" s="4">
        <v>-39.26</v>
      </c>
      <c r="P1642" s="4">
        <v>0</v>
      </c>
      <c r="Q1642" s="4">
        <v>0</v>
      </c>
      <c r="R1642" s="4">
        <v>0</v>
      </c>
      <c r="S1642" s="4">
        <v>-35235.589999999997</v>
      </c>
      <c r="T1642" t="s">
        <v>2857</v>
      </c>
      <c r="U1642" t="s">
        <v>5660</v>
      </c>
      <c r="V1642" t="s">
        <v>5029</v>
      </c>
      <c r="W1642" t="s">
        <v>3120</v>
      </c>
    </row>
    <row r="1643" spans="1:23" x14ac:dyDescent="0.2">
      <c r="A1643" t="s">
        <v>3536</v>
      </c>
      <c r="B1643" t="s">
        <v>2912</v>
      </c>
      <c r="C1643" t="s">
        <v>3120</v>
      </c>
      <c r="D1643" t="s">
        <v>3121</v>
      </c>
      <c r="E1643" t="s">
        <v>3537</v>
      </c>
      <c r="F1643" t="s">
        <v>2916</v>
      </c>
      <c r="G1643" t="s">
        <v>2856</v>
      </c>
      <c r="H1643" t="s">
        <v>2515</v>
      </c>
      <c r="I1643" s="2">
        <v>45777</v>
      </c>
      <c r="J1643" t="s">
        <v>930</v>
      </c>
      <c r="K1643" t="s">
        <v>4227</v>
      </c>
      <c r="L1643" t="s">
        <v>5663</v>
      </c>
      <c r="M1643" s="3">
        <v>0</v>
      </c>
      <c r="N1643" s="4">
        <v>-35649.35</v>
      </c>
      <c r="O1643" s="4">
        <v>-39.68</v>
      </c>
      <c r="P1643" s="4">
        <v>0</v>
      </c>
      <c r="Q1643" s="4">
        <v>0</v>
      </c>
      <c r="R1643" s="4">
        <v>0</v>
      </c>
      <c r="S1643" s="4">
        <v>-35609.67</v>
      </c>
      <c r="T1643" t="s">
        <v>2857</v>
      </c>
      <c r="U1643" t="s">
        <v>5660</v>
      </c>
      <c r="V1643" t="s">
        <v>5029</v>
      </c>
      <c r="W1643" t="s">
        <v>3120</v>
      </c>
    </row>
    <row r="1644" spans="1:23" x14ac:dyDescent="0.2">
      <c r="A1644" t="s">
        <v>3536</v>
      </c>
      <c r="B1644" t="s">
        <v>2912</v>
      </c>
      <c r="C1644" t="s">
        <v>3120</v>
      </c>
      <c r="D1644" t="s">
        <v>3121</v>
      </c>
      <c r="E1644" t="s">
        <v>3537</v>
      </c>
      <c r="F1644" t="s">
        <v>2916</v>
      </c>
      <c r="G1644" t="s">
        <v>2856</v>
      </c>
      <c r="H1644" t="s">
        <v>2515</v>
      </c>
      <c r="I1644" s="2">
        <v>45777</v>
      </c>
      <c r="J1644" t="s">
        <v>930</v>
      </c>
      <c r="K1644" t="s">
        <v>4227</v>
      </c>
      <c r="L1644" t="s">
        <v>5664</v>
      </c>
      <c r="M1644" s="3">
        <v>0</v>
      </c>
      <c r="N1644" s="4">
        <v>-35813.379999999997</v>
      </c>
      <c r="O1644" s="4">
        <v>-39.86</v>
      </c>
      <c r="P1644" s="4">
        <v>0</v>
      </c>
      <c r="Q1644" s="4">
        <v>0</v>
      </c>
      <c r="R1644" s="4">
        <v>0</v>
      </c>
      <c r="S1644" s="4">
        <v>-35773.519999999997</v>
      </c>
      <c r="T1644" t="s">
        <v>2857</v>
      </c>
      <c r="U1644" t="s">
        <v>5660</v>
      </c>
      <c r="V1644" t="s">
        <v>5029</v>
      </c>
      <c r="W1644" t="s">
        <v>3120</v>
      </c>
    </row>
    <row r="1645" spans="1:23" x14ac:dyDescent="0.2">
      <c r="A1645" t="s">
        <v>3536</v>
      </c>
      <c r="B1645" t="s">
        <v>2912</v>
      </c>
      <c r="C1645" t="s">
        <v>3120</v>
      </c>
      <c r="D1645" t="s">
        <v>3121</v>
      </c>
      <c r="E1645" t="s">
        <v>3537</v>
      </c>
      <c r="F1645" t="s">
        <v>2916</v>
      </c>
      <c r="G1645" t="s">
        <v>2856</v>
      </c>
      <c r="H1645" t="s">
        <v>2517</v>
      </c>
      <c r="I1645" s="2">
        <v>45777</v>
      </c>
      <c r="J1645" t="s">
        <v>930</v>
      </c>
      <c r="K1645" t="s">
        <v>4227</v>
      </c>
      <c r="L1645" t="s">
        <v>5665</v>
      </c>
      <c r="M1645" s="3">
        <v>0</v>
      </c>
      <c r="N1645" s="4">
        <v>-35229.85</v>
      </c>
      <c r="O1645" s="4">
        <v>-39.21</v>
      </c>
      <c r="P1645" s="4">
        <v>0</v>
      </c>
      <c r="Q1645" s="4">
        <v>0</v>
      </c>
      <c r="R1645" s="4">
        <v>0</v>
      </c>
      <c r="S1645" s="4">
        <v>-35190.639999999999</v>
      </c>
      <c r="T1645" t="s">
        <v>2857</v>
      </c>
      <c r="U1645" t="s">
        <v>5666</v>
      </c>
      <c r="V1645" t="s">
        <v>5029</v>
      </c>
      <c r="W1645" t="s">
        <v>3120</v>
      </c>
    </row>
    <row r="1646" spans="1:23" x14ac:dyDescent="0.2">
      <c r="A1646" t="s">
        <v>3536</v>
      </c>
      <c r="B1646" t="s">
        <v>2912</v>
      </c>
      <c r="C1646" t="s">
        <v>3120</v>
      </c>
      <c r="D1646" t="s">
        <v>3121</v>
      </c>
      <c r="E1646" t="s">
        <v>3537</v>
      </c>
      <c r="F1646" t="s">
        <v>2916</v>
      </c>
      <c r="G1646" t="s">
        <v>2856</v>
      </c>
      <c r="H1646" t="s">
        <v>2517</v>
      </c>
      <c r="I1646" s="2">
        <v>45777</v>
      </c>
      <c r="J1646" t="s">
        <v>930</v>
      </c>
      <c r="K1646" t="s">
        <v>4227</v>
      </c>
      <c r="L1646" t="s">
        <v>5667</v>
      </c>
      <c r="M1646" s="3">
        <v>0</v>
      </c>
      <c r="N1646" s="4">
        <v>-34379.22</v>
      </c>
      <c r="O1646" s="4">
        <v>-38.26</v>
      </c>
      <c r="P1646" s="4">
        <v>0</v>
      </c>
      <c r="Q1646" s="4">
        <v>0</v>
      </c>
      <c r="R1646" s="4">
        <v>0</v>
      </c>
      <c r="S1646" s="4">
        <v>-34340.959999999999</v>
      </c>
      <c r="T1646" t="s">
        <v>2857</v>
      </c>
      <c r="U1646" t="s">
        <v>5666</v>
      </c>
      <c r="V1646" t="s">
        <v>5029</v>
      </c>
      <c r="W1646" t="s">
        <v>3120</v>
      </c>
    </row>
    <row r="1647" spans="1:23" x14ac:dyDescent="0.2">
      <c r="A1647" t="s">
        <v>3536</v>
      </c>
      <c r="B1647" t="s">
        <v>2912</v>
      </c>
      <c r="C1647" t="s">
        <v>3120</v>
      </c>
      <c r="D1647" t="s">
        <v>3121</v>
      </c>
      <c r="E1647" t="s">
        <v>3537</v>
      </c>
      <c r="F1647" t="s">
        <v>2916</v>
      </c>
      <c r="G1647" t="s">
        <v>2856</v>
      </c>
      <c r="H1647" t="s">
        <v>2517</v>
      </c>
      <c r="I1647" s="2">
        <v>45777</v>
      </c>
      <c r="J1647" t="s">
        <v>930</v>
      </c>
      <c r="K1647" t="s">
        <v>4227</v>
      </c>
      <c r="L1647" t="s">
        <v>5668</v>
      </c>
      <c r="M1647" s="3">
        <v>0</v>
      </c>
      <c r="N1647" s="4">
        <v>-36113.86</v>
      </c>
      <c r="O1647" s="4">
        <v>-40.19</v>
      </c>
      <c r="P1647" s="4">
        <v>0</v>
      </c>
      <c r="Q1647" s="4">
        <v>0</v>
      </c>
      <c r="R1647" s="4">
        <v>0</v>
      </c>
      <c r="S1647" s="4">
        <v>-36073.67</v>
      </c>
      <c r="T1647" t="s">
        <v>2857</v>
      </c>
      <c r="U1647" t="s">
        <v>5666</v>
      </c>
      <c r="V1647" t="s">
        <v>5029</v>
      </c>
      <c r="W1647" t="s">
        <v>3120</v>
      </c>
    </row>
    <row r="1648" spans="1:23" x14ac:dyDescent="0.2">
      <c r="A1648" t="s">
        <v>3536</v>
      </c>
      <c r="B1648" t="s">
        <v>2912</v>
      </c>
      <c r="C1648" t="s">
        <v>3120</v>
      </c>
      <c r="D1648" t="s">
        <v>3121</v>
      </c>
      <c r="E1648" t="s">
        <v>3537</v>
      </c>
      <c r="F1648" t="s">
        <v>2916</v>
      </c>
      <c r="G1648" t="s">
        <v>2856</v>
      </c>
      <c r="H1648" t="s">
        <v>2517</v>
      </c>
      <c r="I1648" s="2">
        <v>45777</v>
      </c>
      <c r="J1648" t="s">
        <v>930</v>
      </c>
      <c r="K1648" t="s">
        <v>4227</v>
      </c>
      <c r="L1648" t="s">
        <v>5669</v>
      </c>
      <c r="M1648" s="3">
        <v>0</v>
      </c>
      <c r="N1648" s="4">
        <v>-37651.08</v>
      </c>
      <c r="O1648" s="4">
        <v>-41.9</v>
      </c>
      <c r="P1648" s="4">
        <v>0</v>
      </c>
      <c r="Q1648" s="4">
        <v>0</v>
      </c>
      <c r="R1648" s="4">
        <v>0</v>
      </c>
      <c r="S1648" s="4">
        <v>-37609.18</v>
      </c>
      <c r="T1648" t="s">
        <v>2857</v>
      </c>
      <c r="U1648" t="s">
        <v>5666</v>
      </c>
      <c r="V1648" t="s">
        <v>5029</v>
      </c>
      <c r="W1648" t="s">
        <v>3120</v>
      </c>
    </row>
    <row r="1649" spans="1:23" x14ac:dyDescent="0.2">
      <c r="A1649" t="s">
        <v>3536</v>
      </c>
      <c r="B1649" t="s">
        <v>2912</v>
      </c>
      <c r="C1649" t="s">
        <v>3120</v>
      </c>
      <c r="D1649" t="s">
        <v>3121</v>
      </c>
      <c r="E1649" t="s">
        <v>3537</v>
      </c>
      <c r="F1649" t="s">
        <v>2916</v>
      </c>
      <c r="G1649" t="s">
        <v>2856</v>
      </c>
      <c r="H1649" t="s">
        <v>2519</v>
      </c>
      <c r="I1649" s="2">
        <v>45777</v>
      </c>
      <c r="J1649" t="s">
        <v>930</v>
      </c>
      <c r="K1649" t="s">
        <v>3122</v>
      </c>
      <c r="L1649" t="s">
        <v>3893</v>
      </c>
      <c r="M1649" s="3">
        <v>0</v>
      </c>
      <c r="N1649" s="4">
        <v>-14186.9</v>
      </c>
      <c r="O1649" s="4">
        <v>-15.79</v>
      </c>
      <c r="P1649" s="4">
        <v>0</v>
      </c>
      <c r="Q1649" s="4">
        <v>0</v>
      </c>
      <c r="R1649" s="4">
        <v>0</v>
      </c>
      <c r="S1649" s="4">
        <v>-14171.11</v>
      </c>
      <c r="T1649" t="s">
        <v>2857</v>
      </c>
      <c r="U1649" t="s">
        <v>5670</v>
      </c>
      <c r="V1649" t="s">
        <v>5029</v>
      </c>
      <c r="W1649" t="s">
        <v>3120</v>
      </c>
    </row>
    <row r="1650" spans="1:23" x14ac:dyDescent="0.2">
      <c r="A1650" t="s">
        <v>3536</v>
      </c>
      <c r="B1650" t="s">
        <v>2912</v>
      </c>
      <c r="C1650" t="s">
        <v>3120</v>
      </c>
      <c r="D1650" t="s">
        <v>3121</v>
      </c>
      <c r="E1650" t="s">
        <v>3537</v>
      </c>
      <c r="F1650" t="s">
        <v>2916</v>
      </c>
      <c r="G1650" t="s">
        <v>2856</v>
      </c>
      <c r="H1650" t="s">
        <v>2519</v>
      </c>
      <c r="I1650" s="2">
        <v>45777</v>
      </c>
      <c r="J1650" t="s">
        <v>930</v>
      </c>
      <c r="K1650" t="s">
        <v>3122</v>
      </c>
      <c r="L1650" t="s">
        <v>3895</v>
      </c>
      <c r="M1650" s="3">
        <v>0</v>
      </c>
      <c r="N1650" s="4">
        <v>-15396.25</v>
      </c>
      <c r="O1650" s="4">
        <v>-17.14</v>
      </c>
      <c r="P1650" s="4">
        <v>0</v>
      </c>
      <c r="Q1650" s="4">
        <v>0</v>
      </c>
      <c r="R1650" s="4">
        <v>0</v>
      </c>
      <c r="S1650" s="4">
        <v>-15379.11</v>
      </c>
      <c r="T1650" t="s">
        <v>2857</v>
      </c>
      <c r="U1650" t="s">
        <v>5670</v>
      </c>
      <c r="V1650" t="s">
        <v>5029</v>
      </c>
      <c r="W1650" t="s">
        <v>3120</v>
      </c>
    </row>
    <row r="1651" spans="1:23" x14ac:dyDescent="0.2">
      <c r="A1651" t="s">
        <v>3536</v>
      </c>
      <c r="B1651" t="s">
        <v>2912</v>
      </c>
      <c r="C1651" t="s">
        <v>3120</v>
      </c>
      <c r="D1651" t="s">
        <v>3121</v>
      </c>
      <c r="E1651" t="s">
        <v>3537</v>
      </c>
      <c r="F1651" t="s">
        <v>2916</v>
      </c>
      <c r="G1651" t="s">
        <v>2856</v>
      </c>
      <c r="H1651" t="s">
        <v>2519</v>
      </c>
      <c r="I1651" s="2">
        <v>45777</v>
      </c>
      <c r="J1651" t="s">
        <v>930</v>
      </c>
      <c r="K1651" t="s">
        <v>3122</v>
      </c>
      <c r="L1651" t="s">
        <v>3896</v>
      </c>
      <c r="M1651" s="3">
        <v>0</v>
      </c>
      <c r="N1651" s="4">
        <v>-13742.06</v>
      </c>
      <c r="O1651" s="4">
        <v>-15.29</v>
      </c>
      <c r="P1651" s="4">
        <v>0</v>
      </c>
      <c r="Q1651" s="4">
        <v>0</v>
      </c>
      <c r="R1651" s="4">
        <v>0</v>
      </c>
      <c r="S1651" s="4">
        <v>-13726.77</v>
      </c>
      <c r="T1651" t="s">
        <v>2857</v>
      </c>
      <c r="U1651" t="s">
        <v>5670</v>
      </c>
      <c r="V1651" t="s">
        <v>5029</v>
      </c>
      <c r="W1651" t="s">
        <v>3120</v>
      </c>
    </row>
    <row r="1652" spans="1:23" x14ac:dyDescent="0.2">
      <c r="A1652" t="s">
        <v>3536</v>
      </c>
      <c r="B1652" t="s">
        <v>2912</v>
      </c>
      <c r="C1652" t="s">
        <v>3120</v>
      </c>
      <c r="D1652" t="s">
        <v>3121</v>
      </c>
      <c r="E1652" t="s">
        <v>3537</v>
      </c>
      <c r="F1652" t="s">
        <v>2916</v>
      </c>
      <c r="G1652" t="s">
        <v>2856</v>
      </c>
      <c r="H1652" t="s">
        <v>2521</v>
      </c>
      <c r="I1652" s="2">
        <v>45777</v>
      </c>
      <c r="J1652" t="s">
        <v>930</v>
      </c>
      <c r="K1652" t="s">
        <v>3122</v>
      </c>
      <c r="L1652" t="s">
        <v>3885</v>
      </c>
      <c r="M1652" s="3">
        <v>0</v>
      </c>
      <c r="N1652" s="4">
        <v>-15286.87</v>
      </c>
      <c r="O1652" s="4">
        <v>-17.010000000000002</v>
      </c>
      <c r="P1652" s="4">
        <v>0</v>
      </c>
      <c r="Q1652" s="4">
        <v>0</v>
      </c>
      <c r="R1652" s="4">
        <v>0</v>
      </c>
      <c r="S1652" s="4">
        <v>-15269.86</v>
      </c>
      <c r="T1652" t="s">
        <v>2857</v>
      </c>
      <c r="U1652" t="s">
        <v>5671</v>
      </c>
      <c r="V1652" t="s">
        <v>5029</v>
      </c>
      <c r="W1652" t="s">
        <v>3120</v>
      </c>
    </row>
    <row r="1653" spans="1:23" x14ac:dyDescent="0.2">
      <c r="A1653" t="s">
        <v>3536</v>
      </c>
      <c r="B1653" t="s">
        <v>2912</v>
      </c>
      <c r="C1653" t="s">
        <v>3120</v>
      </c>
      <c r="D1653" t="s">
        <v>3121</v>
      </c>
      <c r="E1653" t="s">
        <v>3537</v>
      </c>
      <c r="F1653" t="s">
        <v>2916</v>
      </c>
      <c r="G1653" t="s">
        <v>2856</v>
      </c>
      <c r="H1653" t="s">
        <v>2521</v>
      </c>
      <c r="I1653" s="2">
        <v>45777</v>
      </c>
      <c r="J1653" t="s">
        <v>930</v>
      </c>
      <c r="K1653" t="s">
        <v>3122</v>
      </c>
      <c r="L1653" t="s">
        <v>3887</v>
      </c>
      <c r="M1653" s="3">
        <v>0</v>
      </c>
      <c r="N1653" s="4">
        <v>-15494.35</v>
      </c>
      <c r="O1653" s="4">
        <v>-17.239999999999998</v>
      </c>
      <c r="P1653" s="4">
        <v>0</v>
      </c>
      <c r="Q1653" s="4">
        <v>0</v>
      </c>
      <c r="R1653" s="4">
        <v>0</v>
      </c>
      <c r="S1653" s="4">
        <v>-15477.11</v>
      </c>
      <c r="T1653" t="s">
        <v>2857</v>
      </c>
      <c r="U1653" t="s">
        <v>5671</v>
      </c>
      <c r="V1653" t="s">
        <v>5029</v>
      </c>
      <c r="W1653" t="s">
        <v>3120</v>
      </c>
    </row>
    <row r="1654" spans="1:23" x14ac:dyDescent="0.2">
      <c r="A1654" t="s">
        <v>3536</v>
      </c>
      <c r="B1654" t="s">
        <v>2912</v>
      </c>
      <c r="C1654" t="s">
        <v>3120</v>
      </c>
      <c r="D1654" t="s">
        <v>3121</v>
      </c>
      <c r="E1654" t="s">
        <v>3537</v>
      </c>
      <c r="F1654" t="s">
        <v>2916</v>
      </c>
      <c r="G1654" t="s">
        <v>2856</v>
      </c>
      <c r="H1654" t="s">
        <v>2521</v>
      </c>
      <c r="I1654" s="2">
        <v>45777</v>
      </c>
      <c r="J1654" t="s">
        <v>930</v>
      </c>
      <c r="K1654" t="s">
        <v>3122</v>
      </c>
      <c r="L1654" t="s">
        <v>3888</v>
      </c>
      <c r="M1654" s="3">
        <v>0</v>
      </c>
      <c r="N1654" s="4">
        <v>-15684.92</v>
      </c>
      <c r="O1654" s="4">
        <v>-17.46</v>
      </c>
      <c r="P1654" s="4">
        <v>0</v>
      </c>
      <c r="Q1654" s="4">
        <v>0</v>
      </c>
      <c r="R1654" s="4">
        <v>0</v>
      </c>
      <c r="S1654" s="4">
        <v>-15667.46</v>
      </c>
      <c r="T1654" t="s">
        <v>2857</v>
      </c>
      <c r="U1654" t="s">
        <v>5671</v>
      </c>
      <c r="V1654" t="s">
        <v>5029</v>
      </c>
      <c r="W1654" t="s">
        <v>3120</v>
      </c>
    </row>
    <row r="1655" spans="1:23" x14ac:dyDescent="0.2">
      <c r="A1655" t="s">
        <v>3536</v>
      </c>
      <c r="B1655" t="s">
        <v>2912</v>
      </c>
      <c r="C1655" t="s">
        <v>3120</v>
      </c>
      <c r="D1655" t="s">
        <v>3121</v>
      </c>
      <c r="E1655" t="s">
        <v>3537</v>
      </c>
      <c r="F1655" t="s">
        <v>2916</v>
      </c>
      <c r="G1655" t="s">
        <v>2856</v>
      </c>
      <c r="H1655" t="s">
        <v>2521</v>
      </c>
      <c r="I1655" s="2">
        <v>45777</v>
      </c>
      <c r="J1655" t="s">
        <v>930</v>
      </c>
      <c r="K1655" t="s">
        <v>3122</v>
      </c>
      <c r="L1655" t="s">
        <v>3889</v>
      </c>
      <c r="M1655" s="3">
        <v>0</v>
      </c>
      <c r="N1655" s="4">
        <v>-14310.94</v>
      </c>
      <c r="O1655" s="4">
        <v>-15.93</v>
      </c>
      <c r="P1655" s="4">
        <v>0</v>
      </c>
      <c r="Q1655" s="4">
        <v>0</v>
      </c>
      <c r="R1655" s="4">
        <v>0</v>
      </c>
      <c r="S1655" s="4">
        <v>-14295.01</v>
      </c>
      <c r="T1655" t="s">
        <v>2857</v>
      </c>
      <c r="U1655" t="s">
        <v>5671</v>
      </c>
      <c r="V1655" t="s">
        <v>5029</v>
      </c>
      <c r="W1655" t="s">
        <v>3120</v>
      </c>
    </row>
    <row r="1656" spans="1:23" x14ac:dyDescent="0.2">
      <c r="A1656" t="s">
        <v>3536</v>
      </c>
      <c r="B1656" t="s">
        <v>2912</v>
      </c>
      <c r="C1656" t="s">
        <v>3120</v>
      </c>
      <c r="D1656" t="s">
        <v>3121</v>
      </c>
      <c r="E1656" t="s">
        <v>3537</v>
      </c>
      <c r="F1656" t="s">
        <v>2916</v>
      </c>
      <c r="G1656" t="s">
        <v>2856</v>
      </c>
      <c r="H1656" t="s">
        <v>2523</v>
      </c>
      <c r="I1656" s="2">
        <v>45777</v>
      </c>
      <c r="J1656" t="s">
        <v>930</v>
      </c>
      <c r="K1656" t="s">
        <v>3122</v>
      </c>
      <c r="L1656" t="s">
        <v>3878</v>
      </c>
      <c r="M1656" s="3">
        <v>0</v>
      </c>
      <c r="N1656" s="4">
        <v>-15818.54</v>
      </c>
      <c r="O1656" s="4">
        <v>-17.61</v>
      </c>
      <c r="P1656" s="4">
        <v>0</v>
      </c>
      <c r="Q1656" s="4">
        <v>0</v>
      </c>
      <c r="R1656" s="4">
        <v>0</v>
      </c>
      <c r="S1656" s="4">
        <v>-15800.93</v>
      </c>
      <c r="T1656" t="s">
        <v>2857</v>
      </c>
      <c r="U1656" t="s">
        <v>5672</v>
      </c>
      <c r="V1656" t="s">
        <v>5029</v>
      </c>
      <c r="W1656" t="s">
        <v>3120</v>
      </c>
    </row>
    <row r="1657" spans="1:23" x14ac:dyDescent="0.2">
      <c r="A1657" t="s">
        <v>3536</v>
      </c>
      <c r="B1657" t="s">
        <v>2912</v>
      </c>
      <c r="C1657" t="s">
        <v>3120</v>
      </c>
      <c r="D1657" t="s">
        <v>3121</v>
      </c>
      <c r="E1657" t="s">
        <v>3537</v>
      </c>
      <c r="F1657" t="s">
        <v>2916</v>
      </c>
      <c r="G1657" t="s">
        <v>2856</v>
      </c>
      <c r="H1657" t="s">
        <v>2523</v>
      </c>
      <c r="I1657" s="2">
        <v>45777</v>
      </c>
      <c r="J1657" t="s">
        <v>930</v>
      </c>
      <c r="K1657" t="s">
        <v>3122</v>
      </c>
      <c r="L1657" t="s">
        <v>3880</v>
      </c>
      <c r="M1657" s="3">
        <v>0</v>
      </c>
      <c r="N1657" s="4">
        <v>-15730.58</v>
      </c>
      <c r="O1657" s="4">
        <v>-17.510000000000002</v>
      </c>
      <c r="P1657" s="4">
        <v>0</v>
      </c>
      <c r="Q1657" s="4">
        <v>0</v>
      </c>
      <c r="R1657" s="4">
        <v>0</v>
      </c>
      <c r="S1657" s="4">
        <v>-15713.07</v>
      </c>
      <c r="T1657" t="s">
        <v>2857</v>
      </c>
      <c r="U1657" t="s">
        <v>5672</v>
      </c>
      <c r="V1657" t="s">
        <v>5029</v>
      </c>
      <c r="W1657" t="s">
        <v>3120</v>
      </c>
    </row>
    <row r="1658" spans="1:23" x14ac:dyDescent="0.2">
      <c r="A1658" t="s">
        <v>3536</v>
      </c>
      <c r="B1658" t="s">
        <v>2912</v>
      </c>
      <c r="C1658" t="s">
        <v>3120</v>
      </c>
      <c r="D1658" t="s">
        <v>3121</v>
      </c>
      <c r="E1658" t="s">
        <v>3537</v>
      </c>
      <c r="F1658" t="s">
        <v>2916</v>
      </c>
      <c r="G1658" t="s">
        <v>2856</v>
      </c>
      <c r="H1658" t="s">
        <v>2523</v>
      </c>
      <c r="I1658" s="2">
        <v>45777</v>
      </c>
      <c r="J1658" t="s">
        <v>930</v>
      </c>
      <c r="K1658" t="s">
        <v>3122</v>
      </c>
      <c r="L1658" t="s">
        <v>3881</v>
      </c>
      <c r="M1658" s="3">
        <v>0</v>
      </c>
      <c r="N1658" s="4">
        <v>-15809.52</v>
      </c>
      <c r="O1658" s="4">
        <v>-17.600000000000001</v>
      </c>
      <c r="P1658" s="4">
        <v>0</v>
      </c>
      <c r="Q1658" s="4">
        <v>0</v>
      </c>
      <c r="R1658" s="4">
        <v>0</v>
      </c>
      <c r="S1658" s="4">
        <v>-15791.92</v>
      </c>
      <c r="T1658" t="s">
        <v>2857</v>
      </c>
      <c r="U1658" t="s">
        <v>5672</v>
      </c>
      <c r="V1658" t="s">
        <v>5029</v>
      </c>
      <c r="W1658" t="s">
        <v>3120</v>
      </c>
    </row>
    <row r="1659" spans="1:23" x14ac:dyDescent="0.2">
      <c r="A1659" t="s">
        <v>3536</v>
      </c>
      <c r="B1659" t="s">
        <v>2912</v>
      </c>
      <c r="C1659" t="s">
        <v>3120</v>
      </c>
      <c r="D1659" t="s">
        <v>3121</v>
      </c>
      <c r="E1659" t="s">
        <v>3537</v>
      </c>
      <c r="F1659" t="s">
        <v>2916</v>
      </c>
      <c r="G1659" t="s">
        <v>2856</v>
      </c>
      <c r="H1659" t="s">
        <v>2523</v>
      </c>
      <c r="I1659" s="2">
        <v>45777</v>
      </c>
      <c r="J1659" t="s">
        <v>930</v>
      </c>
      <c r="K1659" t="s">
        <v>3122</v>
      </c>
      <c r="L1659" t="s">
        <v>3882</v>
      </c>
      <c r="M1659" s="3">
        <v>0</v>
      </c>
      <c r="N1659" s="4">
        <v>-13886.96</v>
      </c>
      <c r="O1659" s="4">
        <v>-15.46</v>
      </c>
      <c r="P1659" s="4">
        <v>0</v>
      </c>
      <c r="Q1659" s="4">
        <v>0</v>
      </c>
      <c r="R1659" s="4">
        <v>0</v>
      </c>
      <c r="S1659" s="4">
        <v>-13871.5</v>
      </c>
      <c r="T1659" t="s">
        <v>2857</v>
      </c>
      <c r="U1659" t="s">
        <v>5672</v>
      </c>
      <c r="V1659" t="s">
        <v>5029</v>
      </c>
      <c r="W1659" t="s">
        <v>3120</v>
      </c>
    </row>
    <row r="1660" spans="1:23" x14ac:dyDescent="0.2">
      <c r="A1660" t="s">
        <v>3536</v>
      </c>
      <c r="B1660" t="s">
        <v>2912</v>
      </c>
      <c r="C1660" t="s">
        <v>3120</v>
      </c>
      <c r="D1660" t="s">
        <v>3121</v>
      </c>
      <c r="E1660" t="s">
        <v>3537</v>
      </c>
      <c r="F1660" t="s">
        <v>2916</v>
      </c>
      <c r="G1660" t="s">
        <v>2856</v>
      </c>
      <c r="H1660" t="s">
        <v>2523</v>
      </c>
      <c r="I1660" s="2">
        <v>45777</v>
      </c>
      <c r="J1660" t="s">
        <v>930</v>
      </c>
      <c r="K1660" t="s">
        <v>3122</v>
      </c>
      <c r="L1660" t="s">
        <v>3883</v>
      </c>
      <c r="M1660" s="3">
        <v>0</v>
      </c>
      <c r="N1660" s="4">
        <v>-15583.43</v>
      </c>
      <c r="O1660" s="4">
        <v>-17.34</v>
      </c>
      <c r="P1660" s="4">
        <v>0</v>
      </c>
      <c r="Q1660" s="4">
        <v>0</v>
      </c>
      <c r="R1660" s="4">
        <v>0</v>
      </c>
      <c r="S1660" s="4">
        <v>-15566.09</v>
      </c>
      <c r="T1660" t="s">
        <v>2857</v>
      </c>
      <c r="U1660" t="s">
        <v>5672</v>
      </c>
      <c r="V1660" t="s">
        <v>5029</v>
      </c>
      <c r="W1660" t="s">
        <v>3120</v>
      </c>
    </row>
    <row r="1661" spans="1:23" x14ac:dyDescent="0.2">
      <c r="A1661" t="s">
        <v>3536</v>
      </c>
      <c r="B1661" t="s">
        <v>2912</v>
      </c>
      <c r="C1661" t="s">
        <v>3120</v>
      </c>
      <c r="D1661" t="s">
        <v>3121</v>
      </c>
      <c r="E1661" t="s">
        <v>3537</v>
      </c>
      <c r="F1661" t="s">
        <v>2916</v>
      </c>
      <c r="G1661" t="s">
        <v>2856</v>
      </c>
      <c r="H1661" t="s">
        <v>2523</v>
      </c>
      <c r="I1661" s="2">
        <v>45777</v>
      </c>
      <c r="J1661" t="s">
        <v>930</v>
      </c>
      <c r="K1661" t="s">
        <v>3122</v>
      </c>
      <c r="L1661" t="s">
        <v>3884</v>
      </c>
      <c r="M1661" s="3">
        <v>0</v>
      </c>
      <c r="N1661" s="4">
        <v>-15180.32</v>
      </c>
      <c r="O1661" s="4">
        <v>-16.899999999999999</v>
      </c>
      <c r="P1661" s="4">
        <v>0</v>
      </c>
      <c r="Q1661" s="4">
        <v>0</v>
      </c>
      <c r="R1661" s="4">
        <v>0</v>
      </c>
      <c r="S1661" s="4">
        <v>-15163.42</v>
      </c>
      <c r="T1661" t="s">
        <v>2857</v>
      </c>
      <c r="U1661" t="s">
        <v>5672</v>
      </c>
      <c r="V1661" t="s">
        <v>5029</v>
      </c>
      <c r="W1661" t="s">
        <v>3120</v>
      </c>
    </row>
    <row r="1662" spans="1:23" x14ac:dyDescent="0.2">
      <c r="A1662" t="s">
        <v>3536</v>
      </c>
      <c r="B1662" t="s">
        <v>2912</v>
      </c>
      <c r="C1662" t="s">
        <v>3120</v>
      </c>
      <c r="D1662" t="s">
        <v>3121</v>
      </c>
      <c r="E1662" t="s">
        <v>3537</v>
      </c>
      <c r="F1662" t="s">
        <v>2916</v>
      </c>
      <c r="G1662" t="s">
        <v>2856</v>
      </c>
      <c r="H1662" t="s">
        <v>2525</v>
      </c>
      <c r="I1662" s="2">
        <v>45777</v>
      </c>
      <c r="J1662" t="s">
        <v>930</v>
      </c>
      <c r="K1662" t="s">
        <v>3122</v>
      </c>
      <c r="L1662" t="s">
        <v>4040</v>
      </c>
      <c r="M1662" s="3">
        <v>0</v>
      </c>
      <c r="N1662" s="4">
        <v>-18346.32</v>
      </c>
      <c r="O1662" s="4">
        <v>-20.420000000000002</v>
      </c>
      <c r="P1662" s="4">
        <v>0</v>
      </c>
      <c r="Q1662" s="4">
        <v>0</v>
      </c>
      <c r="R1662" s="4">
        <v>0</v>
      </c>
      <c r="S1662" s="4">
        <v>-18325.900000000001</v>
      </c>
      <c r="T1662" t="s">
        <v>2857</v>
      </c>
      <c r="U1662" t="s">
        <v>5673</v>
      </c>
      <c r="V1662" t="s">
        <v>5029</v>
      </c>
      <c r="W1662" t="s">
        <v>3120</v>
      </c>
    </row>
    <row r="1663" spans="1:23" x14ac:dyDescent="0.2">
      <c r="A1663" t="s">
        <v>3536</v>
      </c>
      <c r="B1663" t="s">
        <v>2912</v>
      </c>
      <c r="C1663" t="s">
        <v>3120</v>
      </c>
      <c r="D1663" t="s">
        <v>3121</v>
      </c>
      <c r="E1663" t="s">
        <v>3537</v>
      </c>
      <c r="F1663" t="s">
        <v>2916</v>
      </c>
      <c r="G1663" t="s">
        <v>2856</v>
      </c>
      <c r="H1663" t="s">
        <v>2525</v>
      </c>
      <c r="I1663" s="2">
        <v>45777</v>
      </c>
      <c r="J1663" t="s">
        <v>930</v>
      </c>
      <c r="K1663" t="s">
        <v>3122</v>
      </c>
      <c r="L1663" t="s">
        <v>4042</v>
      </c>
      <c r="M1663" s="3">
        <v>0</v>
      </c>
      <c r="N1663" s="4">
        <v>-18747.78</v>
      </c>
      <c r="O1663" s="4">
        <v>-20.87</v>
      </c>
      <c r="P1663" s="4">
        <v>0</v>
      </c>
      <c r="Q1663" s="4">
        <v>0</v>
      </c>
      <c r="R1663" s="4">
        <v>0</v>
      </c>
      <c r="S1663" s="4">
        <v>-18726.91</v>
      </c>
      <c r="T1663" t="s">
        <v>2857</v>
      </c>
      <c r="U1663" t="s">
        <v>5673</v>
      </c>
      <c r="V1663" t="s">
        <v>5029</v>
      </c>
      <c r="W1663" t="s">
        <v>3120</v>
      </c>
    </row>
    <row r="1664" spans="1:23" x14ac:dyDescent="0.2">
      <c r="A1664" t="s">
        <v>3536</v>
      </c>
      <c r="B1664" t="s">
        <v>2912</v>
      </c>
      <c r="C1664" t="s">
        <v>3120</v>
      </c>
      <c r="D1664" t="s">
        <v>3121</v>
      </c>
      <c r="E1664" t="s">
        <v>3537</v>
      </c>
      <c r="F1664" t="s">
        <v>2916</v>
      </c>
      <c r="G1664" t="s">
        <v>2856</v>
      </c>
      <c r="H1664" t="s">
        <v>2525</v>
      </c>
      <c r="I1664" s="2">
        <v>45777</v>
      </c>
      <c r="J1664" t="s">
        <v>930</v>
      </c>
      <c r="K1664" t="s">
        <v>3122</v>
      </c>
      <c r="L1664" t="s">
        <v>4043</v>
      </c>
      <c r="M1664" s="3">
        <v>0</v>
      </c>
      <c r="N1664" s="4">
        <v>-18931.349999999999</v>
      </c>
      <c r="O1664" s="4">
        <v>-21.07</v>
      </c>
      <c r="P1664" s="4">
        <v>0</v>
      </c>
      <c r="Q1664" s="4">
        <v>0</v>
      </c>
      <c r="R1664" s="4">
        <v>0</v>
      </c>
      <c r="S1664" s="4">
        <v>-18910.28</v>
      </c>
      <c r="T1664" t="s">
        <v>2857</v>
      </c>
      <c r="U1664" t="s">
        <v>5673</v>
      </c>
      <c r="V1664" t="s">
        <v>5029</v>
      </c>
      <c r="W1664" t="s">
        <v>3120</v>
      </c>
    </row>
    <row r="1665" spans="1:23" x14ac:dyDescent="0.2">
      <c r="A1665" s="7" t="s">
        <v>3536</v>
      </c>
      <c r="B1665" s="7" t="s">
        <v>10</v>
      </c>
      <c r="C1665" s="7" t="s">
        <v>10</v>
      </c>
      <c r="D1665" s="7" t="s">
        <v>10</v>
      </c>
      <c r="E1665" s="7" t="s">
        <v>10</v>
      </c>
      <c r="F1665" s="7" t="s">
        <v>10</v>
      </c>
      <c r="G1665" s="7" t="s">
        <v>10</v>
      </c>
      <c r="H1665" s="7" t="s">
        <v>10</v>
      </c>
      <c r="I1665" s="8"/>
      <c r="J1665" s="7" t="s">
        <v>10</v>
      </c>
      <c r="K1665" s="7" t="s">
        <v>10</v>
      </c>
      <c r="L1665" s="7" t="s">
        <v>10</v>
      </c>
      <c r="M1665" s="9">
        <v>0</v>
      </c>
      <c r="N1665" s="10">
        <v>-2607118.48</v>
      </c>
      <c r="O1665" s="10">
        <v>-2857.84</v>
      </c>
      <c r="P1665" s="10">
        <v>-1420.66</v>
      </c>
      <c r="Q1665" s="10">
        <v>8222.36</v>
      </c>
      <c r="R1665" s="10">
        <v>-1912.43</v>
      </c>
      <c r="S1665" s="10">
        <v>-2600927.5499999998</v>
      </c>
      <c r="T1665" s="7" t="s">
        <v>10</v>
      </c>
      <c r="U1665" s="7" t="s">
        <v>10</v>
      </c>
      <c r="V1665" t="s">
        <v>5029</v>
      </c>
      <c r="W1665" s="7" t="s">
        <v>10</v>
      </c>
    </row>
    <row r="1666" spans="1:23" x14ac:dyDescent="0.2">
      <c r="A1666" t="s">
        <v>3593</v>
      </c>
      <c r="B1666" t="s">
        <v>2912</v>
      </c>
      <c r="C1666" t="s">
        <v>2922</v>
      </c>
      <c r="D1666" t="s">
        <v>2923</v>
      </c>
      <c r="E1666" t="s">
        <v>3594</v>
      </c>
      <c r="F1666" t="s">
        <v>2916</v>
      </c>
      <c r="G1666" t="s">
        <v>2856</v>
      </c>
      <c r="H1666" t="s">
        <v>5674</v>
      </c>
      <c r="I1666" s="2">
        <v>45777</v>
      </c>
      <c r="J1666" t="s">
        <v>2947</v>
      </c>
      <c r="K1666" t="s">
        <v>2948</v>
      </c>
      <c r="L1666" t="s">
        <v>5481</v>
      </c>
      <c r="M1666" s="3">
        <v>0</v>
      </c>
      <c r="N1666" s="4">
        <v>491.6</v>
      </c>
      <c r="O1666" s="4">
        <v>0.55000000000000004</v>
      </c>
      <c r="P1666" s="4">
        <v>0</v>
      </c>
      <c r="Q1666" s="4">
        <v>0</v>
      </c>
      <c r="R1666" s="4">
        <v>0</v>
      </c>
      <c r="S1666" s="4">
        <v>491.05</v>
      </c>
      <c r="T1666" t="s">
        <v>2857</v>
      </c>
      <c r="U1666" t="s">
        <v>5675</v>
      </c>
      <c r="V1666" t="s">
        <v>5029</v>
      </c>
      <c r="W1666" t="s">
        <v>2922</v>
      </c>
    </row>
    <row r="1667" spans="1:23" x14ac:dyDescent="0.2">
      <c r="A1667" t="s">
        <v>3593</v>
      </c>
      <c r="B1667" t="s">
        <v>2912</v>
      </c>
      <c r="C1667" t="s">
        <v>2922</v>
      </c>
      <c r="D1667" t="s">
        <v>2923</v>
      </c>
      <c r="E1667" t="s">
        <v>3594</v>
      </c>
      <c r="F1667" t="s">
        <v>2916</v>
      </c>
      <c r="G1667" t="s">
        <v>2856</v>
      </c>
      <c r="H1667" t="s">
        <v>5676</v>
      </c>
      <c r="I1667" s="2">
        <v>45777</v>
      </c>
      <c r="J1667" t="s">
        <v>3659</v>
      </c>
      <c r="K1667" t="s">
        <v>3660</v>
      </c>
      <c r="L1667" t="s">
        <v>5417</v>
      </c>
      <c r="M1667" s="3">
        <v>0</v>
      </c>
      <c r="N1667" s="4">
        <v>116.77</v>
      </c>
      <c r="O1667" s="4">
        <v>0.13</v>
      </c>
      <c r="P1667" s="4">
        <v>0</v>
      </c>
      <c r="Q1667" s="4">
        <v>0</v>
      </c>
      <c r="R1667" s="4">
        <v>0</v>
      </c>
      <c r="S1667" s="4">
        <v>116.64</v>
      </c>
      <c r="T1667" t="s">
        <v>2857</v>
      </c>
      <c r="U1667" t="s">
        <v>5677</v>
      </c>
      <c r="V1667" t="s">
        <v>5029</v>
      </c>
      <c r="W1667" t="s">
        <v>2922</v>
      </c>
    </row>
    <row r="1668" spans="1:23" x14ac:dyDescent="0.2">
      <c r="A1668" t="s">
        <v>3593</v>
      </c>
      <c r="B1668" t="s">
        <v>2912</v>
      </c>
      <c r="C1668" t="s">
        <v>2922</v>
      </c>
      <c r="D1668" t="s">
        <v>2923</v>
      </c>
      <c r="E1668" t="s">
        <v>3594</v>
      </c>
      <c r="F1668" t="s">
        <v>2916</v>
      </c>
      <c r="G1668" t="s">
        <v>2856</v>
      </c>
      <c r="H1668" t="s">
        <v>5676</v>
      </c>
      <c r="I1668" s="2">
        <v>45777</v>
      </c>
      <c r="J1668" t="s">
        <v>3659</v>
      </c>
      <c r="K1668" t="s">
        <v>3660</v>
      </c>
      <c r="L1668" t="s">
        <v>5419</v>
      </c>
      <c r="M1668" s="3">
        <v>0</v>
      </c>
      <c r="N1668" s="4">
        <v>115.32</v>
      </c>
      <c r="O1668" s="4">
        <v>0.12</v>
      </c>
      <c r="P1668" s="4">
        <v>0</v>
      </c>
      <c r="Q1668" s="4">
        <v>0</v>
      </c>
      <c r="R1668" s="4">
        <v>0</v>
      </c>
      <c r="S1668" s="4">
        <v>115.2</v>
      </c>
      <c r="T1668" t="s">
        <v>2857</v>
      </c>
      <c r="U1668" t="s">
        <v>5677</v>
      </c>
      <c r="V1668" t="s">
        <v>5029</v>
      </c>
      <c r="W1668" t="s">
        <v>2922</v>
      </c>
    </row>
    <row r="1669" spans="1:23" x14ac:dyDescent="0.2">
      <c r="A1669" s="7" t="s">
        <v>3593</v>
      </c>
      <c r="B1669" s="7" t="s">
        <v>10</v>
      </c>
      <c r="C1669" s="7" t="s">
        <v>10</v>
      </c>
      <c r="D1669" s="7" t="s">
        <v>10</v>
      </c>
      <c r="E1669" s="7" t="s">
        <v>10</v>
      </c>
      <c r="F1669" s="7" t="s">
        <v>10</v>
      </c>
      <c r="G1669" s="7" t="s">
        <v>10</v>
      </c>
      <c r="H1669" s="7" t="s">
        <v>10</v>
      </c>
      <c r="I1669" s="8"/>
      <c r="J1669" s="7" t="s">
        <v>10</v>
      </c>
      <c r="K1669" s="7" t="s">
        <v>10</v>
      </c>
      <c r="L1669" s="7" t="s">
        <v>10</v>
      </c>
      <c r="M1669" s="9">
        <v>0</v>
      </c>
      <c r="N1669" s="10">
        <v>723.69</v>
      </c>
      <c r="O1669" s="10">
        <v>0.8</v>
      </c>
      <c r="P1669" s="10">
        <v>0</v>
      </c>
      <c r="Q1669" s="10">
        <v>0</v>
      </c>
      <c r="R1669" s="10">
        <v>0</v>
      </c>
      <c r="S1669" s="10">
        <v>722.89</v>
      </c>
      <c r="T1669" s="7" t="s">
        <v>10</v>
      </c>
      <c r="U1669" s="7" t="s">
        <v>10</v>
      </c>
      <c r="V1669" t="s">
        <v>5029</v>
      </c>
      <c r="W1669" s="7" t="s">
        <v>10</v>
      </c>
    </row>
    <row r="1670" spans="1:23" x14ac:dyDescent="0.2">
      <c r="A1670" s="11" t="s">
        <v>10</v>
      </c>
      <c r="B1670" s="11" t="s">
        <v>10</v>
      </c>
      <c r="C1670" s="11" t="s">
        <v>10</v>
      </c>
      <c r="D1670" s="11" t="s">
        <v>10</v>
      </c>
      <c r="E1670" s="11" t="s">
        <v>10</v>
      </c>
      <c r="F1670" s="11" t="s">
        <v>10</v>
      </c>
      <c r="G1670" s="11" t="s">
        <v>10</v>
      </c>
      <c r="H1670" s="11" t="s">
        <v>10</v>
      </c>
      <c r="I1670" s="12"/>
      <c r="J1670" s="11" t="s">
        <v>10</v>
      </c>
      <c r="K1670" s="11" t="s">
        <v>10</v>
      </c>
      <c r="L1670" s="11" t="s">
        <v>10</v>
      </c>
      <c r="M1670" s="13">
        <v>6031841</v>
      </c>
      <c r="N1670" s="14">
        <v>92596055.439999998</v>
      </c>
      <c r="O1670" s="14">
        <v>90514.81</v>
      </c>
      <c r="P1670" s="14">
        <v>269147.73</v>
      </c>
      <c r="Q1670" s="14">
        <v>140922.38</v>
      </c>
      <c r="R1670" s="14">
        <v>336356.35</v>
      </c>
      <c r="S1670" s="14">
        <v>91900036.549999997</v>
      </c>
      <c r="T1670" s="11" t="s">
        <v>10</v>
      </c>
      <c r="U1670" s="11" t="s">
        <v>10</v>
      </c>
      <c r="V1670" t="s">
        <v>5029</v>
      </c>
      <c r="W1670" s="11" t="s">
        <v>10</v>
      </c>
    </row>
    <row r="1671" spans="1:23" ht="25.5" x14ac:dyDescent="0.2">
      <c r="A1671" s="1" t="s">
        <v>2782</v>
      </c>
      <c r="B1671" s="5" t="s">
        <v>2783</v>
      </c>
      <c r="C1671" s="1" t="s">
        <v>2784</v>
      </c>
      <c r="D1671" s="1" t="s">
        <v>2784</v>
      </c>
      <c r="E1671" s="1" t="s">
        <v>2785</v>
      </c>
      <c r="F1671" s="1" t="s">
        <v>2786</v>
      </c>
      <c r="G1671" s="1" t="s">
        <v>2787</v>
      </c>
      <c r="H1671" s="1" t="s">
        <v>2788</v>
      </c>
      <c r="I1671" s="1" t="s">
        <v>2789</v>
      </c>
      <c r="J1671" s="1" t="s">
        <v>2790</v>
      </c>
      <c r="K1671" s="1" t="s">
        <v>2791</v>
      </c>
      <c r="L1671" s="1" t="s">
        <v>2792</v>
      </c>
      <c r="M1671" s="1" t="s">
        <v>2793</v>
      </c>
      <c r="N1671" s="1" t="s">
        <v>2794</v>
      </c>
      <c r="O1671" s="1" t="s">
        <v>2795</v>
      </c>
      <c r="P1671" s="1" t="s">
        <v>2796</v>
      </c>
      <c r="Q1671" s="1" t="s">
        <v>2797</v>
      </c>
      <c r="R1671" s="1" t="s">
        <v>2798</v>
      </c>
      <c r="S1671" s="1" t="s">
        <v>2799</v>
      </c>
      <c r="T1671" s="1" t="s">
        <v>2800</v>
      </c>
      <c r="U1671" s="1" t="s">
        <v>2801</v>
      </c>
      <c r="W1671" s="1" t="s">
        <v>2784</v>
      </c>
    </row>
    <row r="1672" spans="1:23" x14ac:dyDescent="0.2">
      <c r="A1672" t="s">
        <v>2803</v>
      </c>
      <c r="B1672" t="s">
        <v>2912</v>
      </c>
      <c r="C1672" t="s">
        <v>2913</v>
      </c>
      <c r="D1672" t="s">
        <v>2914</v>
      </c>
      <c r="E1672" t="s">
        <v>2807</v>
      </c>
      <c r="F1672" t="s">
        <v>2916</v>
      </c>
      <c r="G1672" t="s">
        <v>2856</v>
      </c>
      <c r="H1672" t="s">
        <v>5678</v>
      </c>
      <c r="I1672" s="2">
        <v>45796</v>
      </c>
      <c r="J1672" t="s">
        <v>4075</v>
      </c>
      <c r="K1672" t="s">
        <v>4076</v>
      </c>
      <c r="L1672" t="s">
        <v>5679</v>
      </c>
      <c r="M1672" s="3">
        <v>-29366</v>
      </c>
      <c r="N1672" s="4">
        <v>-667430.15</v>
      </c>
      <c r="O1672" s="4">
        <v>-742.84</v>
      </c>
      <c r="P1672" s="4">
        <v>-220</v>
      </c>
      <c r="Q1672" s="4">
        <v>-880.98</v>
      </c>
      <c r="R1672" s="4">
        <v>0</v>
      </c>
      <c r="S1672" s="4">
        <v>-666467.31000000006</v>
      </c>
      <c r="T1672" t="s">
        <v>2857</v>
      </c>
      <c r="U1672" t="s">
        <v>5680</v>
      </c>
      <c r="V1672" s="15" t="s">
        <v>5681</v>
      </c>
      <c r="W1672" t="s">
        <v>2913</v>
      </c>
    </row>
    <row r="1673" spans="1:23" x14ac:dyDescent="0.2">
      <c r="A1673" t="s">
        <v>2803</v>
      </c>
      <c r="B1673" t="s">
        <v>2912</v>
      </c>
      <c r="C1673" t="s">
        <v>2922</v>
      </c>
      <c r="D1673" t="s">
        <v>2923</v>
      </c>
      <c r="E1673" t="s">
        <v>2807</v>
      </c>
      <c r="F1673" t="s">
        <v>2916</v>
      </c>
      <c r="G1673" t="s">
        <v>2856</v>
      </c>
      <c r="H1673" t="s">
        <v>5682</v>
      </c>
      <c r="I1673" s="2">
        <v>45799</v>
      </c>
      <c r="J1673" t="s">
        <v>4695</v>
      </c>
      <c r="K1673" t="s">
        <v>4696</v>
      </c>
      <c r="L1673" t="s">
        <v>5683</v>
      </c>
      <c r="M1673" s="3">
        <v>-36842</v>
      </c>
      <c r="N1673" s="4">
        <v>-789288.64</v>
      </c>
      <c r="O1673" s="4">
        <v>-878.46</v>
      </c>
      <c r="P1673" s="4">
        <v>-1800</v>
      </c>
      <c r="Q1673" s="4">
        <v>-1105.26</v>
      </c>
      <c r="R1673" s="4">
        <v>-3500</v>
      </c>
      <c r="S1673" s="4">
        <v>-783110.18</v>
      </c>
      <c r="T1673" t="s">
        <v>2857</v>
      </c>
      <c r="U1673" t="s">
        <v>5684</v>
      </c>
      <c r="V1673" s="15" t="s">
        <v>5681</v>
      </c>
      <c r="W1673" t="s">
        <v>2922</v>
      </c>
    </row>
    <row r="1674" spans="1:23" x14ac:dyDescent="0.2">
      <c r="A1674" t="s">
        <v>2803</v>
      </c>
      <c r="B1674" t="s">
        <v>2912</v>
      </c>
      <c r="C1674" t="s">
        <v>2871</v>
      </c>
      <c r="D1674" t="s">
        <v>2872</v>
      </c>
      <c r="E1674" t="s">
        <v>2807</v>
      </c>
      <c r="F1674" t="s">
        <v>2916</v>
      </c>
      <c r="G1674" t="s">
        <v>2856</v>
      </c>
      <c r="H1674" t="s">
        <v>5685</v>
      </c>
      <c r="I1674" s="2">
        <v>45800</v>
      </c>
      <c r="J1674" t="s">
        <v>5686</v>
      </c>
      <c r="K1674" t="s">
        <v>5687</v>
      </c>
      <c r="L1674" t="s">
        <v>5688</v>
      </c>
      <c r="M1674" s="3">
        <v>-27249</v>
      </c>
      <c r="N1674" s="4">
        <v>-536805.30000000005</v>
      </c>
      <c r="O1674" s="4">
        <v>-597.45000000000005</v>
      </c>
      <c r="P1674" s="4">
        <v>-1375.37</v>
      </c>
      <c r="Q1674" s="4">
        <v>-817.47</v>
      </c>
      <c r="R1674" s="4">
        <v>-800</v>
      </c>
      <c r="S1674" s="4">
        <v>-534032.48</v>
      </c>
      <c r="T1674" t="s">
        <v>2857</v>
      </c>
      <c r="U1674" t="s">
        <v>5689</v>
      </c>
      <c r="V1674" s="15" t="s">
        <v>5681</v>
      </c>
      <c r="W1674" t="s">
        <v>2871</v>
      </c>
    </row>
    <row r="1675" spans="1:23" x14ac:dyDescent="0.2">
      <c r="A1675" t="s">
        <v>2803</v>
      </c>
      <c r="B1675" t="s">
        <v>2912</v>
      </c>
      <c r="C1675" t="s">
        <v>2922</v>
      </c>
      <c r="D1675" t="s">
        <v>2923</v>
      </c>
      <c r="E1675" t="s">
        <v>2807</v>
      </c>
      <c r="F1675" t="s">
        <v>2916</v>
      </c>
      <c r="G1675" t="s">
        <v>2856</v>
      </c>
      <c r="H1675" t="s">
        <v>5690</v>
      </c>
      <c r="I1675" s="2">
        <v>45808</v>
      </c>
      <c r="J1675" t="s">
        <v>2947</v>
      </c>
      <c r="K1675" t="s">
        <v>2948</v>
      </c>
      <c r="L1675" t="s">
        <v>5691</v>
      </c>
      <c r="M1675" s="3">
        <v>0</v>
      </c>
      <c r="N1675" s="4">
        <v>-10779.59</v>
      </c>
      <c r="O1675" s="4">
        <v>-12</v>
      </c>
      <c r="P1675" s="4">
        <v>0</v>
      </c>
      <c r="Q1675" s="4">
        <v>0</v>
      </c>
      <c r="R1675" s="4">
        <v>0</v>
      </c>
      <c r="S1675" s="4">
        <v>-10767.59</v>
      </c>
      <c r="T1675" t="s">
        <v>2857</v>
      </c>
      <c r="U1675" t="s">
        <v>5692</v>
      </c>
      <c r="V1675" s="15" t="s">
        <v>5681</v>
      </c>
      <c r="W1675" t="s">
        <v>2922</v>
      </c>
    </row>
    <row r="1676" spans="1:23" x14ac:dyDescent="0.2">
      <c r="A1676" s="7" t="s">
        <v>2803</v>
      </c>
      <c r="B1676" s="7" t="s">
        <v>10</v>
      </c>
      <c r="C1676" s="7" t="s">
        <v>10</v>
      </c>
      <c r="D1676" s="7" t="s">
        <v>10</v>
      </c>
      <c r="E1676" s="7" t="s">
        <v>10</v>
      </c>
      <c r="F1676" s="7" t="s">
        <v>10</v>
      </c>
      <c r="G1676" s="7" t="s">
        <v>10</v>
      </c>
      <c r="H1676" s="7" t="s">
        <v>10</v>
      </c>
      <c r="I1676" s="8"/>
      <c r="J1676" s="7" t="s">
        <v>10</v>
      </c>
      <c r="K1676" s="7" t="s">
        <v>10</v>
      </c>
      <c r="L1676" s="7" t="s">
        <v>10</v>
      </c>
      <c r="M1676" s="9">
        <v>-93457</v>
      </c>
      <c r="N1676" s="10">
        <v>-2004303.68</v>
      </c>
      <c r="O1676" s="10">
        <v>-2230.75</v>
      </c>
      <c r="P1676" s="10">
        <v>-3395.37</v>
      </c>
      <c r="Q1676" s="10">
        <v>-2803.71</v>
      </c>
      <c r="R1676" s="10">
        <v>-4300</v>
      </c>
      <c r="S1676" s="10">
        <v>-1994377.56</v>
      </c>
      <c r="T1676" s="7" t="s">
        <v>10</v>
      </c>
      <c r="U1676" s="7" t="s">
        <v>10</v>
      </c>
      <c r="V1676" s="15" t="s">
        <v>5681</v>
      </c>
      <c r="W1676" s="7" t="s">
        <v>10</v>
      </c>
    </row>
    <row r="1677" spans="1:23" x14ac:dyDescent="0.2">
      <c r="A1677" t="s">
        <v>2817</v>
      </c>
      <c r="B1677" t="s">
        <v>2804</v>
      </c>
      <c r="C1677" t="s">
        <v>2821</v>
      </c>
      <c r="D1677" t="s">
        <v>2822</v>
      </c>
      <c r="E1677" t="s">
        <v>2818</v>
      </c>
      <c r="F1677" t="s">
        <v>2808</v>
      </c>
      <c r="G1677" t="s">
        <v>2809</v>
      </c>
      <c r="H1677" t="s">
        <v>2686</v>
      </c>
      <c r="I1677" s="2">
        <v>45797</v>
      </c>
      <c r="J1677" t="s">
        <v>1354</v>
      </c>
      <c r="K1677" t="s">
        <v>10</v>
      </c>
      <c r="L1677" t="s">
        <v>10</v>
      </c>
      <c r="M1677" s="3">
        <v>0</v>
      </c>
      <c r="N1677" s="4">
        <v>6418.32</v>
      </c>
      <c r="O1677" s="4">
        <v>0</v>
      </c>
      <c r="P1677" s="4">
        <v>0</v>
      </c>
      <c r="Q1677" s="4">
        <v>0</v>
      </c>
      <c r="R1677" s="4">
        <v>0</v>
      </c>
      <c r="S1677" s="4">
        <v>6418.32</v>
      </c>
      <c r="T1677" t="s">
        <v>5693</v>
      </c>
      <c r="U1677" t="s">
        <v>5694</v>
      </c>
      <c r="V1677" s="15" t="s">
        <v>5681</v>
      </c>
      <c r="W1677" t="s">
        <v>2821</v>
      </c>
    </row>
    <row r="1678" spans="1:23" x14ac:dyDescent="0.2">
      <c r="A1678" t="s">
        <v>2817</v>
      </c>
      <c r="B1678" t="s">
        <v>2804</v>
      </c>
      <c r="C1678" t="s">
        <v>2821</v>
      </c>
      <c r="D1678" t="s">
        <v>2822</v>
      </c>
      <c r="E1678" t="s">
        <v>2818</v>
      </c>
      <c r="F1678" t="s">
        <v>2808</v>
      </c>
      <c r="G1678" t="s">
        <v>2809</v>
      </c>
      <c r="H1678" t="s">
        <v>5695</v>
      </c>
      <c r="I1678" s="2">
        <v>45805</v>
      </c>
      <c r="J1678" t="s">
        <v>2846</v>
      </c>
      <c r="K1678" t="s">
        <v>10</v>
      </c>
      <c r="L1678" t="s">
        <v>10</v>
      </c>
      <c r="M1678" s="3">
        <v>0</v>
      </c>
      <c r="N1678" s="4">
        <v>9078</v>
      </c>
      <c r="O1678" s="4">
        <v>0</v>
      </c>
      <c r="P1678" s="4">
        <v>0</v>
      </c>
      <c r="Q1678" s="4">
        <v>0</v>
      </c>
      <c r="R1678" s="4">
        <v>0</v>
      </c>
      <c r="S1678" s="4">
        <v>9078</v>
      </c>
      <c r="T1678" t="s">
        <v>5696</v>
      </c>
      <c r="U1678" t="s">
        <v>5697</v>
      </c>
      <c r="V1678" s="15" t="s">
        <v>5681</v>
      </c>
      <c r="W1678" t="s">
        <v>2821</v>
      </c>
    </row>
    <row r="1679" spans="1:23" x14ac:dyDescent="0.2">
      <c r="A1679" t="s">
        <v>2817</v>
      </c>
      <c r="B1679" t="s">
        <v>2804</v>
      </c>
      <c r="C1679" t="s">
        <v>2821</v>
      </c>
      <c r="D1679" t="s">
        <v>2822</v>
      </c>
      <c r="E1679" t="s">
        <v>2818</v>
      </c>
      <c r="F1679" t="s">
        <v>2808</v>
      </c>
      <c r="G1679" t="s">
        <v>2809</v>
      </c>
      <c r="H1679" t="s">
        <v>1977</v>
      </c>
      <c r="I1679" s="2">
        <v>45805</v>
      </c>
      <c r="J1679" t="s">
        <v>3</v>
      </c>
      <c r="K1679" t="s">
        <v>10</v>
      </c>
      <c r="L1679" t="s">
        <v>10</v>
      </c>
      <c r="M1679" s="3">
        <v>0</v>
      </c>
      <c r="N1679" s="4">
        <v>5775</v>
      </c>
      <c r="O1679" s="4">
        <v>0</v>
      </c>
      <c r="P1679" s="4">
        <v>0</v>
      </c>
      <c r="Q1679" s="4">
        <v>0</v>
      </c>
      <c r="R1679" s="4">
        <v>0</v>
      </c>
      <c r="S1679" s="4">
        <v>5775</v>
      </c>
      <c r="T1679" t="s">
        <v>5696</v>
      </c>
      <c r="U1679" t="s">
        <v>5698</v>
      </c>
      <c r="V1679" s="15" t="s">
        <v>5681</v>
      </c>
      <c r="W1679" t="s">
        <v>2821</v>
      </c>
    </row>
    <row r="1680" spans="1:23" x14ac:dyDescent="0.2">
      <c r="A1680" t="s">
        <v>2817</v>
      </c>
      <c r="B1680" t="s">
        <v>2804</v>
      </c>
      <c r="C1680" t="s">
        <v>2821</v>
      </c>
      <c r="D1680" t="s">
        <v>2822</v>
      </c>
      <c r="E1680" t="s">
        <v>2818</v>
      </c>
      <c r="F1680" t="s">
        <v>2808</v>
      </c>
      <c r="G1680" t="s">
        <v>2809</v>
      </c>
      <c r="H1680" t="s">
        <v>2133</v>
      </c>
      <c r="I1680" s="2">
        <v>45807</v>
      </c>
      <c r="J1680" t="s">
        <v>125</v>
      </c>
      <c r="K1680" t="s">
        <v>10</v>
      </c>
      <c r="L1680" t="s">
        <v>10</v>
      </c>
      <c r="M1680" s="3">
        <v>0</v>
      </c>
      <c r="N1680" s="4">
        <v>6035.01</v>
      </c>
      <c r="O1680" s="4">
        <v>0</v>
      </c>
      <c r="P1680" s="4">
        <v>0</v>
      </c>
      <c r="Q1680" s="4">
        <v>0</v>
      </c>
      <c r="R1680" s="4">
        <v>0</v>
      </c>
      <c r="S1680" s="4">
        <v>6035.01</v>
      </c>
      <c r="T1680" t="s">
        <v>5699</v>
      </c>
      <c r="U1680" t="s">
        <v>5700</v>
      </c>
      <c r="V1680" s="15" t="s">
        <v>5681</v>
      </c>
      <c r="W1680" t="s">
        <v>2821</v>
      </c>
    </row>
    <row r="1681" spans="1:23" x14ac:dyDescent="0.2">
      <c r="A1681" t="s">
        <v>2817</v>
      </c>
      <c r="B1681" t="s">
        <v>2804</v>
      </c>
      <c r="C1681" t="s">
        <v>2805</v>
      </c>
      <c r="D1681" t="s">
        <v>2833</v>
      </c>
      <c r="E1681" t="s">
        <v>2818</v>
      </c>
      <c r="F1681" t="s">
        <v>2808</v>
      </c>
      <c r="G1681" t="s">
        <v>2809</v>
      </c>
      <c r="H1681" t="s">
        <v>5701</v>
      </c>
      <c r="I1681" s="2">
        <v>45807</v>
      </c>
      <c r="J1681" t="s">
        <v>2811</v>
      </c>
      <c r="K1681" t="s">
        <v>10</v>
      </c>
      <c r="L1681" t="s">
        <v>10</v>
      </c>
      <c r="M1681" s="3">
        <v>46834</v>
      </c>
      <c r="N1681" s="4">
        <v>4683.3999999999996</v>
      </c>
      <c r="O1681" s="4">
        <v>0</v>
      </c>
      <c r="P1681" s="4">
        <v>0</v>
      </c>
      <c r="Q1681" s="4">
        <v>0</v>
      </c>
      <c r="R1681" s="4">
        <v>0</v>
      </c>
      <c r="S1681" s="4">
        <v>4683.3999999999996</v>
      </c>
      <c r="T1681" t="s">
        <v>5699</v>
      </c>
      <c r="U1681" t="s">
        <v>5702</v>
      </c>
      <c r="V1681" s="15" t="s">
        <v>5681</v>
      </c>
      <c r="W1681" t="s">
        <v>2805</v>
      </c>
    </row>
    <row r="1682" spans="1:23" x14ac:dyDescent="0.2">
      <c r="A1682" t="s">
        <v>2817</v>
      </c>
      <c r="B1682" t="s">
        <v>2804</v>
      </c>
      <c r="C1682" t="s">
        <v>2805</v>
      </c>
      <c r="D1682" t="s">
        <v>2833</v>
      </c>
      <c r="E1682" t="s">
        <v>2818</v>
      </c>
      <c r="F1682" t="s">
        <v>2808</v>
      </c>
      <c r="G1682" t="s">
        <v>2809</v>
      </c>
      <c r="H1682" t="s">
        <v>5701</v>
      </c>
      <c r="I1682" s="2">
        <v>45807</v>
      </c>
      <c r="J1682" t="s">
        <v>2811</v>
      </c>
      <c r="K1682" t="s">
        <v>10</v>
      </c>
      <c r="L1682" t="s">
        <v>10</v>
      </c>
      <c r="M1682" s="3">
        <v>142634</v>
      </c>
      <c r="N1682" s="4">
        <v>17116.080000000002</v>
      </c>
      <c r="O1682" s="4">
        <v>0</v>
      </c>
      <c r="P1682" s="4">
        <v>0</v>
      </c>
      <c r="Q1682" s="4">
        <v>0</v>
      </c>
      <c r="R1682" s="4">
        <v>0</v>
      </c>
      <c r="S1682" s="4">
        <v>17116.080000000002</v>
      </c>
      <c r="T1682" t="s">
        <v>5699</v>
      </c>
      <c r="U1682" t="s">
        <v>5702</v>
      </c>
      <c r="V1682" s="15" t="s">
        <v>5681</v>
      </c>
      <c r="W1682" t="s">
        <v>2805</v>
      </c>
    </row>
    <row r="1683" spans="1:23" x14ac:dyDescent="0.2">
      <c r="A1683" t="s">
        <v>2817</v>
      </c>
      <c r="B1683" t="s">
        <v>2804</v>
      </c>
      <c r="C1683" t="s">
        <v>2805</v>
      </c>
      <c r="D1683" t="s">
        <v>2833</v>
      </c>
      <c r="E1683" t="s">
        <v>2818</v>
      </c>
      <c r="F1683" t="s">
        <v>2808</v>
      </c>
      <c r="G1683" t="s">
        <v>2809</v>
      </c>
      <c r="H1683" t="s">
        <v>5703</v>
      </c>
      <c r="I1683" s="2">
        <v>45807</v>
      </c>
      <c r="J1683" t="s">
        <v>2811</v>
      </c>
      <c r="K1683" t="s">
        <v>10</v>
      </c>
      <c r="L1683" t="s">
        <v>10</v>
      </c>
      <c r="M1683" s="3">
        <v>22781</v>
      </c>
      <c r="N1683" s="4">
        <v>2733.72</v>
      </c>
      <c r="O1683" s="4">
        <v>0</v>
      </c>
      <c r="P1683" s="4">
        <v>0</v>
      </c>
      <c r="Q1683" s="4">
        <v>0</v>
      </c>
      <c r="R1683" s="4">
        <v>0</v>
      </c>
      <c r="S1683" s="4">
        <v>2733.72</v>
      </c>
      <c r="T1683" t="s">
        <v>5699</v>
      </c>
      <c r="U1683" t="s">
        <v>5704</v>
      </c>
      <c r="V1683" s="15" t="s">
        <v>5681</v>
      </c>
      <c r="W1683" t="s">
        <v>2805</v>
      </c>
    </row>
    <row r="1684" spans="1:23" x14ac:dyDescent="0.2">
      <c r="A1684" s="7" t="s">
        <v>2817</v>
      </c>
      <c r="B1684" s="7" t="s">
        <v>10</v>
      </c>
      <c r="C1684" s="7" t="s">
        <v>10</v>
      </c>
      <c r="D1684" s="7" t="s">
        <v>10</v>
      </c>
      <c r="E1684" s="7" t="s">
        <v>10</v>
      </c>
      <c r="F1684" s="7" t="s">
        <v>10</v>
      </c>
      <c r="G1684" s="7" t="s">
        <v>10</v>
      </c>
      <c r="H1684" s="7" t="s">
        <v>10</v>
      </c>
      <c r="I1684" s="8"/>
      <c r="J1684" s="7" t="s">
        <v>10</v>
      </c>
      <c r="K1684" s="7" t="s">
        <v>10</v>
      </c>
      <c r="L1684" s="7" t="s">
        <v>10</v>
      </c>
      <c r="M1684" s="9">
        <v>212249</v>
      </c>
      <c r="N1684" s="10">
        <v>51839.53</v>
      </c>
      <c r="O1684" s="10">
        <v>0</v>
      </c>
      <c r="P1684" s="10">
        <v>0</v>
      </c>
      <c r="Q1684" s="10">
        <v>0</v>
      </c>
      <c r="R1684" s="10">
        <v>0</v>
      </c>
      <c r="S1684" s="10">
        <v>51839.53</v>
      </c>
      <c r="T1684" s="7" t="s">
        <v>10</v>
      </c>
      <c r="U1684" s="7" t="s">
        <v>10</v>
      </c>
      <c r="V1684" s="15" t="s">
        <v>5681</v>
      </c>
      <c r="W1684" s="7" t="s">
        <v>10</v>
      </c>
    </row>
    <row r="1685" spans="1:23" x14ac:dyDescent="0.2">
      <c r="A1685" t="s">
        <v>2854</v>
      </c>
      <c r="B1685" t="s">
        <v>2804</v>
      </c>
      <c r="C1685" t="s">
        <v>2821</v>
      </c>
      <c r="D1685" t="s">
        <v>2822</v>
      </c>
      <c r="E1685" t="s">
        <v>2855</v>
      </c>
      <c r="F1685" t="s">
        <v>2808</v>
      </c>
      <c r="G1685" t="s">
        <v>2856</v>
      </c>
      <c r="H1685" t="s">
        <v>2281</v>
      </c>
      <c r="I1685" s="2">
        <v>45805</v>
      </c>
      <c r="J1685" t="s">
        <v>424</v>
      </c>
      <c r="K1685" t="s">
        <v>10</v>
      </c>
      <c r="L1685" t="s">
        <v>10</v>
      </c>
      <c r="M1685" s="3">
        <v>0</v>
      </c>
      <c r="N1685" s="4">
        <v>36028</v>
      </c>
      <c r="O1685" s="4">
        <v>0</v>
      </c>
      <c r="P1685" s="4">
        <v>0</v>
      </c>
      <c r="Q1685" s="4">
        <v>0</v>
      </c>
      <c r="R1685" s="4">
        <v>0</v>
      </c>
      <c r="S1685" s="4">
        <v>36028</v>
      </c>
      <c r="T1685" t="s">
        <v>2857</v>
      </c>
      <c r="U1685" t="s">
        <v>5705</v>
      </c>
      <c r="V1685" s="15" t="s">
        <v>5681</v>
      </c>
      <c r="W1685" t="s">
        <v>2821</v>
      </c>
    </row>
    <row r="1686" spans="1:23" x14ac:dyDescent="0.2">
      <c r="A1686" t="s">
        <v>2854</v>
      </c>
      <c r="B1686" t="s">
        <v>2804</v>
      </c>
      <c r="C1686" t="s">
        <v>2821</v>
      </c>
      <c r="D1686" t="s">
        <v>2822</v>
      </c>
      <c r="E1686" t="s">
        <v>2855</v>
      </c>
      <c r="F1686" t="s">
        <v>2808</v>
      </c>
      <c r="G1686" t="s">
        <v>2856</v>
      </c>
      <c r="H1686" t="s">
        <v>2246</v>
      </c>
      <c r="I1686" s="2">
        <v>45805</v>
      </c>
      <c r="J1686" t="s">
        <v>2859</v>
      </c>
      <c r="K1686" t="s">
        <v>10</v>
      </c>
      <c r="L1686" t="s">
        <v>10</v>
      </c>
      <c r="M1686" s="3">
        <v>0</v>
      </c>
      <c r="N1686" s="4">
        <v>2767</v>
      </c>
      <c r="O1686" s="4">
        <v>0</v>
      </c>
      <c r="P1686" s="4">
        <v>0</v>
      </c>
      <c r="Q1686" s="4">
        <v>0</v>
      </c>
      <c r="R1686" s="4">
        <v>0</v>
      </c>
      <c r="S1686" s="4">
        <v>2767</v>
      </c>
      <c r="T1686" t="s">
        <v>2857</v>
      </c>
      <c r="U1686" t="s">
        <v>5706</v>
      </c>
      <c r="V1686" s="15" t="s">
        <v>5681</v>
      </c>
      <c r="W1686" t="s">
        <v>2821</v>
      </c>
    </row>
    <row r="1687" spans="1:23" x14ac:dyDescent="0.2">
      <c r="A1687" t="s">
        <v>2854</v>
      </c>
      <c r="B1687" t="s">
        <v>2804</v>
      </c>
      <c r="C1687" t="s">
        <v>2821</v>
      </c>
      <c r="D1687" t="s">
        <v>2822</v>
      </c>
      <c r="E1687" t="s">
        <v>2855</v>
      </c>
      <c r="F1687" t="s">
        <v>2808</v>
      </c>
      <c r="G1687" t="s">
        <v>2856</v>
      </c>
      <c r="H1687" t="s">
        <v>2616</v>
      </c>
      <c r="I1687" s="2">
        <v>45805</v>
      </c>
      <c r="J1687" t="s">
        <v>2861</v>
      </c>
      <c r="K1687" t="s">
        <v>10</v>
      </c>
      <c r="L1687" t="s">
        <v>10</v>
      </c>
      <c r="M1687" s="3">
        <v>0</v>
      </c>
      <c r="N1687" s="4">
        <v>1939</v>
      </c>
      <c r="O1687" s="4">
        <v>0</v>
      </c>
      <c r="P1687" s="4">
        <v>0</v>
      </c>
      <c r="Q1687" s="4">
        <v>0</v>
      </c>
      <c r="R1687" s="4">
        <v>0</v>
      </c>
      <c r="S1687" s="4">
        <v>1939</v>
      </c>
      <c r="T1687" t="s">
        <v>2857</v>
      </c>
      <c r="U1687" t="s">
        <v>5707</v>
      </c>
      <c r="V1687" s="15" t="s">
        <v>5681</v>
      </c>
      <c r="W1687" t="s">
        <v>2821</v>
      </c>
    </row>
    <row r="1688" spans="1:23" x14ac:dyDescent="0.2">
      <c r="A1688" t="s">
        <v>2854</v>
      </c>
      <c r="B1688" t="s">
        <v>2804</v>
      </c>
      <c r="C1688" t="s">
        <v>2821</v>
      </c>
      <c r="D1688" t="s">
        <v>2822</v>
      </c>
      <c r="E1688" t="s">
        <v>2855</v>
      </c>
      <c r="F1688" t="s">
        <v>2808</v>
      </c>
      <c r="G1688" t="s">
        <v>2856</v>
      </c>
      <c r="H1688" t="s">
        <v>2750</v>
      </c>
      <c r="I1688" s="2">
        <v>45805</v>
      </c>
      <c r="J1688" t="s">
        <v>1782</v>
      </c>
      <c r="K1688" t="s">
        <v>10</v>
      </c>
      <c r="L1688" t="s">
        <v>10</v>
      </c>
      <c r="M1688" s="3">
        <v>0</v>
      </c>
      <c r="N1688" s="4">
        <v>3621</v>
      </c>
      <c r="O1688" s="4">
        <v>0</v>
      </c>
      <c r="P1688" s="4">
        <v>0</v>
      </c>
      <c r="Q1688" s="4">
        <v>0</v>
      </c>
      <c r="R1688" s="4">
        <v>0</v>
      </c>
      <c r="S1688" s="4">
        <v>3621</v>
      </c>
      <c r="T1688" t="s">
        <v>2857</v>
      </c>
      <c r="U1688" t="s">
        <v>5708</v>
      </c>
      <c r="V1688" s="15" t="s">
        <v>5681</v>
      </c>
      <c r="W1688" t="s">
        <v>2821</v>
      </c>
    </row>
    <row r="1689" spans="1:23" x14ac:dyDescent="0.2">
      <c r="A1689" t="s">
        <v>2854</v>
      </c>
      <c r="B1689" t="s">
        <v>2804</v>
      </c>
      <c r="C1689" t="s">
        <v>2821</v>
      </c>
      <c r="D1689" t="s">
        <v>2822</v>
      </c>
      <c r="E1689" t="s">
        <v>2855</v>
      </c>
      <c r="F1689" t="s">
        <v>2808</v>
      </c>
      <c r="G1689" t="s">
        <v>2856</v>
      </c>
      <c r="H1689" t="s">
        <v>2638</v>
      </c>
      <c r="I1689" s="2">
        <v>45805</v>
      </c>
      <c r="J1689" t="s">
        <v>2864</v>
      </c>
      <c r="K1689" t="s">
        <v>10</v>
      </c>
      <c r="L1689" t="s">
        <v>10</v>
      </c>
      <c r="M1689" s="3">
        <v>0</v>
      </c>
      <c r="N1689" s="4">
        <v>3330</v>
      </c>
      <c r="O1689" s="4">
        <v>0</v>
      </c>
      <c r="P1689" s="4">
        <v>0</v>
      </c>
      <c r="Q1689" s="4">
        <v>0</v>
      </c>
      <c r="R1689" s="4">
        <v>0</v>
      </c>
      <c r="S1689" s="4">
        <v>3330</v>
      </c>
      <c r="T1689" t="s">
        <v>2857</v>
      </c>
      <c r="U1689" t="s">
        <v>5709</v>
      </c>
      <c r="V1689" s="15" t="s">
        <v>5681</v>
      </c>
      <c r="W1689" t="s">
        <v>2821</v>
      </c>
    </row>
    <row r="1690" spans="1:23" x14ac:dyDescent="0.2">
      <c r="A1690" t="s">
        <v>2854</v>
      </c>
      <c r="B1690" t="s">
        <v>2804</v>
      </c>
      <c r="C1690" t="s">
        <v>2821</v>
      </c>
      <c r="D1690" t="s">
        <v>2822</v>
      </c>
      <c r="E1690" t="s">
        <v>2855</v>
      </c>
      <c r="F1690" t="s">
        <v>2808</v>
      </c>
      <c r="G1690" t="s">
        <v>2856</v>
      </c>
      <c r="H1690" t="s">
        <v>2344</v>
      </c>
      <c r="I1690" s="2">
        <v>45805</v>
      </c>
      <c r="J1690" t="s">
        <v>2866</v>
      </c>
      <c r="K1690" t="s">
        <v>10</v>
      </c>
      <c r="L1690" t="s">
        <v>10</v>
      </c>
      <c r="M1690" s="3">
        <v>0</v>
      </c>
      <c r="N1690" s="4">
        <v>4240</v>
      </c>
      <c r="O1690" s="4">
        <v>0</v>
      </c>
      <c r="P1690" s="4">
        <v>0</v>
      </c>
      <c r="Q1690" s="4">
        <v>0</v>
      </c>
      <c r="R1690" s="4">
        <v>0</v>
      </c>
      <c r="S1690" s="4">
        <v>4240</v>
      </c>
      <c r="T1690" t="s">
        <v>2857</v>
      </c>
      <c r="U1690" t="s">
        <v>5710</v>
      </c>
      <c r="V1690" s="15" t="s">
        <v>5681</v>
      </c>
      <c r="W1690" t="s">
        <v>2821</v>
      </c>
    </row>
    <row r="1691" spans="1:23" x14ac:dyDescent="0.2">
      <c r="A1691" t="s">
        <v>2854</v>
      </c>
      <c r="B1691" t="s">
        <v>2804</v>
      </c>
      <c r="C1691" t="s">
        <v>2821</v>
      </c>
      <c r="D1691" t="s">
        <v>2822</v>
      </c>
      <c r="E1691" t="s">
        <v>2855</v>
      </c>
      <c r="F1691" t="s">
        <v>2808</v>
      </c>
      <c r="G1691" t="s">
        <v>2856</v>
      </c>
      <c r="H1691" t="s">
        <v>2539</v>
      </c>
      <c r="I1691" s="2">
        <v>45805</v>
      </c>
      <c r="J1691" t="s">
        <v>930</v>
      </c>
      <c r="K1691" t="s">
        <v>10</v>
      </c>
      <c r="L1691" t="s">
        <v>10</v>
      </c>
      <c r="M1691" s="3">
        <v>0</v>
      </c>
      <c r="N1691" s="4">
        <v>15720</v>
      </c>
      <c r="O1691" s="4">
        <v>0</v>
      </c>
      <c r="P1691" s="4">
        <v>0</v>
      </c>
      <c r="Q1691" s="4">
        <v>0</v>
      </c>
      <c r="R1691" s="4">
        <v>0</v>
      </c>
      <c r="S1691" s="4">
        <v>15720</v>
      </c>
      <c r="T1691" t="s">
        <v>2857</v>
      </c>
      <c r="U1691" t="s">
        <v>5711</v>
      </c>
      <c r="V1691" s="15" t="s">
        <v>5681</v>
      </c>
      <c r="W1691" t="s">
        <v>2821</v>
      </c>
    </row>
    <row r="1692" spans="1:23" x14ac:dyDescent="0.2">
      <c r="A1692" s="7" t="s">
        <v>2854</v>
      </c>
      <c r="B1692" s="7" t="s">
        <v>10</v>
      </c>
      <c r="C1692" s="7" t="s">
        <v>10</v>
      </c>
      <c r="D1692" s="7" t="s">
        <v>10</v>
      </c>
      <c r="E1692" s="7" t="s">
        <v>10</v>
      </c>
      <c r="F1692" s="7" t="s">
        <v>10</v>
      </c>
      <c r="G1692" s="7" t="s">
        <v>10</v>
      </c>
      <c r="H1692" s="7" t="s">
        <v>10</v>
      </c>
      <c r="I1692" s="8"/>
      <c r="J1692" s="7" t="s">
        <v>10</v>
      </c>
      <c r="K1692" s="7" t="s">
        <v>10</v>
      </c>
      <c r="L1692" s="7" t="s">
        <v>10</v>
      </c>
      <c r="M1692" s="9">
        <v>0</v>
      </c>
      <c r="N1692" s="10">
        <v>67645</v>
      </c>
      <c r="O1692" s="10">
        <v>0</v>
      </c>
      <c r="P1692" s="10">
        <v>0</v>
      </c>
      <c r="Q1692" s="10">
        <v>0</v>
      </c>
      <c r="R1692" s="10">
        <v>0</v>
      </c>
      <c r="S1692" s="10">
        <v>67645</v>
      </c>
      <c r="T1692" s="7" t="s">
        <v>10</v>
      </c>
      <c r="U1692" s="7" t="s">
        <v>10</v>
      </c>
      <c r="V1692" s="15" t="s">
        <v>5681</v>
      </c>
      <c r="W1692" s="7" t="s">
        <v>10</v>
      </c>
    </row>
    <row r="1693" spans="1:23" x14ac:dyDescent="0.2">
      <c r="A1693" t="s">
        <v>2869</v>
      </c>
      <c r="B1693" t="s">
        <v>2870</v>
      </c>
      <c r="C1693" t="s">
        <v>2871</v>
      </c>
      <c r="D1693" t="s">
        <v>2872</v>
      </c>
      <c r="E1693" t="s">
        <v>2873</v>
      </c>
      <c r="F1693" t="s">
        <v>2874</v>
      </c>
      <c r="G1693" t="s">
        <v>2809</v>
      </c>
      <c r="H1693" t="s">
        <v>5712</v>
      </c>
      <c r="I1693" s="2">
        <v>45807</v>
      </c>
      <c r="J1693" t="s">
        <v>2811</v>
      </c>
      <c r="K1693" t="s">
        <v>2876</v>
      </c>
      <c r="L1693" t="s">
        <v>5594</v>
      </c>
      <c r="M1693" s="3">
        <v>27381</v>
      </c>
      <c r="N1693" s="4">
        <v>1167.4000000000001</v>
      </c>
      <c r="O1693" s="4">
        <v>0</v>
      </c>
      <c r="P1693" s="4">
        <v>0</v>
      </c>
      <c r="Q1693" s="4">
        <v>0</v>
      </c>
      <c r="R1693" s="4">
        <v>0</v>
      </c>
      <c r="S1693" s="4">
        <v>1167.4000000000001</v>
      </c>
      <c r="T1693" t="s">
        <v>5699</v>
      </c>
      <c r="U1693" t="s">
        <v>5713</v>
      </c>
      <c r="V1693" s="15" t="s">
        <v>5681</v>
      </c>
      <c r="W1693" t="s">
        <v>2871</v>
      </c>
    </row>
    <row r="1694" spans="1:23" x14ac:dyDescent="0.2">
      <c r="A1694" t="s">
        <v>2869</v>
      </c>
      <c r="B1694" t="s">
        <v>2870</v>
      </c>
      <c r="C1694" t="s">
        <v>2871</v>
      </c>
      <c r="D1694" t="s">
        <v>2872</v>
      </c>
      <c r="E1694" t="s">
        <v>2873</v>
      </c>
      <c r="F1694" t="s">
        <v>2874</v>
      </c>
      <c r="G1694" t="s">
        <v>2809</v>
      </c>
      <c r="H1694" t="s">
        <v>5712</v>
      </c>
      <c r="I1694" s="2">
        <v>45807</v>
      </c>
      <c r="J1694" t="s">
        <v>2811</v>
      </c>
      <c r="K1694" t="s">
        <v>2876</v>
      </c>
      <c r="L1694" t="s">
        <v>5714</v>
      </c>
      <c r="M1694" s="3">
        <v>13666</v>
      </c>
      <c r="N1694" s="4">
        <v>583.70000000000005</v>
      </c>
      <c r="O1694" s="4">
        <v>0</v>
      </c>
      <c r="P1694" s="4">
        <v>0</v>
      </c>
      <c r="Q1694" s="4">
        <v>0</v>
      </c>
      <c r="R1694" s="4">
        <v>0</v>
      </c>
      <c r="S1694" s="4">
        <v>583.70000000000005</v>
      </c>
      <c r="T1694" t="s">
        <v>5699</v>
      </c>
      <c r="U1694" t="s">
        <v>5713</v>
      </c>
      <c r="V1694" s="15" t="s">
        <v>5681</v>
      </c>
      <c r="W1694" t="s">
        <v>2871</v>
      </c>
    </row>
    <row r="1695" spans="1:23" x14ac:dyDescent="0.2">
      <c r="A1695" t="s">
        <v>2869</v>
      </c>
      <c r="B1695" t="s">
        <v>2870</v>
      </c>
      <c r="C1695" t="s">
        <v>2871</v>
      </c>
      <c r="D1695" t="s">
        <v>2872</v>
      </c>
      <c r="E1695" t="s">
        <v>2873</v>
      </c>
      <c r="F1695" t="s">
        <v>2874</v>
      </c>
      <c r="G1695" t="s">
        <v>2809</v>
      </c>
      <c r="H1695" t="s">
        <v>5712</v>
      </c>
      <c r="I1695" s="2">
        <v>45807</v>
      </c>
      <c r="J1695" t="s">
        <v>2811</v>
      </c>
      <c r="K1695" t="s">
        <v>2876</v>
      </c>
      <c r="L1695" t="s">
        <v>5715</v>
      </c>
      <c r="M1695" s="3">
        <v>27249</v>
      </c>
      <c r="N1695" s="4">
        <v>1223.2</v>
      </c>
      <c r="O1695" s="4">
        <v>0</v>
      </c>
      <c r="P1695" s="4">
        <v>0</v>
      </c>
      <c r="Q1695" s="4">
        <v>0</v>
      </c>
      <c r="R1695" s="4">
        <v>0</v>
      </c>
      <c r="S1695" s="4">
        <v>1223.2</v>
      </c>
      <c r="T1695" t="s">
        <v>5699</v>
      </c>
      <c r="U1695" t="s">
        <v>5713</v>
      </c>
      <c r="V1695" s="15" t="s">
        <v>5681</v>
      </c>
      <c r="W1695" t="s">
        <v>2871</v>
      </c>
    </row>
    <row r="1696" spans="1:23" x14ac:dyDescent="0.2">
      <c r="A1696" t="s">
        <v>2869</v>
      </c>
      <c r="B1696" t="s">
        <v>2870</v>
      </c>
      <c r="C1696" t="s">
        <v>2871</v>
      </c>
      <c r="D1696" t="s">
        <v>2872</v>
      </c>
      <c r="E1696" t="s">
        <v>2873</v>
      </c>
      <c r="F1696" t="s">
        <v>2874</v>
      </c>
      <c r="G1696" t="s">
        <v>2809</v>
      </c>
      <c r="H1696" t="s">
        <v>5712</v>
      </c>
      <c r="I1696" s="2">
        <v>45807</v>
      </c>
      <c r="J1696" t="s">
        <v>2811</v>
      </c>
      <c r="K1696" t="s">
        <v>2876</v>
      </c>
      <c r="L1696" t="s">
        <v>5716</v>
      </c>
      <c r="M1696" s="3">
        <v>27249</v>
      </c>
      <c r="N1696" s="4">
        <v>1223.2</v>
      </c>
      <c r="O1696" s="4">
        <v>0</v>
      </c>
      <c r="P1696" s="4">
        <v>0</v>
      </c>
      <c r="Q1696" s="4">
        <v>0</v>
      </c>
      <c r="R1696" s="4">
        <v>0</v>
      </c>
      <c r="S1696" s="4">
        <v>1223.2</v>
      </c>
      <c r="T1696" t="s">
        <v>5699</v>
      </c>
      <c r="U1696" t="s">
        <v>5713</v>
      </c>
      <c r="V1696" s="15" t="s">
        <v>5681</v>
      </c>
      <c r="W1696" t="s">
        <v>2871</v>
      </c>
    </row>
    <row r="1697" spans="1:23" x14ac:dyDescent="0.2">
      <c r="A1697" t="s">
        <v>2869</v>
      </c>
      <c r="B1697" t="s">
        <v>2870</v>
      </c>
      <c r="C1697" t="s">
        <v>2871</v>
      </c>
      <c r="D1697" t="s">
        <v>2872</v>
      </c>
      <c r="E1697" t="s">
        <v>2873</v>
      </c>
      <c r="F1697" t="s">
        <v>2874</v>
      </c>
      <c r="G1697" t="s">
        <v>2809</v>
      </c>
      <c r="H1697" t="s">
        <v>5712</v>
      </c>
      <c r="I1697" s="2">
        <v>45807</v>
      </c>
      <c r="J1697" t="s">
        <v>2811</v>
      </c>
      <c r="K1697" t="s">
        <v>2876</v>
      </c>
      <c r="L1697" t="s">
        <v>5717</v>
      </c>
      <c r="M1697" s="3">
        <v>27765</v>
      </c>
      <c r="N1697" s="4">
        <v>1223.2</v>
      </c>
      <c r="O1697" s="4">
        <v>0</v>
      </c>
      <c r="P1697" s="4">
        <v>0</v>
      </c>
      <c r="Q1697" s="4">
        <v>0</v>
      </c>
      <c r="R1697" s="4">
        <v>0</v>
      </c>
      <c r="S1697" s="4">
        <v>1223.2</v>
      </c>
      <c r="T1697" t="s">
        <v>5699</v>
      </c>
      <c r="U1697" t="s">
        <v>5713</v>
      </c>
      <c r="V1697" s="15" t="s">
        <v>5681</v>
      </c>
      <c r="W1697" t="s">
        <v>2871</v>
      </c>
    </row>
    <row r="1698" spans="1:23" x14ac:dyDescent="0.2">
      <c r="A1698" t="s">
        <v>2869</v>
      </c>
      <c r="B1698" t="s">
        <v>2870</v>
      </c>
      <c r="C1698" t="s">
        <v>2871</v>
      </c>
      <c r="D1698" t="s">
        <v>2872</v>
      </c>
      <c r="E1698" t="s">
        <v>2873</v>
      </c>
      <c r="F1698" t="s">
        <v>2874</v>
      </c>
      <c r="G1698" t="s">
        <v>2809</v>
      </c>
      <c r="H1698" t="s">
        <v>5712</v>
      </c>
      <c r="I1698" s="2">
        <v>45807</v>
      </c>
      <c r="J1698" t="s">
        <v>2811</v>
      </c>
      <c r="K1698" t="s">
        <v>2876</v>
      </c>
      <c r="L1698" t="s">
        <v>5718</v>
      </c>
      <c r="M1698" s="3">
        <v>27492</v>
      </c>
      <c r="N1698" s="4">
        <v>1223.2</v>
      </c>
      <c r="O1698" s="4">
        <v>0</v>
      </c>
      <c r="P1698" s="4">
        <v>0</v>
      </c>
      <c r="Q1698" s="4">
        <v>0</v>
      </c>
      <c r="R1698" s="4">
        <v>0</v>
      </c>
      <c r="S1698" s="4">
        <v>1223.2</v>
      </c>
      <c r="T1698" t="s">
        <v>5699</v>
      </c>
      <c r="U1698" t="s">
        <v>5713</v>
      </c>
      <c r="V1698" s="15" t="s">
        <v>5681</v>
      </c>
      <c r="W1698" t="s">
        <v>2871</v>
      </c>
    </row>
    <row r="1699" spans="1:23" x14ac:dyDescent="0.2">
      <c r="A1699" t="s">
        <v>2869</v>
      </c>
      <c r="B1699" t="s">
        <v>2870</v>
      </c>
      <c r="C1699" t="s">
        <v>2871</v>
      </c>
      <c r="D1699" t="s">
        <v>2872</v>
      </c>
      <c r="E1699" t="s">
        <v>2873</v>
      </c>
      <c r="F1699" t="s">
        <v>2874</v>
      </c>
      <c r="G1699" t="s">
        <v>2809</v>
      </c>
      <c r="H1699" t="s">
        <v>5712</v>
      </c>
      <c r="I1699" s="2">
        <v>45807</v>
      </c>
      <c r="J1699" t="s">
        <v>2811</v>
      </c>
      <c r="K1699" t="s">
        <v>2876</v>
      </c>
      <c r="L1699" t="s">
        <v>5719</v>
      </c>
      <c r="M1699" s="3">
        <v>27492</v>
      </c>
      <c r="N1699" s="4">
        <v>1223.2</v>
      </c>
      <c r="O1699" s="4">
        <v>0</v>
      </c>
      <c r="P1699" s="4">
        <v>0</v>
      </c>
      <c r="Q1699" s="4">
        <v>0</v>
      </c>
      <c r="R1699" s="4">
        <v>0</v>
      </c>
      <c r="S1699" s="4">
        <v>1223.2</v>
      </c>
      <c r="T1699" t="s">
        <v>5699</v>
      </c>
      <c r="U1699" t="s">
        <v>5713</v>
      </c>
      <c r="V1699" s="15" t="s">
        <v>5681</v>
      </c>
      <c r="W1699" t="s">
        <v>2871</v>
      </c>
    </row>
    <row r="1700" spans="1:23" x14ac:dyDescent="0.2">
      <c r="A1700" t="s">
        <v>2869</v>
      </c>
      <c r="B1700" t="s">
        <v>2870</v>
      </c>
      <c r="C1700" t="s">
        <v>2871</v>
      </c>
      <c r="D1700" t="s">
        <v>2872</v>
      </c>
      <c r="E1700" t="s">
        <v>2873</v>
      </c>
      <c r="F1700" t="s">
        <v>2874</v>
      </c>
      <c r="G1700" t="s">
        <v>2809</v>
      </c>
      <c r="H1700" t="s">
        <v>5712</v>
      </c>
      <c r="I1700" s="2">
        <v>45807</v>
      </c>
      <c r="J1700" t="s">
        <v>2811</v>
      </c>
      <c r="K1700" t="s">
        <v>2876</v>
      </c>
      <c r="L1700" t="s">
        <v>5720</v>
      </c>
      <c r="M1700" s="3">
        <v>27060</v>
      </c>
      <c r="N1700" s="4">
        <v>1167.4000000000001</v>
      </c>
      <c r="O1700" s="4">
        <v>0</v>
      </c>
      <c r="P1700" s="4">
        <v>0</v>
      </c>
      <c r="Q1700" s="4">
        <v>0</v>
      </c>
      <c r="R1700" s="4">
        <v>0</v>
      </c>
      <c r="S1700" s="4">
        <v>1167.4000000000001</v>
      </c>
      <c r="T1700" t="s">
        <v>5699</v>
      </c>
      <c r="U1700" t="s">
        <v>5713</v>
      </c>
      <c r="V1700" s="15" t="s">
        <v>5681</v>
      </c>
      <c r="W1700" t="s">
        <v>2871</v>
      </c>
    </row>
    <row r="1701" spans="1:23" x14ac:dyDescent="0.2">
      <c r="A1701" t="s">
        <v>2869</v>
      </c>
      <c r="B1701" t="s">
        <v>2870</v>
      </c>
      <c r="C1701" t="s">
        <v>2871</v>
      </c>
      <c r="D1701" t="s">
        <v>2872</v>
      </c>
      <c r="E1701" t="s">
        <v>2873</v>
      </c>
      <c r="F1701" t="s">
        <v>2874</v>
      </c>
      <c r="G1701" t="s">
        <v>2809</v>
      </c>
      <c r="H1701" t="s">
        <v>5712</v>
      </c>
      <c r="I1701" s="2">
        <v>45807</v>
      </c>
      <c r="J1701" t="s">
        <v>2811</v>
      </c>
      <c r="K1701" t="s">
        <v>2876</v>
      </c>
      <c r="L1701" t="s">
        <v>5721</v>
      </c>
      <c r="M1701" s="3">
        <v>27558</v>
      </c>
      <c r="N1701" s="4">
        <v>1223.2</v>
      </c>
      <c r="O1701" s="4">
        <v>0</v>
      </c>
      <c r="P1701" s="4">
        <v>0</v>
      </c>
      <c r="Q1701" s="4">
        <v>0</v>
      </c>
      <c r="R1701" s="4">
        <v>0</v>
      </c>
      <c r="S1701" s="4">
        <v>1223.2</v>
      </c>
      <c r="T1701" t="s">
        <v>5699</v>
      </c>
      <c r="U1701" t="s">
        <v>5713</v>
      </c>
      <c r="V1701" s="15" t="s">
        <v>5681</v>
      </c>
      <c r="W1701" t="s">
        <v>2871</v>
      </c>
    </row>
    <row r="1702" spans="1:23" x14ac:dyDescent="0.2">
      <c r="A1702" t="s">
        <v>2869</v>
      </c>
      <c r="B1702" t="s">
        <v>2870</v>
      </c>
      <c r="C1702" t="s">
        <v>2871</v>
      </c>
      <c r="D1702" t="s">
        <v>2872</v>
      </c>
      <c r="E1702" t="s">
        <v>2873</v>
      </c>
      <c r="F1702" t="s">
        <v>2874</v>
      </c>
      <c r="G1702" t="s">
        <v>2809</v>
      </c>
      <c r="H1702" t="s">
        <v>5722</v>
      </c>
      <c r="I1702" s="2">
        <v>45807</v>
      </c>
      <c r="J1702" t="s">
        <v>2811</v>
      </c>
      <c r="K1702" t="s">
        <v>2899</v>
      </c>
      <c r="L1702" t="s">
        <v>5588</v>
      </c>
      <c r="M1702" s="3">
        <v>26883</v>
      </c>
      <c r="N1702" s="4">
        <v>1223.2</v>
      </c>
      <c r="O1702" s="4">
        <v>0</v>
      </c>
      <c r="P1702" s="4">
        <v>0</v>
      </c>
      <c r="Q1702" s="4">
        <v>0</v>
      </c>
      <c r="R1702" s="4">
        <v>0</v>
      </c>
      <c r="S1702" s="4">
        <v>1223.2</v>
      </c>
      <c r="T1702" t="s">
        <v>5699</v>
      </c>
      <c r="U1702" t="s">
        <v>5723</v>
      </c>
      <c r="V1702" s="15" t="s">
        <v>5681</v>
      </c>
      <c r="W1702" t="s">
        <v>2871</v>
      </c>
    </row>
    <row r="1703" spans="1:23" x14ac:dyDescent="0.2">
      <c r="A1703" t="s">
        <v>2869</v>
      </c>
      <c r="B1703" t="s">
        <v>2870</v>
      </c>
      <c r="C1703" t="s">
        <v>2871</v>
      </c>
      <c r="D1703" t="s">
        <v>2872</v>
      </c>
      <c r="E1703" t="s">
        <v>2873</v>
      </c>
      <c r="F1703" t="s">
        <v>2874</v>
      </c>
      <c r="G1703" t="s">
        <v>2809</v>
      </c>
      <c r="H1703" t="s">
        <v>5722</v>
      </c>
      <c r="I1703" s="2">
        <v>45807</v>
      </c>
      <c r="J1703" t="s">
        <v>2811</v>
      </c>
      <c r="K1703" t="s">
        <v>2899</v>
      </c>
      <c r="L1703" t="s">
        <v>5589</v>
      </c>
      <c r="M1703" s="3">
        <v>26786</v>
      </c>
      <c r="N1703" s="4">
        <v>1223.2</v>
      </c>
      <c r="O1703" s="4">
        <v>0</v>
      </c>
      <c r="P1703" s="4">
        <v>0</v>
      </c>
      <c r="Q1703" s="4">
        <v>0</v>
      </c>
      <c r="R1703" s="4">
        <v>0</v>
      </c>
      <c r="S1703" s="4">
        <v>1223.2</v>
      </c>
      <c r="T1703" t="s">
        <v>5699</v>
      </c>
      <c r="U1703" t="s">
        <v>5723</v>
      </c>
      <c r="V1703" s="15" t="s">
        <v>5681</v>
      </c>
      <c r="W1703" t="s">
        <v>2871</v>
      </c>
    </row>
    <row r="1704" spans="1:23" x14ac:dyDescent="0.2">
      <c r="A1704" t="s">
        <v>2869</v>
      </c>
      <c r="B1704" t="s">
        <v>2870</v>
      </c>
      <c r="C1704" t="s">
        <v>2871</v>
      </c>
      <c r="D1704" t="s">
        <v>2872</v>
      </c>
      <c r="E1704" t="s">
        <v>2873</v>
      </c>
      <c r="F1704" t="s">
        <v>2874</v>
      </c>
      <c r="G1704" t="s">
        <v>2809</v>
      </c>
      <c r="H1704" t="s">
        <v>5722</v>
      </c>
      <c r="I1704" s="2">
        <v>45807</v>
      </c>
      <c r="J1704" t="s">
        <v>2811</v>
      </c>
      <c r="K1704" t="s">
        <v>2899</v>
      </c>
      <c r="L1704" t="s">
        <v>3523</v>
      </c>
      <c r="M1704" s="3">
        <v>27439</v>
      </c>
      <c r="N1704" s="4">
        <v>1167.4000000000001</v>
      </c>
      <c r="O1704" s="4">
        <v>0</v>
      </c>
      <c r="P1704" s="4">
        <v>0</v>
      </c>
      <c r="Q1704" s="4">
        <v>0</v>
      </c>
      <c r="R1704" s="4">
        <v>0</v>
      </c>
      <c r="S1704" s="4">
        <v>1167.4000000000001</v>
      </c>
      <c r="T1704" t="s">
        <v>5699</v>
      </c>
      <c r="U1704" t="s">
        <v>5723</v>
      </c>
      <c r="V1704" s="15" t="s">
        <v>5681</v>
      </c>
      <c r="W1704" t="s">
        <v>2871</v>
      </c>
    </row>
    <row r="1705" spans="1:23" x14ac:dyDescent="0.2">
      <c r="A1705" t="s">
        <v>2869</v>
      </c>
      <c r="B1705" t="s">
        <v>2870</v>
      </c>
      <c r="C1705" t="s">
        <v>2871</v>
      </c>
      <c r="D1705" t="s">
        <v>2872</v>
      </c>
      <c r="E1705" t="s">
        <v>2873</v>
      </c>
      <c r="F1705" t="s">
        <v>2874</v>
      </c>
      <c r="G1705" t="s">
        <v>2809</v>
      </c>
      <c r="H1705" t="s">
        <v>5722</v>
      </c>
      <c r="I1705" s="2">
        <v>45807</v>
      </c>
      <c r="J1705" t="s">
        <v>2811</v>
      </c>
      <c r="K1705" t="s">
        <v>2899</v>
      </c>
      <c r="L1705" t="s">
        <v>5585</v>
      </c>
      <c r="M1705" s="3">
        <v>27112</v>
      </c>
      <c r="N1705" s="4">
        <v>1167.4000000000001</v>
      </c>
      <c r="O1705" s="4">
        <v>0</v>
      </c>
      <c r="P1705" s="4">
        <v>0</v>
      </c>
      <c r="Q1705" s="4">
        <v>0</v>
      </c>
      <c r="R1705" s="4">
        <v>0</v>
      </c>
      <c r="S1705" s="4">
        <v>1167.4000000000001</v>
      </c>
      <c r="T1705" t="s">
        <v>5699</v>
      </c>
      <c r="U1705" t="s">
        <v>5723</v>
      </c>
      <c r="V1705" s="15" t="s">
        <v>5681</v>
      </c>
      <c r="W1705" t="s">
        <v>2871</v>
      </c>
    </row>
    <row r="1706" spans="1:23" x14ac:dyDescent="0.2">
      <c r="A1706" t="s">
        <v>2869</v>
      </c>
      <c r="B1706" t="s">
        <v>2870</v>
      </c>
      <c r="C1706" t="s">
        <v>2871</v>
      </c>
      <c r="D1706" t="s">
        <v>2872</v>
      </c>
      <c r="E1706" t="s">
        <v>2873</v>
      </c>
      <c r="F1706" t="s">
        <v>2874</v>
      </c>
      <c r="G1706" t="s">
        <v>2809</v>
      </c>
      <c r="H1706" t="s">
        <v>5722</v>
      </c>
      <c r="I1706" s="2">
        <v>45807</v>
      </c>
      <c r="J1706" t="s">
        <v>2811</v>
      </c>
      <c r="K1706" t="s">
        <v>2899</v>
      </c>
      <c r="L1706" t="s">
        <v>5586</v>
      </c>
      <c r="M1706" s="3">
        <v>27112</v>
      </c>
      <c r="N1706" s="4">
        <v>1167.4000000000001</v>
      </c>
      <c r="O1706" s="4">
        <v>0</v>
      </c>
      <c r="P1706" s="4">
        <v>0</v>
      </c>
      <c r="Q1706" s="4">
        <v>0</v>
      </c>
      <c r="R1706" s="4">
        <v>0</v>
      </c>
      <c r="S1706" s="4">
        <v>1167.4000000000001</v>
      </c>
      <c r="T1706" t="s">
        <v>5699</v>
      </c>
      <c r="U1706" t="s">
        <v>5723</v>
      </c>
      <c r="V1706" s="15" t="s">
        <v>5681</v>
      </c>
      <c r="W1706" t="s">
        <v>2871</v>
      </c>
    </row>
    <row r="1707" spans="1:23" x14ac:dyDescent="0.2">
      <c r="A1707" t="s">
        <v>2869</v>
      </c>
      <c r="B1707" t="s">
        <v>2870</v>
      </c>
      <c r="C1707" t="s">
        <v>2871</v>
      </c>
      <c r="D1707" t="s">
        <v>2872</v>
      </c>
      <c r="E1707" t="s">
        <v>2873</v>
      </c>
      <c r="F1707" t="s">
        <v>2874</v>
      </c>
      <c r="G1707" t="s">
        <v>2809</v>
      </c>
      <c r="H1707" t="s">
        <v>5722</v>
      </c>
      <c r="I1707" s="2">
        <v>45807</v>
      </c>
      <c r="J1707" t="s">
        <v>2811</v>
      </c>
      <c r="K1707" t="s">
        <v>2899</v>
      </c>
      <c r="L1707" t="s">
        <v>5587</v>
      </c>
      <c r="M1707" s="3">
        <v>27624</v>
      </c>
      <c r="N1707" s="4">
        <v>1167.4000000000001</v>
      </c>
      <c r="O1707" s="4">
        <v>0</v>
      </c>
      <c r="P1707" s="4">
        <v>0</v>
      </c>
      <c r="Q1707" s="4">
        <v>0</v>
      </c>
      <c r="R1707" s="4">
        <v>0</v>
      </c>
      <c r="S1707" s="4">
        <v>1167.4000000000001</v>
      </c>
      <c r="T1707" t="s">
        <v>5699</v>
      </c>
      <c r="U1707" t="s">
        <v>5723</v>
      </c>
      <c r="V1707" s="15" t="s">
        <v>5681</v>
      </c>
      <c r="W1707" t="s">
        <v>2871</v>
      </c>
    </row>
    <row r="1708" spans="1:23" x14ac:dyDescent="0.2">
      <c r="A1708" t="s">
        <v>2869</v>
      </c>
      <c r="B1708" t="s">
        <v>2870</v>
      </c>
      <c r="C1708" t="s">
        <v>2871</v>
      </c>
      <c r="D1708" t="s">
        <v>2872</v>
      </c>
      <c r="E1708" t="s">
        <v>2873</v>
      </c>
      <c r="F1708" t="s">
        <v>2874</v>
      </c>
      <c r="G1708" t="s">
        <v>2809</v>
      </c>
      <c r="H1708" t="s">
        <v>5722</v>
      </c>
      <c r="I1708" s="2">
        <v>45807</v>
      </c>
      <c r="J1708" t="s">
        <v>2811</v>
      </c>
      <c r="K1708" t="s">
        <v>2899</v>
      </c>
      <c r="L1708" t="s">
        <v>5590</v>
      </c>
      <c r="M1708" s="3">
        <v>26883</v>
      </c>
      <c r="N1708" s="4">
        <v>1223.2</v>
      </c>
      <c r="O1708" s="4">
        <v>0</v>
      </c>
      <c r="P1708" s="4">
        <v>0</v>
      </c>
      <c r="Q1708" s="4">
        <v>0</v>
      </c>
      <c r="R1708" s="4">
        <v>0</v>
      </c>
      <c r="S1708" s="4">
        <v>1223.2</v>
      </c>
      <c r="T1708" t="s">
        <v>5699</v>
      </c>
      <c r="U1708" t="s">
        <v>5723</v>
      </c>
      <c r="V1708" s="15" t="s">
        <v>5681</v>
      </c>
      <c r="W1708" t="s">
        <v>2871</v>
      </c>
    </row>
    <row r="1709" spans="1:23" x14ac:dyDescent="0.2">
      <c r="A1709" t="s">
        <v>2869</v>
      </c>
      <c r="B1709" t="s">
        <v>2870</v>
      </c>
      <c r="C1709" t="s">
        <v>2871</v>
      </c>
      <c r="D1709" t="s">
        <v>2872</v>
      </c>
      <c r="E1709" t="s">
        <v>2873</v>
      </c>
      <c r="F1709" t="s">
        <v>2874</v>
      </c>
      <c r="G1709" t="s">
        <v>2809</v>
      </c>
      <c r="H1709" t="s">
        <v>5722</v>
      </c>
      <c r="I1709" s="2">
        <v>45807</v>
      </c>
      <c r="J1709" t="s">
        <v>2811</v>
      </c>
      <c r="K1709" t="s">
        <v>2899</v>
      </c>
      <c r="L1709" t="s">
        <v>5724</v>
      </c>
      <c r="M1709" s="3">
        <v>27262</v>
      </c>
      <c r="N1709" s="4">
        <v>1223.2</v>
      </c>
      <c r="O1709" s="4">
        <v>0</v>
      </c>
      <c r="P1709" s="4">
        <v>0</v>
      </c>
      <c r="Q1709" s="4">
        <v>0</v>
      </c>
      <c r="R1709" s="4">
        <v>0</v>
      </c>
      <c r="S1709" s="4">
        <v>1223.2</v>
      </c>
      <c r="T1709" t="s">
        <v>5699</v>
      </c>
      <c r="U1709" t="s">
        <v>5723</v>
      </c>
      <c r="V1709" s="15" t="s">
        <v>5681</v>
      </c>
      <c r="W1709" t="s">
        <v>2871</v>
      </c>
    </row>
    <row r="1710" spans="1:23" x14ac:dyDescent="0.2">
      <c r="A1710" t="s">
        <v>2869</v>
      </c>
      <c r="B1710" t="s">
        <v>2870</v>
      </c>
      <c r="C1710" t="s">
        <v>2871</v>
      </c>
      <c r="D1710" t="s">
        <v>2872</v>
      </c>
      <c r="E1710" t="s">
        <v>2873</v>
      </c>
      <c r="F1710" t="s">
        <v>2874</v>
      </c>
      <c r="G1710" t="s">
        <v>2809</v>
      </c>
      <c r="H1710" t="s">
        <v>5722</v>
      </c>
      <c r="I1710" s="2">
        <v>45807</v>
      </c>
      <c r="J1710" t="s">
        <v>2811</v>
      </c>
      <c r="K1710" t="s">
        <v>2899</v>
      </c>
      <c r="L1710" t="s">
        <v>5725</v>
      </c>
      <c r="M1710" s="3">
        <v>27262</v>
      </c>
      <c r="N1710" s="4">
        <v>1223.2</v>
      </c>
      <c r="O1710" s="4">
        <v>0</v>
      </c>
      <c r="P1710" s="4">
        <v>0</v>
      </c>
      <c r="Q1710" s="4">
        <v>0</v>
      </c>
      <c r="R1710" s="4">
        <v>0</v>
      </c>
      <c r="S1710" s="4">
        <v>1223.2</v>
      </c>
      <c r="T1710" t="s">
        <v>5699</v>
      </c>
      <c r="U1710" t="s">
        <v>5723</v>
      </c>
      <c r="V1710" s="15" t="s">
        <v>5681</v>
      </c>
      <c r="W1710" t="s">
        <v>2871</v>
      </c>
    </row>
    <row r="1711" spans="1:23" x14ac:dyDescent="0.2">
      <c r="A1711" t="s">
        <v>2869</v>
      </c>
      <c r="B1711" t="s">
        <v>2870</v>
      </c>
      <c r="C1711" t="s">
        <v>2887</v>
      </c>
      <c r="D1711" t="s">
        <v>2888</v>
      </c>
      <c r="E1711" t="s">
        <v>2873</v>
      </c>
      <c r="F1711" t="s">
        <v>2874</v>
      </c>
      <c r="G1711" t="s">
        <v>2809</v>
      </c>
      <c r="H1711" t="s">
        <v>5726</v>
      </c>
      <c r="I1711" s="2">
        <v>45807</v>
      </c>
      <c r="J1711" t="s">
        <v>2811</v>
      </c>
      <c r="K1711" t="s">
        <v>2899</v>
      </c>
      <c r="L1711" t="s">
        <v>5727</v>
      </c>
      <c r="M1711" s="3">
        <v>26306</v>
      </c>
      <c r="N1711" s="4">
        <v>1167.4000000000001</v>
      </c>
      <c r="O1711" s="4">
        <v>0</v>
      </c>
      <c r="P1711" s="4">
        <v>0</v>
      </c>
      <c r="Q1711" s="4">
        <v>0</v>
      </c>
      <c r="R1711" s="4">
        <v>0</v>
      </c>
      <c r="S1711" s="4">
        <v>1167.4000000000001</v>
      </c>
      <c r="T1711" t="s">
        <v>5699</v>
      </c>
      <c r="U1711" t="s">
        <v>5728</v>
      </c>
      <c r="V1711" s="15" t="s">
        <v>5681</v>
      </c>
      <c r="W1711" t="s">
        <v>2887</v>
      </c>
    </row>
    <row r="1712" spans="1:23" x14ac:dyDescent="0.2">
      <c r="A1712" t="s">
        <v>2869</v>
      </c>
      <c r="B1712" t="s">
        <v>2870</v>
      </c>
      <c r="C1712" t="s">
        <v>2887</v>
      </c>
      <c r="D1712" t="s">
        <v>2888</v>
      </c>
      <c r="E1712" t="s">
        <v>2873</v>
      </c>
      <c r="F1712" t="s">
        <v>2874</v>
      </c>
      <c r="G1712" t="s">
        <v>2809</v>
      </c>
      <c r="H1712" t="s">
        <v>5726</v>
      </c>
      <c r="I1712" s="2">
        <v>45807</v>
      </c>
      <c r="J1712" t="s">
        <v>2811</v>
      </c>
      <c r="K1712" t="s">
        <v>2899</v>
      </c>
      <c r="L1712" t="s">
        <v>5729</v>
      </c>
      <c r="M1712" s="3">
        <v>26253</v>
      </c>
      <c r="N1712" s="4">
        <v>1167.4000000000001</v>
      </c>
      <c r="O1712" s="4">
        <v>0</v>
      </c>
      <c r="P1712" s="4">
        <v>0</v>
      </c>
      <c r="Q1712" s="4">
        <v>0</v>
      </c>
      <c r="R1712" s="4">
        <v>0</v>
      </c>
      <c r="S1712" s="4">
        <v>1167.4000000000001</v>
      </c>
      <c r="T1712" t="s">
        <v>5699</v>
      </c>
      <c r="U1712" t="s">
        <v>5728</v>
      </c>
      <c r="V1712" s="15" t="s">
        <v>5681</v>
      </c>
      <c r="W1712" t="s">
        <v>2887</v>
      </c>
    </row>
    <row r="1713" spans="1:23" x14ac:dyDescent="0.2">
      <c r="A1713" t="s">
        <v>2869</v>
      </c>
      <c r="B1713" t="s">
        <v>2870</v>
      </c>
      <c r="C1713" t="s">
        <v>2887</v>
      </c>
      <c r="D1713" t="s">
        <v>2888</v>
      </c>
      <c r="E1713" t="s">
        <v>2873</v>
      </c>
      <c r="F1713" t="s">
        <v>2874</v>
      </c>
      <c r="G1713" t="s">
        <v>2809</v>
      </c>
      <c r="H1713" t="s">
        <v>5726</v>
      </c>
      <c r="I1713" s="2">
        <v>45807</v>
      </c>
      <c r="J1713" t="s">
        <v>2811</v>
      </c>
      <c r="K1713" t="s">
        <v>2899</v>
      </c>
      <c r="L1713" t="s">
        <v>5730</v>
      </c>
      <c r="M1713" s="3">
        <v>26539</v>
      </c>
      <c r="N1713" s="4">
        <v>1167.4000000000001</v>
      </c>
      <c r="O1713" s="4">
        <v>0</v>
      </c>
      <c r="P1713" s="4">
        <v>0</v>
      </c>
      <c r="Q1713" s="4">
        <v>0</v>
      </c>
      <c r="R1713" s="4">
        <v>0</v>
      </c>
      <c r="S1713" s="4">
        <v>1167.4000000000001</v>
      </c>
      <c r="T1713" t="s">
        <v>5699</v>
      </c>
      <c r="U1713" t="s">
        <v>5728</v>
      </c>
      <c r="V1713" s="15" t="s">
        <v>5681</v>
      </c>
      <c r="W1713" t="s">
        <v>2887</v>
      </c>
    </row>
    <row r="1714" spans="1:23" x14ac:dyDescent="0.2">
      <c r="A1714" t="s">
        <v>2869</v>
      </c>
      <c r="B1714" t="s">
        <v>2870</v>
      </c>
      <c r="C1714" t="s">
        <v>2887</v>
      </c>
      <c r="D1714" t="s">
        <v>2888</v>
      </c>
      <c r="E1714" t="s">
        <v>2873</v>
      </c>
      <c r="F1714" t="s">
        <v>2874</v>
      </c>
      <c r="G1714" t="s">
        <v>2809</v>
      </c>
      <c r="H1714" t="s">
        <v>5726</v>
      </c>
      <c r="I1714" s="2">
        <v>45807</v>
      </c>
      <c r="J1714" t="s">
        <v>2811</v>
      </c>
      <c r="K1714" t="s">
        <v>2899</v>
      </c>
      <c r="L1714" t="s">
        <v>5731</v>
      </c>
      <c r="M1714" s="3">
        <v>26535</v>
      </c>
      <c r="N1714" s="4">
        <v>1167.4000000000001</v>
      </c>
      <c r="O1714" s="4">
        <v>0</v>
      </c>
      <c r="P1714" s="4">
        <v>0</v>
      </c>
      <c r="Q1714" s="4">
        <v>0</v>
      </c>
      <c r="R1714" s="4">
        <v>0</v>
      </c>
      <c r="S1714" s="4">
        <v>1167.4000000000001</v>
      </c>
      <c r="T1714" t="s">
        <v>5699</v>
      </c>
      <c r="U1714" t="s">
        <v>5728</v>
      </c>
      <c r="V1714" s="15" t="s">
        <v>5681</v>
      </c>
      <c r="W1714" t="s">
        <v>2887</v>
      </c>
    </row>
    <row r="1715" spans="1:23" x14ac:dyDescent="0.2">
      <c r="A1715" t="s">
        <v>2869</v>
      </c>
      <c r="B1715" t="s">
        <v>2870</v>
      </c>
      <c r="C1715" t="s">
        <v>2887</v>
      </c>
      <c r="D1715" t="s">
        <v>2888</v>
      </c>
      <c r="E1715" t="s">
        <v>2873</v>
      </c>
      <c r="F1715" t="s">
        <v>2874</v>
      </c>
      <c r="G1715" t="s">
        <v>2809</v>
      </c>
      <c r="H1715" t="s">
        <v>5726</v>
      </c>
      <c r="I1715" s="2">
        <v>45807</v>
      </c>
      <c r="J1715" t="s">
        <v>2811</v>
      </c>
      <c r="K1715" t="s">
        <v>2899</v>
      </c>
      <c r="L1715" t="s">
        <v>5732</v>
      </c>
      <c r="M1715" s="3">
        <v>26508</v>
      </c>
      <c r="N1715" s="4">
        <v>1167.4000000000001</v>
      </c>
      <c r="O1715" s="4">
        <v>0</v>
      </c>
      <c r="P1715" s="4">
        <v>0</v>
      </c>
      <c r="Q1715" s="4">
        <v>0</v>
      </c>
      <c r="R1715" s="4">
        <v>0</v>
      </c>
      <c r="S1715" s="4">
        <v>1167.4000000000001</v>
      </c>
      <c r="T1715" t="s">
        <v>5699</v>
      </c>
      <c r="U1715" t="s">
        <v>5728</v>
      </c>
      <c r="V1715" s="15" t="s">
        <v>5681</v>
      </c>
      <c r="W1715" t="s">
        <v>2887</v>
      </c>
    </row>
    <row r="1716" spans="1:23" x14ac:dyDescent="0.2">
      <c r="A1716" t="s">
        <v>2869</v>
      </c>
      <c r="B1716" t="s">
        <v>2870</v>
      </c>
      <c r="C1716" t="s">
        <v>2887</v>
      </c>
      <c r="D1716" t="s">
        <v>2888</v>
      </c>
      <c r="E1716" t="s">
        <v>2873</v>
      </c>
      <c r="F1716" t="s">
        <v>2874</v>
      </c>
      <c r="G1716" t="s">
        <v>2809</v>
      </c>
      <c r="H1716" t="s">
        <v>5726</v>
      </c>
      <c r="I1716" s="2">
        <v>45807</v>
      </c>
      <c r="J1716" t="s">
        <v>2811</v>
      </c>
      <c r="K1716" t="s">
        <v>2899</v>
      </c>
      <c r="L1716" t="s">
        <v>5733</v>
      </c>
      <c r="M1716" s="3">
        <v>26310</v>
      </c>
      <c r="N1716" s="4">
        <v>1167.4000000000001</v>
      </c>
      <c r="O1716" s="4">
        <v>0</v>
      </c>
      <c r="P1716" s="4">
        <v>0</v>
      </c>
      <c r="Q1716" s="4">
        <v>0</v>
      </c>
      <c r="R1716" s="4">
        <v>0</v>
      </c>
      <c r="S1716" s="4">
        <v>1167.4000000000001</v>
      </c>
      <c r="T1716" t="s">
        <v>5699</v>
      </c>
      <c r="U1716" t="s">
        <v>5728</v>
      </c>
      <c r="V1716" s="15" t="s">
        <v>5681</v>
      </c>
      <c r="W1716" t="s">
        <v>2887</v>
      </c>
    </row>
    <row r="1717" spans="1:23" x14ac:dyDescent="0.2">
      <c r="A1717" t="s">
        <v>2869</v>
      </c>
      <c r="B1717" t="s">
        <v>2870</v>
      </c>
      <c r="C1717" t="s">
        <v>2887</v>
      </c>
      <c r="D1717" t="s">
        <v>2888</v>
      </c>
      <c r="E1717" t="s">
        <v>2873</v>
      </c>
      <c r="F1717" t="s">
        <v>2874</v>
      </c>
      <c r="G1717" t="s">
        <v>2809</v>
      </c>
      <c r="H1717" t="s">
        <v>5726</v>
      </c>
      <c r="I1717" s="2">
        <v>45807</v>
      </c>
      <c r="J1717" t="s">
        <v>2811</v>
      </c>
      <c r="K1717" t="s">
        <v>2899</v>
      </c>
      <c r="L1717" t="s">
        <v>5734</v>
      </c>
      <c r="M1717" s="3">
        <v>26561</v>
      </c>
      <c r="N1717" s="4">
        <v>1167.4000000000001</v>
      </c>
      <c r="O1717" s="4">
        <v>0</v>
      </c>
      <c r="P1717" s="4">
        <v>0</v>
      </c>
      <c r="Q1717" s="4">
        <v>0</v>
      </c>
      <c r="R1717" s="4">
        <v>0</v>
      </c>
      <c r="S1717" s="4">
        <v>1167.4000000000001</v>
      </c>
      <c r="T1717" t="s">
        <v>5699</v>
      </c>
      <c r="U1717" t="s">
        <v>5728</v>
      </c>
      <c r="V1717" s="15" t="s">
        <v>5681</v>
      </c>
      <c r="W1717" t="s">
        <v>2887</v>
      </c>
    </row>
    <row r="1718" spans="1:23" x14ac:dyDescent="0.2">
      <c r="A1718" t="s">
        <v>2869</v>
      </c>
      <c r="B1718" t="s">
        <v>2870</v>
      </c>
      <c r="C1718" t="s">
        <v>2887</v>
      </c>
      <c r="D1718" t="s">
        <v>2888</v>
      </c>
      <c r="E1718" t="s">
        <v>2873</v>
      </c>
      <c r="F1718" t="s">
        <v>2874</v>
      </c>
      <c r="G1718" t="s">
        <v>2809</v>
      </c>
      <c r="H1718" t="s">
        <v>5726</v>
      </c>
      <c r="I1718" s="2">
        <v>45807</v>
      </c>
      <c r="J1718" t="s">
        <v>2811</v>
      </c>
      <c r="K1718" t="s">
        <v>2899</v>
      </c>
      <c r="L1718" t="s">
        <v>5735</v>
      </c>
      <c r="M1718" s="3">
        <v>26054</v>
      </c>
      <c r="N1718" s="4">
        <v>1167.4000000000001</v>
      </c>
      <c r="O1718" s="4">
        <v>0</v>
      </c>
      <c r="P1718" s="4">
        <v>0</v>
      </c>
      <c r="Q1718" s="4">
        <v>0</v>
      </c>
      <c r="R1718" s="4">
        <v>0</v>
      </c>
      <c r="S1718" s="4">
        <v>1167.4000000000001</v>
      </c>
      <c r="T1718" t="s">
        <v>5699</v>
      </c>
      <c r="U1718" t="s">
        <v>5728</v>
      </c>
      <c r="V1718" s="15" t="s">
        <v>5681</v>
      </c>
      <c r="W1718" t="s">
        <v>2887</v>
      </c>
    </row>
    <row r="1719" spans="1:23" x14ac:dyDescent="0.2">
      <c r="A1719" t="s">
        <v>2869</v>
      </c>
      <c r="B1719" t="s">
        <v>2870</v>
      </c>
      <c r="C1719" t="s">
        <v>2887</v>
      </c>
      <c r="D1719" t="s">
        <v>2888</v>
      </c>
      <c r="E1719" t="s">
        <v>2873</v>
      </c>
      <c r="F1719" t="s">
        <v>2874</v>
      </c>
      <c r="G1719" t="s">
        <v>2809</v>
      </c>
      <c r="H1719" t="s">
        <v>5726</v>
      </c>
      <c r="I1719" s="2">
        <v>45807</v>
      </c>
      <c r="J1719" t="s">
        <v>2811</v>
      </c>
      <c r="K1719" t="s">
        <v>2899</v>
      </c>
      <c r="L1719" t="s">
        <v>5736</v>
      </c>
      <c r="M1719" s="3">
        <v>25882</v>
      </c>
      <c r="N1719" s="4">
        <v>1167.4000000000001</v>
      </c>
      <c r="O1719" s="4">
        <v>0</v>
      </c>
      <c r="P1719" s="4">
        <v>0</v>
      </c>
      <c r="Q1719" s="4">
        <v>0</v>
      </c>
      <c r="R1719" s="4">
        <v>0</v>
      </c>
      <c r="S1719" s="4">
        <v>1167.4000000000001</v>
      </c>
      <c r="T1719" t="s">
        <v>5699</v>
      </c>
      <c r="U1719" t="s">
        <v>5728</v>
      </c>
      <c r="V1719" s="15" t="s">
        <v>5681</v>
      </c>
      <c r="W1719" t="s">
        <v>2887</v>
      </c>
    </row>
    <row r="1720" spans="1:23" x14ac:dyDescent="0.2">
      <c r="A1720" t="s">
        <v>2869</v>
      </c>
      <c r="B1720" t="s">
        <v>2870</v>
      </c>
      <c r="C1720" t="s">
        <v>2887</v>
      </c>
      <c r="D1720" t="s">
        <v>2888</v>
      </c>
      <c r="E1720" t="s">
        <v>2873</v>
      </c>
      <c r="F1720" t="s">
        <v>2874</v>
      </c>
      <c r="G1720" t="s">
        <v>2809</v>
      </c>
      <c r="H1720" t="s">
        <v>5726</v>
      </c>
      <c r="I1720" s="2">
        <v>45807</v>
      </c>
      <c r="J1720" t="s">
        <v>2811</v>
      </c>
      <c r="K1720" t="s">
        <v>2899</v>
      </c>
      <c r="L1720" t="s">
        <v>5737</v>
      </c>
      <c r="M1720" s="3">
        <v>25992</v>
      </c>
      <c r="N1720" s="4">
        <v>1167.4000000000001</v>
      </c>
      <c r="O1720" s="4">
        <v>0</v>
      </c>
      <c r="P1720" s="4">
        <v>0</v>
      </c>
      <c r="Q1720" s="4">
        <v>0</v>
      </c>
      <c r="R1720" s="4">
        <v>0</v>
      </c>
      <c r="S1720" s="4">
        <v>1167.4000000000001</v>
      </c>
      <c r="T1720" t="s">
        <v>5699</v>
      </c>
      <c r="U1720" t="s">
        <v>5728</v>
      </c>
      <c r="V1720" s="15" t="s">
        <v>5681</v>
      </c>
      <c r="W1720" t="s">
        <v>2887</v>
      </c>
    </row>
    <row r="1721" spans="1:23" x14ac:dyDescent="0.2">
      <c r="A1721" t="s">
        <v>2869</v>
      </c>
      <c r="B1721" t="s">
        <v>2870</v>
      </c>
      <c r="C1721" t="s">
        <v>2887</v>
      </c>
      <c r="D1721" t="s">
        <v>2888</v>
      </c>
      <c r="E1721" t="s">
        <v>2873</v>
      </c>
      <c r="F1721" t="s">
        <v>2874</v>
      </c>
      <c r="G1721" t="s">
        <v>2809</v>
      </c>
      <c r="H1721" t="s">
        <v>5726</v>
      </c>
      <c r="I1721" s="2">
        <v>45807</v>
      </c>
      <c r="J1721" t="s">
        <v>2811</v>
      </c>
      <c r="K1721" t="s">
        <v>2899</v>
      </c>
      <c r="L1721" t="s">
        <v>5738</v>
      </c>
      <c r="M1721" s="3">
        <v>25900</v>
      </c>
      <c r="N1721" s="4">
        <v>1167.4000000000001</v>
      </c>
      <c r="O1721" s="4">
        <v>0</v>
      </c>
      <c r="P1721" s="4">
        <v>0</v>
      </c>
      <c r="Q1721" s="4">
        <v>0</v>
      </c>
      <c r="R1721" s="4">
        <v>0</v>
      </c>
      <c r="S1721" s="4">
        <v>1167.4000000000001</v>
      </c>
      <c r="T1721" t="s">
        <v>5699</v>
      </c>
      <c r="U1721" t="s">
        <v>5728</v>
      </c>
      <c r="V1721" s="15" t="s">
        <v>5681</v>
      </c>
      <c r="W1721" t="s">
        <v>2887</v>
      </c>
    </row>
    <row r="1722" spans="1:23" x14ac:dyDescent="0.2">
      <c r="A1722" t="s">
        <v>2869</v>
      </c>
      <c r="B1722" t="s">
        <v>2870</v>
      </c>
      <c r="C1722" t="s">
        <v>2887</v>
      </c>
      <c r="D1722" t="s">
        <v>2888</v>
      </c>
      <c r="E1722" t="s">
        <v>2873</v>
      </c>
      <c r="F1722" t="s">
        <v>2874</v>
      </c>
      <c r="G1722" t="s">
        <v>2809</v>
      </c>
      <c r="H1722" t="s">
        <v>5726</v>
      </c>
      <c r="I1722" s="2">
        <v>45807</v>
      </c>
      <c r="J1722" t="s">
        <v>2811</v>
      </c>
      <c r="K1722" t="s">
        <v>2899</v>
      </c>
      <c r="L1722" t="s">
        <v>5739</v>
      </c>
      <c r="M1722" s="3">
        <v>26045</v>
      </c>
      <c r="N1722" s="4">
        <v>1167.4000000000001</v>
      </c>
      <c r="O1722" s="4">
        <v>0</v>
      </c>
      <c r="P1722" s="4">
        <v>0</v>
      </c>
      <c r="Q1722" s="4">
        <v>0</v>
      </c>
      <c r="R1722" s="4">
        <v>0</v>
      </c>
      <c r="S1722" s="4">
        <v>1167.4000000000001</v>
      </c>
      <c r="T1722" t="s">
        <v>5699</v>
      </c>
      <c r="U1722" t="s">
        <v>5728</v>
      </c>
      <c r="V1722" s="15" t="s">
        <v>5681</v>
      </c>
      <c r="W1722" t="s">
        <v>2887</v>
      </c>
    </row>
    <row r="1723" spans="1:23" x14ac:dyDescent="0.2">
      <c r="A1723" s="7" t="s">
        <v>2869</v>
      </c>
      <c r="B1723" s="7" t="s">
        <v>10</v>
      </c>
      <c r="C1723" s="7" t="s">
        <v>10</v>
      </c>
      <c r="D1723" s="7" t="s">
        <v>10</v>
      </c>
      <c r="E1723" s="7" t="s">
        <v>10</v>
      </c>
      <c r="F1723" s="7" t="s">
        <v>10</v>
      </c>
      <c r="G1723" s="7" t="s">
        <v>10</v>
      </c>
      <c r="H1723" s="7" t="s">
        <v>10</v>
      </c>
      <c r="I1723" s="8"/>
      <c r="J1723" s="7" t="s">
        <v>10</v>
      </c>
      <c r="K1723" s="7" t="s">
        <v>10</v>
      </c>
      <c r="L1723" s="7" t="s">
        <v>10</v>
      </c>
      <c r="M1723" s="9">
        <v>792160</v>
      </c>
      <c r="N1723" s="10">
        <v>35052.1</v>
      </c>
      <c r="O1723" s="10">
        <v>0</v>
      </c>
      <c r="P1723" s="10">
        <v>0</v>
      </c>
      <c r="Q1723" s="10">
        <v>0</v>
      </c>
      <c r="R1723" s="10">
        <v>0</v>
      </c>
      <c r="S1723" s="10">
        <v>35052.1</v>
      </c>
      <c r="T1723" s="7" t="s">
        <v>10</v>
      </c>
      <c r="U1723" s="7" t="s">
        <v>10</v>
      </c>
      <c r="V1723" s="15" t="s">
        <v>5681</v>
      </c>
      <c r="W1723" s="7" t="s">
        <v>10</v>
      </c>
    </row>
    <row r="1724" spans="1:23" x14ac:dyDescent="0.2">
      <c r="A1724" t="s">
        <v>2911</v>
      </c>
      <c r="B1724" t="s">
        <v>2912</v>
      </c>
      <c r="C1724" t="s">
        <v>2922</v>
      </c>
      <c r="D1724" t="s">
        <v>2923</v>
      </c>
      <c r="E1724" t="s">
        <v>2915</v>
      </c>
      <c r="F1724" t="s">
        <v>2916</v>
      </c>
      <c r="G1724" t="s">
        <v>2856</v>
      </c>
      <c r="H1724" t="s">
        <v>5740</v>
      </c>
      <c r="I1724" s="2">
        <v>45778</v>
      </c>
      <c r="J1724" t="s">
        <v>2985</v>
      </c>
      <c r="K1724" t="s">
        <v>2986</v>
      </c>
      <c r="L1724" t="s">
        <v>5741</v>
      </c>
      <c r="M1724" s="3">
        <v>28442</v>
      </c>
      <c r="N1724" s="4">
        <v>615018.72</v>
      </c>
      <c r="O1724" s="4">
        <v>684.5</v>
      </c>
      <c r="P1724" s="4">
        <v>2754</v>
      </c>
      <c r="Q1724" s="4">
        <v>853.26</v>
      </c>
      <c r="R1724" s="4">
        <v>4500</v>
      </c>
      <c r="S1724" s="4">
        <v>607080.22</v>
      </c>
      <c r="T1724" t="s">
        <v>2857</v>
      </c>
      <c r="U1724" t="s">
        <v>5742</v>
      </c>
      <c r="V1724" s="15" t="s">
        <v>5681</v>
      </c>
      <c r="W1724" t="s">
        <v>2922</v>
      </c>
    </row>
    <row r="1725" spans="1:23" x14ac:dyDescent="0.2">
      <c r="A1725" t="s">
        <v>2911</v>
      </c>
      <c r="B1725" t="s">
        <v>2912</v>
      </c>
      <c r="C1725" t="s">
        <v>2922</v>
      </c>
      <c r="D1725" t="s">
        <v>2923</v>
      </c>
      <c r="E1725" t="s">
        <v>2915</v>
      </c>
      <c r="F1725" t="s">
        <v>2916</v>
      </c>
      <c r="G1725" t="s">
        <v>2856</v>
      </c>
      <c r="H1725" t="s">
        <v>5743</v>
      </c>
      <c r="I1725" s="2">
        <v>45778</v>
      </c>
      <c r="J1725" t="s">
        <v>2962</v>
      </c>
      <c r="K1725" t="s">
        <v>4250</v>
      </c>
      <c r="L1725" t="s">
        <v>5744</v>
      </c>
      <c r="M1725" s="3">
        <v>28388</v>
      </c>
      <c r="N1725" s="4">
        <v>614986.56000000006</v>
      </c>
      <c r="O1725" s="4">
        <v>684.47</v>
      </c>
      <c r="P1725" s="4">
        <v>2754</v>
      </c>
      <c r="Q1725" s="4">
        <v>851.64</v>
      </c>
      <c r="R1725" s="4">
        <v>4500</v>
      </c>
      <c r="S1725" s="4">
        <v>607048.09</v>
      </c>
      <c r="T1725" t="s">
        <v>2857</v>
      </c>
      <c r="U1725" t="s">
        <v>5745</v>
      </c>
      <c r="V1725" s="15" t="s">
        <v>5681</v>
      </c>
      <c r="W1725" t="s">
        <v>2922</v>
      </c>
    </row>
    <row r="1726" spans="1:23" x14ac:dyDescent="0.2">
      <c r="A1726" t="s">
        <v>2911</v>
      </c>
      <c r="B1726" t="s">
        <v>2912</v>
      </c>
      <c r="C1726" t="s">
        <v>2922</v>
      </c>
      <c r="D1726" t="s">
        <v>2923</v>
      </c>
      <c r="E1726" t="s">
        <v>2915</v>
      </c>
      <c r="F1726" t="s">
        <v>2916</v>
      </c>
      <c r="G1726" t="s">
        <v>2856</v>
      </c>
      <c r="H1726" t="s">
        <v>5746</v>
      </c>
      <c r="I1726" s="2">
        <v>45779</v>
      </c>
      <c r="J1726" t="s">
        <v>4695</v>
      </c>
      <c r="K1726" t="s">
        <v>4696</v>
      </c>
      <c r="L1726" t="s">
        <v>5747</v>
      </c>
      <c r="M1726" s="3">
        <v>37191</v>
      </c>
      <c r="N1726" s="4">
        <v>805272.92</v>
      </c>
      <c r="O1726" s="4">
        <v>896.25</v>
      </c>
      <c r="P1726" s="4">
        <v>1719.03</v>
      </c>
      <c r="Q1726" s="4">
        <v>1115.73</v>
      </c>
      <c r="R1726" s="4">
        <v>3500</v>
      </c>
      <c r="S1726" s="4">
        <v>799157.64</v>
      </c>
      <c r="T1726" t="s">
        <v>2857</v>
      </c>
      <c r="U1726" t="s">
        <v>5748</v>
      </c>
      <c r="V1726" s="15" t="s">
        <v>5681</v>
      </c>
      <c r="W1726" t="s">
        <v>2922</v>
      </c>
    </row>
    <row r="1727" spans="1:23" x14ac:dyDescent="0.2">
      <c r="A1727" t="s">
        <v>2911</v>
      </c>
      <c r="B1727" t="s">
        <v>2912</v>
      </c>
      <c r="C1727" t="s">
        <v>2913</v>
      </c>
      <c r="D1727" t="s">
        <v>2914</v>
      </c>
      <c r="E1727" t="s">
        <v>2915</v>
      </c>
      <c r="F1727" t="s">
        <v>2916</v>
      </c>
      <c r="G1727" t="s">
        <v>2856</v>
      </c>
      <c r="H1727" t="s">
        <v>5749</v>
      </c>
      <c r="I1727" s="2">
        <v>45779</v>
      </c>
      <c r="J1727" t="s">
        <v>3389</v>
      </c>
      <c r="K1727" t="s">
        <v>3390</v>
      </c>
      <c r="L1727" t="s">
        <v>5750</v>
      </c>
      <c r="M1727" s="3">
        <v>29366</v>
      </c>
      <c r="N1727" s="4">
        <v>651471.79</v>
      </c>
      <c r="O1727" s="4">
        <v>725.08</v>
      </c>
      <c r="P1727" s="4">
        <v>3518</v>
      </c>
      <c r="Q1727" s="4">
        <v>880.98</v>
      </c>
      <c r="R1727" s="4">
        <v>3500</v>
      </c>
      <c r="S1727" s="4">
        <v>643728.71</v>
      </c>
      <c r="T1727" t="s">
        <v>2857</v>
      </c>
      <c r="U1727" t="s">
        <v>5751</v>
      </c>
      <c r="V1727" s="15" t="s">
        <v>5681</v>
      </c>
      <c r="W1727" t="s">
        <v>2913</v>
      </c>
    </row>
    <row r="1728" spans="1:23" x14ac:dyDescent="0.2">
      <c r="A1728" t="s">
        <v>2911</v>
      </c>
      <c r="B1728" t="s">
        <v>2912</v>
      </c>
      <c r="C1728" t="s">
        <v>2913</v>
      </c>
      <c r="D1728" t="s">
        <v>2914</v>
      </c>
      <c r="E1728" t="s">
        <v>2915</v>
      </c>
      <c r="F1728" t="s">
        <v>2916</v>
      </c>
      <c r="G1728" t="s">
        <v>2856</v>
      </c>
      <c r="H1728" t="s">
        <v>5752</v>
      </c>
      <c r="I1728" s="2">
        <v>45779</v>
      </c>
      <c r="J1728" t="s">
        <v>2990</v>
      </c>
      <c r="K1728" t="s">
        <v>2991</v>
      </c>
      <c r="L1728" t="s">
        <v>5753</v>
      </c>
      <c r="M1728" s="3">
        <v>29304</v>
      </c>
      <c r="N1728" s="4">
        <v>653612.82999999996</v>
      </c>
      <c r="O1728" s="4">
        <v>727.46</v>
      </c>
      <c r="P1728" s="4">
        <v>2600</v>
      </c>
      <c r="Q1728" s="4">
        <v>879.12</v>
      </c>
      <c r="R1728" s="4">
        <v>4500</v>
      </c>
      <c r="S1728" s="4">
        <v>645785.37</v>
      </c>
      <c r="T1728" t="s">
        <v>2857</v>
      </c>
      <c r="U1728" t="s">
        <v>5754</v>
      </c>
      <c r="V1728" s="15" t="s">
        <v>5681</v>
      </c>
      <c r="W1728" t="s">
        <v>2913</v>
      </c>
    </row>
    <row r="1729" spans="1:23" x14ac:dyDescent="0.2">
      <c r="A1729" t="s">
        <v>2911</v>
      </c>
      <c r="B1729" t="s">
        <v>2912</v>
      </c>
      <c r="C1729" t="s">
        <v>2922</v>
      </c>
      <c r="D1729" t="s">
        <v>2923</v>
      </c>
      <c r="E1729" t="s">
        <v>2915</v>
      </c>
      <c r="F1729" t="s">
        <v>2916</v>
      </c>
      <c r="G1729" t="s">
        <v>2856</v>
      </c>
      <c r="H1729" t="s">
        <v>5755</v>
      </c>
      <c r="I1729" s="2">
        <v>45779</v>
      </c>
      <c r="J1729" t="s">
        <v>2957</v>
      </c>
      <c r="K1729" t="s">
        <v>2958</v>
      </c>
      <c r="L1729" t="s">
        <v>5756</v>
      </c>
      <c r="M1729" s="3">
        <v>28442</v>
      </c>
      <c r="N1729" s="4">
        <v>615018.72</v>
      </c>
      <c r="O1729" s="4">
        <v>684.5</v>
      </c>
      <c r="P1729" s="4">
        <v>2754</v>
      </c>
      <c r="Q1729" s="4">
        <v>853.26</v>
      </c>
      <c r="R1729" s="4">
        <v>4500</v>
      </c>
      <c r="S1729" s="4">
        <v>607080.22</v>
      </c>
      <c r="T1729" t="s">
        <v>2857</v>
      </c>
      <c r="U1729" t="s">
        <v>5757</v>
      </c>
      <c r="V1729" s="15" t="s">
        <v>5681</v>
      </c>
      <c r="W1729" t="s">
        <v>2922</v>
      </c>
    </row>
    <row r="1730" spans="1:23" x14ac:dyDescent="0.2">
      <c r="A1730" t="s">
        <v>2911</v>
      </c>
      <c r="B1730" t="s">
        <v>2912</v>
      </c>
      <c r="C1730" t="s">
        <v>2922</v>
      </c>
      <c r="D1730" t="s">
        <v>2923</v>
      </c>
      <c r="E1730" t="s">
        <v>2915</v>
      </c>
      <c r="F1730" t="s">
        <v>2916</v>
      </c>
      <c r="G1730" t="s">
        <v>2856</v>
      </c>
      <c r="H1730" t="s">
        <v>5758</v>
      </c>
      <c r="I1730" s="2">
        <v>45779</v>
      </c>
      <c r="J1730" t="s">
        <v>2947</v>
      </c>
      <c r="K1730" t="s">
        <v>2948</v>
      </c>
      <c r="L1730" t="s">
        <v>5691</v>
      </c>
      <c r="M1730" s="3">
        <v>28644</v>
      </c>
      <c r="N1730" s="4">
        <v>620479.17000000004</v>
      </c>
      <c r="O1730" s="4">
        <v>690.58</v>
      </c>
      <c r="P1730" s="4">
        <v>2800</v>
      </c>
      <c r="Q1730" s="4">
        <v>859.32</v>
      </c>
      <c r="R1730" s="4">
        <v>3500</v>
      </c>
      <c r="S1730" s="4">
        <v>613488.59</v>
      </c>
      <c r="T1730" t="s">
        <v>2857</v>
      </c>
      <c r="U1730" t="s">
        <v>5759</v>
      </c>
      <c r="V1730" s="15" t="s">
        <v>5681</v>
      </c>
      <c r="W1730" t="s">
        <v>2922</v>
      </c>
    </row>
    <row r="1731" spans="1:23" x14ac:dyDescent="0.2">
      <c r="A1731" t="s">
        <v>2911</v>
      </c>
      <c r="B1731" t="s">
        <v>2912</v>
      </c>
      <c r="C1731" t="s">
        <v>2922</v>
      </c>
      <c r="D1731" t="s">
        <v>2923</v>
      </c>
      <c r="E1731" t="s">
        <v>2915</v>
      </c>
      <c r="F1731" t="s">
        <v>2916</v>
      </c>
      <c r="G1731" t="s">
        <v>2856</v>
      </c>
      <c r="H1731" t="s">
        <v>5760</v>
      </c>
      <c r="I1731" s="2">
        <v>45779</v>
      </c>
      <c r="J1731" t="s">
        <v>2925</v>
      </c>
      <c r="K1731" t="s">
        <v>3003</v>
      </c>
      <c r="L1731" t="s">
        <v>5761</v>
      </c>
      <c r="M1731" s="3">
        <v>29114</v>
      </c>
      <c r="N1731" s="4">
        <v>626347.24</v>
      </c>
      <c r="O1731" s="4">
        <v>697.11</v>
      </c>
      <c r="P1731" s="4">
        <v>2424</v>
      </c>
      <c r="Q1731" s="4">
        <v>873.42</v>
      </c>
      <c r="R1731" s="4">
        <v>4500</v>
      </c>
      <c r="S1731" s="4">
        <v>618726.13</v>
      </c>
      <c r="T1731" t="s">
        <v>2857</v>
      </c>
      <c r="U1731" t="s">
        <v>5762</v>
      </c>
      <c r="V1731" s="15" t="s">
        <v>5681</v>
      </c>
      <c r="W1731" t="s">
        <v>2922</v>
      </c>
    </row>
    <row r="1732" spans="1:23" x14ac:dyDescent="0.2">
      <c r="A1732" t="s">
        <v>2911</v>
      </c>
      <c r="B1732" t="s">
        <v>2912</v>
      </c>
      <c r="C1732" t="s">
        <v>2922</v>
      </c>
      <c r="D1732" t="s">
        <v>2923</v>
      </c>
      <c r="E1732" t="s">
        <v>2915</v>
      </c>
      <c r="F1732" t="s">
        <v>2916</v>
      </c>
      <c r="G1732" t="s">
        <v>2856</v>
      </c>
      <c r="H1732" t="s">
        <v>5760</v>
      </c>
      <c r="I1732" s="2">
        <v>45779</v>
      </c>
      <c r="J1732" t="s">
        <v>2925</v>
      </c>
      <c r="K1732" t="s">
        <v>3003</v>
      </c>
      <c r="L1732" t="s">
        <v>5763</v>
      </c>
      <c r="M1732" s="3">
        <v>28963</v>
      </c>
      <c r="N1732" s="4">
        <v>623098.68999999994</v>
      </c>
      <c r="O1732" s="4">
        <v>693.5</v>
      </c>
      <c r="P1732" s="4">
        <v>2424</v>
      </c>
      <c r="Q1732" s="4">
        <v>868.89</v>
      </c>
      <c r="R1732" s="4">
        <v>4500</v>
      </c>
      <c r="S1732" s="4">
        <v>615481.18999999994</v>
      </c>
      <c r="T1732" t="s">
        <v>2857</v>
      </c>
      <c r="U1732" t="s">
        <v>5762</v>
      </c>
      <c r="V1732" s="15" t="s">
        <v>5681</v>
      </c>
      <c r="W1732" t="s">
        <v>2922</v>
      </c>
    </row>
    <row r="1733" spans="1:23" x14ac:dyDescent="0.2">
      <c r="A1733" t="s">
        <v>2911</v>
      </c>
      <c r="B1733" t="s">
        <v>2912</v>
      </c>
      <c r="C1733" t="s">
        <v>2922</v>
      </c>
      <c r="D1733" t="s">
        <v>2923</v>
      </c>
      <c r="E1733" t="s">
        <v>2915</v>
      </c>
      <c r="F1733" t="s">
        <v>2916</v>
      </c>
      <c r="G1733" t="s">
        <v>2856</v>
      </c>
      <c r="H1733" t="s">
        <v>5760</v>
      </c>
      <c r="I1733" s="2">
        <v>45779</v>
      </c>
      <c r="J1733" t="s">
        <v>2925</v>
      </c>
      <c r="K1733" t="s">
        <v>3003</v>
      </c>
      <c r="L1733" t="s">
        <v>5764</v>
      </c>
      <c r="M1733" s="3">
        <v>29001</v>
      </c>
      <c r="N1733" s="4">
        <v>623916.19999999995</v>
      </c>
      <c r="O1733" s="4">
        <v>694.41</v>
      </c>
      <c r="P1733" s="4">
        <v>2424</v>
      </c>
      <c r="Q1733" s="4">
        <v>870.03</v>
      </c>
      <c r="R1733" s="4">
        <v>4500</v>
      </c>
      <c r="S1733" s="4">
        <v>616297.79</v>
      </c>
      <c r="T1733" t="s">
        <v>2857</v>
      </c>
      <c r="U1733" t="s">
        <v>5762</v>
      </c>
      <c r="V1733" s="15" t="s">
        <v>5681</v>
      </c>
      <c r="W1733" t="s">
        <v>2922</v>
      </c>
    </row>
    <row r="1734" spans="1:23" x14ac:dyDescent="0.2">
      <c r="A1734" t="s">
        <v>2911</v>
      </c>
      <c r="B1734" t="s">
        <v>2912</v>
      </c>
      <c r="C1734" t="s">
        <v>2922</v>
      </c>
      <c r="D1734" t="s">
        <v>2923</v>
      </c>
      <c r="E1734" t="s">
        <v>2915</v>
      </c>
      <c r="F1734" t="s">
        <v>2916</v>
      </c>
      <c r="G1734" t="s">
        <v>2856</v>
      </c>
      <c r="H1734" t="s">
        <v>5765</v>
      </c>
      <c r="I1734" s="2">
        <v>45779</v>
      </c>
      <c r="J1734" t="s">
        <v>2962</v>
      </c>
      <c r="K1734" t="s">
        <v>3718</v>
      </c>
      <c r="L1734" t="s">
        <v>5167</v>
      </c>
      <c r="M1734" s="3">
        <v>5493</v>
      </c>
      <c r="N1734" s="4">
        <v>118998.21</v>
      </c>
      <c r="O1734" s="4">
        <v>132.44</v>
      </c>
      <c r="P1734" s="4">
        <v>551.13</v>
      </c>
      <c r="Q1734" s="4">
        <v>164.79</v>
      </c>
      <c r="R1734" s="4">
        <v>900</v>
      </c>
      <c r="S1734" s="4">
        <v>117414.64</v>
      </c>
      <c r="T1734" t="s">
        <v>2857</v>
      </c>
      <c r="U1734" t="s">
        <v>5766</v>
      </c>
      <c r="V1734" s="15" t="s">
        <v>5681</v>
      </c>
      <c r="W1734" t="s">
        <v>2922</v>
      </c>
    </row>
    <row r="1735" spans="1:23" x14ac:dyDescent="0.2">
      <c r="A1735" t="s">
        <v>2911</v>
      </c>
      <c r="B1735" t="s">
        <v>2912</v>
      </c>
      <c r="C1735" t="s">
        <v>2922</v>
      </c>
      <c r="D1735" t="s">
        <v>2923</v>
      </c>
      <c r="E1735" t="s">
        <v>2915</v>
      </c>
      <c r="F1735" t="s">
        <v>2916</v>
      </c>
      <c r="G1735" t="s">
        <v>2856</v>
      </c>
      <c r="H1735" t="s">
        <v>5767</v>
      </c>
      <c r="I1735" s="2">
        <v>45779</v>
      </c>
      <c r="J1735" t="s">
        <v>2925</v>
      </c>
      <c r="K1735" t="s">
        <v>2926</v>
      </c>
      <c r="L1735" t="s">
        <v>5768</v>
      </c>
      <c r="M1735" s="3">
        <v>29429</v>
      </c>
      <c r="N1735" s="4">
        <v>647675.79</v>
      </c>
      <c r="O1735" s="4">
        <v>720.85</v>
      </c>
      <c r="P1735" s="4">
        <v>2754</v>
      </c>
      <c r="Q1735" s="4">
        <v>882.87</v>
      </c>
      <c r="R1735" s="4">
        <v>4500</v>
      </c>
      <c r="S1735" s="4">
        <v>639700.93999999994</v>
      </c>
      <c r="T1735" t="s">
        <v>2857</v>
      </c>
      <c r="U1735" t="s">
        <v>5769</v>
      </c>
      <c r="V1735" s="15" t="s">
        <v>5681</v>
      </c>
      <c r="W1735" t="s">
        <v>2922</v>
      </c>
    </row>
    <row r="1736" spans="1:23" x14ac:dyDescent="0.2">
      <c r="A1736" t="s">
        <v>2911</v>
      </c>
      <c r="B1736" t="s">
        <v>2912</v>
      </c>
      <c r="C1736" t="s">
        <v>2913</v>
      </c>
      <c r="D1736" t="s">
        <v>2914</v>
      </c>
      <c r="E1736" t="s">
        <v>2915</v>
      </c>
      <c r="F1736" t="s">
        <v>2916</v>
      </c>
      <c r="G1736" t="s">
        <v>2856</v>
      </c>
      <c r="H1736" t="s">
        <v>5770</v>
      </c>
      <c r="I1736" s="2">
        <v>45780</v>
      </c>
      <c r="J1736" t="s">
        <v>5771</v>
      </c>
      <c r="K1736" t="s">
        <v>5772</v>
      </c>
      <c r="L1736" t="s">
        <v>5773</v>
      </c>
      <c r="M1736" s="3">
        <v>14683</v>
      </c>
      <c r="N1736" s="4">
        <v>324494.3</v>
      </c>
      <c r="O1736" s="4">
        <v>361.16</v>
      </c>
      <c r="P1736" s="4">
        <v>32863.9</v>
      </c>
      <c r="Q1736" s="4">
        <v>440.49</v>
      </c>
      <c r="R1736" s="4">
        <v>0</v>
      </c>
      <c r="S1736" s="4">
        <v>291269.24</v>
      </c>
      <c r="T1736" t="s">
        <v>2857</v>
      </c>
      <c r="U1736" t="s">
        <v>5774</v>
      </c>
      <c r="V1736" s="15" t="s">
        <v>5681</v>
      </c>
      <c r="W1736" t="s">
        <v>2913</v>
      </c>
    </row>
    <row r="1737" spans="1:23" x14ac:dyDescent="0.2">
      <c r="A1737" t="s">
        <v>2911</v>
      </c>
      <c r="B1737" t="s">
        <v>2912</v>
      </c>
      <c r="C1737" t="s">
        <v>3120</v>
      </c>
      <c r="D1737" t="s">
        <v>3121</v>
      </c>
      <c r="E1737" t="s">
        <v>2915</v>
      </c>
      <c r="F1737" t="s">
        <v>2916</v>
      </c>
      <c r="G1737" t="s">
        <v>2856</v>
      </c>
      <c r="H1737" t="s">
        <v>2527</v>
      </c>
      <c r="I1737" s="2">
        <v>45780</v>
      </c>
      <c r="J1737" t="s">
        <v>930</v>
      </c>
      <c r="K1737" t="s">
        <v>3166</v>
      </c>
      <c r="L1737" t="s">
        <v>5775</v>
      </c>
      <c r="M1737" s="3">
        <v>18459</v>
      </c>
      <c r="N1737" s="4">
        <v>347148.26</v>
      </c>
      <c r="O1737" s="4">
        <v>386.37</v>
      </c>
      <c r="P1737" s="4">
        <v>1781.46</v>
      </c>
      <c r="Q1737" s="4">
        <v>0</v>
      </c>
      <c r="R1737" s="4">
        <v>780</v>
      </c>
      <c r="S1737" s="4">
        <v>344200.43</v>
      </c>
      <c r="T1737" t="s">
        <v>2857</v>
      </c>
      <c r="U1737" t="s">
        <v>5776</v>
      </c>
      <c r="V1737" s="15" t="s">
        <v>5681</v>
      </c>
      <c r="W1737" t="s">
        <v>3120</v>
      </c>
    </row>
    <row r="1738" spans="1:23" x14ac:dyDescent="0.2">
      <c r="A1738" t="s">
        <v>2911</v>
      </c>
      <c r="B1738" t="s">
        <v>2912</v>
      </c>
      <c r="C1738" t="s">
        <v>3120</v>
      </c>
      <c r="D1738" t="s">
        <v>3121</v>
      </c>
      <c r="E1738" t="s">
        <v>2915</v>
      </c>
      <c r="F1738" t="s">
        <v>2916</v>
      </c>
      <c r="G1738" t="s">
        <v>2856</v>
      </c>
      <c r="H1738" t="s">
        <v>2527</v>
      </c>
      <c r="I1738" s="2">
        <v>45780</v>
      </c>
      <c r="J1738" t="s">
        <v>930</v>
      </c>
      <c r="K1738" t="s">
        <v>3166</v>
      </c>
      <c r="L1738" t="s">
        <v>5777</v>
      </c>
      <c r="M1738" s="3">
        <v>18432</v>
      </c>
      <c r="N1738" s="4">
        <v>346640.49</v>
      </c>
      <c r="O1738" s="4">
        <v>385.8</v>
      </c>
      <c r="P1738" s="4">
        <v>1778.93</v>
      </c>
      <c r="Q1738" s="4">
        <v>0</v>
      </c>
      <c r="R1738" s="4">
        <v>780</v>
      </c>
      <c r="S1738" s="4">
        <v>343695.76</v>
      </c>
      <c r="T1738" t="s">
        <v>2857</v>
      </c>
      <c r="U1738" t="s">
        <v>5776</v>
      </c>
      <c r="V1738" s="15" t="s">
        <v>5681</v>
      </c>
      <c r="W1738" t="s">
        <v>3120</v>
      </c>
    </row>
    <row r="1739" spans="1:23" x14ac:dyDescent="0.2">
      <c r="A1739" t="s">
        <v>2911</v>
      </c>
      <c r="B1739" t="s">
        <v>2912</v>
      </c>
      <c r="C1739" t="s">
        <v>3120</v>
      </c>
      <c r="D1739" t="s">
        <v>3121</v>
      </c>
      <c r="E1739" t="s">
        <v>2915</v>
      </c>
      <c r="F1739" t="s">
        <v>2916</v>
      </c>
      <c r="G1739" t="s">
        <v>2856</v>
      </c>
      <c r="H1739" t="s">
        <v>2527</v>
      </c>
      <c r="I1739" s="2">
        <v>45780</v>
      </c>
      <c r="J1739" t="s">
        <v>930</v>
      </c>
      <c r="K1739" t="s">
        <v>3166</v>
      </c>
      <c r="L1739" t="s">
        <v>5778</v>
      </c>
      <c r="M1739" s="3">
        <v>18634</v>
      </c>
      <c r="N1739" s="4">
        <v>350439.39</v>
      </c>
      <c r="O1739" s="4">
        <v>390.03</v>
      </c>
      <c r="P1739" s="4">
        <v>1775.81</v>
      </c>
      <c r="Q1739" s="4">
        <v>0</v>
      </c>
      <c r="R1739" s="4">
        <v>780</v>
      </c>
      <c r="S1739" s="4">
        <v>347493.55</v>
      </c>
      <c r="T1739" t="s">
        <v>2857</v>
      </c>
      <c r="U1739" t="s">
        <v>5776</v>
      </c>
      <c r="V1739" s="15" t="s">
        <v>5681</v>
      </c>
      <c r="W1739" t="s">
        <v>3120</v>
      </c>
    </row>
    <row r="1740" spans="1:23" x14ac:dyDescent="0.2">
      <c r="A1740" t="s">
        <v>2911</v>
      </c>
      <c r="B1740" t="s">
        <v>2912</v>
      </c>
      <c r="C1740" t="s">
        <v>3120</v>
      </c>
      <c r="D1740" t="s">
        <v>3121</v>
      </c>
      <c r="E1740" t="s">
        <v>2915</v>
      </c>
      <c r="F1740" t="s">
        <v>2916</v>
      </c>
      <c r="G1740" t="s">
        <v>2856</v>
      </c>
      <c r="H1740" t="s">
        <v>2527</v>
      </c>
      <c r="I1740" s="2">
        <v>45780</v>
      </c>
      <c r="J1740" t="s">
        <v>930</v>
      </c>
      <c r="K1740" t="s">
        <v>3166</v>
      </c>
      <c r="L1740" t="s">
        <v>5779</v>
      </c>
      <c r="M1740" s="3">
        <v>18582</v>
      </c>
      <c r="N1740" s="4">
        <v>349461.45</v>
      </c>
      <c r="O1740" s="4">
        <v>388.94</v>
      </c>
      <c r="P1740" s="4">
        <v>1776.08</v>
      </c>
      <c r="Q1740" s="4">
        <v>0</v>
      </c>
      <c r="R1740" s="4">
        <v>780</v>
      </c>
      <c r="S1740" s="4">
        <v>346516.43</v>
      </c>
      <c r="T1740" t="s">
        <v>2857</v>
      </c>
      <c r="U1740" t="s">
        <v>5776</v>
      </c>
      <c r="V1740" s="15" t="s">
        <v>5681</v>
      </c>
      <c r="W1740" t="s">
        <v>3120</v>
      </c>
    </row>
    <row r="1741" spans="1:23" x14ac:dyDescent="0.2">
      <c r="A1741" t="s">
        <v>2911</v>
      </c>
      <c r="B1741" t="s">
        <v>2912</v>
      </c>
      <c r="C1741" t="s">
        <v>3120</v>
      </c>
      <c r="D1741" t="s">
        <v>3121</v>
      </c>
      <c r="E1741" t="s">
        <v>2915</v>
      </c>
      <c r="F1741" t="s">
        <v>2916</v>
      </c>
      <c r="G1741" t="s">
        <v>2856</v>
      </c>
      <c r="H1741" t="s">
        <v>2527</v>
      </c>
      <c r="I1741" s="2">
        <v>45780</v>
      </c>
      <c r="J1741" t="s">
        <v>930</v>
      </c>
      <c r="K1741" t="s">
        <v>3166</v>
      </c>
      <c r="L1741" t="s">
        <v>5780</v>
      </c>
      <c r="M1741" s="3">
        <v>18526</v>
      </c>
      <c r="N1741" s="4">
        <v>348408.29</v>
      </c>
      <c r="O1741" s="4">
        <v>387.77</v>
      </c>
      <c r="P1741" s="4">
        <v>1776.31</v>
      </c>
      <c r="Q1741" s="4">
        <v>0</v>
      </c>
      <c r="R1741" s="4">
        <v>780</v>
      </c>
      <c r="S1741" s="4">
        <v>345464.21</v>
      </c>
      <c r="T1741" t="s">
        <v>2857</v>
      </c>
      <c r="U1741" t="s">
        <v>5776</v>
      </c>
      <c r="V1741" s="15" t="s">
        <v>5681</v>
      </c>
      <c r="W1741" t="s">
        <v>3120</v>
      </c>
    </row>
    <row r="1742" spans="1:23" x14ac:dyDescent="0.2">
      <c r="A1742" t="s">
        <v>2911</v>
      </c>
      <c r="B1742" t="s">
        <v>2912</v>
      </c>
      <c r="C1742" t="s">
        <v>3120</v>
      </c>
      <c r="D1742" t="s">
        <v>3121</v>
      </c>
      <c r="E1742" t="s">
        <v>2915</v>
      </c>
      <c r="F1742" t="s">
        <v>2916</v>
      </c>
      <c r="G1742" t="s">
        <v>2856</v>
      </c>
      <c r="H1742" t="s">
        <v>2527</v>
      </c>
      <c r="I1742" s="2">
        <v>45780</v>
      </c>
      <c r="J1742" t="s">
        <v>930</v>
      </c>
      <c r="K1742" t="s">
        <v>3166</v>
      </c>
      <c r="L1742" t="s">
        <v>5781</v>
      </c>
      <c r="M1742" s="3">
        <v>18401</v>
      </c>
      <c r="N1742" s="4">
        <v>346057.49</v>
      </c>
      <c r="O1742" s="4">
        <v>385.16</v>
      </c>
      <c r="P1742" s="4">
        <v>1772.85</v>
      </c>
      <c r="Q1742" s="4">
        <v>0</v>
      </c>
      <c r="R1742" s="4">
        <v>780</v>
      </c>
      <c r="S1742" s="4">
        <v>343119.48</v>
      </c>
      <c r="T1742" t="s">
        <v>2857</v>
      </c>
      <c r="U1742" t="s">
        <v>5776</v>
      </c>
      <c r="V1742" s="15" t="s">
        <v>5681</v>
      </c>
      <c r="W1742" t="s">
        <v>3120</v>
      </c>
    </row>
    <row r="1743" spans="1:23" x14ac:dyDescent="0.2">
      <c r="A1743" t="s">
        <v>2911</v>
      </c>
      <c r="B1743" t="s">
        <v>2912</v>
      </c>
      <c r="C1743" t="s">
        <v>3120</v>
      </c>
      <c r="D1743" t="s">
        <v>3121</v>
      </c>
      <c r="E1743" t="s">
        <v>2915</v>
      </c>
      <c r="F1743" t="s">
        <v>2916</v>
      </c>
      <c r="G1743" t="s">
        <v>2856</v>
      </c>
      <c r="H1743" t="s">
        <v>2527</v>
      </c>
      <c r="I1743" s="2">
        <v>45780</v>
      </c>
      <c r="J1743" t="s">
        <v>930</v>
      </c>
      <c r="K1743" t="s">
        <v>3166</v>
      </c>
      <c r="L1743" t="s">
        <v>5782</v>
      </c>
      <c r="M1743" s="3">
        <v>18063</v>
      </c>
      <c r="N1743" s="4">
        <v>339700.91</v>
      </c>
      <c r="O1743" s="4">
        <v>378.08</v>
      </c>
      <c r="P1743" s="4">
        <v>1773</v>
      </c>
      <c r="Q1743" s="4">
        <v>0</v>
      </c>
      <c r="R1743" s="4">
        <v>780</v>
      </c>
      <c r="S1743" s="4">
        <v>336769.83</v>
      </c>
      <c r="T1743" t="s">
        <v>2857</v>
      </c>
      <c r="U1743" t="s">
        <v>5776</v>
      </c>
      <c r="V1743" s="15" t="s">
        <v>5681</v>
      </c>
      <c r="W1743" t="s">
        <v>3120</v>
      </c>
    </row>
    <row r="1744" spans="1:23" x14ac:dyDescent="0.2">
      <c r="A1744" t="s">
        <v>2911</v>
      </c>
      <c r="B1744" t="s">
        <v>2912</v>
      </c>
      <c r="C1744" t="s">
        <v>3120</v>
      </c>
      <c r="D1744" t="s">
        <v>3121</v>
      </c>
      <c r="E1744" t="s">
        <v>2915</v>
      </c>
      <c r="F1744" t="s">
        <v>2916</v>
      </c>
      <c r="G1744" t="s">
        <v>2856</v>
      </c>
      <c r="H1744" t="s">
        <v>2529</v>
      </c>
      <c r="I1744" s="2">
        <v>45780</v>
      </c>
      <c r="J1744" t="s">
        <v>930</v>
      </c>
      <c r="K1744" t="s">
        <v>3166</v>
      </c>
      <c r="L1744" t="s">
        <v>5783</v>
      </c>
      <c r="M1744" s="3">
        <v>17920</v>
      </c>
      <c r="N1744" s="4">
        <v>337011.58</v>
      </c>
      <c r="O1744" s="4">
        <v>375.09</v>
      </c>
      <c r="P1744" s="4">
        <v>1777.6</v>
      </c>
      <c r="Q1744" s="4">
        <v>0</v>
      </c>
      <c r="R1744" s="4">
        <v>780</v>
      </c>
      <c r="S1744" s="4">
        <v>334078.89</v>
      </c>
      <c r="T1744" t="s">
        <v>2857</v>
      </c>
      <c r="U1744" t="s">
        <v>5784</v>
      </c>
      <c r="V1744" s="15" t="s">
        <v>5681</v>
      </c>
      <c r="W1744" t="s">
        <v>3120</v>
      </c>
    </row>
    <row r="1745" spans="1:23" x14ac:dyDescent="0.2">
      <c r="A1745" t="s">
        <v>2911</v>
      </c>
      <c r="B1745" t="s">
        <v>2912</v>
      </c>
      <c r="C1745" t="s">
        <v>3120</v>
      </c>
      <c r="D1745" t="s">
        <v>3121</v>
      </c>
      <c r="E1745" t="s">
        <v>2915</v>
      </c>
      <c r="F1745" t="s">
        <v>2916</v>
      </c>
      <c r="G1745" t="s">
        <v>2856</v>
      </c>
      <c r="H1745" t="s">
        <v>2529</v>
      </c>
      <c r="I1745" s="2">
        <v>45780</v>
      </c>
      <c r="J1745" t="s">
        <v>930</v>
      </c>
      <c r="K1745" t="s">
        <v>3166</v>
      </c>
      <c r="L1745" t="s">
        <v>5785</v>
      </c>
      <c r="M1745" s="3">
        <v>18044</v>
      </c>
      <c r="N1745" s="4">
        <v>339343.58</v>
      </c>
      <c r="O1745" s="4">
        <v>377.68</v>
      </c>
      <c r="P1745" s="4">
        <v>1784.22</v>
      </c>
      <c r="Q1745" s="4">
        <v>0</v>
      </c>
      <c r="R1745" s="4">
        <v>780</v>
      </c>
      <c r="S1745" s="4">
        <v>336401.68</v>
      </c>
      <c r="T1745" t="s">
        <v>2857</v>
      </c>
      <c r="U1745" t="s">
        <v>5784</v>
      </c>
      <c r="V1745" s="15" t="s">
        <v>5681</v>
      </c>
      <c r="W1745" t="s">
        <v>3120</v>
      </c>
    </row>
    <row r="1746" spans="1:23" x14ac:dyDescent="0.2">
      <c r="A1746" t="s">
        <v>2911</v>
      </c>
      <c r="B1746" t="s">
        <v>2912</v>
      </c>
      <c r="C1746" t="s">
        <v>3120</v>
      </c>
      <c r="D1746" t="s">
        <v>3121</v>
      </c>
      <c r="E1746" t="s">
        <v>2915</v>
      </c>
      <c r="F1746" t="s">
        <v>2916</v>
      </c>
      <c r="G1746" t="s">
        <v>2856</v>
      </c>
      <c r="H1746" t="s">
        <v>2529</v>
      </c>
      <c r="I1746" s="2">
        <v>45780</v>
      </c>
      <c r="J1746" t="s">
        <v>930</v>
      </c>
      <c r="K1746" t="s">
        <v>3166</v>
      </c>
      <c r="L1746" t="s">
        <v>5786</v>
      </c>
      <c r="M1746" s="3">
        <v>18012</v>
      </c>
      <c r="N1746" s="4">
        <v>338741.78</v>
      </c>
      <c r="O1746" s="4">
        <v>377.01</v>
      </c>
      <c r="P1746" s="4">
        <v>1779.47</v>
      </c>
      <c r="Q1746" s="4">
        <v>0</v>
      </c>
      <c r="R1746" s="4">
        <v>780</v>
      </c>
      <c r="S1746" s="4">
        <v>335805.3</v>
      </c>
      <c r="T1746" t="s">
        <v>2857</v>
      </c>
      <c r="U1746" t="s">
        <v>5784</v>
      </c>
      <c r="V1746" s="15" t="s">
        <v>5681</v>
      </c>
      <c r="W1746" t="s">
        <v>3120</v>
      </c>
    </row>
    <row r="1747" spans="1:23" x14ac:dyDescent="0.2">
      <c r="A1747" t="s">
        <v>2911</v>
      </c>
      <c r="B1747" t="s">
        <v>2912</v>
      </c>
      <c r="C1747" t="s">
        <v>3120</v>
      </c>
      <c r="D1747" t="s">
        <v>3121</v>
      </c>
      <c r="E1747" t="s">
        <v>2915</v>
      </c>
      <c r="F1747" t="s">
        <v>2916</v>
      </c>
      <c r="G1747" t="s">
        <v>2856</v>
      </c>
      <c r="H1747" t="s">
        <v>2529</v>
      </c>
      <c r="I1747" s="2">
        <v>45780</v>
      </c>
      <c r="J1747" t="s">
        <v>930</v>
      </c>
      <c r="K1747" t="s">
        <v>3166</v>
      </c>
      <c r="L1747" t="s">
        <v>5787</v>
      </c>
      <c r="M1747" s="3">
        <v>18022</v>
      </c>
      <c r="N1747" s="4">
        <v>338929.84</v>
      </c>
      <c r="O1747" s="4">
        <v>377.22</v>
      </c>
      <c r="P1747" s="4">
        <v>1778.57</v>
      </c>
      <c r="Q1747" s="4">
        <v>0</v>
      </c>
      <c r="R1747" s="4">
        <v>780</v>
      </c>
      <c r="S1747" s="4">
        <v>335994.05</v>
      </c>
      <c r="T1747" t="s">
        <v>2857</v>
      </c>
      <c r="U1747" t="s">
        <v>5784</v>
      </c>
      <c r="V1747" s="15" t="s">
        <v>5681</v>
      </c>
      <c r="W1747" t="s">
        <v>3120</v>
      </c>
    </row>
    <row r="1748" spans="1:23" x14ac:dyDescent="0.2">
      <c r="A1748" t="s">
        <v>2911</v>
      </c>
      <c r="B1748" t="s">
        <v>2912</v>
      </c>
      <c r="C1748" t="s">
        <v>3120</v>
      </c>
      <c r="D1748" t="s">
        <v>3121</v>
      </c>
      <c r="E1748" t="s">
        <v>2915</v>
      </c>
      <c r="F1748" t="s">
        <v>2916</v>
      </c>
      <c r="G1748" t="s">
        <v>2856</v>
      </c>
      <c r="H1748" t="s">
        <v>2529</v>
      </c>
      <c r="I1748" s="2">
        <v>45780</v>
      </c>
      <c r="J1748" t="s">
        <v>930</v>
      </c>
      <c r="K1748" t="s">
        <v>3166</v>
      </c>
      <c r="L1748" t="s">
        <v>5788</v>
      </c>
      <c r="M1748" s="3">
        <v>17935</v>
      </c>
      <c r="N1748" s="4">
        <v>337293.68</v>
      </c>
      <c r="O1748" s="4">
        <v>375.4</v>
      </c>
      <c r="P1748" s="4">
        <v>1767.89</v>
      </c>
      <c r="Q1748" s="4">
        <v>0</v>
      </c>
      <c r="R1748" s="4">
        <v>780</v>
      </c>
      <c r="S1748" s="4">
        <v>334370.39</v>
      </c>
      <c r="T1748" t="s">
        <v>2857</v>
      </c>
      <c r="U1748" t="s">
        <v>5784</v>
      </c>
      <c r="V1748" s="15" t="s">
        <v>5681</v>
      </c>
      <c r="W1748" t="s">
        <v>3120</v>
      </c>
    </row>
    <row r="1749" spans="1:23" x14ac:dyDescent="0.2">
      <c r="A1749" t="s">
        <v>2911</v>
      </c>
      <c r="B1749" t="s">
        <v>2912</v>
      </c>
      <c r="C1749" t="s">
        <v>3120</v>
      </c>
      <c r="D1749" t="s">
        <v>3121</v>
      </c>
      <c r="E1749" t="s">
        <v>2915</v>
      </c>
      <c r="F1749" t="s">
        <v>2916</v>
      </c>
      <c r="G1749" t="s">
        <v>2856</v>
      </c>
      <c r="H1749" t="s">
        <v>2529</v>
      </c>
      <c r="I1749" s="2">
        <v>45780</v>
      </c>
      <c r="J1749" t="s">
        <v>930</v>
      </c>
      <c r="K1749" t="s">
        <v>3166</v>
      </c>
      <c r="L1749" t="s">
        <v>5789</v>
      </c>
      <c r="M1749" s="3">
        <v>17907</v>
      </c>
      <c r="N1749" s="4">
        <v>336767.1</v>
      </c>
      <c r="O1749" s="4">
        <v>374.82</v>
      </c>
      <c r="P1749" s="4">
        <v>1771.76</v>
      </c>
      <c r="Q1749" s="4">
        <v>0</v>
      </c>
      <c r="R1749" s="4">
        <v>780</v>
      </c>
      <c r="S1749" s="4">
        <v>333840.52</v>
      </c>
      <c r="T1749" t="s">
        <v>2857</v>
      </c>
      <c r="U1749" t="s">
        <v>5784</v>
      </c>
      <c r="V1749" s="15" t="s">
        <v>5681</v>
      </c>
      <c r="W1749" t="s">
        <v>3120</v>
      </c>
    </row>
    <row r="1750" spans="1:23" x14ac:dyDescent="0.2">
      <c r="A1750" t="s">
        <v>2911</v>
      </c>
      <c r="B1750" t="s">
        <v>2912</v>
      </c>
      <c r="C1750" t="s">
        <v>3120</v>
      </c>
      <c r="D1750" t="s">
        <v>3121</v>
      </c>
      <c r="E1750" t="s">
        <v>2915</v>
      </c>
      <c r="F1750" t="s">
        <v>2916</v>
      </c>
      <c r="G1750" t="s">
        <v>2856</v>
      </c>
      <c r="H1750" t="s">
        <v>2529</v>
      </c>
      <c r="I1750" s="2">
        <v>45780</v>
      </c>
      <c r="J1750" t="s">
        <v>930</v>
      </c>
      <c r="K1750" t="s">
        <v>3166</v>
      </c>
      <c r="L1750" t="s">
        <v>5790</v>
      </c>
      <c r="M1750" s="3">
        <v>18235</v>
      </c>
      <c r="N1750" s="4">
        <v>342935.62</v>
      </c>
      <c r="O1750" s="4">
        <v>381.68</v>
      </c>
      <c r="P1750" s="4">
        <v>1774.94</v>
      </c>
      <c r="Q1750" s="4">
        <v>0</v>
      </c>
      <c r="R1750" s="4">
        <v>780</v>
      </c>
      <c r="S1750" s="4">
        <v>339999</v>
      </c>
      <c r="T1750" t="s">
        <v>2857</v>
      </c>
      <c r="U1750" t="s">
        <v>5784</v>
      </c>
      <c r="V1750" s="15" t="s">
        <v>5681</v>
      </c>
      <c r="W1750" t="s">
        <v>3120</v>
      </c>
    </row>
    <row r="1751" spans="1:23" x14ac:dyDescent="0.2">
      <c r="A1751" t="s">
        <v>2911</v>
      </c>
      <c r="B1751" t="s">
        <v>2912</v>
      </c>
      <c r="C1751" t="s">
        <v>3120</v>
      </c>
      <c r="D1751" t="s">
        <v>3121</v>
      </c>
      <c r="E1751" t="s">
        <v>2915</v>
      </c>
      <c r="F1751" t="s">
        <v>2916</v>
      </c>
      <c r="G1751" t="s">
        <v>2856</v>
      </c>
      <c r="H1751" t="s">
        <v>2531</v>
      </c>
      <c r="I1751" s="2">
        <v>45781</v>
      </c>
      <c r="J1751" t="s">
        <v>930</v>
      </c>
      <c r="K1751" t="s">
        <v>3122</v>
      </c>
      <c r="L1751" t="s">
        <v>5791</v>
      </c>
      <c r="M1751" s="3">
        <v>25344</v>
      </c>
      <c r="N1751" s="4">
        <v>476630.67</v>
      </c>
      <c r="O1751" s="4">
        <v>530.48</v>
      </c>
      <c r="P1751" s="4">
        <v>2613.5100000000002</v>
      </c>
      <c r="Q1751" s="4">
        <v>0</v>
      </c>
      <c r="R1751" s="4">
        <v>780</v>
      </c>
      <c r="S1751" s="4">
        <v>472706.68</v>
      </c>
      <c r="T1751" t="s">
        <v>2857</v>
      </c>
      <c r="U1751" t="s">
        <v>5792</v>
      </c>
      <c r="V1751" s="15" t="s">
        <v>5681</v>
      </c>
      <c r="W1751" t="s">
        <v>3120</v>
      </c>
    </row>
    <row r="1752" spans="1:23" x14ac:dyDescent="0.2">
      <c r="A1752" t="s">
        <v>2911</v>
      </c>
      <c r="B1752" t="s">
        <v>2912</v>
      </c>
      <c r="C1752" t="s">
        <v>3120</v>
      </c>
      <c r="D1752" t="s">
        <v>3121</v>
      </c>
      <c r="E1752" t="s">
        <v>2915</v>
      </c>
      <c r="F1752" t="s">
        <v>2916</v>
      </c>
      <c r="G1752" t="s">
        <v>2856</v>
      </c>
      <c r="H1752" t="s">
        <v>2531</v>
      </c>
      <c r="I1752" s="2">
        <v>45781</v>
      </c>
      <c r="J1752" t="s">
        <v>930</v>
      </c>
      <c r="K1752" t="s">
        <v>3122</v>
      </c>
      <c r="L1752" t="s">
        <v>5793</v>
      </c>
      <c r="M1752" s="3">
        <v>25935</v>
      </c>
      <c r="N1752" s="4">
        <v>487745.28000000003</v>
      </c>
      <c r="O1752" s="4">
        <v>542.85</v>
      </c>
      <c r="P1752" s="4">
        <v>2747.69</v>
      </c>
      <c r="Q1752" s="4">
        <v>0</v>
      </c>
      <c r="R1752" s="4">
        <v>780</v>
      </c>
      <c r="S1752" s="4">
        <v>483674.74</v>
      </c>
      <c r="T1752" t="s">
        <v>2857</v>
      </c>
      <c r="U1752" t="s">
        <v>5792</v>
      </c>
      <c r="V1752" s="15" t="s">
        <v>5681</v>
      </c>
      <c r="W1752" t="s">
        <v>3120</v>
      </c>
    </row>
    <row r="1753" spans="1:23" x14ac:dyDescent="0.2">
      <c r="A1753" t="s">
        <v>2911</v>
      </c>
      <c r="B1753" t="s">
        <v>2912</v>
      </c>
      <c r="C1753" t="s">
        <v>3120</v>
      </c>
      <c r="D1753" t="s">
        <v>3121</v>
      </c>
      <c r="E1753" t="s">
        <v>2915</v>
      </c>
      <c r="F1753" t="s">
        <v>2916</v>
      </c>
      <c r="G1753" t="s">
        <v>2856</v>
      </c>
      <c r="H1753" t="s">
        <v>2531</v>
      </c>
      <c r="I1753" s="2">
        <v>45781</v>
      </c>
      <c r="J1753" t="s">
        <v>930</v>
      </c>
      <c r="K1753" t="s">
        <v>3122</v>
      </c>
      <c r="L1753" t="s">
        <v>5794</v>
      </c>
      <c r="M1753" s="3">
        <v>25614</v>
      </c>
      <c r="N1753" s="4">
        <v>481708.41</v>
      </c>
      <c r="O1753" s="4">
        <v>536.13</v>
      </c>
      <c r="P1753" s="4">
        <v>2742.85</v>
      </c>
      <c r="Q1753" s="4">
        <v>0</v>
      </c>
      <c r="R1753" s="4">
        <v>780</v>
      </c>
      <c r="S1753" s="4">
        <v>477649.43</v>
      </c>
      <c r="T1753" t="s">
        <v>2857</v>
      </c>
      <c r="U1753" t="s">
        <v>5792</v>
      </c>
      <c r="V1753" s="15" t="s">
        <v>5681</v>
      </c>
      <c r="W1753" t="s">
        <v>3120</v>
      </c>
    </row>
    <row r="1754" spans="1:23" x14ac:dyDescent="0.2">
      <c r="A1754" t="s">
        <v>2911</v>
      </c>
      <c r="B1754" t="s">
        <v>2912</v>
      </c>
      <c r="C1754" t="s">
        <v>2922</v>
      </c>
      <c r="D1754" t="s">
        <v>2923</v>
      </c>
      <c r="E1754" t="s">
        <v>2915</v>
      </c>
      <c r="F1754" t="s">
        <v>2916</v>
      </c>
      <c r="G1754" t="s">
        <v>2856</v>
      </c>
      <c r="H1754" t="s">
        <v>5795</v>
      </c>
      <c r="I1754" s="2">
        <v>45782</v>
      </c>
      <c r="J1754" t="s">
        <v>3279</v>
      </c>
      <c r="K1754" t="s">
        <v>5796</v>
      </c>
      <c r="L1754" t="s">
        <v>5797</v>
      </c>
      <c r="M1754" s="3">
        <v>14968</v>
      </c>
      <c r="N1754" s="4">
        <v>331268.03000000003</v>
      </c>
      <c r="O1754" s="4">
        <v>368.69</v>
      </c>
      <c r="P1754" s="4">
        <v>1323.64</v>
      </c>
      <c r="Q1754" s="4">
        <v>449.04</v>
      </c>
      <c r="R1754" s="4">
        <v>1781.82</v>
      </c>
      <c r="S1754" s="4">
        <v>327793.88</v>
      </c>
      <c r="T1754" t="s">
        <v>2857</v>
      </c>
      <c r="U1754" t="s">
        <v>5798</v>
      </c>
      <c r="V1754" s="15" t="s">
        <v>5681</v>
      </c>
      <c r="W1754" t="s">
        <v>2922</v>
      </c>
    </row>
    <row r="1755" spans="1:23" x14ac:dyDescent="0.2">
      <c r="A1755" t="s">
        <v>2911</v>
      </c>
      <c r="B1755" t="s">
        <v>2912</v>
      </c>
      <c r="C1755" t="s">
        <v>2871</v>
      </c>
      <c r="D1755" t="s">
        <v>2872</v>
      </c>
      <c r="E1755" t="s">
        <v>2915</v>
      </c>
      <c r="F1755" t="s">
        <v>2916</v>
      </c>
      <c r="G1755" t="s">
        <v>2856</v>
      </c>
      <c r="H1755" t="s">
        <v>5799</v>
      </c>
      <c r="I1755" s="2">
        <v>45782</v>
      </c>
      <c r="J1755" t="s">
        <v>3023</v>
      </c>
      <c r="K1755" t="s">
        <v>3024</v>
      </c>
      <c r="L1755" t="s">
        <v>5800</v>
      </c>
      <c r="M1755" s="3">
        <v>13056</v>
      </c>
      <c r="N1755" s="4">
        <v>260408.45</v>
      </c>
      <c r="O1755" s="4">
        <v>289.83</v>
      </c>
      <c r="P1755" s="4">
        <v>877.8</v>
      </c>
      <c r="Q1755" s="4">
        <v>522.24</v>
      </c>
      <c r="R1755" s="4">
        <v>450</v>
      </c>
      <c r="S1755" s="4">
        <v>258790.82</v>
      </c>
      <c r="T1755" t="s">
        <v>2857</v>
      </c>
      <c r="U1755" t="s">
        <v>5801</v>
      </c>
      <c r="V1755" s="15" t="s">
        <v>5681</v>
      </c>
      <c r="W1755" t="s">
        <v>2871</v>
      </c>
    </row>
    <row r="1756" spans="1:23" x14ac:dyDescent="0.2">
      <c r="A1756" t="s">
        <v>2911</v>
      </c>
      <c r="B1756" t="s">
        <v>2912</v>
      </c>
      <c r="C1756" t="s">
        <v>2871</v>
      </c>
      <c r="D1756" t="s">
        <v>2872</v>
      </c>
      <c r="E1756" t="s">
        <v>2915</v>
      </c>
      <c r="F1756" t="s">
        <v>2916</v>
      </c>
      <c r="G1756" t="s">
        <v>2856</v>
      </c>
      <c r="H1756" t="s">
        <v>5802</v>
      </c>
      <c r="I1756" s="2">
        <v>45782</v>
      </c>
      <c r="J1756" t="s">
        <v>3023</v>
      </c>
      <c r="K1756" t="s">
        <v>3024</v>
      </c>
      <c r="L1756" t="s">
        <v>5800</v>
      </c>
      <c r="M1756" s="3">
        <v>13056</v>
      </c>
      <c r="N1756" s="4">
        <v>260408.45</v>
      </c>
      <c r="O1756" s="4">
        <v>289.83</v>
      </c>
      <c r="P1756" s="4">
        <v>877.8</v>
      </c>
      <c r="Q1756" s="4">
        <v>522.24</v>
      </c>
      <c r="R1756" s="4">
        <v>450</v>
      </c>
      <c r="S1756" s="4">
        <v>258790.82</v>
      </c>
      <c r="T1756" t="s">
        <v>2857</v>
      </c>
      <c r="U1756" t="s">
        <v>5803</v>
      </c>
      <c r="V1756" s="15" t="s">
        <v>5681</v>
      </c>
      <c r="W1756" t="s">
        <v>2871</v>
      </c>
    </row>
    <row r="1757" spans="1:23" x14ac:dyDescent="0.2">
      <c r="A1757" t="s">
        <v>2911</v>
      </c>
      <c r="B1757" t="s">
        <v>2912</v>
      </c>
      <c r="C1757" t="s">
        <v>2871</v>
      </c>
      <c r="D1757" t="s">
        <v>2872</v>
      </c>
      <c r="E1757" t="s">
        <v>2915</v>
      </c>
      <c r="F1757" t="s">
        <v>2916</v>
      </c>
      <c r="G1757" t="s">
        <v>2856</v>
      </c>
      <c r="H1757" t="s">
        <v>5804</v>
      </c>
      <c r="I1757" s="2">
        <v>45782</v>
      </c>
      <c r="J1757" t="s">
        <v>3023</v>
      </c>
      <c r="K1757" t="s">
        <v>3024</v>
      </c>
      <c r="L1757" t="s">
        <v>5805</v>
      </c>
      <c r="M1757" s="3">
        <v>13056</v>
      </c>
      <c r="N1757" s="4">
        <v>260408.45</v>
      </c>
      <c r="O1757" s="4">
        <v>289.83</v>
      </c>
      <c r="P1757" s="4">
        <v>877.8</v>
      </c>
      <c r="Q1757" s="4">
        <v>522.24</v>
      </c>
      <c r="R1757" s="4">
        <v>450</v>
      </c>
      <c r="S1757" s="4">
        <v>258790.82</v>
      </c>
      <c r="T1757" t="s">
        <v>2857</v>
      </c>
      <c r="U1757" t="s">
        <v>5806</v>
      </c>
      <c r="V1757" s="15" t="s">
        <v>5681</v>
      </c>
      <c r="W1757" t="s">
        <v>2871</v>
      </c>
    </row>
    <row r="1758" spans="1:23" x14ac:dyDescent="0.2">
      <c r="A1758" t="s">
        <v>2911</v>
      </c>
      <c r="B1758" t="s">
        <v>2912</v>
      </c>
      <c r="C1758" t="s">
        <v>2871</v>
      </c>
      <c r="D1758" t="s">
        <v>2872</v>
      </c>
      <c r="E1758" t="s">
        <v>2915</v>
      </c>
      <c r="F1758" t="s">
        <v>2916</v>
      </c>
      <c r="G1758" t="s">
        <v>2856</v>
      </c>
      <c r="H1758" t="s">
        <v>5807</v>
      </c>
      <c r="I1758" s="2">
        <v>45782</v>
      </c>
      <c r="J1758" t="s">
        <v>3023</v>
      </c>
      <c r="K1758" t="s">
        <v>3024</v>
      </c>
      <c r="L1758" t="s">
        <v>5805</v>
      </c>
      <c r="M1758" s="3">
        <v>13056</v>
      </c>
      <c r="N1758" s="4">
        <v>260408.45</v>
      </c>
      <c r="O1758" s="4">
        <v>289.83</v>
      </c>
      <c r="P1758" s="4">
        <v>877.8</v>
      </c>
      <c r="Q1758" s="4">
        <v>522.24</v>
      </c>
      <c r="R1758" s="4">
        <v>450</v>
      </c>
      <c r="S1758" s="4">
        <v>258790.82</v>
      </c>
      <c r="T1758" t="s">
        <v>2857</v>
      </c>
      <c r="U1758" t="s">
        <v>5808</v>
      </c>
      <c r="V1758" s="15" t="s">
        <v>5681</v>
      </c>
      <c r="W1758" t="s">
        <v>2871</v>
      </c>
    </row>
    <row r="1759" spans="1:23" x14ac:dyDescent="0.2">
      <c r="A1759" t="s">
        <v>2911</v>
      </c>
      <c r="B1759" t="s">
        <v>2912</v>
      </c>
      <c r="C1759" t="s">
        <v>2922</v>
      </c>
      <c r="D1759" t="s">
        <v>2923</v>
      </c>
      <c r="E1759" t="s">
        <v>2915</v>
      </c>
      <c r="F1759" t="s">
        <v>2916</v>
      </c>
      <c r="G1759" t="s">
        <v>2856</v>
      </c>
      <c r="H1759" t="s">
        <v>5809</v>
      </c>
      <c r="I1759" s="2">
        <v>45783</v>
      </c>
      <c r="J1759" t="s">
        <v>3279</v>
      </c>
      <c r="K1759" t="s">
        <v>5796</v>
      </c>
      <c r="L1759" t="s">
        <v>5797</v>
      </c>
      <c r="M1759" s="3">
        <v>13097</v>
      </c>
      <c r="N1759" s="4">
        <v>289859.53000000003</v>
      </c>
      <c r="O1759" s="4">
        <v>322.61</v>
      </c>
      <c r="P1759" s="4">
        <v>1158.18</v>
      </c>
      <c r="Q1759" s="4">
        <v>392.91</v>
      </c>
      <c r="R1759" s="4">
        <v>1559.09</v>
      </c>
      <c r="S1759" s="4">
        <v>286819.65000000002</v>
      </c>
      <c r="T1759" t="s">
        <v>2857</v>
      </c>
      <c r="U1759" t="s">
        <v>5810</v>
      </c>
      <c r="V1759" s="15" t="s">
        <v>5681</v>
      </c>
      <c r="W1759" t="s">
        <v>2922</v>
      </c>
    </row>
    <row r="1760" spans="1:23" x14ac:dyDescent="0.2">
      <c r="A1760" t="s">
        <v>2911</v>
      </c>
      <c r="B1760" t="s">
        <v>2912</v>
      </c>
      <c r="C1760" t="s">
        <v>2871</v>
      </c>
      <c r="D1760" t="s">
        <v>2872</v>
      </c>
      <c r="E1760" t="s">
        <v>2915</v>
      </c>
      <c r="F1760" t="s">
        <v>2916</v>
      </c>
      <c r="G1760" t="s">
        <v>2856</v>
      </c>
      <c r="H1760" t="s">
        <v>5811</v>
      </c>
      <c r="I1760" s="2">
        <v>45783</v>
      </c>
      <c r="J1760" t="s">
        <v>2975</v>
      </c>
      <c r="K1760" t="s">
        <v>2976</v>
      </c>
      <c r="L1760" t="s">
        <v>5812</v>
      </c>
      <c r="M1760" s="3">
        <v>13276</v>
      </c>
      <c r="N1760" s="4">
        <v>264929.21999999997</v>
      </c>
      <c r="O1760" s="4">
        <v>294.86</v>
      </c>
      <c r="P1760" s="4">
        <v>877.8</v>
      </c>
      <c r="Q1760" s="4">
        <v>531.04</v>
      </c>
      <c r="R1760" s="4">
        <v>450</v>
      </c>
      <c r="S1760" s="4">
        <v>263306.56</v>
      </c>
      <c r="T1760" t="s">
        <v>2857</v>
      </c>
      <c r="U1760" t="s">
        <v>5813</v>
      </c>
      <c r="V1760" s="15" t="s">
        <v>5681</v>
      </c>
      <c r="W1760" t="s">
        <v>2871</v>
      </c>
    </row>
    <row r="1761" spans="1:23" x14ac:dyDescent="0.2">
      <c r="A1761" t="s">
        <v>2911</v>
      </c>
      <c r="B1761" t="s">
        <v>2912</v>
      </c>
      <c r="C1761" t="s">
        <v>2871</v>
      </c>
      <c r="D1761" t="s">
        <v>2872</v>
      </c>
      <c r="E1761" t="s">
        <v>2915</v>
      </c>
      <c r="F1761" t="s">
        <v>2916</v>
      </c>
      <c r="G1761" t="s">
        <v>2856</v>
      </c>
      <c r="H1761" t="s">
        <v>5814</v>
      </c>
      <c r="I1761" s="2">
        <v>45783</v>
      </c>
      <c r="J1761" t="s">
        <v>4735</v>
      </c>
      <c r="K1761" t="s">
        <v>4736</v>
      </c>
      <c r="L1761" t="s">
        <v>5815</v>
      </c>
      <c r="M1761" s="3">
        <v>27214</v>
      </c>
      <c r="N1761" s="4">
        <v>544280</v>
      </c>
      <c r="O1761" s="4">
        <v>605.77</v>
      </c>
      <c r="P1761" s="4">
        <v>1374.85</v>
      </c>
      <c r="Q1761" s="4">
        <v>816.42</v>
      </c>
      <c r="R1761" s="4">
        <v>800</v>
      </c>
      <c r="S1761" s="4">
        <v>541499.38</v>
      </c>
      <c r="T1761" t="s">
        <v>2857</v>
      </c>
      <c r="U1761" t="s">
        <v>5816</v>
      </c>
      <c r="V1761" s="15" t="s">
        <v>5681</v>
      </c>
      <c r="W1761" t="s">
        <v>2871</v>
      </c>
    </row>
    <row r="1762" spans="1:23" x14ac:dyDescent="0.2">
      <c r="A1762" t="s">
        <v>2911</v>
      </c>
      <c r="B1762" t="s">
        <v>2912</v>
      </c>
      <c r="C1762" t="s">
        <v>2871</v>
      </c>
      <c r="D1762" t="s">
        <v>2872</v>
      </c>
      <c r="E1762" t="s">
        <v>2915</v>
      </c>
      <c r="F1762" t="s">
        <v>2916</v>
      </c>
      <c r="G1762" t="s">
        <v>2856</v>
      </c>
      <c r="H1762" t="s">
        <v>5814</v>
      </c>
      <c r="I1762" s="2">
        <v>45783</v>
      </c>
      <c r="J1762" t="s">
        <v>4735</v>
      </c>
      <c r="K1762" t="s">
        <v>4736</v>
      </c>
      <c r="L1762" t="s">
        <v>5817</v>
      </c>
      <c r="M1762" s="3">
        <v>27046</v>
      </c>
      <c r="N1762" s="4">
        <v>540920</v>
      </c>
      <c r="O1762" s="4">
        <v>602.03</v>
      </c>
      <c r="P1762" s="4">
        <v>1374.85</v>
      </c>
      <c r="Q1762" s="4">
        <v>811.38</v>
      </c>
      <c r="R1762" s="4">
        <v>800</v>
      </c>
      <c r="S1762" s="4">
        <v>538143.12</v>
      </c>
      <c r="T1762" t="s">
        <v>2857</v>
      </c>
      <c r="U1762" t="s">
        <v>5816</v>
      </c>
      <c r="V1762" s="15" t="s">
        <v>5681</v>
      </c>
      <c r="W1762" t="s">
        <v>2871</v>
      </c>
    </row>
    <row r="1763" spans="1:23" x14ac:dyDescent="0.2">
      <c r="A1763" t="s">
        <v>2911</v>
      </c>
      <c r="B1763" t="s">
        <v>2912</v>
      </c>
      <c r="C1763" t="s">
        <v>2871</v>
      </c>
      <c r="D1763" t="s">
        <v>2872</v>
      </c>
      <c r="E1763" t="s">
        <v>2915</v>
      </c>
      <c r="F1763" t="s">
        <v>2916</v>
      </c>
      <c r="G1763" t="s">
        <v>2856</v>
      </c>
      <c r="H1763" t="s">
        <v>5818</v>
      </c>
      <c r="I1763" s="2">
        <v>45783</v>
      </c>
      <c r="J1763" t="s">
        <v>2938</v>
      </c>
      <c r="K1763" t="s">
        <v>2939</v>
      </c>
      <c r="L1763" t="s">
        <v>5819</v>
      </c>
      <c r="M1763" s="3">
        <v>26861</v>
      </c>
      <c r="N1763" s="4">
        <v>535487.47</v>
      </c>
      <c r="O1763" s="4">
        <v>595.99</v>
      </c>
      <c r="P1763" s="4">
        <v>1600</v>
      </c>
      <c r="Q1763" s="4">
        <v>1074.44</v>
      </c>
      <c r="R1763" s="4">
        <v>1800</v>
      </c>
      <c r="S1763" s="4">
        <v>531491.48</v>
      </c>
      <c r="T1763" t="s">
        <v>2857</v>
      </c>
      <c r="U1763" t="s">
        <v>5820</v>
      </c>
      <c r="V1763" s="15" t="s">
        <v>5681</v>
      </c>
      <c r="W1763" t="s">
        <v>2871</v>
      </c>
    </row>
    <row r="1764" spans="1:23" x14ac:dyDescent="0.2">
      <c r="A1764" t="s">
        <v>2911</v>
      </c>
      <c r="B1764" t="s">
        <v>2912</v>
      </c>
      <c r="C1764" t="s">
        <v>2871</v>
      </c>
      <c r="D1764" t="s">
        <v>2872</v>
      </c>
      <c r="E1764" t="s">
        <v>2915</v>
      </c>
      <c r="F1764" t="s">
        <v>2916</v>
      </c>
      <c r="G1764" t="s">
        <v>2856</v>
      </c>
      <c r="H1764" t="s">
        <v>5821</v>
      </c>
      <c r="I1764" s="2">
        <v>45783</v>
      </c>
      <c r="J1764" t="s">
        <v>3844</v>
      </c>
      <c r="K1764" t="s">
        <v>3840</v>
      </c>
      <c r="L1764" t="s">
        <v>5822</v>
      </c>
      <c r="M1764" s="3">
        <v>32508</v>
      </c>
      <c r="N1764" s="4">
        <v>664130.64</v>
      </c>
      <c r="O1764" s="4">
        <v>0</v>
      </c>
      <c r="P1764" s="4">
        <v>679</v>
      </c>
      <c r="Q1764" s="4">
        <v>975.24</v>
      </c>
      <c r="R1764" s="4">
        <v>0</v>
      </c>
      <c r="S1764" s="4">
        <v>663451.64</v>
      </c>
      <c r="T1764" t="s">
        <v>2857</v>
      </c>
      <c r="U1764" t="s">
        <v>5823</v>
      </c>
      <c r="V1764" s="15" t="s">
        <v>5681</v>
      </c>
      <c r="W1764" t="s">
        <v>2871</v>
      </c>
    </row>
    <row r="1765" spans="1:23" x14ac:dyDescent="0.2">
      <c r="A1765" t="s">
        <v>2911</v>
      </c>
      <c r="B1765" t="s">
        <v>2912</v>
      </c>
      <c r="C1765" t="s">
        <v>2871</v>
      </c>
      <c r="D1765" t="s">
        <v>2872</v>
      </c>
      <c r="E1765" t="s">
        <v>2915</v>
      </c>
      <c r="F1765" t="s">
        <v>2916</v>
      </c>
      <c r="G1765" t="s">
        <v>2856</v>
      </c>
      <c r="H1765" t="s">
        <v>5821</v>
      </c>
      <c r="I1765" s="2">
        <v>45783</v>
      </c>
      <c r="J1765" t="s">
        <v>3844</v>
      </c>
      <c r="K1765" t="s">
        <v>3840</v>
      </c>
      <c r="L1765" t="s">
        <v>5824</v>
      </c>
      <c r="M1765" s="3">
        <v>32376</v>
      </c>
      <c r="N1765" s="4">
        <v>661433.91</v>
      </c>
      <c r="O1765" s="4">
        <v>0</v>
      </c>
      <c r="P1765" s="4">
        <v>679</v>
      </c>
      <c r="Q1765" s="4">
        <v>971.28</v>
      </c>
      <c r="R1765" s="4">
        <v>0</v>
      </c>
      <c r="S1765" s="4">
        <v>660754.91</v>
      </c>
      <c r="T1765" t="s">
        <v>2857</v>
      </c>
      <c r="U1765" t="s">
        <v>5823</v>
      </c>
      <c r="V1765" s="15" t="s">
        <v>5681</v>
      </c>
      <c r="W1765" t="s">
        <v>2871</v>
      </c>
    </row>
    <row r="1766" spans="1:23" x14ac:dyDescent="0.2">
      <c r="A1766" t="s">
        <v>2911</v>
      </c>
      <c r="B1766" t="s">
        <v>2912</v>
      </c>
      <c r="C1766" t="s">
        <v>2871</v>
      </c>
      <c r="D1766" t="s">
        <v>2872</v>
      </c>
      <c r="E1766" t="s">
        <v>2915</v>
      </c>
      <c r="F1766" t="s">
        <v>2916</v>
      </c>
      <c r="G1766" t="s">
        <v>2856</v>
      </c>
      <c r="H1766" t="s">
        <v>5821</v>
      </c>
      <c r="I1766" s="2">
        <v>45783</v>
      </c>
      <c r="J1766" t="s">
        <v>3844</v>
      </c>
      <c r="K1766" t="s">
        <v>3840</v>
      </c>
      <c r="L1766" t="s">
        <v>5825</v>
      </c>
      <c r="M1766" s="3">
        <v>32508</v>
      </c>
      <c r="N1766" s="4">
        <v>664130.64</v>
      </c>
      <c r="O1766" s="4">
        <v>0</v>
      </c>
      <c r="P1766" s="4">
        <v>679</v>
      </c>
      <c r="Q1766" s="4">
        <v>975.24</v>
      </c>
      <c r="R1766" s="4">
        <v>0</v>
      </c>
      <c r="S1766" s="4">
        <v>663451.64</v>
      </c>
      <c r="T1766" t="s">
        <v>2857</v>
      </c>
      <c r="U1766" t="s">
        <v>5823</v>
      </c>
      <c r="V1766" s="15" t="s">
        <v>5681</v>
      </c>
      <c r="W1766" t="s">
        <v>2871</v>
      </c>
    </row>
    <row r="1767" spans="1:23" x14ac:dyDescent="0.2">
      <c r="A1767" t="s">
        <v>2911</v>
      </c>
      <c r="B1767" t="s">
        <v>2912</v>
      </c>
      <c r="C1767" t="s">
        <v>2871</v>
      </c>
      <c r="D1767" t="s">
        <v>2872</v>
      </c>
      <c r="E1767" t="s">
        <v>2915</v>
      </c>
      <c r="F1767" t="s">
        <v>2916</v>
      </c>
      <c r="G1767" t="s">
        <v>2856</v>
      </c>
      <c r="H1767" t="s">
        <v>5821</v>
      </c>
      <c r="I1767" s="2">
        <v>45783</v>
      </c>
      <c r="J1767" t="s">
        <v>3844</v>
      </c>
      <c r="K1767" t="s">
        <v>3840</v>
      </c>
      <c r="L1767" t="s">
        <v>5826</v>
      </c>
      <c r="M1767" s="3">
        <v>32567</v>
      </c>
      <c r="N1767" s="4">
        <v>665335.99</v>
      </c>
      <c r="O1767" s="4">
        <v>0</v>
      </c>
      <c r="P1767" s="4">
        <v>679</v>
      </c>
      <c r="Q1767" s="4">
        <v>977.01</v>
      </c>
      <c r="R1767" s="4">
        <v>0</v>
      </c>
      <c r="S1767" s="4">
        <v>664656.99</v>
      </c>
      <c r="T1767" t="s">
        <v>2857</v>
      </c>
      <c r="U1767" t="s">
        <v>5823</v>
      </c>
      <c r="V1767" s="15" t="s">
        <v>5681</v>
      </c>
      <c r="W1767" t="s">
        <v>2871</v>
      </c>
    </row>
    <row r="1768" spans="1:23" x14ac:dyDescent="0.2">
      <c r="A1768" t="s">
        <v>2911</v>
      </c>
      <c r="B1768" t="s">
        <v>2912</v>
      </c>
      <c r="C1768" t="s">
        <v>2871</v>
      </c>
      <c r="D1768" t="s">
        <v>2872</v>
      </c>
      <c r="E1768" t="s">
        <v>2915</v>
      </c>
      <c r="F1768" t="s">
        <v>2916</v>
      </c>
      <c r="G1768" t="s">
        <v>2856</v>
      </c>
      <c r="H1768" t="s">
        <v>5821</v>
      </c>
      <c r="I1768" s="2">
        <v>45783</v>
      </c>
      <c r="J1768" t="s">
        <v>3844</v>
      </c>
      <c r="K1768" t="s">
        <v>3840</v>
      </c>
      <c r="L1768" t="s">
        <v>5827</v>
      </c>
      <c r="M1768" s="3">
        <v>32450</v>
      </c>
      <c r="N1768" s="4">
        <v>662945.71</v>
      </c>
      <c r="O1768" s="4">
        <v>0</v>
      </c>
      <c r="P1768" s="4">
        <v>679</v>
      </c>
      <c r="Q1768" s="4">
        <v>973.5</v>
      </c>
      <c r="R1768" s="4">
        <v>0</v>
      </c>
      <c r="S1768" s="4">
        <v>662266.71</v>
      </c>
      <c r="T1768" t="s">
        <v>2857</v>
      </c>
      <c r="U1768" t="s">
        <v>5823</v>
      </c>
      <c r="V1768" s="15" t="s">
        <v>5681</v>
      </c>
      <c r="W1768" t="s">
        <v>2871</v>
      </c>
    </row>
    <row r="1769" spans="1:23" x14ac:dyDescent="0.2">
      <c r="A1769" t="s">
        <v>2911</v>
      </c>
      <c r="B1769" t="s">
        <v>2912</v>
      </c>
      <c r="C1769" t="s">
        <v>2871</v>
      </c>
      <c r="D1769" t="s">
        <v>2872</v>
      </c>
      <c r="E1769" t="s">
        <v>2915</v>
      </c>
      <c r="F1769" t="s">
        <v>2916</v>
      </c>
      <c r="G1769" t="s">
        <v>2856</v>
      </c>
      <c r="H1769" t="s">
        <v>5828</v>
      </c>
      <c r="I1769" s="2">
        <v>45783</v>
      </c>
      <c r="J1769" t="s">
        <v>3068</v>
      </c>
      <c r="K1769" t="s">
        <v>4101</v>
      </c>
      <c r="L1769" t="s">
        <v>5829</v>
      </c>
      <c r="M1769" s="3">
        <v>32688</v>
      </c>
      <c r="N1769" s="4">
        <v>648055.93999999994</v>
      </c>
      <c r="O1769" s="4">
        <v>0</v>
      </c>
      <c r="P1769" s="4">
        <v>679</v>
      </c>
      <c r="Q1769" s="4">
        <v>980.64</v>
      </c>
      <c r="R1769" s="4">
        <v>0</v>
      </c>
      <c r="S1769" s="4">
        <v>647376.93999999994</v>
      </c>
      <c r="T1769" t="s">
        <v>2857</v>
      </c>
      <c r="U1769" t="s">
        <v>5830</v>
      </c>
      <c r="V1769" s="15" t="s">
        <v>5681</v>
      </c>
      <c r="W1769" t="s">
        <v>2871</v>
      </c>
    </row>
    <row r="1770" spans="1:23" x14ac:dyDescent="0.2">
      <c r="A1770" t="s">
        <v>2911</v>
      </c>
      <c r="B1770" t="s">
        <v>2912</v>
      </c>
      <c r="C1770" t="s">
        <v>2871</v>
      </c>
      <c r="D1770" t="s">
        <v>2872</v>
      </c>
      <c r="E1770" t="s">
        <v>2915</v>
      </c>
      <c r="F1770" t="s">
        <v>2916</v>
      </c>
      <c r="G1770" t="s">
        <v>2856</v>
      </c>
      <c r="H1770" t="s">
        <v>5828</v>
      </c>
      <c r="I1770" s="2">
        <v>45783</v>
      </c>
      <c r="J1770" t="s">
        <v>3068</v>
      </c>
      <c r="K1770" t="s">
        <v>4101</v>
      </c>
      <c r="L1770" t="s">
        <v>5831</v>
      </c>
      <c r="M1770" s="3">
        <v>32884</v>
      </c>
      <c r="N1770" s="4">
        <v>651941.74</v>
      </c>
      <c r="O1770" s="4">
        <v>0</v>
      </c>
      <c r="P1770" s="4">
        <v>679</v>
      </c>
      <c r="Q1770" s="4">
        <v>986.52</v>
      </c>
      <c r="R1770" s="4">
        <v>0</v>
      </c>
      <c r="S1770" s="4">
        <v>651262.74</v>
      </c>
      <c r="T1770" t="s">
        <v>2857</v>
      </c>
      <c r="U1770" t="s">
        <v>5830</v>
      </c>
      <c r="V1770" s="15" t="s">
        <v>5681</v>
      </c>
      <c r="W1770" t="s">
        <v>2871</v>
      </c>
    </row>
    <row r="1771" spans="1:23" x14ac:dyDescent="0.2">
      <c r="A1771" t="s">
        <v>2911</v>
      </c>
      <c r="B1771" t="s">
        <v>2912</v>
      </c>
      <c r="C1771" t="s">
        <v>2922</v>
      </c>
      <c r="D1771" t="s">
        <v>2923</v>
      </c>
      <c r="E1771" t="s">
        <v>2915</v>
      </c>
      <c r="F1771" t="s">
        <v>2916</v>
      </c>
      <c r="G1771" t="s">
        <v>2856</v>
      </c>
      <c r="H1771" t="s">
        <v>5832</v>
      </c>
      <c r="I1771" s="2">
        <v>45784</v>
      </c>
      <c r="J1771" t="s">
        <v>3008</v>
      </c>
      <c r="K1771" t="s">
        <v>3009</v>
      </c>
      <c r="L1771" t="s">
        <v>5833</v>
      </c>
      <c r="M1771" s="3">
        <v>29758</v>
      </c>
      <c r="N1771" s="4">
        <v>639606.85</v>
      </c>
      <c r="O1771" s="4">
        <v>711.87</v>
      </c>
      <c r="P1771" s="4">
        <v>2754</v>
      </c>
      <c r="Q1771" s="4">
        <v>892.74</v>
      </c>
      <c r="R1771" s="4">
        <v>4500</v>
      </c>
      <c r="S1771" s="4">
        <v>631640.98</v>
      </c>
      <c r="T1771" t="s">
        <v>2857</v>
      </c>
      <c r="U1771" t="s">
        <v>5834</v>
      </c>
      <c r="V1771" s="15" t="s">
        <v>5681</v>
      </c>
      <c r="W1771" t="s">
        <v>2922</v>
      </c>
    </row>
    <row r="1772" spans="1:23" x14ac:dyDescent="0.2">
      <c r="A1772" t="s">
        <v>2911</v>
      </c>
      <c r="B1772" t="s">
        <v>2912</v>
      </c>
      <c r="C1772" t="s">
        <v>2871</v>
      </c>
      <c r="D1772" t="s">
        <v>2872</v>
      </c>
      <c r="E1772" t="s">
        <v>2915</v>
      </c>
      <c r="F1772" t="s">
        <v>2916</v>
      </c>
      <c r="G1772" t="s">
        <v>2856</v>
      </c>
      <c r="H1772" t="s">
        <v>5835</v>
      </c>
      <c r="I1772" s="2">
        <v>45784</v>
      </c>
      <c r="J1772" t="s">
        <v>2998</v>
      </c>
      <c r="K1772" t="s">
        <v>2999</v>
      </c>
      <c r="L1772" t="s">
        <v>5836</v>
      </c>
      <c r="M1772" s="3">
        <v>27245</v>
      </c>
      <c r="N1772" s="4">
        <v>543142.69999999995</v>
      </c>
      <c r="O1772" s="4">
        <v>604.51</v>
      </c>
      <c r="P1772" s="4">
        <v>1755.6</v>
      </c>
      <c r="Q1772" s="4">
        <v>1089.8</v>
      </c>
      <c r="R1772" s="4">
        <v>900</v>
      </c>
      <c r="S1772" s="4">
        <v>539882.59</v>
      </c>
      <c r="T1772" t="s">
        <v>2857</v>
      </c>
      <c r="U1772" t="s">
        <v>5837</v>
      </c>
      <c r="V1772" s="15" t="s">
        <v>5681</v>
      </c>
      <c r="W1772" t="s">
        <v>2871</v>
      </c>
    </row>
    <row r="1773" spans="1:23" x14ac:dyDescent="0.2">
      <c r="A1773" t="s">
        <v>2911</v>
      </c>
      <c r="B1773" t="s">
        <v>2912</v>
      </c>
      <c r="C1773" t="s">
        <v>2871</v>
      </c>
      <c r="D1773" t="s">
        <v>2872</v>
      </c>
      <c r="E1773" t="s">
        <v>2915</v>
      </c>
      <c r="F1773" t="s">
        <v>2916</v>
      </c>
      <c r="G1773" t="s">
        <v>2856</v>
      </c>
      <c r="H1773" t="s">
        <v>5838</v>
      </c>
      <c r="I1773" s="2">
        <v>45784</v>
      </c>
      <c r="J1773" t="s">
        <v>3864</v>
      </c>
      <c r="K1773" t="s">
        <v>5839</v>
      </c>
      <c r="L1773" t="s">
        <v>5840</v>
      </c>
      <c r="M1773" s="3">
        <v>27293</v>
      </c>
      <c r="N1773" s="4">
        <v>548589.30000000005</v>
      </c>
      <c r="O1773" s="4">
        <v>610.57000000000005</v>
      </c>
      <c r="P1773" s="4">
        <v>1088.1400000000001</v>
      </c>
      <c r="Q1773" s="4">
        <v>818.79</v>
      </c>
      <c r="R1773" s="4">
        <v>900</v>
      </c>
      <c r="S1773" s="4">
        <v>545990.59</v>
      </c>
      <c r="T1773" t="s">
        <v>2857</v>
      </c>
      <c r="U1773" t="s">
        <v>5841</v>
      </c>
      <c r="V1773" s="15" t="s">
        <v>5681</v>
      </c>
      <c r="W1773" t="s">
        <v>2871</v>
      </c>
    </row>
    <row r="1774" spans="1:23" x14ac:dyDescent="0.2">
      <c r="A1774" t="s">
        <v>2911</v>
      </c>
      <c r="B1774" t="s">
        <v>2912</v>
      </c>
      <c r="C1774" t="s">
        <v>2871</v>
      </c>
      <c r="D1774" t="s">
        <v>2872</v>
      </c>
      <c r="E1774" t="s">
        <v>2915</v>
      </c>
      <c r="F1774" t="s">
        <v>2916</v>
      </c>
      <c r="G1774" t="s">
        <v>2856</v>
      </c>
      <c r="H1774" t="s">
        <v>5842</v>
      </c>
      <c r="I1774" s="2">
        <v>45784</v>
      </c>
      <c r="J1774" t="s">
        <v>4735</v>
      </c>
      <c r="K1774" t="s">
        <v>5284</v>
      </c>
      <c r="L1774" t="s">
        <v>5843</v>
      </c>
      <c r="M1774" s="3">
        <v>32080</v>
      </c>
      <c r="N1774" s="4">
        <v>638392</v>
      </c>
      <c r="O1774" s="4">
        <v>710.52</v>
      </c>
      <c r="P1774" s="4">
        <v>1900</v>
      </c>
      <c r="Q1774" s="4">
        <v>962.4</v>
      </c>
      <c r="R1774" s="4">
        <v>3500</v>
      </c>
      <c r="S1774" s="4">
        <v>632281.48</v>
      </c>
      <c r="T1774" t="s">
        <v>2857</v>
      </c>
      <c r="U1774" t="s">
        <v>5844</v>
      </c>
      <c r="V1774" s="15" t="s">
        <v>5681</v>
      </c>
      <c r="W1774" t="s">
        <v>2871</v>
      </c>
    </row>
    <row r="1775" spans="1:23" x14ac:dyDescent="0.2">
      <c r="A1775" t="s">
        <v>2911</v>
      </c>
      <c r="B1775" t="s">
        <v>2912</v>
      </c>
      <c r="C1775" t="s">
        <v>2871</v>
      </c>
      <c r="D1775" t="s">
        <v>2872</v>
      </c>
      <c r="E1775" t="s">
        <v>2915</v>
      </c>
      <c r="F1775" t="s">
        <v>2916</v>
      </c>
      <c r="G1775" t="s">
        <v>2856</v>
      </c>
      <c r="H1775" t="s">
        <v>5845</v>
      </c>
      <c r="I1775" s="2">
        <v>45784</v>
      </c>
      <c r="J1775" t="s">
        <v>3068</v>
      </c>
      <c r="K1775" t="s">
        <v>3746</v>
      </c>
      <c r="L1775" t="s">
        <v>5846</v>
      </c>
      <c r="M1775" s="3">
        <v>32974</v>
      </c>
      <c r="N1775" s="4">
        <v>654946.07999999996</v>
      </c>
      <c r="O1775" s="4">
        <v>0</v>
      </c>
      <c r="P1775" s="4">
        <v>0</v>
      </c>
      <c r="Q1775" s="4">
        <v>989.22</v>
      </c>
      <c r="R1775" s="4">
        <v>0</v>
      </c>
      <c r="S1775" s="4">
        <v>654946.07999999996</v>
      </c>
      <c r="T1775" t="s">
        <v>2857</v>
      </c>
      <c r="U1775" t="s">
        <v>5847</v>
      </c>
      <c r="V1775" s="15" t="s">
        <v>5681</v>
      </c>
      <c r="W1775" t="s">
        <v>2871</v>
      </c>
    </row>
    <row r="1776" spans="1:23" x14ac:dyDescent="0.2">
      <c r="A1776" t="s">
        <v>2911</v>
      </c>
      <c r="B1776" t="s">
        <v>2912</v>
      </c>
      <c r="C1776" t="s">
        <v>2871</v>
      </c>
      <c r="D1776" t="s">
        <v>2872</v>
      </c>
      <c r="E1776" t="s">
        <v>2915</v>
      </c>
      <c r="F1776" t="s">
        <v>2916</v>
      </c>
      <c r="G1776" t="s">
        <v>2856</v>
      </c>
      <c r="H1776" t="s">
        <v>5848</v>
      </c>
      <c r="I1776" s="2">
        <v>45784</v>
      </c>
      <c r="J1776" t="s">
        <v>4735</v>
      </c>
      <c r="K1776" t="s">
        <v>4736</v>
      </c>
      <c r="L1776" t="s">
        <v>5849</v>
      </c>
      <c r="M1776" s="3">
        <v>26773</v>
      </c>
      <c r="N1776" s="4">
        <v>530105.4</v>
      </c>
      <c r="O1776" s="4">
        <v>590</v>
      </c>
      <c r="P1776" s="4">
        <v>1615.28</v>
      </c>
      <c r="Q1776" s="4">
        <v>803.19</v>
      </c>
      <c r="R1776" s="4">
        <v>800</v>
      </c>
      <c r="S1776" s="4">
        <v>527100.12</v>
      </c>
      <c r="T1776" t="s">
        <v>2857</v>
      </c>
      <c r="U1776" t="s">
        <v>5850</v>
      </c>
      <c r="V1776" s="15" t="s">
        <v>5681</v>
      </c>
      <c r="W1776" t="s">
        <v>2871</v>
      </c>
    </row>
    <row r="1777" spans="1:23" x14ac:dyDescent="0.2">
      <c r="A1777" t="s">
        <v>2911</v>
      </c>
      <c r="B1777" t="s">
        <v>2912</v>
      </c>
      <c r="C1777" t="s">
        <v>2871</v>
      </c>
      <c r="D1777" t="s">
        <v>2872</v>
      </c>
      <c r="E1777" t="s">
        <v>2915</v>
      </c>
      <c r="F1777" t="s">
        <v>2916</v>
      </c>
      <c r="G1777" t="s">
        <v>2856</v>
      </c>
      <c r="H1777" t="s">
        <v>5848</v>
      </c>
      <c r="I1777" s="2">
        <v>45784</v>
      </c>
      <c r="J1777" t="s">
        <v>4735</v>
      </c>
      <c r="K1777" t="s">
        <v>4736</v>
      </c>
      <c r="L1777" t="s">
        <v>5851</v>
      </c>
      <c r="M1777" s="3">
        <v>27267</v>
      </c>
      <c r="N1777" s="4">
        <v>539886.6</v>
      </c>
      <c r="O1777" s="4">
        <v>600.88</v>
      </c>
      <c r="P1777" s="4">
        <v>1615.28</v>
      </c>
      <c r="Q1777" s="4">
        <v>818.01</v>
      </c>
      <c r="R1777" s="4">
        <v>800</v>
      </c>
      <c r="S1777" s="4">
        <v>536870.43999999994</v>
      </c>
      <c r="T1777" t="s">
        <v>2857</v>
      </c>
      <c r="U1777" t="s">
        <v>5850</v>
      </c>
      <c r="V1777" s="15" t="s">
        <v>5681</v>
      </c>
      <c r="W1777" t="s">
        <v>2871</v>
      </c>
    </row>
    <row r="1778" spans="1:23" x14ac:dyDescent="0.2">
      <c r="A1778" t="s">
        <v>2911</v>
      </c>
      <c r="B1778" t="s">
        <v>2912</v>
      </c>
      <c r="C1778" t="s">
        <v>2871</v>
      </c>
      <c r="D1778" t="s">
        <v>2872</v>
      </c>
      <c r="E1778" t="s">
        <v>2915</v>
      </c>
      <c r="F1778" t="s">
        <v>2916</v>
      </c>
      <c r="G1778" t="s">
        <v>2856</v>
      </c>
      <c r="H1778" t="s">
        <v>5852</v>
      </c>
      <c r="I1778" s="2">
        <v>45784</v>
      </c>
      <c r="J1778" t="s">
        <v>3068</v>
      </c>
      <c r="K1778" t="s">
        <v>3746</v>
      </c>
      <c r="L1778" t="s">
        <v>5853</v>
      </c>
      <c r="M1778" s="3">
        <v>33027</v>
      </c>
      <c r="N1778" s="4">
        <v>655998.79</v>
      </c>
      <c r="O1778" s="4">
        <v>0</v>
      </c>
      <c r="P1778" s="4">
        <v>0</v>
      </c>
      <c r="Q1778" s="4">
        <v>990.81</v>
      </c>
      <c r="R1778" s="4">
        <v>0</v>
      </c>
      <c r="S1778" s="4">
        <v>655998.79</v>
      </c>
      <c r="T1778" t="s">
        <v>2857</v>
      </c>
      <c r="U1778" t="s">
        <v>5854</v>
      </c>
      <c r="V1778" s="15" t="s">
        <v>5681</v>
      </c>
      <c r="W1778" t="s">
        <v>2871</v>
      </c>
    </row>
    <row r="1779" spans="1:23" x14ac:dyDescent="0.2">
      <c r="A1779" t="s">
        <v>2911</v>
      </c>
      <c r="B1779" t="s">
        <v>2912</v>
      </c>
      <c r="C1779" t="s">
        <v>2871</v>
      </c>
      <c r="D1779" t="s">
        <v>2872</v>
      </c>
      <c r="E1779" t="s">
        <v>2915</v>
      </c>
      <c r="F1779" t="s">
        <v>2916</v>
      </c>
      <c r="G1779" t="s">
        <v>2856</v>
      </c>
      <c r="H1779" t="s">
        <v>5855</v>
      </c>
      <c r="I1779" s="2">
        <v>45784</v>
      </c>
      <c r="J1779" t="s">
        <v>3068</v>
      </c>
      <c r="K1779" t="s">
        <v>3746</v>
      </c>
      <c r="L1779" t="s">
        <v>5856</v>
      </c>
      <c r="M1779" s="3">
        <v>32355</v>
      </c>
      <c r="N1779" s="4">
        <v>642651.18999999994</v>
      </c>
      <c r="O1779" s="4">
        <v>0</v>
      </c>
      <c r="P1779" s="4">
        <v>0</v>
      </c>
      <c r="Q1779" s="4">
        <v>970.65</v>
      </c>
      <c r="R1779" s="4">
        <v>0</v>
      </c>
      <c r="S1779" s="4">
        <v>642651.18999999994</v>
      </c>
      <c r="T1779" t="s">
        <v>2857</v>
      </c>
      <c r="U1779" t="s">
        <v>5857</v>
      </c>
      <c r="V1779" s="15" t="s">
        <v>5681</v>
      </c>
      <c r="W1779" t="s">
        <v>2871</v>
      </c>
    </row>
    <row r="1780" spans="1:23" x14ac:dyDescent="0.2">
      <c r="A1780" t="s">
        <v>2911</v>
      </c>
      <c r="B1780" t="s">
        <v>2912</v>
      </c>
      <c r="C1780" t="s">
        <v>2871</v>
      </c>
      <c r="D1780" t="s">
        <v>2872</v>
      </c>
      <c r="E1780" t="s">
        <v>2915</v>
      </c>
      <c r="F1780" t="s">
        <v>2916</v>
      </c>
      <c r="G1780" t="s">
        <v>2856</v>
      </c>
      <c r="H1780" t="s">
        <v>5858</v>
      </c>
      <c r="I1780" s="2">
        <v>45784</v>
      </c>
      <c r="J1780" t="s">
        <v>3068</v>
      </c>
      <c r="K1780" t="s">
        <v>3746</v>
      </c>
      <c r="L1780" t="s">
        <v>5859</v>
      </c>
      <c r="M1780" s="3">
        <v>32233</v>
      </c>
      <c r="N1780" s="4">
        <v>640227.96</v>
      </c>
      <c r="O1780" s="4">
        <v>0</v>
      </c>
      <c r="P1780" s="4">
        <v>0</v>
      </c>
      <c r="Q1780" s="4">
        <v>966.99</v>
      </c>
      <c r="R1780" s="4">
        <v>0</v>
      </c>
      <c r="S1780" s="4">
        <v>640227.96</v>
      </c>
      <c r="T1780" t="s">
        <v>2857</v>
      </c>
      <c r="U1780" t="s">
        <v>5860</v>
      </c>
      <c r="V1780" s="15" t="s">
        <v>5681</v>
      </c>
      <c r="W1780" t="s">
        <v>2871</v>
      </c>
    </row>
    <row r="1781" spans="1:23" x14ac:dyDescent="0.2">
      <c r="A1781" t="s">
        <v>2911</v>
      </c>
      <c r="B1781" t="s">
        <v>2912</v>
      </c>
      <c r="C1781" t="s">
        <v>2871</v>
      </c>
      <c r="D1781" t="s">
        <v>2872</v>
      </c>
      <c r="E1781" t="s">
        <v>2915</v>
      </c>
      <c r="F1781" t="s">
        <v>2916</v>
      </c>
      <c r="G1781" t="s">
        <v>2856</v>
      </c>
      <c r="H1781" t="s">
        <v>5861</v>
      </c>
      <c r="I1781" s="2">
        <v>45784</v>
      </c>
      <c r="J1781" t="s">
        <v>4735</v>
      </c>
      <c r="K1781" t="s">
        <v>5284</v>
      </c>
      <c r="L1781" t="s">
        <v>5862</v>
      </c>
      <c r="M1781" s="3">
        <v>32445</v>
      </c>
      <c r="N1781" s="4">
        <v>645655.5</v>
      </c>
      <c r="O1781" s="4">
        <v>718.6</v>
      </c>
      <c r="P1781" s="4">
        <v>1900</v>
      </c>
      <c r="Q1781" s="4">
        <v>973.35</v>
      </c>
      <c r="R1781" s="4">
        <v>3500</v>
      </c>
      <c r="S1781" s="4">
        <v>639536.9</v>
      </c>
      <c r="T1781" t="s">
        <v>2857</v>
      </c>
      <c r="U1781" t="s">
        <v>5863</v>
      </c>
      <c r="V1781" s="15" t="s">
        <v>5681</v>
      </c>
      <c r="W1781" t="s">
        <v>2871</v>
      </c>
    </row>
    <row r="1782" spans="1:23" x14ac:dyDescent="0.2">
      <c r="A1782" t="s">
        <v>2911</v>
      </c>
      <c r="B1782" t="s">
        <v>2912</v>
      </c>
      <c r="C1782" t="s">
        <v>2922</v>
      </c>
      <c r="D1782" t="s">
        <v>2923</v>
      </c>
      <c r="E1782" t="s">
        <v>2915</v>
      </c>
      <c r="F1782" t="s">
        <v>2916</v>
      </c>
      <c r="G1782" t="s">
        <v>2856</v>
      </c>
      <c r="H1782" t="s">
        <v>5864</v>
      </c>
      <c r="I1782" s="2">
        <v>45784</v>
      </c>
      <c r="J1782" t="s">
        <v>2925</v>
      </c>
      <c r="K1782" t="s">
        <v>2926</v>
      </c>
      <c r="L1782" t="s">
        <v>5865</v>
      </c>
      <c r="M1782" s="3">
        <v>28980</v>
      </c>
      <c r="N1782" s="4">
        <v>637794.16</v>
      </c>
      <c r="O1782" s="4">
        <v>709.85</v>
      </c>
      <c r="P1782" s="4">
        <v>2424</v>
      </c>
      <c r="Q1782" s="4">
        <v>869.4</v>
      </c>
      <c r="R1782" s="4">
        <v>4500</v>
      </c>
      <c r="S1782" s="4">
        <v>630160.31000000006</v>
      </c>
      <c r="T1782" t="s">
        <v>2857</v>
      </c>
      <c r="U1782" t="s">
        <v>5866</v>
      </c>
      <c r="V1782" s="15" t="s">
        <v>5681</v>
      </c>
      <c r="W1782" t="s">
        <v>2922</v>
      </c>
    </row>
    <row r="1783" spans="1:23" x14ac:dyDescent="0.2">
      <c r="A1783" t="s">
        <v>2911</v>
      </c>
      <c r="B1783" t="s">
        <v>2912</v>
      </c>
      <c r="C1783" t="s">
        <v>2871</v>
      </c>
      <c r="D1783" t="s">
        <v>2872</v>
      </c>
      <c r="E1783" t="s">
        <v>2915</v>
      </c>
      <c r="F1783" t="s">
        <v>2916</v>
      </c>
      <c r="G1783" t="s">
        <v>2856</v>
      </c>
      <c r="H1783" t="s">
        <v>5867</v>
      </c>
      <c r="I1783" s="2">
        <v>45785</v>
      </c>
      <c r="J1783" t="s">
        <v>3864</v>
      </c>
      <c r="K1783" t="s">
        <v>4030</v>
      </c>
      <c r="L1783" t="s">
        <v>5868</v>
      </c>
      <c r="M1783" s="3">
        <v>27686</v>
      </c>
      <c r="N1783" s="4">
        <v>539877</v>
      </c>
      <c r="O1783" s="4">
        <v>600.87</v>
      </c>
      <c r="P1783" s="4">
        <v>1374.85</v>
      </c>
      <c r="Q1783" s="4">
        <v>830.58</v>
      </c>
      <c r="R1783" s="4">
        <v>800</v>
      </c>
      <c r="S1783" s="4">
        <v>537101.28</v>
      </c>
      <c r="T1783" t="s">
        <v>2857</v>
      </c>
      <c r="U1783" t="s">
        <v>5869</v>
      </c>
      <c r="V1783" s="15" t="s">
        <v>5681</v>
      </c>
      <c r="W1783" t="s">
        <v>2871</v>
      </c>
    </row>
    <row r="1784" spans="1:23" x14ac:dyDescent="0.2">
      <c r="A1784" t="s">
        <v>2911</v>
      </c>
      <c r="B1784" t="s">
        <v>2912</v>
      </c>
      <c r="C1784" t="s">
        <v>2913</v>
      </c>
      <c r="D1784" t="s">
        <v>2914</v>
      </c>
      <c r="E1784" t="s">
        <v>2915</v>
      </c>
      <c r="F1784" t="s">
        <v>2916</v>
      </c>
      <c r="G1784" t="s">
        <v>2856</v>
      </c>
      <c r="H1784" t="s">
        <v>5870</v>
      </c>
      <c r="I1784" s="2">
        <v>45785</v>
      </c>
      <c r="J1784" t="s">
        <v>3394</v>
      </c>
      <c r="K1784" t="s">
        <v>3395</v>
      </c>
      <c r="L1784" t="s">
        <v>5871</v>
      </c>
      <c r="M1784" s="3">
        <v>29366</v>
      </c>
      <c r="N1784" s="4">
        <v>651178.13</v>
      </c>
      <c r="O1784" s="4">
        <v>724.75</v>
      </c>
      <c r="P1784" s="4">
        <v>1995.41</v>
      </c>
      <c r="Q1784" s="4">
        <v>880.98</v>
      </c>
      <c r="R1784" s="4">
        <v>3500</v>
      </c>
      <c r="S1784" s="4">
        <v>644957.97</v>
      </c>
      <c r="T1784" t="s">
        <v>2857</v>
      </c>
      <c r="U1784" t="s">
        <v>5872</v>
      </c>
      <c r="V1784" s="15" t="s">
        <v>5681</v>
      </c>
      <c r="W1784" t="s">
        <v>2913</v>
      </c>
    </row>
    <row r="1785" spans="1:23" x14ac:dyDescent="0.2">
      <c r="A1785" t="s">
        <v>2911</v>
      </c>
      <c r="B1785" t="s">
        <v>2912</v>
      </c>
      <c r="C1785" t="s">
        <v>2871</v>
      </c>
      <c r="D1785" t="s">
        <v>2872</v>
      </c>
      <c r="E1785" t="s">
        <v>2915</v>
      </c>
      <c r="F1785" t="s">
        <v>2916</v>
      </c>
      <c r="G1785" t="s">
        <v>2856</v>
      </c>
      <c r="H1785" t="s">
        <v>5873</v>
      </c>
      <c r="I1785" s="2">
        <v>45785</v>
      </c>
      <c r="J1785" t="s">
        <v>2998</v>
      </c>
      <c r="K1785" t="s">
        <v>2999</v>
      </c>
      <c r="L1785" t="s">
        <v>5874</v>
      </c>
      <c r="M1785" s="3">
        <v>26632</v>
      </c>
      <c r="N1785" s="4">
        <v>530922.23999999999</v>
      </c>
      <c r="O1785" s="4">
        <v>590.91</v>
      </c>
      <c r="P1785" s="4">
        <v>1755.6</v>
      </c>
      <c r="Q1785" s="4">
        <v>1065.28</v>
      </c>
      <c r="R1785" s="4">
        <v>900</v>
      </c>
      <c r="S1785" s="4">
        <v>527675.73</v>
      </c>
      <c r="T1785" t="s">
        <v>2857</v>
      </c>
      <c r="U1785" t="s">
        <v>5875</v>
      </c>
      <c r="V1785" s="15" t="s">
        <v>5681</v>
      </c>
      <c r="W1785" t="s">
        <v>2871</v>
      </c>
    </row>
    <row r="1786" spans="1:23" x14ac:dyDescent="0.2">
      <c r="A1786" t="s">
        <v>2911</v>
      </c>
      <c r="B1786" t="s">
        <v>2912</v>
      </c>
      <c r="C1786" t="s">
        <v>2871</v>
      </c>
      <c r="D1786" t="s">
        <v>2872</v>
      </c>
      <c r="E1786" t="s">
        <v>2915</v>
      </c>
      <c r="F1786" t="s">
        <v>2916</v>
      </c>
      <c r="G1786" t="s">
        <v>2856</v>
      </c>
      <c r="H1786" t="s">
        <v>5876</v>
      </c>
      <c r="I1786" s="2">
        <v>45785</v>
      </c>
      <c r="J1786" t="s">
        <v>4075</v>
      </c>
      <c r="K1786" t="s">
        <v>5877</v>
      </c>
      <c r="L1786" t="s">
        <v>5878</v>
      </c>
      <c r="M1786" s="3">
        <v>26773</v>
      </c>
      <c r="N1786" s="4">
        <v>535460</v>
      </c>
      <c r="O1786" s="4">
        <v>595.96</v>
      </c>
      <c r="P1786" s="4">
        <v>1615.28</v>
      </c>
      <c r="Q1786" s="4">
        <v>803.19</v>
      </c>
      <c r="R1786" s="4">
        <v>800</v>
      </c>
      <c r="S1786" s="4">
        <v>532448.76</v>
      </c>
      <c r="T1786" t="s">
        <v>2857</v>
      </c>
      <c r="U1786" t="s">
        <v>5879</v>
      </c>
      <c r="V1786" s="15" t="s">
        <v>5681</v>
      </c>
      <c r="W1786" t="s">
        <v>2871</v>
      </c>
    </row>
    <row r="1787" spans="1:23" x14ac:dyDescent="0.2">
      <c r="A1787" t="s">
        <v>2911</v>
      </c>
      <c r="B1787" t="s">
        <v>2912</v>
      </c>
      <c r="C1787" t="s">
        <v>3120</v>
      </c>
      <c r="D1787" t="s">
        <v>3121</v>
      </c>
      <c r="E1787" t="s">
        <v>2915</v>
      </c>
      <c r="F1787" t="s">
        <v>2916</v>
      </c>
      <c r="G1787" t="s">
        <v>2856</v>
      </c>
      <c r="H1787" t="s">
        <v>2533</v>
      </c>
      <c r="I1787" s="2">
        <v>45785</v>
      </c>
      <c r="J1787" t="s">
        <v>930</v>
      </c>
      <c r="K1787" t="s">
        <v>3122</v>
      </c>
      <c r="L1787" t="s">
        <v>5880</v>
      </c>
      <c r="M1787" s="3">
        <v>25291</v>
      </c>
      <c r="N1787" s="4">
        <v>475633.93</v>
      </c>
      <c r="O1787" s="4">
        <v>529.37</v>
      </c>
      <c r="P1787" s="4">
        <v>1777.14</v>
      </c>
      <c r="Q1787" s="4">
        <v>0</v>
      </c>
      <c r="R1787" s="4">
        <v>780</v>
      </c>
      <c r="S1787" s="4">
        <v>472547.42</v>
      </c>
      <c r="T1787" t="s">
        <v>2857</v>
      </c>
      <c r="U1787" t="s">
        <v>5881</v>
      </c>
      <c r="V1787" s="15" t="s">
        <v>5681</v>
      </c>
      <c r="W1787" t="s">
        <v>3120</v>
      </c>
    </row>
    <row r="1788" spans="1:23" x14ac:dyDescent="0.2">
      <c r="A1788" t="s">
        <v>2911</v>
      </c>
      <c r="B1788" t="s">
        <v>2912</v>
      </c>
      <c r="C1788" t="s">
        <v>3120</v>
      </c>
      <c r="D1788" t="s">
        <v>3121</v>
      </c>
      <c r="E1788" t="s">
        <v>2915</v>
      </c>
      <c r="F1788" t="s">
        <v>2916</v>
      </c>
      <c r="G1788" t="s">
        <v>2856</v>
      </c>
      <c r="H1788" t="s">
        <v>2533</v>
      </c>
      <c r="I1788" s="2">
        <v>45785</v>
      </c>
      <c r="J1788" t="s">
        <v>930</v>
      </c>
      <c r="K1788" t="s">
        <v>3122</v>
      </c>
      <c r="L1788" t="s">
        <v>5882</v>
      </c>
      <c r="M1788" s="3">
        <v>25119</v>
      </c>
      <c r="N1788" s="4">
        <v>472399.22</v>
      </c>
      <c r="O1788" s="4">
        <v>525.77</v>
      </c>
      <c r="P1788" s="4">
        <v>1773.84</v>
      </c>
      <c r="Q1788" s="4">
        <v>0</v>
      </c>
      <c r="R1788" s="4">
        <v>780</v>
      </c>
      <c r="S1788" s="4">
        <v>469319.61</v>
      </c>
      <c r="T1788" t="s">
        <v>2857</v>
      </c>
      <c r="U1788" t="s">
        <v>5881</v>
      </c>
      <c r="V1788" s="15" t="s">
        <v>5681</v>
      </c>
      <c r="W1788" t="s">
        <v>3120</v>
      </c>
    </row>
    <row r="1789" spans="1:23" x14ac:dyDescent="0.2">
      <c r="A1789" t="s">
        <v>2911</v>
      </c>
      <c r="B1789" t="s">
        <v>2912</v>
      </c>
      <c r="C1789" t="s">
        <v>2871</v>
      </c>
      <c r="D1789" t="s">
        <v>2872</v>
      </c>
      <c r="E1789" t="s">
        <v>2915</v>
      </c>
      <c r="F1789" t="s">
        <v>2916</v>
      </c>
      <c r="G1789" t="s">
        <v>2856</v>
      </c>
      <c r="H1789" t="s">
        <v>5883</v>
      </c>
      <c r="I1789" s="2">
        <v>45786</v>
      </c>
      <c r="J1789" t="s">
        <v>3239</v>
      </c>
      <c r="K1789" t="s">
        <v>3240</v>
      </c>
      <c r="L1789" t="s">
        <v>5884</v>
      </c>
      <c r="M1789" s="3">
        <v>13431</v>
      </c>
      <c r="N1789" s="4">
        <v>267753.7</v>
      </c>
      <c r="O1789" s="4">
        <v>298</v>
      </c>
      <c r="P1789" s="4">
        <v>877.8</v>
      </c>
      <c r="Q1789" s="4">
        <v>537.24</v>
      </c>
      <c r="R1789" s="4">
        <v>450</v>
      </c>
      <c r="S1789" s="4">
        <v>266127.90000000002</v>
      </c>
      <c r="T1789" t="s">
        <v>2857</v>
      </c>
      <c r="U1789" t="s">
        <v>5885</v>
      </c>
      <c r="V1789" s="15" t="s">
        <v>5681</v>
      </c>
      <c r="W1789" t="s">
        <v>2871</v>
      </c>
    </row>
    <row r="1790" spans="1:23" x14ac:dyDescent="0.2">
      <c r="A1790" t="s">
        <v>2911</v>
      </c>
      <c r="B1790" t="s">
        <v>2912</v>
      </c>
      <c r="C1790" t="s">
        <v>2871</v>
      </c>
      <c r="D1790" t="s">
        <v>2872</v>
      </c>
      <c r="E1790" t="s">
        <v>2915</v>
      </c>
      <c r="F1790" t="s">
        <v>2916</v>
      </c>
      <c r="G1790" t="s">
        <v>2856</v>
      </c>
      <c r="H1790" t="s">
        <v>5886</v>
      </c>
      <c r="I1790" s="2">
        <v>45786</v>
      </c>
      <c r="J1790" t="s">
        <v>3239</v>
      </c>
      <c r="K1790" t="s">
        <v>3240</v>
      </c>
      <c r="L1790" t="s">
        <v>5884</v>
      </c>
      <c r="M1790" s="3">
        <v>13431</v>
      </c>
      <c r="N1790" s="4">
        <v>267753.7</v>
      </c>
      <c r="O1790" s="4">
        <v>298</v>
      </c>
      <c r="P1790" s="4">
        <v>877.8</v>
      </c>
      <c r="Q1790" s="4">
        <v>537.24</v>
      </c>
      <c r="R1790" s="4">
        <v>450</v>
      </c>
      <c r="S1790" s="4">
        <v>266127.90000000002</v>
      </c>
      <c r="T1790" t="s">
        <v>2857</v>
      </c>
      <c r="U1790" t="s">
        <v>5887</v>
      </c>
      <c r="V1790" s="15" t="s">
        <v>5681</v>
      </c>
      <c r="W1790" t="s">
        <v>2871</v>
      </c>
    </row>
    <row r="1791" spans="1:23" x14ac:dyDescent="0.2">
      <c r="A1791" t="s">
        <v>2911</v>
      </c>
      <c r="B1791" t="s">
        <v>2912</v>
      </c>
      <c r="C1791" t="s">
        <v>2913</v>
      </c>
      <c r="D1791" t="s">
        <v>2914</v>
      </c>
      <c r="E1791" t="s">
        <v>2915</v>
      </c>
      <c r="F1791" t="s">
        <v>2916</v>
      </c>
      <c r="G1791" t="s">
        <v>2856</v>
      </c>
      <c r="H1791" t="s">
        <v>5888</v>
      </c>
      <c r="I1791" s="2">
        <v>45786</v>
      </c>
      <c r="J1791" t="s">
        <v>3681</v>
      </c>
      <c r="K1791" t="s">
        <v>3295</v>
      </c>
      <c r="L1791" t="s">
        <v>5889</v>
      </c>
      <c r="M1791" s="3">
        <v>29304</v>
      </c>
      <c r="N1791" s="4">
        <v>650682.43000000005</v>
      </c>
      <c r="O1791" s="4">
        <v>724.2</v>
      </c>
      <c r="P1791" s="4">
        <v>4366.34</v>
      </c>
      <c r="Q1791" s="4">
        <v>879.12</v>
      </c>
      <c r="R1791" s="4">
        <v>4500.01</v>
      </c>
      <c r="S1791" s="4">
        <v>641091.88</v>
      </c>
      <c r="T1791" t="s">
        <v>2857</v>
      </c>
      <c r="U1791" t="s">
        <v>5890</v>
      </c>
      <c r="V1791" s="15" t="s">
        <v>5681</v>
      </c>
      <c r="W1791" t="s">
        <v>2913</v>
      </c>
    </row>
    <row r="1792" spans="1:23" x14ac:dyDescent="0.2">
      <c r="A1792" t="s">
        <v>2911</v>
      </c>
      <c r="B1792" t="s">
        <v>2912</v>
      </c>
      <c r="C1792" t="s">
        <v>2913</v>
      </c>
      <c r="D1792" t="s">
        <v>2914</v>
      </c>
      <c r="E1792" t="s">
        <v>2915</v>
      </c>
      <c r="F1792" t="s">
        <v>2916</v>
      </c>
      <c r="G1792" t="s">
        <v>2856</v>
      </c>
      <c r="H1792" t="s">
        <v>5891</v>
      </c>
      <c r="I1792" s="2">
        <v>45786</v>
      </c>
      <c r="J1792" t="s">
        <v>2990</v>
      </c>
      <c r="K1792" t="s">
        <v>2991</v>
      </c>
      <c r="L1792" t="s">
        <v>5892</v>
      </c>
      <c r="M1792" s="3">
        <v>29304</v>
      </c>
      <c r="N1792" s="4">
        <v>653612.82999999996</v>
      </c>
      <c r="O1792" s="4">
        <v>727.46</v>
      </c>
      <c r="P1792" s="4">
        <v>2600</v>
      </c>
      <c r="Q1792" s="4">
        <v>879.12</v>
      </c>
      <c r="R1792" s="4">
        <v>3500</v>
      </c>
      <c r="S1792" s="4">
        <v>646785.37</v>
      </c>
      <c r="T1792" t="s">
        <v>2857</v>
      </c>
      <c r="U1792" t="s">
        <v>5893</v>
      </c>
      <c r="V1792" s="15" t="s">
        <v>5681</v>
      </c>
      <c r="W1792" t="s">
        <v>2913</v>
      </c>
    </row>
    <row r="1793" spans="1:23" x14ac:dyDescent="0.2">
      <c r="A1793" t="s">
        <v>2911</v>
      </c>
      <c r="B1793" t="s">
        <v>2912</v>
      </c>
      <c r="C1793" t="s">
        <v>2922</v>
      </c>
      <c r="D1793" t="s">
        <v>2923</v>
      </c>
      <c r="E1793" t="s">
        <v>2915</v>
      </c>
      <c r="F1793" t="s">
        <v>2916</v>
      </c>
      <c r="G1793" t="s">
        <v>2856</v>
      </c>
      <c r="H1793" t="s">
        <v>5894</v>
      </c>
      <c r="I1793" s="2">
        <v>45786</v>
      </c>
      <c r="J1793" t="s">
        <v>2985</v>
      </c>
      <c r="K1793" t="s">
        <v>2986</v>
      </c>
      <c r="L1793" t="s">
        <v>5191</v>
      </c>
      <c r="M1793" s="3">
        <v>14372</v>
      </c>
      <c r="N1793" s="4">
        <v>314367.52</v>
      </c>
      <c r="O1793" s="4">
        <v>349.88</v>
      </c>
      <c r="P1793" s="4">
        <v>1212</v>
      </c>
      <c r="Q1793" s="4">
        <v>431.16</v>
      </c>
      <c r="R1793" s="4">
        <v>2250</v>
      </c>
      <c r="S1793" s="4">
        <v>310555.64</v>
      </c>
      <c r="T1793" t="s">
        <v>2857</v>
      </c>
      <c r="U1793" t="s">
        <v>5895</v>
      </c>
      <c r="V1793" s="15" t="s">
        <v>5681</v>
      </c>
      <c r="W1793" t="s">
        <v>2922</v>
      </c>
    </row>
    <row r="1794" spans="1:23" x14ac:dyDescent="0.2">
      <c r="A1794" t="s">
        <v>2911</v>
      </c>
      <c r="B1794" t="s">
        <v>2912</v>
      </c>
      <c r="C1794" t="s">
        <v>2922</v>
      </c>
      <c r="D1794" t="s">
        <v>2923</v>
      </c>
      <c r="E1794" t="s">
        <v>2915</v>
      </c>
      <c r="F1794" t="s">
        <v>2916</v>
      </c>
      <c r="G1794" t="s">
        <v>2856</v>
      </c>
      <c r="H1794" t="s">
        <v>5896</v>
      </c>
      <c r="I1794" s="2">
        <v>45787</v>
      </c>
      <c r="J1794" t="s">
        <v>3204</v>
      </c>
      <c r="K1794" t="s">
        <v>4876</v>
      </c>
      <c r="L1794" t="s">
        <v>5897</v>
      </c>
      <c r="M1794" s="3">
        <v>36080</v>
      </c>
      <c r="N1794" s="4">
        <v>776932.65</v>
      </c>
      <c r="O1794" s="4">
        <v>0</v>
      </c>
      <c r="P1794" s="4">
        <v>275</v>
      </c>
      <c r="Q1794" s="4">
        <v>1082.4000000000001</v>
      </c>
      <c r="R1794" s="4">
        <v>0</v>
      </c>
      <c r="S1794" s="4">
        <v>776657.65</v>
      </c>
      <c r="T1794" t="s">
        <v>2857</v>
      </c>
      <c r="U1794" t="s">
        <v>5898</v>
      </c>
      <c r="V1794" s="15" t="s">
        <v>5681</v>
      </c>
      <c r="W1794" t="s">
        <v>2922</v>
      </c>
    </row>
    <row r="1795" spans="1:23" x14ac:dyDescent="0.2">
      <c r="A1795" t="s">
        <v>2911</v>
      </c>
      <c r="B1795" t="s">
        <v>2912</v>
      </c>
      <c r="C1795" t="s">
        <v>2913</v>
      </c>
      <c r="D1795" t="s">
        <v>2914</v>
      </c>
      <c r="E1795" t="s">
        <v>2915</v>
      </c>
      <c r="F1795" t="s">
        <v>2916</v>
      </c>
      <c r="G1795" t="s">
        <v>2856</v>
      </c>
      <c r="H1795" t="s">
        <v>5899</v>
      </c>
      <c r="I1795" s="2">
        <v>45789</v>
      </c>
      <c r="J1795" t="s">
        <v>2952</v>
      </c>
      <c r="K1795" t="s">
        <v>3373</v>
      </c>
      <c r="L1795" t="s">
        <v>5237</v>
      </c>
      <c r="M1795" s="3">
        <v>27972</v>
      </c>
      <c r="N1795" s="4">
        <v>621105.94999999995</v>
      </c>
      <c r="O1795" s="4">
        <v>691.28</v>
      </c>
      <c r="P1795" s="4">
        <v>1437.93</v>
      </c>
      <c r="Q1795" s="4">
        <v>839.16</v>
      </c>
      <c r="R1795" s="4">
        <v>3340.92</v>
      </c>
      <c r="S1795" s="4">
        <v>615635.81999999995</v>
      </c>
      <c r="T1795" t="s">
        <v>2857</v>
      </c>
      <c r="U1795" t="s">
        <v>5900</v>
      </c>
      <c r="V1795" s="15" t="s">
        <v>5681</v>
      </c>
      <c r="W1795" t="s">
        <v>2913</v>
      </c>
    </row>
    <row r="1796" spans="1:23" x14ac:dyDescent="0.2">
      <c r="A1796" t="s">
        <v>2911</v>
      </c>
      <c r="B1796" t="s">
        <v>2912</v>
      </c>
      <c r="C1796" t="s">
        <v>2871</v>
      </c>
      <c r="D1796" t="s">
        <v>2872</v>
      </c>
      <c r="E1796" t="s">
        <v>2915</v>
      </c>
      <c r="F1796" t="s">
        <v>2916</v>
      </c>
      <c r="G1796" t="s">
        <v>2856</v>
      </c>
      <c r="H1796" t="s">
        <v>5901</v>
      </c>
      <c r="I1796" s="2">
        <v>45789</v>
      </c>
      <c r="J1796" t="s">
        <v>3239</v>
      </c>
      <c r="K1796" t="s">
        <v>3240</v>
      </c>
      <c r="L1796" t="s">
        <v>5902</v>
      </c>
      <c r="M1796" s="3">
        <v>13431</v>
      </c>
      <c r="N1796" s="4">
        <v>267753.7</v>
      </c>
      <c r="O1796" s="4">
        <v>298</v>
      </c>
      <c r="P1796" s="4">
        <v>877.8</v>
      </c>
      <c r="Q1796" s="4">
        <v>537.24</v>
      </c>
      <c r="R1796" s="4">
        <v>450</v>
      </c>
      <c r="S1796" s="4">
        <v>266127.90000000002</v>
      </c>
      <c r="T1796" t="s">
        <v>2857</v>
      </c>
      <c r="U1796" t="s">
        <v>5903</v>
      </c>
      <c r="V1796" s="15" t="s">
        <v>5681</v>
      </c>
      <c r="W1796" t="s">
        <v>2871</v>
      </c>
    </row>
    <row r="1797" spans="1:23" x14ac:dyDescent="0.2">
      <c r="A1797" t="s">
        <v>2911</v>
      </c>
      <c r="B1797" t="s">
        <v>2912</v>
      </c>
      <c r="C1797" t="s">
        <v>2871</v>
      </c>
      <c r="D1797" t="s">
        <v>2872</v>
      </c>
      <c r="E1797" t="s">
        <v>2915</v>
      </c>
      <c r="F1797" t="s">
        <v>2916</v>
      </c>
      <c r="G1797" t="s">
        <v>2856</v>
      </c>
      <c r="H1797" t="s">
        <v>5904</v>
      </c>
      <c r="I1797" s="2">
        <v>45789</v>
      </c>
      <c r="J1797" t="s">
        <v>3239</v>
      </c>
      <c r="K1797" t="s">
        <v>3240</v>
      </c>
      <c r="L1797" t="s">
        <v>5902</v>
      </c>
      <c r="M1797" s="3">
        <v>13431</v>
      </c>
      <c r="N1797" s="4">
        <v>267753.7</v>
      </c>
      <c r="O1797" s="4">
        <v>298</v>
      </c>
      <c r="P1797" s="4">
        <v>877.8</v>
      </c>
      <c r="Q1797" s="4">
        <v>537.24</v>
      </c>
      <c r="R1797" s="4">
        <v>450</v>
      </c>
      <c r="S1797" s="4">
        <v>266127.90000000002</v>
      </c>
      <c r="T1797" t="s">
        <v>2857</v>
      </c>
      <c r="U1797" t="s">
        <v>5905</v>
      </c>
      <c r="V1797" s="15" t="s">
        <v>5681</v>
      </c>
      <c r="W1797" t="s">
        <v>2871</v>
      </c>
    </row>
    <row r="1798" spans="1:23" x14ac:dyDescent="0.2">
      <c r="A1798" t="s">
        <v>2911</v>
      </c>
      <c r="B1798" t="s">
        <v>2912</v>
      </c>
      <c r="C1798" t="s">
        <v>2871</v>
      </c>
      <c r="D1798" t="s">
        <v>2872</v>
      </c>
      <c r="E1798" t="s">
        <v>2915</v>
      </c>
      <c r="F1798" t="s">
        <v>2916</v>
      </c>
      <c r="G1798" t="s">
        <v>2856</v>
      </c>
      <c r="H1798" t="s">
        <v>5906</v>
      </c>
      <c r="I1798" s="2">
        <v>45789</v>
      </c>
      <c r="J1798" t="s">
        <v>2998</v>
      </c>
      <c r="K1798" t="s">
        <v>2999</v>
      </c>
      <c r="L1798" t="s">
        <v>5907</v>
      </c>
      <c r="M1798" s="3">
        <v>26632</v>
      </c>
      <c r="N1798" s="4">
        <v>530922.23999999999</v>
      </c>
      <c r="O1798" s="4">
        <v>590.91</v>
      </c>
      <c r="P1798" s="4">
        <v>1755.6</v>
      </c>
      <c r="Q1798" s="4">
        <v>1065.28</v>
      </c>
      <c r="R1798" s="4">
        <v>900</v>
      </c>
      <c r="S1798" s="4">
        <v>527675.73</v>
      </c>
      <c r="T1798" t="s">
        <v>2857</v>
      </c>
      <c r="U1798" t="s">
        <v>5908</v>
      </c>
      <c r="V1798" s="15" t="s">
        <v>5681</v>
      </c>
      <c r="W1798" t="s">
        <v>2871</v>
      </c>
    </row>
    <row r="1799" spans="1:23" x14ac:dyDescent="0.2">
      <c r="A1799" t="s">
        <v>2911</v>
      </c>
      <c r="B1799" t="s">
        <v>2912</v>
      </c>
      <c r="C1799" t="s">
        <v>2871</v>
      </c>
      <c r="D1799" t="s">
        <v>2872</v>
      </c>
      <c r="E1799" t="s">
        <v>2915</v>
      </c>
      <c r="F1799" t="s">
        <v>2916</v>
      </c>
      <c r="G1799" t="s">
        <v>2856</v>
      </c>
      <c r="H1799" t="s">
        <v>5909</v>
      </c>
      <c r="I1799" s="2">
        <v>45789</v>
      </c>
      <c r="J1799" t="s">
        <v>5910</v>
      </c>
      <c r="K1799" t="s">
        <v>5911</v>
      </c>
      <c r="L1799" t="s">
        <v>5912</v>
      </c>
      <c r="M1799" s="3">
        <v>27046</v>
      </c>
      <c r="N1799" s="4">
        <v>532806.19999999995</v>
      </c>
      <c r="O1799" s="4">
        <v>593</v>
      </c>
      <c r="P1799" s="4">
        <v>1374.85</v>
      </c>
      <c r="Q1799" s="4">
        <v>811.38</v>
      </c>
      <c r="R1799" s="4">
        <v>800</v>
      </c>
      <c r="S1799" s="4">
        <v>530038.35</v>
      </c>
      <c r="T1799" t="s">
        <v>2857</v>
      </c>
      <c r="U1799" t="s">
        <v>5913</v>
      </c>
      <c r="V1799" s="15" t="s">
        <v>5681</v>
      </c>
      <c r="W1799" t="s">
        <v>2871</v>
      </c>
    </row>
    <row r="1800" spans="1:23" x14ac:dyDescent="0.2">
      <c r="A1800" t="s">
        <v>2911</v>
      </c>
      <c r="B1800" t="s">
        <v>2912</v>
      </c>
      <c r="C1800" t="s">
        <v>3030</v>
      </c>
      <c r="D1800" t="s">
        <v>3031</v>
      </c>
      <c r="E1800" t="s">
        <v>2915</v>
      </c>
      <c r="F1800" t="s">
        <v>2916</v>
      </c>
      <c r="G1800" t="s">
        <v>2856</v>
      </c>
      <c r="H1800" t="s">
        <v>5914</v>
      </c>
      <c r="I1800" s="2">
        <v>45789</v>
      </c>
      <c r="J1800" t="s">
        <v>3822</v>
      </c>
      <c r="K1800" t="s">
        <v>3823</v>
      </c>
      <c r="L1800" t="s">
        <v>5915</v>
      </c>
      <c r="M1800" s="3">
        <v>44</v>
      </c>
      <c r="N1800" s="4">
        <v>32981.14</v>
      </c>
      <c r="O1800" s="4">
        <v>36.71</v>
      </c>
      <c r="P1800" s="4">
        <v>400</v>
      </c>
      <c r="Q1800" s="4">
        <v>0</v>
      </c>
      <c r="R1800" s="4">
        <v>0</v>
      </c>
      <c r="S1800" s="4">
        <v>32544.43</v>
      </c>
      <c r="T1800" t="s">
        <v>2857</v>
      </c>
      <c r="U1800" t="s">
        <v>5916</v>
      </c>
      <c r="V1800" s="15" t="s">
        <v>5681</v>
      </c>
      <c r="W1800" t="s">
        <v>3030</v>
      </c>
    </row>
    <row r="1801" spans="1:23" x14ac:dyDescent="0.2">
      <c r="A1801" t="s">
        <v>2911</v>
      </c>
      <c r="B1801" t="s">
        <v>2912</v>
      </c>
      <c r="C1801" t="s">
        <v>3030</v>
      </c>
      <c r="D1801" t="s">
        <v>3031</v>
      </c>
      <c r="E1801" t="s">
        <v>2915</v>
      </c>
      <c r="F1801" t="s">
        <v>2916</v>
      </c>
      <c r="G1801" t="s">
        <v>2856</v>
      </c>
      <c r="H1801" t="s">
        <v>5914</v>
      </c>
      <c r="I1801" s="2">
        <v>45789</v>
      </c>
      <c r="J1801" t="s">
        <v>3822</v>
      </c>
      <c r="K1801" t="s">
        <v>3823</v>
      </c>
      <c r="L1801" t="s">
        <v>5917</v>
      </c>
      <c r="M1801" s="3">
        <v>22</v>
      </c>
      <c r="N1801" s="4">
        <v>16490.57</v>
      </c>
      <c r="O1801" s="4">
        <v>18.350000000000001</v>
      </c>
      <c r="P1801" s="4">
        <v>0</v>
      </c>
      <c r="Q1801" s="4">
        <v>0</v>
      </c>
      <c r="R1801" s="4">
        <v>0</v>
      </c>
      <c r="S1801" s="4">
        <v>16472.22</v>
      </c>
      <c r="T1801" t="s">
        <v>2857</v>
      </c>
      <c r="U1801" t="s">
        <v>5916</v>
      </c>
      <c r="V1801" s="15" t="s">
        <v>5681</v>
      </c>
      <c r="W1801" t="s">
        <v>3030</v>
      </c>
    </row>
    <row r="1802" spans="1:23" x14ac:dyDescent="0.2">
      <c r="A1802" t="s">
        <v>2911</v>
      </c>
      <c r="B1802" t="s">
        <v>2912</v>
      </c>
      <c r="C1802" t="s">
        <v>2871</v>
      </c>
      <c r="D1802" t="s">
        <v>2872</v>
      </c>
      <c r="E1802" t="s">
        <v>2915</v>
      </c>
      <c r="F1802" t="s">
        <v>2916</v>
      </c>
      <c r="G1802" t="s">
        <v>2856</v>
      </c>
      <c r="H1802" t="s">
        <v>5918</v>
      </c>
      <c r="I1802" s="2">
        <v>45789</v>
      </c>
      <c r="J1802" t="s">
        <v>4735</v>
      </c>
      <c r="K1802" t="s">
        <v>4736</v>
      </c>
      <c r="L1802" t="s">
        <v>5919</v>
      </c>
      <c r="M1802" s="3">
        <v>27364</v>
      </c>
      <c r="N1802" s="4">
        <v>539070.80000000005</v>
      </c>
      <c r="O1802" s="4">
        <v>599.98</v>
      </c>
      <c r="P1802" s="4">
        <v>1375.37</v>
      </c>
      <c r="Q1802" s="4">
        <v>820.92</v>
      </c>
      <c r="R1802" s="4">
        <v>800</v>
      </c>
      <c r="S1802" s="4">
        <v>536295.44999999995</v>
      </c>
      <c r="T1802" t="s">
        <v>2857</v>
      </c>
      <c r="U1802" t="s">
        <v>5920</v>
      </c>
      <c r="V1802" s="15" t="s">
        <v>5681</v>
      </c>
      <c r="W1802" t="s">
        <v>2871</v>
      </c>
    </row>
    <row r="1803" spans="1:23" x14ac:dyDescent="0.2">
      <c r="A1803" t="s">
        <v>2911</v>
      </c>
      <c r="B1803" t="s">
        <v>2912</v>
      </c>
      <c r="C1803" t="s">
        <v>2871</v>
      </c>
      <c r="D1803" t="s">
        <v>2872</v>
      </c>
      <c r="E1803" t="s">
        <v>2915</v>
      </c>
      <c r="F1803" t="s">
        <v>2916</v>
      </c>
      <c r="G1803" t="s">
        <v>2856</v>
      </c>
      <c r="H1803" t="s">
        <v>5921</v>
      </c>
      <c r="I1803" s="2">
        <v>45789</v>
      </c>
      <c r="J1803" t="s">
        <v>3912</v>
      </c>
      <c r="K1803" t="s">
        <v>4026</v>
      </c>
      <c r="L1803" t="s">
        <v>5922</v>
      </c>
      <c r="M1803" s="3">
        <v>27267</v>
      </c>
      <c r="N1803" s="4">
        <v>537159.9</v>
      </c>
      <c r="O1803" s="4">
        <v>597.85</v>
      </c>
      <c r="P1803" s="4">
        <v>1635.45</v>
      </c>
      <c r="Q1803" s="4">
        <v>818.01</v>
      </c>
      <c r="R1803" s="4">
        <v>800</v>
      </c>
      <c r="S1803" s="4">
        <v>534126.6</v>
      </c>
      <c r="T1803" t="s">
        <v>2857</v>
      </c>
      <c r="U1803" t="s">
        <v>5923</v>
      </c>
      <c r="V1803" s="15" t="s">
        <v>5681</v>
      </c>
      <c r="W1803" t="s">
        <v>2871</v>
      </c>
    </row>
    <row r="1804" spans="1:23" x14ac:dyDescent="0.2">
      <c r="A1804" t="s">
        <v>2911</v>
      </c>
      <c r="B1804" t="s">
        <v>2912</v>
      </c>
      <c r="C1804" t="s">
        <v>2871</v>
      </c>
      <c r="D1804" t="s">
        <v>2872</v>
      </c>
      <c r="E1804" t="s">
        <v>2915</v>
      </c>
      <c r="F1804" t="s">
        <v>2916</v>
      </c>
      <c r="G1804" t="s">
        <v>2856</v>
      </c>
      <c r="H1804" t="s">
        <v>5924</v>
      </c>
      <c r="I1804" s="2">
        <v>45790</v>
      </c>
      <c r="J1804" t="s">
        <v>3364</v>
      </c>
      <c r="K1804" t="s">
        <v>3365</v>
      </c>
      <c r="L1804" t="s">
        <v>5925</v>
      </c>
      <c r="M1804" s="3">
        <v>26552</v>
      </c>
      <c r="N1804" s="4">
        <v>529327.4</v>
      </c>
      <c r="O1804" s="4">
        <v>589.13</v>
      </c>
      <c r="P1804" s="4">
        <v>1560</v>
      </c>
      <c r="Q1804" s="4">
        <v>1062.08</v>
      </c>
      <c r="R1804" s="4">
        <v>1900</v>
      </c>
      <c r="S1804" s="4">
        <v>525278.27</v>
      </c>
      <c r="T1804" t="s">
        <v>2857</v>
      </c>
      <c r="U1804" t="s">
        <v>5926</v>
      </c>
      <c r="V1804" s="15" t="s">
        <v>5681</v>
      </c>
      <c r="W1804" t="s">
        <v>2871</v>
      </c>
    </row>
    <row r="1805" spans="1:23" x14ac:dyDescent="0.2">
      <c r="A1805" t="s">
        <v>2911</v>
      </c>
      <c r="B1805" t="s">
        <v>2912</v>
      </c>
      <c r="C1805" t="s">
        <v>2922</v>
      </c>
      <c r="D1805" t="s">
        <v>2923</v>
      </c>
      <c r="E1805" t="s">
        <v>2915</v>
      </c>
      <c r="F1805" t="s">
        <v>2916</v>
      </c>
      <c r="G1805" t="s">
        <v>2856</v>
      </c>
      <c r="H1805" t="s">
        <v>5927</v>
      </c>
      <c r="I1805" s="2">
        <v>45790</v>
      </c>
      <c r="J1805" t="s">
        <v>3212</v>
      </c>
      <c r="K1805" t="s">
        <v>3213</v>
      </c>
      <c r="L1805" t="s">
        <v>5928</v>
      </c>
      <c r="M1805" s="3">
        <v>30380</v>
      </c>
      <c r="N1805" s="4">
        <v>652969.30000000005</v>
      </c>
      <c r="O1805" s="4">
        <v>726.74</v>
      </c>
      <c r="P1805" s="4">
        <v>2154</v>
      </c>
      <c r="Q1805" s="4">
        <v>0</v>
      </c>
      <c r="R1805" s="4">
        <v>4500</v>
      </c>
      <c r="S1805" s="4">
        <v>645588.56000000006</v>
      </c>
      <c r="T1805" t="s">
        <v>2857</v>
      </c>
      <c r="U1805" t="s">
        <v>5929</v>
      </c>
      <c r="V1805" s="15" t="s">
        <v>5681</v>
      </c>
      <c r="W1805" t="s">
        <v>2922</v>
      </c>
    </row>
    <row r="1806" spans="1:23" x14ac:dyDescent="0.2">
      <c r="A1806" t="s">
        <v>2911</v>
      </c>
      <c r="B1806" t="s">
        <v>2912</v>
      </c>
      <c r="C1806" t="s">
        <v>2922</v>
      </c>
      <c r="D1806" t="s">
        <v>2923</v>
      </c>
      <c r="E1806" t="s">
        <v>2915</v>
      </c>
      <c r="F1806" t="s">
        <v>2916</v>
      </c>
      <c r="G1806" t="s">
        <v>2856</v>
      </c>
      <c r="H1806" t="s">
        <v>5927</v>
      </c>
      <c r="I1806" s="2">
        <v>45790</v>
      </c>
      <c r="J1806" t="s">
        <v>3212</v>
      </c>
      <c r="K1806" t="s">
        <v>3213</v>
      </c>
      <c r="L1806" t="s">
        <v>5930</v>
      </c>
      <c r="M1806" s="3">
        <v>30869</v>
      </c>
      <c r="N1806" s="4">
        <v>663488.82999999996</v>
      </c>
      <c r="O1806" s="4">
        <v>738.45</v>
      </c>
      <c r="P1806" s="4">
        <v>2154</v>
      </c>
      <c r="Q1806" s="4">
        <v>0</v>
      </c>
      <c r="R1806" s="4">
        <v>4500</v>
      </c>
      <c r="S1806" s="4">
        <v>656096.38</v>
      </c>
      <c r="T1806" t="s">
        <v>2857</v>
      </c>
      <c r="U1806" t="s">
        <v>5929</v>
      </c>
      <c r="V1806" s="15" t="s">
        <v>5681</v>
      </c>
      <c r="W1806" t="s">
        <v>2922</v>
      </c>
    </row>
    <row r="1807" spans="1:23" x14ac:dyDescent="0.2">
      <c r="A1807" t="s">
        <v>2911</v>
      </c>
      <c r="B1807" t="s">
        <v>2912</v>
      </c>
      <c r="C1807" t="s">
        <v>2871</v>
      </c>
      <c r="D1807" t="s">
        <v>2872</v>
      </c>
      <c r="E1807" t="s">
        <v>2915</v>
      </c>
      <c r="F1807" t="s">
        <v>2916</v>
      </c>
      <c r="G1807" t="s">
        <v>2856</v>
      </c>
      <c r="H1807" t="s">
        <v>5931</v>
      </c>
      <c r="I1807" s="2">
        <v>45790</v>
      </c>
      <c r="J1807" t="s">
        <v>4008</v>
      </c>
      <c r="K1807" t="s">
        <v>4553</v>
      </c>
      <c r="L1807" t="s">
        <v>5932</v>
      </c>
      <c r="M1807" s="3">
        <v>26976</v>
      </c>
      <c r="N1807" s="4">
        <v>531427.19999999995</v>
      </c>
      <c r="O1807" s="4">
        <v>591.47</v>
      </c>
      <c r="P1807" s="4">
        <v>1088.1400000000001</v>
      </c>
      <c r="Q1807" s="4">
        <v>809.28</v>
      </c>
      <c r="R1807" s="4">
        <v>900</v>
      </c>
      <c r="S1807" s="4">
        <v>528847.59</v>
      </c>
      <c r="T1807" t="s">
        <v>2857</v>
      </c>
      <c r="U1807" t="s">
        <v>5933</v>
      </c>
      <c r="V1807" s="15" t="s">
        <v>5681</v>
      </c>
      <c r="W1807" t="s">
        <v>2871</v>
      </c>
    </row>
    <row r="1808" spans="1:23" x14ac:dyDescent="0.2">
      <c r="A1808" t="s">
        <v>2911</v>
      </c>
      <c r="B1808" t="s">
        <v>2912</v>
      </c>
      <c r="C1808" t="s">
        <v>2913</v>
      </c>
      <c r="D1808" t="s">
        <v>2914</v>
      </c>
      <c r="E1808" t="s">
        <v>2915</v>
      </c>
      <c r="F1808" t="s">
        <v>2916</v>
      </c>
      <c r="G1808" t="s">
        <v>2856</v>
      </c>
      <c r="H1808" t="s">
        <v>5934</v>
      </c>
      <c r="I1808" s="2">
        <v>45791</v>
      </c>
      <c r="J1808" t="s">
        <v>3394</v>
      </c>
      <c r="K1808" t="s">
        <v>3395</v>
      </c>
      <c r="L1808" t="s">
        <v>5935</v>
      </c>
      <c r="M1808" s="3">
        <v>29366</v>
      </c>
      <c r="N1808" s="4">
        <v>651178.13</v>
      </c>
      <c r="O1808" s="4">
        <v>724.75</v>
      </c>
      <c r="P1808" s="4">
        <v>1995.41</v>
      </c>
      <c r="Q1808" s="4">
        <v>880.98</v>
      </c>
      <c r="R1808" s="4">
        <v>3500</v>
      </c>
      <c r="S1808" s="4">
        <v>644957.97</v>
      </c>
      <c r="T1808" t="s">
        <v>2857</v>
      </c>
      <c r="U1808" t="s">
        <v>5936</v>
      </c>
      <c r="V1808" s="15" t="s">
        <v>5681</v>
      </c>
      <c r="W1808" t="s">
        <v>2913</v>
      </c>
    </row>
    <row r="1809" spans="1:23" x14ac:dyDescent="0.2">
      <c r="A1809" t="s">
        <v>2911</v>
      </c>
      <c r="B1809" t="s">
        <v>3087</v>
      </c>
      <c r="C1809" t="s">
        <v>3088</v>
      </c>
      <c r="D1809" t="s">
        <v>3089</v>
      </c>
      <c r="E1809" t="s">
        <v>2915</v>
      </c>
      <c r="F1809" t="s">
        <v>2916</v>
      </c>
      <c r="G1809" t="s">
        <v>2856</v>
      </c>
      <c r="H1809" t="s">
        <v>5937</v>
      </c>
      <c r="I1809" s="2">
        <v>45791</v>
      </c>
      <c r="J1809" t="s">
        <v>3091</v>
      </c>
      <c r="K1809" t="s">
        <v>4471</v>
      </c>
      <c r="L1809" t="s">
        <v>5938</v>
      </c>
      <c r="M1809" s="3">
        <v>4405</v>
      </c>
      <c r="N1809" s="4">
        <v>102103.67</v>
      </c>
      <c r="O1809" s="4">
        <v>113.64</v>
      </c>
      <c r="P1809" s="4">
        <v>270</v>
      </c>
      <c r="Q1809" s="4">
        <v>132.15</v>
      </c>
      <c r="R1809" s="4">
        <v>525</v>
      </c>
      <c r="S1809" s="4">
        <v>101195.03</v>
      </c>
      <c r="T1809" t="s">
        <v>2857</v>
      </c>
      <c r="U1809" t="s">
        <v>5939</v>
      </c>
      <c r="V1809" s="15" t="s">
        <v>5681</v>
      </c>
      <c r="W1809" t="s">
        <v>3088</v>
      </c>
    </row>
    <row r="1810" spans="1:23" x14ac:dyDescent="0.2">
      <c r="A1810" t="s">
        <v>2911</v>
      </c>
      <c r="B1810" t="s">
        <v>2912</v>
      </c>
      <c r="C1810" t="s">
        <v>2871</v>
      </c>
      <c r="D1810" t="s">
        <v>2872</v>
      </c>
      <c r="E1810" t="s">
        <v>2915</v>
      </c>
      <c r="F1810" t="s">
        <v>2916</v>
      </c>
      <c r="G1810" t="s">
        <v>2856</v>
      </c>
      <c r="H1810" t="s">
        <v>5940</v>
      </c>
      <c r="I1810" s="2">
        <v>45791</v>
      </c>
      <c r="J1810" t="s">
        <v>2938</v>
      </c>
      <c r="K1810" t="s">
        <v>2939</v>
      </c>
      <c r="L1810" t="s">
        <v>5941</v>
      </c>
      <c r="M1810" s="3">
        <v>13431</v>
      </c>
      <c r="N1810" s="4">
        <v>267753.7</v>
      </c>
      <c r="O1810" s="4">
        <v>298</v>
      </c>
      <c r="P1810" s="4">
        <v>800</v>
      </c>
      <c r="Q1810" s="4">
        <v>537.24</v>
      </c>
      <c r="R1810" s="4">
        <v>900</v>
      </c>
      <c r="S1810" s="4">
        <v>265755.7</v>
      </c>
      <c r="T1810" t="s">
        <v>2857</v>
      </c>
      <c r="U1810" t="s">
        <v>5942</v>
      </c>
      <c r="V1810" s="15" t="s">
        <v>5681</v>
      </c>
      <c r="W1810" t="s">
        <v>2871</v>
      </c>
    </row>
    <row r="1811" spans="1:23" x14ac:dyDescent="0.2">
      <c r="A1811" t="s">
        <v>2911</v>
      </c>
      <c r="B1811" t="s">
        <v>2912</v>
      </c>
      <c r="C1811" t="s">
        <v>2871</v>
      </c>
      <c r="D1811" t="s">
        <v>2872</v>
      </c>
      <c r="E1811" t="s">
        <v>2915</v>
      </c>
      <c r="F1811" t="s">
        <v>2916</v>
      </c>
      <c r="G1811" t="s">
        <v>2856</v>
      </c>
      <c r="H1811" t="s">
        <v>5943</v>
      </c>
      <c r="I1811" s="2">
        <v>45791</v>
      </c>
      <c r="J1811" t="s">
        <v>5944</v>
      </c>
      <c r="K1811" t="s">
        <v>5945</v>
      </c>
      <c r="L1811" t="s">
        <v>5946</v>
      </c>
      <c r="M1811" s="3">
        <v>27289</v>
      </c>
      <c r="N1811" s="4">
        <v>537593.30000000005</v>
      </c>
      <c r="O1811" s="4">
        <v>598.33000000000004</v>
      </c>
      <c r="P1811" s="4">
        <v>1640</v>
      </c>
      <c r="Q1811" s="4">
        <v>818.67</v>
      </c>
      <c r="R1811" s="4">
        <v>1200</v>
      </c>
      <c r="S1811" s="4">
        <v>534154.97</v>
      </c>
      <c r="T1811" t="s">
        <v>2857</v>
      </c>
      <c r="U1811" t="s">
        <v>5947</v>
      </c>
      <c r="V1811" s="15" t="s">
        <v>5681</v>
      </c>
      <c r="W1811" t="s">
        <v>2871</v>
      </c>
    </row>
    <row r="1812" spans="1:23" x14ac:dyDescent="0.2">
      <c r="A1812" t="s">
        <v>2911</v>
      </c>
      <c r="B1812" t="s">
        <v>2912</v>
      </c>
      <c r="C1812" t="s">
        <v>2871</v>
      </c>
      <c r="D1812" t="s">
        <v>2872</v>
      </c>
      <c r="E1812" t="s">
        <v>2915</v>
      </c>
      <c r="F1812" t="s">
        <v>2916</v>
      </c>
      <c r="G1812" t="s">
        <v>2856</v>
      </c>
      <c r="H1812" t="s">
        <v>5943</v>
      </c>
      <c r="I1812" s="2">
        <v>45791</v>
      </c>
      <c r="J1812" t="s">
        <v>5944</v>
      </c>
      <c r="K1812" t="s">
        <v>5945</v>
      </c>
      <c r="L1812" t="s">
        <v>5948</v>
      </c>
      <c r="M1812" s="3">
        <v>27289</v>
      </c>
      <c r="N1812" s="4">
        <v>537593.30000000005</v>
      </c>
      <c r="O1812" s="4">
        <v>598.33000000000004</v>
      </c>
      <c r="P1812" s="4">
        <v>1640</v>
      </c>
      <c r="Q1812" s="4">
        <v>818.67</v>
      </c>
      <c r="R1812" s="4">
        <v>1200</v>
      </c>
      <c r="S1812" s="4">
        <v>534154.97</v>
      </c>
      <c r="T1812" t="s">
        <v>2857</v>
      </c>
      <c r="U1812" t="s">
        <v>5947</v>
      </c>
      <c r="V1812" s="15" t="s">
        <v>5681</v>
      </c>
      <c r="W1812" t="s">
        <v>2871</v>
      </c>
    </row>
    <row r="1813" spans="1:23" x14ac:dyDescent="0.2">
      <c r="A1813" t="s">
        <v>2911</v>
      </c>
      <c r="B1813" t="s">
        <v>2912</v>
      </c>
      <c r="C1813" t="s">
        <v>2871</v>
      </c>
      <c r="D1813" t="s">
        <v>2872</v>
      </c>
      <c r="E1813" t="s">
        <v>2915</v>
      </c>
      <c r="F1813" t="s">
        <v>2916</v>
      </c>
      <c r="G1813" t="s">
        <v>2856</v>
      </c>
      <c r="H1813" t="s">
        <v>5949</v>
      </c>
      <c r="I1813" s="2">
        <v>45791</v>
      </c>
      <c r="J1813" t="s">
        <v>5910</v>
      </c>
      <c r="K1813" t="s">
        <v>5911</v>
      </c>
      <c r="L1813" t="s">
        <v>5950</v>
      </c>
      <c r="M1813" s="3">
        <v>27179</v>
      </c>
      <c r="N1813" s="4">
        <v>535426.30000000005</v>
      </c>
      <c r="O1813" s="4">
        <v>595.91999999999996</v>
      </c>
      <c r="P1813" s="4">
        <v>1635.45</v>
      </c>
      <c r="Q1813" s="4">
        <v>815.37</v>
      </c>
      <c r="R1813" s="4">
        <v>800</v>
      </c>
      <c r="S1813" s="4">
        <v>532394.93000000005</v>
      </c>
      <c r="T1813" t="s">
        <v>2857</v>
      </c>
      <c r="U1813" t="s">
        <v>5951</v>
      </c>
      <c r="V1813" s="15" t="s">
        <v>5681</v>
      </c>
      <c r="W1813" t="s">
        <v>2871</v>
      </c>
    </row>
    <row r="1814" spans="1:23" x14ac:dyDescent="0.2">
      <c r="A1814" t="s">
        <v>2911</v>
      </c>
      <c r="B1814" t="s">
        <v>2912</v>
      </c>
      <c r="C1814" t="s">
        <v>2871</v>
      </c>
      <c r="D1814" t="s">
        <v>2872</v>
      </c>
      <c r="E1814" t="s">
        <v>2915</v>
      </c>
      <c r="F1814" t="s">
        <v>2916</v>
      </c>
      <c r="G1814" t="s">
        <v>2856</v>
      </c>
      <c r="H1814" t="s">
        <v>5949</v>
      </c>
      <c r="I1814" s="2">
        <v>45791</v>
      </c>
      <c r="J1814" t="s">
        <v>5910</v>
      </c>
      <c r="K1814" t="s">
        <v>5911</v>
      </c>
      <c r="L1814" t="s">
        <v>5952</v>
      </c>
      <c r="M1814" s="3">
        <v>27179</v>
      </c>
      <c r="N1814" s="4">
        <v>535426.30000000005</v>
      </c>
      <c r="O1814" s="4">
        <v>595.91999999999996</v>
      </c>
      <c r="P1814" s="4">
        <v>1635.45</v>
      </c>
      <c r="Q1814" s="4">
        <v>815.37</v>
      </c>
      <c r="R1814" s="4">
        <v>800</v>
      </c>
      <c r="S1814" s="4">
        <v>532394.93000000005</v>
      </c>
      <c r="T1814" t="s">
        <v>2857</v>
      </c>
      <c r="U1814" t="s">
        <v>5951</v>
      </c>
      <c r="V1814" s="15" t="s">
        <v>5681</v>
      </c>
      <c r="W1814" t="s">
        <v>2871</v>
      </c>
    </row>
    <row r="1815" spans="1:23" x14ac:dyDescent="0.2">
      <c r="A1815" t="s">
        <v>2911</v>
      </c>
      <c r="B1815" t="s">
        <v>2912</v>
      </c>
      <c r="C1815" t="s">
        <v>2922</v>
      </c>
      <c r="D1815" t="s">
        <v>2923</v>
      </c>
      <c r="E1815" t="s">
        <v>2915</v>
      </c>
      <c r="F1815" t="s">
        <v>2916</v>
      </c>
      <c r="G1815" t="s">
        <v>2856</v>
      </c>
      <c r="H1815" t="s">
        <v>5953</v>
      </c>
      <c r="I1815" s="2">
        <v>45791</v>
      </c>
      <c r="J1815" t="s">
        <v>2947</v>
      </c>
      <c r="K1815" t="s">
        <v>2948</v>
      </c>
      <c r="L1815" t="s">
        <v>5954</v>
      </c>
      <c r="M1815" s="3">
        <v>29148</v>
      </c>
      <c r="N1815" s="4">
        <v>627981.71</v>
      </c>
      <c r="O1815" s="4">
        <v>698.93</v>
      </c>
      <c r="P1815" s="4">
        <v>2600</v>
      </c>
      <c r="Q1815" s="4">
        <v>874.44</v>
      </c>
      <c r="R1815" s="4">
        <v>3500</v>
      </c>
      <c r="S1815" s="4">
        <v>621182.78</v>
      </c>
      <c r="T1815" t="s">
        <v>2857</v>
      </c>
      <c r="U1815" t="s">
        <v>5955</v>
      </c>
      <c r="V1815" s="15" t="s">
        <v>5681</v>
      </c>
      <c r="W1815" t="s">
        <v>2922</v>
      </c>
    </row>
    <row r="1816" spans="1:23" x14ac:dyDescent="0.2">
      <c r="A1816" t="s">
        <v>2911</v>
      </c>
      <c r="B1816" t="s">
        <v>2912</v>
      </c>
      <c r="C1816" t="s">
        <v>2871</v>
      </c>
      <c r="D1816" t="s">
        <v>2872</v>
      </c>
      <c r="E1816" t="s">
        <v>2915</v>
      </c>
      <c r="F1816" t="s">
        <v>2916</v>
      </c>
      <c r="G1816" t="s">
        <v>2856</v>
      </c>
      <c r="H1816" t="s">
        <v>5956</v>
      </c>
      <c r="I1816" s="2">
        <v>45791</v>
      </c>
      <c r="J1816" t="s">
        <v>5957</v>
      </c>
      <c r="K1816" t="s">
        <v>5958</v>
      </c>
      <c r="L1816" t="s">
        <v>5959</v>
      </c>
      <c r="M1816" s="3">
        <v>27364</v>
      </c>
      <c r="N1816" s="4">
        <v>539070.80000000005</v>
      </c>
      <c r="O1816" s="4">
        <v>599.98</v>
      </c>
      <c r="P1816" s="4">
        <v>1375.37</v>
      </c>
      <c r="Q1816" s="4">
        <v>820.92</v>
      </c>
      <c r="R1816" s="4">
        <v>800</v>
      </c>
      <c r="S1816" s="4">
        <v>536295.44999999995</v>
      </c>
      <c r="T1816" t="s">
        <v>2857</v>
      </c>
      <c r="U1816" t="s">
        <v>5960</v>
      </c>
      <c r="V1816" s="15" t="s">
        <v>5681</v>
      </c>
      <c r="W1816" t="s">
        <v>2871</v>
      </c>
    </row>
    <row r="1817" spans="1:23" x14ac:dyDescent="0.2">
      <c r="A1817" t="s">
        <v>2911</v>
      </c>
      <c r="B1817" t="s">
        <v>5297</v>
      </c>
      <c r="C1817" t="s">
        <v>5961</v>
      </c>
      <c r="D1817" t="s">
        <v>5962</v>
      </c>
      <c r="E1817" t="s">
        <v>2915</v>
      </c>
      <c r="F1817" t="s">
        <v>5298</v>
      </c>
      <c r="G1817" t="s">
        <v>2856</v>
      </c>
      <c r="H1817" t="s">
        <v>5963</v>
      </c>
      <c r="I1817" s="2">
        <v>45791</v>
      </c>
      <c r="J1817" t="s">
        <v>5964</v>
      </c>
      <c r="K1817" t="s">
        <v>5965</v>
      </c>
      <c r="L1817" t="s">
        <v>5966</v>
      </c>
      <c r="M1817" s="3">
        <v>35</v>
      </c>
      <c r="N1817" s="4">
        <v>52500</v>
      </c>
      <c r="O1817" s="4">
        <v>58.43</v>
      </c>
      <c r="P1817" s="4">
        <v>500</v>
      </c>
      <c r="Q1817" s="4">
        <v>0</v>
      </c>
      <c r="R1817" s="4">
        <v>0</v>
      </c>
      <c r="S1817" s="4">
        <v>51941.57</v>
      </c>
      <c r="T1817" t="s">
        <v>2857</v>
      </c>
      <c r="U1817" t="s">
        <v>5967</v>
      </c>
      <c r="V1817" s="15" t="s">
        <v>5681</v>
      </c>
      <c r="W1817" t="s">
        <v>5961</v>
      </c>
    </row>
    <row r="1818" spans="1:23" x14ac:dyDescent="0.2">
      <c r="A1818" t="s">
        <v>2911</v>
      </c>
      <c r="B1818" t="s">
        <v>2912</v>
      </c>
      <c r="C1818" t="s">
        <v>2871</v>
      </c>
      <c r="D1818" t="s">
        <v>2872</v>
      </c>
      <c r="E1818" t="s">
        <v>2915</v>
      </c>
      <c r="F1818" t="s">
        <v>2916</v>
      </c>
      <c r="G1818" t="s">
        <v>2856</v>
      </c>
      <c r="H1818" t="s">
        <v>5968</v>
      </c>
      <c r="I1818" s="2">
        <v>45791</v>
      </c>
      <c r="J1818" t="s">
        <v>4008</v>
      </c>
      <c r="K1818" t="s">
        <v>4553</v>
      </c>
      <c r="L1818" t="s">
        <v>5969</v>
      </c>
      <c r="M1818" s="3">
        <v>26976</v>
      </c>
      <c r="N1818" s="4">
        <v>531427.19999999995</v>
      </c>
      <c r="O1818" s="4">
        <v>591.47</v>
      </c>
      <c r="P1818" s="4">
        <v>1088.1400000000001</v>
      </c>
      <c r="Q1818" s="4">
        <v>809.28</v>
      </c>
      <c r="R1818" s="4">
        <v>900</v>
      </c>
      <c r="S1818" s="4">
        <v>528847.59</v>
      </c>
      <c r="T1818" t="s">
        <v>2857</v>
      </c>
      <c r="U1818" t="s">
        <v>5970</v>
      </c>
      <c r="V1818" s="15" t="s">
        <v>5681</v>
      </c>
      <c r="W1818" t="s">
        <v>2871</v>
      </c>
    </row>
    <row r="1819" spans="1:23" x14ac:dyDescent="0.2">
      <c r="A1819" t="s">
        <v>2911</v>
      </c>
      <c r="B1819" t="s">
        <v>2912</v>
      </c>
      <c r="C1819" t="s">
        <v>2922</v>
      </c>
      <c r="D1819" t="s">
        <v>2923</v>
      </c>
      <c r="E1819" t="s">
        <v>2915</v>
      </c>
      <c r="F1819" t="s">
        <v>2916</v>
      </c>
      <c r="G1819" t="s">
        <v>2856</v>
      </c>
      <c r="H1819" t="s">
        <v>5971</v>
      </c>
      <c r="I1819" s="2">
        <v>45791</v>
      </c>
      <c r="J1819" t="s">
        <v>2925</v>
      </c>
      <c r="K1819" t="s">
        <v>2926</v>
      </c>
      <c r="L1819" t="s">
        <v>5972</v>
      </c>
      <c r="M1819" s="3">
        <v>29026</v>
      </c>
      <c r="N1819" s="4">
        <v>638806.53</v>
      </c>
      <c r="O1819" s="4">
        <v>710.98</v>
      </c>
      <c r="P1819" s="4">
        <v>2424</v>
      </c>
      <c r="Q1819" s="4">
        <v>870.78</v>
      </c>
      <c r="R1819" s="4">
        <v>4500</v>
      </c>
      <c r="S1819" s="4">
        <v>631171.55000000005</v>
      </c>
      <c r="T1819" t="s">
        <v>2857</v>
      </c>
      <c r="U1819" t="s">
        <v>5973</v>
      </c>
      <c r="V1819" s="15" t="s">
        <v>5681</v>
      </c>
      <c r="W1819" t="s">
        <v>2922</v>
      </c>
    </row>
    <row r="1820" spans="1:23" x14ac:dyDescent="0.2">
      <c r="A1820" t="s">
        <v>2911</v>
      </c>
      <c r="B1820" t="s">
        <v>2912</v>
      </c>
      <c r="C1820" t="s">
        <v>3053</v>
      </c>
      <c r="D1820" t="s">
        <v>3054</v>
      </c>
      <c r="E1820" t="s">
        <v>2915</v>
      </c>
      <c r="F1820" t="s">
        <v>2916</v>
      </c>
      <c r="G1820" t="s">
        <v>2856</v>
      </c>
      <c r="H1820" t="s">
        <v>5974</v>
      </c>
      <c r="I1820" s="2">
        <v>45792</v>
      </c>
      <c r="J1820" t="s">
        <v>3056</v>
      </c>
      <c r="K1820" t="s">
        <v>3057</v>
      </c>
      <c r="L1820" t="s">
        <v>5027</v>
      </c>
      <c r="M1820" s="3">
        <v>7896</v>
      </c>
      <c r="N1820" s="4">
        <v>177510.45</v>
      </c>
      <c r="O1820" s="4">
        <v>197.57</v>
      </c>
      <c r="P1820" s="4">
        <v>509.09</v>
      </c>
      <c r="Q1820" s="4">
        <v>236.88</v>
      </c>
      <c r="R1820" s="4">
        <v>1431.82</v>
      </c>
      <c r="S1820" s="4">
        <v>175371.97</v>
      </c>
      <c r="T1820" t="s">
        <v>2857</v>
      </c>
      <c r="U1820" t="s">
        <v>5975</v>
      </c>
      <c r="V1820" s="15" t="s">
        <v>5681</v>
      </c>
      <c r="W1820" t="s">
        <v>3053</v>
      </c>
    </row>
    <row r="1821" spans="1:23" x14ac:dyDescent="0.2">
      <c r="A1821" t="s">
        <v>2911</v>
      </c>
      <c r="B1821" t="s">
        <v>2912</v>
      </c>
      <c r="C1821" t="s">
        <v>3053</v>
      </c>
      <c r="D1821" t="s">
        <v>3054</v>
      </c>
      <c r="E1821" t="s">
        <v>2915</v>
      </c>
      <c r="F1821" t="s">
        <v>2916</v>
      </c>
      <c r="G1821" t="s">
        <v>2856</v>
      </c>
      <c r="H1821" t="s">
        <v>5974</v>
      </c>
      <c r="I1821" s="2">
        <v>45792</v>
      </c>
      <c r="J1821" t="s">
        <v>3056</v>
      </c>
      <c r="K1821" t="s">
        <v>3057</v>
      </c>
      <c r="L1821" t="s">
        <v>5030</v>
      </c>
      <c r="M1821" s="3">
        <v>7896</v>
      </c>
      <c r="N1821" s="4">
        <v>177510.45</v>
      </c>
      <c r="O1821" s="4">
        <v>197.57</v>
      </c>
      <c r="P1821" s="4">
        <v>509.09</v>
      </c>
      <c r="Q1821" s="4">
        <v>236.88</v>
      </c>
      <c r="R1821" s="4">
        <v>1431.82</v>
      </c>
      <c r="S1821" s="4">
        <v>175371.97</v>
      </c>
      <c r="T1821" t="s">
        <v>2857</v>
      </c>
      <c r="U1821" t="s">
        <v>5975</v>
      </c>
      <c r="V1821" s="15" t="s">
        <v>5681</v>
      </c>
      <c r="W1821" t="s">
        <v>3053</v>
      </c>
    </row>
    <row r="1822" spans="1:23" x14ac:dyDescent="0.2">
      <c r="A1822" t="s">
        <v>2911</v>
      </c>
      <c r="B1822" t="s">
        <v>2912</v>
      </c>
      <c r="C1822" t="s">
        <v>3053</v>
      </c>
      <c r="D1822" t="s">
        <v>3054</v>
      </c>
      <c r="E1822" t="s">
        <v>2915</v>
      </c>
      <c r="F1822" t="s">
        <v>2916</v>
      </c>
      <c r="G1822" t="s">
        <v>2856</v>
      </c>
      <c r="H1822" t="s">
        <v>5974</v>
      </c>
      <c r="I1822" s="2">
        <v>45792</v>
      </c>
      <c r="J1822" t="s">
        <v>3056</v>
      </c>
      <c r="K1822" t="s">
        <v>3057</v>
      </c>
      <c r="L1822" t="s">
        <v>5031</v>
      </c>
      <c r="M1822" s="3">
        <v>9024</v>
      </c>
      <c r="N1822" s="4">
        <v>202869.09</v>
      </c>
      <c r="O1822" s="4">
        <v>225.79</v>
      </c>
      <c r="P1822" s="4">
        <v>581.82000000000005</v>
      </c>
      <c r="Q1822" s="4">
        <v>270.72000000000003</v>
      </c>
      <c r="R1822" s="4">
        <v>1636.37</v>
      </c>
      <c r="S1822" s="4">
        <v>200425.11</v>
      </c>
      <c r="T1822" t="s">
        <v>2857</v>
      </c>
      <c r="U1822" t="s">
        <v>5975</v>
      </c>
      <c r="V1822" s="15" t="s">
        <v>5681</v>
      </c>
      <c r="W1822" t="s">
        <v>3053</v>
      </c>
    </row>
    <row r="1823" spans="1:23" x14ac:dyDescent="0.2">
      <c r="A1823" t="s">
        <v>2911</v>
      </c>
      <c r="B1823" t="s">
        <v>2912</v>
      </c>
      <c r="C1823" t="s">
        <v>2922</v>
      </c>
      <c r="D1823" t="s">
        <v>2923</v>
      </c>
      <c r="E1823" t="s">
        <v>2915</v>
      </c>
      <c r="F1823" t="s">
        <v>2916</v>
      </c>
      <c r="G1823" t="s">
        <v>2856</v>
      </c>
      <c r="H1823" t="s">
        <v>5976</v>
      </c>
      <c r="I1823" s="2">
        <v>45792</v>
      </c>
      <c r="J1823" t="s">
        <v>3212</v>
      </c>
      <c r="K1823" t="s">
        <v>3213</v>
      </c>
      <c r="L1823" t="s">
        <v>5977</v>
      </c>
      <c r="M1823" s="3">
        <v>30724</v>
      </c>
      <c r="N1823" s="4">
        <v>667389.32999999996</v>
      </c>
      <c r="O1823" s="4">
        <v>742.79</v>
      </c>
      <c r="P1823" s="4">
        <v>2154</v>
      </c>
      <c r="Q1823" s="4">
        <v>0</v>
      </c>
      <c r="R1823" s="4">
        <v>4500</v>
      </c>
      <c r="S1823" s="4">
        <v>659992.54</v>
      </c>
      <c r="T1823" t="s">
        <v>2857</v>
      </c>
      <c r="U1823" t="s">
        <v>5978</v>
      </c>
      <c r="V1823" s="15" t="s">
        <v>5681</v>
      </c>
      <c r="W1823" t="s">
        <v>2922</v>
      </c>
    </row>
    <row r="1824" spans="1:23" x14ac:dyDescent="0.2">
      <c r="A1824" t="s">
        <v>2911</v>
      </c>
      <c r="B1824" t="s">
        <v>2912</v>
      </c>
      <c r="C1824" t="s">
        <v>2913</v>
      </c>
      <c r="D1824" t="s">
        <v>2914</v>
      </c>
      <c r="E1824" t="s">
        <v>2915</v>
      </c>
      <c r="F1824" t="s">
        <v>2916</v>
      </c>
      <c r="G1824" t="s">
        <v>2856</v>
      </c>
      <c r="H1824" t="s">
        <v>5979</v>
      </c>
      <c r="I1824" s="2">
        <v>45792</v>
      </c>
      <c r="J1824" t="s">
        <v>3049</v>
      </c>
      <c r="K1824" t="s">
        <v>3390</v>
      </c>
      <c r="L1824" t="s">
        <v>5980</v>
      </c>
      <c r="M1824" s="3">
        <v>29304</v>
      </c>
      <c r="N1824" s="4">
        <v>650096.35</v>
      </c>
      <c r="O1824" s="4">
        <v>723.54</v>
      </c>
      <c r="P1824" s="4">
        <v>1527</v>
      </c>
      <c r="Q1824" s="4">
        <v>879.12</v>
      </c>
      <c r="R1824" s="4">
        <v>4500</v>
      </c>
      <c r="S1824" s="4">
        <v>643345.81000000006</v>
      </c>
      <c r="T1824" t="s">
        <v>2857</v>
      </c>
      <c r="U1824" t="s">
        <v>5981</v>
      </c>
      <c r="V1824" s="15" t="s">
        <v>5681</v>
      </c>
      <c r="W1824" t="s">
        <v>2913</v>
      </c>
    </row>
    <row r="1825" spans="1:23" x14ac:dyDescent="0.2">
      <c r="A1825" t="s">
        <v>2911</v>
      </c>
      <c r="B1825" t="s">
        <v>2912</v>
      </c>
      <c r="C1825" t="s">
        <v>2871</v>
      </c>
      <c r="D1825" t="s">
        <v>2872</v>
      </c>
      <c r="E1825" t="s">
        <v>2915</v>
      </c>
      <c r="F1825" t="s">
        <v>2916</v>
      </c>
      <c r="G1825" t="s">
        <v>2856</v>
      </c>
      <c r="H1825" t="s">
        <v>5982</v>
      </c>
      <c r="I1825" s="2">
        <v>45792</v>
      </c>
      <c r="J1825" t="s">
        <v>5983</v>
      </c>
      <c r="K1825" t="s">
        <v>5984</v>
      </c>
      <c r="L1825" t="s">
        <v>5985</v>
      </c>
      <c r="M1825" s="3">
        <v>27271</v>
      </c>
      <c r="N1825" s="4">
        <v>537238.69999999995</v>
      </c>
      <c r="O1825" s="4">
        <v>597.94000000000005</v>
      </c>
      <c r="P1825" s="4">
        <v>1375.37</v>
      </c>
      <c r="Q1825" s="4">
        <v>818.13</v>
      </c>
      <c r="R1825" s="4">
        <v>800</v>
      </c>
      <c r="S1825" s="4">
        <v>534465.39</v>
      </c>
      <c r="T1825" t="s">
        <v>2857</v>
      </c>
      <c r="U1825" t="s">
        <v>5986</v>
      </c>
      <c r="V1825" s="15" t="s">
        <v>5681</v>
      </c>
      <c r="W1825" t="s">
        <v>2871</v>
      </c>
    </row>
    <row r="1826" spans="1:23" x14ac:dyDescent="0.2">
      <c r="A1826" t="s">
        <v>2911</v>
      </c>
      <c r="B1826" t="s">
        <v>2912</v>
      </c>
      <c r="C1826" t="s">
        <v>2871</v>
      </c>
      <c r="D1826" t="s">
        <v>2872</v>
      </c>
      <c r="E1826" t="s">
        <v>2915</v>
      </c>
      <c r="F1826" t="s">
        <v>2916</v>
      </c>
      <c r="G1826" t="s">
        <v>2856</v>
      </c>
      <c r="H1826" t="s">
        <v>5982</v>
      </c>
      <c r="I1826" s="2">
        <v>45792</v>
      </c>
      <c r="J1826" t="s">
        <v>5983</v>
      </c>
      <c r="K1826" t="s">
        <v>5984</v>
      </c>
      <c r="L1826" t="s">
        <v>5987</v>
      </c>
      <c r="M1826" s="3">
        <v>25591</v>
      </c>
      <c r="N1826" s="4">
        <v>504142.7</v>
      </c>
      <c r="O1826" s="4">
        <v>561.1</v>
      </c>
      <c r="P1826" s="4">
        <v>1375.37</v>
      </c>
      <c r="Q1826" s="4">
        <v>767.73</v>
      </c>
      <c r="R1826" s="4">
        <v>800</v>
      </c>
      <c r="S1826" s="4">
        <v>501406.23</v>
      </c>
      <c r="T1826" t="s">
        <v>2857</v>
      </c>
      <c r="U1826" t="s">
        <v>5986</v>
      </c>
      <c r="V1826" s="15" t="s">
        <v>5681</v>
      </c>
      <c r="W1826" t="s">
        <v>2871</v>
      </c>
    </row>
    <row r="1827" spans="1:23" x14ac:dyDescent="0.2">
      <c r="A1827" t="s">
        <v>2911</v>
      </c>
      <c r="B1827" t="s">
        <v>2912</v>
      </c>
      <c r="C1827" t="s">
        <v>2922</v>
      </c>
      <c r="D1827" t="s">
        <v>2923</v>
      </c>
      <c r="E1827" t="s">
        <v>2915</v>
      </c>
      <c r="F1827" t="s">
        <v>2916</v>
      </c>
      <c r="G1827" t="s">
        <v>2856</v>
      </c>
      <c r="H1827" t="s">
        <v>5988</v>
      </c>
      <c r="I1827" s="2">
        <v>45792</v>
      </c>
      <c r="J1827" t="s">
        <v>2925</v>
      </c>
      <c r="K1827" t="s">
        <v>2926</v>
      </c>
      <c r="L1827" t="s">
        <v>5989</v>
      </c>
      <c r="M1827" s="3">
        <v>28694</v>
      </c>
      <c r="N1827" s="4">
        <v>631499.85</v>
      </c>
      <c r="O1827" s="4">
        <v>702.85</v>
      </c>
      <c r="P1827" s="4">
        <v>2754</v>
      </c>
      <c r="Q1827" s="4">
        <v>860.82</v>
      </c>
      <c r="R1827" s="4">
        <v>4500</v>
      </c>
      <c r="S1827" s="4">
        <v>623543</v>
      </c>
      <c r="T1827" t="s">
        <v>2857</v>
      </c>
      <c r="U1827" t="s">
        <v>5990</v>
      </c>
      <c r="V1827" s="15" t="s">
        <v>5681</v>
      </c>
      <c r="W1827" t="s">
        <v>2922</v>
      </c>
    </row>
    <row r="1828" spans="1:23" x14ac:dyDescent="0.2">
      <c r="A1828" t="s">
        <v>2911</v>
      </c>
      <c r="B1828" t="s">
        <v>2912</v>
      </c>
      <c r="C1828" t="s">
        <v>2922</v>
      </c>
      <c r="D1828" t="s">
        <v>2923</v>
      </c>
      <c r="E1828" t="s">
        <v>2915</v>
      </c>
      <c r="F1828" t="s">
        <v>2916</v>
      </c>
      <c r="G1828" t="s">
        <v>2856</v>
      </c>
      <c r="H1828" t="s">
        <v>5991</v>
      </c>
      <c r="I1828" s="2">
        <v>45792</v>
      </c>
      <c r="J1828" t="s">
        <v>2967</v>
      </c>
      <c r="K1828" t="s">
        <v>5428</v>
      </c>
      <c r="L1828" t="s">
        <v>5992</v>
      </c>
      <c r="M1828" s="3">
        <v>30803</v>
      </c>
      <c r="N1828" s="4">
        <v>668536.30000000005</v>
      </c>
      <c r="O1828" s="4">
        <v>744.07</v>
      </c>
      <c r="P1828" s="4">
        <v>522</v>
      </c>
      <c r="Q1828" s="4">
        <v>1540.15</v>
      </c>
      <c r="R1828" s="4">
        <v>0</v>
      </c>
      <c r="S1828" s="4">
        <v>667270.23</v>
      </c>
      <c r="T1828" t="s">
        <v>2857</v>
      </c>
      <c r="U1828" t="s">
        <v>5993</v>
      </c>
      <c r="V1828" s="15" t="s">
        <v>5681</v>
      </c>
      <c r="W1828" t="s">
        <v>2922</v>
      </c>
    </row>
    <row r="1829" spans="1:23" x14ac:dyDescent="0.2">
      <c r="A1829" t="s">
        <v>2911</v>
      </c>
      <c r="B1829" t="s">
        <v>2912</v>
      </c>
      <c r="C1829" t="s">
        <v>2922</v>
      </c>
      <c r="D1829" t="s">
        <v>2923</v>
      </c>
      <c r="E1829" t="s">
        <v>2915</v>
      </c>
      <c r="F1829" t="s">
        <v>2916</v>
      </c>
      <c r="G1829" t="s">
        <v>2856</v>
      </c>
      <c r="H1829" t="s">
        <v>5994</v>
      </c>
      <c r="I1829" s="2">
        <v>45792</v>
      </c>
      <c r="J1829" t="s">
        <v>2967</v>
      </c>
      <c r="K1829" t="s">
        <v>5995</v>
      </c>
      <c r="L1829" t="s">
        <v>5996</v>
      </c>
      <c r="M1829" s="3">
        <v>30199</v>
      </c>
      <c r="N1829" s="4">
        <v>653882.04</v>
      </c>
      <c r="O1829" s="4">
        <v>727.76</v>
      </c>
      <c r="P1829" s="4">
        <v>558</v>
      </c>
      <c r="Q1829" s="4">
        <v>1509.95</v>
      </c>
      <c r="R1829" s="4">
        <v>0</v>
      </c>
      <c r="S1829" s="4">
        <v>652596.28</v>
      </c>
      <c r="T1829" t="s">
        <v>2857</v>
      </c>
      <c r="U1829" t="s">
        <v>5997</v>
      </c>
      <c r="V1829" s="15" t="s">
        <v>5681</v>
      </c>
      <c r="W1829" t="s">
        <v>2922</v>
      </c>
    </row>
    <row r="1830" spans="1:23" x14ac:dyDescent="0.2">
      <c r="A1830" t="s">
        <v>2911</v>
      </c>
      <c r="B1830" t="s">
        <v>2912</v>
      </c>
      <c r="C1830" t="s">
        <v>3338</v>
      </c>
      <c r="D1830" t="s">
        <v>3339</v>
      </c>
      <c r="E1830" t="s">
        <v>2915</v>
      </c>
      <c r="F1830" t="s">
        <v>2916</v>
      </c>
      <c r="G1830" t="s">
        <v>2856</v>
      </c>
      <c r="H1830" t="s">
        <v>5998</v>
      </c>
      <c r="I1830" s="2">
        <v>45792</v>
      </c>
      <c r="J1830" t="s">
        <v>3546</v>
      </c>
      <c r="K1830" t="s">
        <v>4337</v>
      </c>
      <c r="L1830" t="s">
        <v>5999</v>
      </c>
      <c r="M1830" s="3">
        <v>5986</v>
      </c>
      <c r="N1830" s="4">
        <v>139042.75</v>
      </c>
      <c r="O1830" s="4">
        <v>0</v>
      </c>
      <c r="P1830" s="4">
        <v>852.43</v>
      </c>
      <c r="Q1830" s="4">
        <v>179.58</v>
      </c>
      <c r="R1830" s="4">
        <v>0</v>
      </c>
      <c r="S1830" s="4">
        <v>138190.32</v>
      </c>
      <c r="T1830" t="s">
        <v>2857</v>
      </c>
      <c r="U1830" t="s">
        <v>6000</v>
      </c>
      <c r="V1830" s="15" t="s">
        <v>5681</v>
      </c>
      <c r="W1830" t="s">
        <v>3338</v>
      </c>
    </row>
    <row r="1831" spans="1:23" x14ac:dyDescent="0.2">
      <c r="A1831" t="s">
        <v>2911</v>
      </c>
      <c r="B1831" t="s">
        <v>2912</v>
      </c>
      <c r="C1831" t="s">
        <v>3338</v>
      </c>
      <c r="D1831" t="s">
        <v>3339</v>
      </c>
      <c r="E1831" t="s">
        <v>2915</v>
      </c>
      <c r="F1831" t="s">
        <v>2916</v>
      </c>
      <c r="G1831" t="s">
        <v>2856</v>
      </c>
      <c r="H1831" t="s">
        <v>6001</v>
      </c>
      <c r="I1831" s="2">
        <v>45792</v>
      </c>
      <c r="J1831" t="s">
        <v>3546</v>
      </c>
      <c r="K1831" t="s">
        <v>4337</v>
      </c>
      <c r="L1831" t="s">
        <v>6002</v>
      </c>
      <c r="M1831" s="3">
        <v>5986</v>
      </c>
      <c r="N1831" s="4">
        <v>139042.75</v>
      </c>
      <c r="O1831" s="4">
        <v>0</v>
      </c>
      <c r="P1831" s="4">
        <v>852.43</v>
      </c>
      <c r="Q1831" s="4">
        <v>179.58</v>
      </c>
      <c r="R1831" s="4">
        <v>0</v>
      </c>
      <c r="S1831" s="4">
        <v>138190.32</v>
      </c>
      <c r="T1831" t="s">
        <v>2857</v>
      </c>
      <c r="U1831" t="s">
        <v>6003</v>
      </c>
      <c r="V1831" s="15" t="s">
        <v>5681</v>
      </c>
      <c r="W1831" t="s">
        <v>3338</v>
      </c>
    </row>
    <row r="1832" spans="1:23" x14ac:dyDescent="0.2">
      <c r="A1832" t="s">
        <v>2911</v>
      </c>
      <c r="B1832" t="s">
        <v>2912</v>
      </c>
      <c r="C1832" t="s">
        <v>3053</v>
      </c>
      <c r="D1832" t="s">
        <v>3054</v>
      </c>
      <c r="E1832" t="s">
        <v>2915</v>
      </c>
      <c r="F1832" t="s">
        <v>2916</v>
      </c>
      <c r="G1832" t="s">
        <v>2856</v>
      </c>
      <c r="H1832" t="s">
        <v>6004</v>
      </c>
      <c r="I1832" s="2">
        <v>45792</v>
      </c>
      <c r="J1832" t="s">
        <v>3294</v>
      </c>
      <c r="K1832" t="s">
        <v>4387</v>
      </c>
      <c r="L1832" t="s">
        <v>6005</v>
      </c>
      <c r="M1832" s="3">
        <v>8704</v>
      </c>
      <c r="N1832" s="4">
        <v>193268.49</v>
      </c>
      <c r="O1832" s="4">
        <v>215.1</v>
      </c>
      <c r="P1832" s="4">
        <v>785.05</v>
      </c>
      <c r="Q1832" s="4">
        <v>261.12</v>
      </c>
      <c r="R1832" s="4">
        <v>1575</v>
      </c>
      <c r="S1832" s="4">
        <v>190693.34</v>
      </c>
      <c r="T1832" t="s">
        <v>2857</v>
      </c>
      <c r="U1832" t="s">
        <v>6006</v>
      </c>
      <c r="V1832" s="15" t="s">
        <v>5681</v>
      </c>
      <c r="W1832" t="s">
        <v>3053</v>
      </c>
    </row>
    <row r="1833" spans="1:23" x14ac:dyDescent="0.2">
      <c r="A1833" t="s">
        <v>2911</v>
      </c>
      <c r="B1833" t="s">
        <v>2912</v>
      </c>
      <c r="C1833" t="s">
        <v>3053</v>
      </c>
      <c r="D1833" t="s">
        <v>3054</v>
      </c>
      <c r="E1833" t="s">
        <v>2915</v>
      </c>
      <c r="F1833" t="s">
        <v>2916</v>
      </c>
      <c r="G1833" t="s">
        <v>2856</v>
      </c>
      <c r="H1833" t="s">
        <v>6004</v>
      </c>
      <c r="I1833" s="2">
        <v>45792</v>
      </c>
      <c r="J1833" t="s">
        <v>3294</v>
      </c>
      <c r="K1833" t="s">
        <v>4387</v>
      </c>
      <c r="L1833" t="s">
        <v>6007</v>
      </c>
      <c r="M1833" s="3">
        <v>7460</v>
      </c>
      <c r="N1833" s="4">
        <v>165646.01999999999</v>
      </c>
      <c r="O1833" s="4">
        <v>184.36</v>
      </c>
      <c r="P1833" s="4">
        <v>672.9</v>
      </c>
      <c r="Q1833" s="4">
        <v>223.8</v>
      </c>
      <c r="R1833" s="4">
        <v>1350</v>
      </c>
      <c r="S1833" s="4">
        <v>163438.76</v>
      </c>
      <c r="T1833" t="s">
        <v>2857</v>
      </c>
      <c r="U1833" t="s">
        <v>6006</v>
      </c>
      <c r="V1833" s="15" t="s">
        <v>5681</v>
      </c>
      <c r="W1833" t="s">
        <v>3053</v>
      </c>
    </row>
    <row r="1834" spans="1:23" x14ac:dyDescent="0.2">
      <c r="A1834" t="s">
        <v>2911</v>
      </c>
      <c r="B1834" t="s">
        <v>2912</v>
      </c>
      <c r="C1834" t="s">
        <v>3053</v>
      </c>
      <c r="D1834" t="s">
        <v>3054</v>
      </c>
      <c r="E1834" t="s">
        <v>2915</v>
      </c>
      <c r="F1834" t="s">
        <v>2916</v>
      </c>
      <c r="G1834" t="s">
        <v>2856</v>
      </c>
      <c r="H1834" t="s">
        <v>6004</v>
      </c>
      <c r="I1834" s="2">
        <v>45792</v>
      </c>
      <c r="J1834" t="s">
        <v>3294</v>
      </c>
      <c r="K1834" t="s">
        <v>4387</v>
      </c>
      <c r="L1834" t="s">
        <v>6008</v>
      </c>
      <c r="M1834" s="3">
        <v>7460</v>
      </c>
      <c r="N1834" s="4">
        <v>165646.01999999999</v>
      </c>
      <c r="O1834" s="4">
        <v>184.36</v>
      </c>
      <c r="P1834" s="4">
        <v>672.9</v>
      </c>
      <c r="Q1834" s="4">
        <v>223.8</v>
      </c>
      <c r="R1834" s="4">
        <v>1350</v>
      </c>
      <c r="S1834" s="4">
        <v>163438.76</v>
      </c>
      <c r="T1834" t="s">
        <v>2857</v>
      </c>
      <c r="U1834" t="s">
        <v>6006</v>
      </c>
      <c r="V1834" s="15" t="s">
        <v>5681</v>
      </c>
      <c r="W1834" t="s">
        <v>3053</v>
      </c>
    </row>
    <row r="1835" spans="1:23" x14ac:dyDescent="0.2">
      <c r="A1835" t="s">
        <v>2911</v>
      </c>
      <c r="B1835" t="s">
        <v>2912</v>
      </c>
      <c r="C1835" t="s">
        <v>3331</v>
      </c>
      <c r="D1835" t="s">
        <v>3332</v>
      </c>
      <c r="E1835" t="s">
        <v>2915</v>
      </c>
      <c r="F1835" t="s">
        <v>2916</v>
      </c>
      <c r="G1835" t="s">
        <v>2856</v>
      </c>
      <c r="H1835" t="s">
        <v>6009</v>
      </c>
      <c r="I1835" s="2">
        <v>45793</v>
      </c>
      <c r="J1835" t="s">
        <v>3725</v>
      </c>
      <c r="K1835" t="s">
        <v>3726</v>
      </c>
      <c r="L1835" t="s">
        <v>6010</v>
      </c>
      <c r="M1835" s="3">
        <v>25975</v>
      </c>
      <c r="N1835" s="4">
        <v>547546.77</v>
      </c>
      <c r="O1835" s="4">
        <v>609.41</v>
      </c>
      <c r="P1835" s="4">
        <v>4300</v>
      </c>
      <c r="Q1835" s="4">
        <v>779.25</v>
      </c>
      <c r="R1835" s="4">
        <v>4500</v>
      </c>
      <c r="S1835" s="4">
        <v>538137.36</v>
      </c>
      <c r="T1835" t="s">
        <v>2857</v>
      </c>
      <c r="U1835" t="s">
        <v>6011</v>
      </c>
      <c r="V1835" s="15" t="s">
        <v>5681</v>
      </c>
      <c r="W1835" t="s">
        <v>3331</v>
      </c>
    </row>
    <row r="1836" spans="1:23" x14ac:dyDescent="0.2">
      <c r="A1836" t="s">
        <v>2911</v>
      </c>
      <c r="B1836" t="s">
        <v>2912</v>
      </c>
      <c r="C1836" t="s">
        <v>2913</v>
      </c>
      <c r="D1836" t="s">
        <v>2914</v>
      </c>
      <c r="E1836" t="s">
        <v>2915</v>
      </c>
      <c r="F1836" t="s">
        <v>2916</v>
      </c>
      <c r="G1836" t="s">
        <v>2856</v>
      </c>
      <c r="H1836" t="s">
        <v>6012</v>
      </c>
      <c r="I1836" s="2">
        <v>45793</v>
      </c>
      <c r="J1836" t="s">
        <v>3681</v>
      </c>
      <c r="K1836" t="s">
        <v>3295</v>
      </c>
      <c r="L1836" t="s">
        <v>6013</v>
      </c>
      <c r="M1836" s="3">
        <v>29304</v>
      </c>
      <c r="N1836" s="4">
        <v>650682.43000000005</v>
      </c>
      <c r="O1836" s="4">
        <v>724.2</v>
      </c>
      <c r="P1836" s="4">
        <v>2127</v>
      </c>
      <c r="Q1836" s="4">
        <v>879.12</v>
      </c>
      <c r="R1836" s="4">
        <v>4500</v>
      </c>
      <c r="S1836" s="4">
        <v>643331.23</v>
      </c>
      <c r="T1836" t="s">
        <v>2857</v>
      </c>
      <c r="U1836" t="s">
        <v>6014</v>
      </c>
      <c r="V1836" s="15" t="s">
        <v>5681</v>
      </c>
      <c r="W1836" t="s">
        <v>2913</v>
      </c>
    </row>
    <row r="1837" spans="1:23" x14ac:dyDescent="0.2">
      <c r="A1837" t="s">
        <v>2911</v>
      </c>
      <c r="B1837" t="s">
        <v>2912</v>
      </c>
      <c r="C1837" t="s">
        <v>2871</v>
      </c>
      <c r="D1837" t="s">
        <v>2872</v>
      </c>
      <c r="E1837" t="s">
        <v>2915</v>
      </c>
      <c r="F1837" t="s">
        <v>2916</v>
      </c>
      <c r="G1837" t="s">
        <v>2856</v>
      </c>
      <c r="H1837" t="s">
        <v>6015</v>
      </c>
      <c r="I1837" s="2">
        <v>45793</v>
      </c>
      <c r="J1837" t="s">
        <v>6016</v>
      </c>
      <c r="K1837" t="s">
        <v>6017</v>
      </c>
      <c r="L1837" t="s">
        <v>6018</v>
      </c>
      <c r="M1837" s="3">
        <v>26791</v>
      </c>
      <c r="N1837" s="4">
        <v>527782.69999999995</v>
      </c>
      <c r="O1837" s="4">
        <v>587.41</v>
      </c>
      <c r="P1837" s="4">
        <v>1615.28</v>
      </c>
      <c r="Q1837" s="4">
        <v>803.73</v>
      </c>
      <c r="R1837" s="4">
        <v>800</v>
      </c>
      <c r="S1837" s="4">
        <v>524780.01</v>
      </c>
      <c r="T1837" t="s">
        <v>2857</v>
      </c>
      <c r="U1837" t="s">
        <v>6019</v>
      </c>
      <c r="V1837" s="15" t="s">
        <v>5681</v>
      </c>
      <c r="W1837" t="s">
        <v>2871</v>
      </c>
    </row>
    <row r="1838" spans="1:23" x14ac:dyDescent="0.2">
      <c r="A1838" t="s">
        <v>2911</v>
      </c>
      <c r="B1838" t="s">
        <v>2912</v>
      </c>
      <c r="C1838" t="s">
        <v>2871</v>
      </c>
      <c r="D1838" t="s">
        <v>2872</v>
      </c>
      <c r="E1838" t="s">
        <v>2915</v>
      </c>
      <c r="F1838" t="s">
        <v>2916</v>
      </c>
      <c r="G1838" t="s">
        <v>2856</v>
      </c>
      <c r="H1838" t="s">
        <v>6020</v>
      </c>
      <c r="I1838" s="2">
        <v>45793</v>
      </c>
      <c r="J1838" t="s">
        <v>6021</v>
      </c>
      <c r="K1838" t="s">
        <v>6022</v>
      </c>
      <c r="L1838" t="s">
        <v>6023</v>
      </c>
      <c r="M1838" s="3">
        <v>26791</v>
      </c>
      <c r="N1838" s="4">
        <v>529122.25</v>
      </c>
      <c r="O1838" s="4">
        <v>588.9</v>
      </c>
      <c r="P1838" s="4">
        <v>1615.28</v>
      </c>
      <c r="Q1838" s="4">
        <v>803.73</v>
      </c>
      <c r="R1838" s="4">
        <v>800</v>
      </c>
      <c r="S1838" s="4">
        <v>526118.06999999995</v>
      </c>
      <c r="T1838" t="s">
        <v>2857</v>
      </c>
      <c r="U1838" t="s">
        <v>6024</v>
      </c>
      <c r="V1838" s="15" t="s">
        <v>5681</v>
      </c>
      <c r="W1838" t="s">
        <v>2871</v>
      </c>
    </row>
    <row r="1839" spans="1:23" x14ac:dyDescent="0.2">
      <c r="A1839" t="s">
        <v>2911</v>
      </c>
      <c r="B1839" t="s">
        <v>2912</v>
      </c>
      <c r="C1839" t="s">
        <v>2871</v>
      </c>
      <c r="D1839" t="s">
        <v>2872</v>
      </c>
      <c r="E1839" t="s">
        <v>2915</v>
      </c>
      <c r="F1839" t="s">
        <v>2916</v>
      </c>
      <c r="G1839" t="s">
        <v>2856</v>
      </c>
      <c r="H1839" t="s">
        <v>2614</v>
      </c>
      <c r="I1839" s="2">
        <v>45793</v>
      </c>
      <c r="J1839" t="s">
        <v>2861</v>
      </c>
      <c r="K1839" t="s">
        <v>6025</v>
      </c>
      <c r="L1839" t="s">
        <v>6026</v>
      </c>
      <c r="M1839" s="3">
        <v>32329</v>
      </c>
      <c r="N1839" s="4">
        <v>630415.5</v>
      </c>
      <c r="O1839" s="4">
        <v>701.64</v>
      </c>
      <c r="P1839" s="4">
        <v>3118.97</v>
      </c>
      <c r="Q1839" s="4">
        <v>0</v>
      </c>
      <c r="R1839" s="4">
        <v>3500</v>
      </c>
      <c r="S1839" s="4">
        <v>623094.89</v>
      </c>
      <c r="T1839" t="s">
        <v>2857</v>
      </c>
      <c r="U1839" t="s">
        <v>6027</v>
      </c>
      <c r="V1839" s="15" t="s">
        <v>5681</v>
      </c>
      <c r="W1839" t="s">
        <v>2871</v>
      </c>
    </row>
    <row r="1840" spans="1:23" x14ac:dyDescent="0.2">
      <c r="A1840" t="s">
        <v>2911</v>
      </c>
      <c r="B1840" t="s">
        <v>2912</v>
      </c>
      <c r="C1840" t="s">
        <v>3120</v>
      </c>
      <c r="D1840" t="s">
        <v>3121</v>
      </c>
      <c r="E1840" t="s">
        <v>2915</v>
      </c>
      <c r="F1840" t="s">
        <v>2916</v>
      </c>
      <c r="G1840" t="s">
        <v>2856</v>
      </c>
      <c r="H1840" t="s">
        <v>2535</v>
      </c>
      <c r="I1840" s="2">
        <v>45794</v>
      </c>
      <c r="J1840" t="s">
        <v>930</v>
      </c>
      <c r="K1840" t="s">
        <v>3122</v>
      </c>
      <c r="L1840" t="s">
        <v>6028</v>
      </c>
      <c r="M1840" s="3">
        <v>26687</v>
      </c>
      <c r="N1840" s="4">
        <v>501887.73</v>
      </c>
      <c r="O1840" s="4">
        <v>558.59</v>
      </c>
      <c r="P1840" s="4">
        <v>2416.8200000000002</v>
      </c>
      <c r="Q1840" s="4">
        <v>0</v>
      </c>
      <c r="R1840" s="4">
        <v>780</v>
      </c>
      <c r="S1840" s="4">
        <v>498132.32</v>
      </c>
      <c r="T1840" t="s">
        <v>2857</v>
      </c>
      <c r="U1840" t="s">
        <v>6029</v>
      </c>
      <c r="V1840" s="15" t="s">
        <v>5681</v>
      </c>
      <c r="W1840" t="s">
        <v>3120</v>
      </c>
    </row>
    <row r="1841" spans="1:23" x14ac:dyDescent="0.2">
      <c r="A1841" t="s">
        <v>2911</v>
      </c>
      <c r="B1841" t="s">
        <v>2912</v>
      </c>
      <c r="C1841" t="s">
        <v>3120</v>
      </c>
      <c r="D1841" t="s">
        <v>3121</v>
      </c>
      <c r="E1841" t="s">
        <v>2915</v>
      </c>
      <c r="F1841" t="s">
        <v>2916</v>
      </c>
      <c r="G1841" t="s">
        <v>2856</v>
      </c>
      <c r="H1841" t="s">
        <v>2535</v>
      </c>
      <c r="I1841" s="2">
        <v>45794</v>
      </c>
      <c r="J1841" t="s">
        <v>930</v>
      </c>
      <c r="K1841" t="s">
        <v>3122</v>
      </c>
      <c r="L1841" t="s">
        <v>6030</v>
      </c>
      <c r="M1841" s="3">
        <v>26992</v>
      </c>
      <c r="N1841" s="4">
        <v>507623.7</v>
      </c>
      <c r="O1841" s="4">
        <v>564.98</v>
      </c>
      <c r="P1841" s="4">
        <v>2422.46</v>
      </c>
      <c r="Q1841" s="4">
        <v>0</v>
      </c>
      <c r="R1841" s="4">
        <v>780</v>
      </c>
      <c r="S1841" s="4">
        <v>503856.26</v>
      </c>
      <c r="T1841" t="s">
        <v>2857</v>
      </c>
      <c r="U1841" t="s">
        <v>6029</v>
      </c>
      <c r="V1841" s="15" t="s">
        <v>5681</v>
      </c>
      <c r="W1841" t="s">
        <v>3120</v>
      </c>
    </row>
    <row r="1842" spans="1:23" x14ac:dyDescent="0.2">
      <c r="A1842" t="s">
        <v>2911</v>
      </c>
      <c r="B1842" t="s">
        <v>2912</v>
      </c>
      <c r="C1842" t="s">
        <v>3120</v>
      </c>
      <c r="D1842" t="s">
        <v>3121</v>
      </c>
      <c r="E1842" t="s">
        <v>2915</v>
      </c>
      <c r="F1842" t="s">
        <v>2916</v>
      </c>
      <c r="G1842" t="s">
        <v>2856</v>
      </c>
      <c r="H1842" t="s">
        <v>2535</v>
      </c>
      <c r="I1842" s="2">
        <v>45794</v>
      </c>
      <c r="J1842" t="s">
        <v>930</v>
      </c>
      <c r="K1842" t="s">
        <v>3122</v>
      </c>
      <c r="L1842" t="s">
        <v>6031</v>
      </c>
      <c r="M1842" s="3">
        <v>26989</v>
      </c>
      <c r="N1842" s="4">
        <v>507567.28</v>
      </c>
      <c r="O1842" s="4">
        <v>564.91</v>
      </c>
      <c r="P1842" s="4">
        <v>2435.2600000000002</v>
      </c>
      <c r="Q1842" s="4">
        <v>0</v>
      </c>
      <c r="R1842" s="4">
        <v>780</v>
      </c>
      <c r="S1842" s="4">
        <v>503787.11</v>
      </c>
      <c r="T1842" t="s">
        <v>2857</v>
      </c>
      <c r="U1842" t="s">
        <v>6029</v>
      </c>
      <c r="V1842" s="15" t="s">
        <v>5681</v>
      </c>
      <c r="W1842" t="s">
        <v>3120</v>
      </c>
    </row>
    <row r="1843" spans="1:23" x14ac:dyDescent="0.2">
      <c r="A1843" t="s">
        <v>2911</v>
      </c>
      <c r="B1843" t="s">
        <v>2912</v>
      </c>
      <c r="C1843" t="s">
        <v>3120</v>
      </c>
      <c r="D1843" t="s">
        <v>3121</v>
      </c>
      <c r="E1843" t="s">
        <v>2915</v>
      </c>
      <c r="F1843" t="s">
        <v>2916</v>
      </c>
      <c r="G1843" t="s">
        <v>2856</v>
      </c>
      <c r="H1843" t="s">
        <v>2535</v>
      </c>
      <c r="I1843" s="2">
        <v>45794</v>
      </c>
      <c r="J1843" t="s">
        <v>930</v>
      </c>
      <c r="K1843" t="s">
        <v>3122</v>
      </c>
      <c r="L1843" t="s">
        <v>6032</v>
      </c>
      <c r="M1843" s="3">
        <v>25832</v>
      </c>
      <c r="N1843" s="4">
        <v>485808.22</v>
      </c>
      <c r="O1843" s="4">
        <v>540.69000000000005</v>
      </c>
      <c r="P1843" s="4">
        <v>2421.16</v>
      </c>
      <c r="Q1843" s="4">
        <v>0</v>
      </c>
      <c r="R1843" s="4">
        <v>780</v>
      </c>
      <c r="S1843" s="4">
        <v>482066.37</v>
      </c>
      <c r="T1843" t="s">
        <v>2857</v>
      </c>
      <c r="U1843" t="s">
        <v>6029</v>
      </c>
      <c r="V1843" s="15" t="s">
        <v>5681</v>
      </c>
      <c r="W1843" t="s">
        <v>3120</v>
      </c>
    </row>
    <row r="1844" spans="1:23" x14ac:dyDescent="0.2">
      <c r="A1844" t="s">
        <v>2911</v>
      </c>
      <c r="B1844" t="s">
        <v>2912</v>
      </c>
      <c r="C1844" t="s">
        <v>3120</v>
      </c>
      <c r="D1844" t="s">
        <v>3121</v>
      </c>
      <c r="E1844" t="s">
        <v>2915</v>
      </c>
      <c r="F1844" t="s">
        <v>2916</v>
      </c>
      <c r="G1844" t="s">
        <v>2856</v>
      </c>
      <c r="H1844" t="s">
        <v>2535</v>
      </c>
      <c r="I1844" s="2">
        <v>45794</v>
      </c>
      <c r="J1844" t="s">
        <v>930</v>
      </c>
      <c r="K1844" t="s">
        <v>3122</v>
      </c>
      <c r="L1844" t="s">
        <v>6033</v>
      </c>
      <c r="M1844" s="3">
        <v>25898</v>
      </c>
      <c r="N1844" s="4">
        <v>487049.44</v>
      </c>
      <c r="O1844" s="4">
        <v>542.08000000000004</v>
      </c>
      <c r="P1844" s="4">
        <v>2416.48</v>
      </c>
      <c r="Q1844" s="4">
        <v>0</v>
      </c>
      <c r="R1844" s="4">
        <v>780</v>
      </c>
      <c r="S1844" s="4">
        <v>483310.88</v>
      </c>
      <c r="T1844" t="s">
        <v>2857</v>
      </c>
      <c r="U1844" t="s">
        <v>6029</v>
      </c>
      <c r="V1844" s="15" t="s">
        <v>5681</v>
      </c>
      <c r="W1844" t="s">
        <v>3120</v>
      </c>
    </row>
    <row r="1845" spans="1:23" x14ac:dyDescent="0.2">
      <c r="A1845" t="s">
        <v>2911</v>
      </c>
      <c r="B1845" t="s">
        <v>2912</v>
      </c>
      <c r="C1845" t="s">
        <v>3120</v>
      </c>
      <c r="D1845" t="s">
        <v>3121</v>
      </c>
      <c r="E1845" t="s">
        <v>2915</v>
      </c>
      <c r="F1845" t="s">
        <v>2916</v>
      </c>
      <c r="G1845" t="s">
        <v>2856</v>
      </c>
      <c r="H1845" t="s">
        <v>2535</v>
      </c>
      <c r="I1845" s="2">
        <v>45794</v>
      </c>
      <c r="J1845" t="s">
        <v>930</v>
      </c>
      <c r="K1845" t="s">
        <v>3122</v>
      </c>
      <c r="L1845" t="s">
        <v>6034</v>
      </c>
      <c r="M1845" s="3">
        <v>25209</v>
      </c>
      <c r="N1845" s="4">
        <v>474091.8</v>
      </c>
      <c r="O1845" s="4">
        <v>527.65</v>
      </c>
      <c r="P1845" s="4">
        <v>2349.0300000000002</v>
      </c>
      <c r="Q1845" s="4">
        <v>0</v>
      </c>
      <c r="R1845" s="4">
        <v>780</v>
      </c>
      <c r="S1845" s="4">
        <v>470435.12</v>
      </c>
      <c r="T1845" t="s">
        <v>2857</v>
      </c>
      <c r="U1845" t="s">
        <v>6029</v>
      </c>
      <c r="V1845" s="15" t="s">
        <v>5681</v>
      </c>
      <c r="W1845" t="s">
        <v>3120</v>
      </c>
    </row>
    <row r="1846" spans="1:23" x14ac:dyDescent="0.2">
      <c r="A1846" t="s">
        <v>2911</v>
      </c>
      <c r="B1846" t="s">
        <v>2912</v>
      </c>
      <c r="C1846" t="s">
        <v>3120</v>
      </c>
      <c r="D1846" t="s">
        <v>3121</v>
      </c>
      <c r="E1846" t="s">
        <v>2915</v>
      </c>
      <c r="F1846" t="s">
        <v>2916</v>
      </c>
      <c r="G1846" t="s">
        <v>2856</v>
      </c>
      <c r="H1846" t="s">
        <v>2535</v>
      </c>
      <c r="I1846" s="2">
        <v>45794</v>
      </c>
      <c r="J1846" t="s">
        <v>930</v>
      </c>
      <c r="K1846" t="s">
        <v>3122</v>
      </c>
      <c r="L1846" t="s">
        <v>6035</v>
      </c>
      <c r="M1846" s="3">
        <v>26259</v>
      </c>
      <c r="N1846" s="4">
        <v>493838.57</v>
      </c>
      <c r="O1846" s="4">
        <v>549.63</v>
      </c>
      <c r="P1846" s="4">
        <v>2366.79</v>
      </c>
      <c r="Q1846" s="4">
        <v>0</v>
      </c>
      <c r="R1846" s="4">
        <v>780</v>
      </c>
      <c r="S1846" s="4">
        <v>490142.15</v>
      </c>
      <c r="T1846" t="s">
        <v>2857</v>
      </c>
      <c r="U1846" t="s">
        <v>6029</v>
      </c>
      <c r="V1846" s="15" t="s">
        <v>5681</v>
      </c>
      <c r="W1846" t="s">
        <v>3120</v>
      </c>
    </row>
    <row r="1847" spans="1:23" x14ac:dyDescent="0.2">
      <c r="A1847" t="s">
        <v>2911</v>
      </c>
      <c r="B1847" t="s">
        <v>2912</v>
      </c>
      <c r="C1847" t="s">
        <v>2871</v>
      </c>
      <c r="D1847" t="s">
        <v>2872</v>
      </c>
      <c r="E1847" t="s">
        <v>2915</v>
      </c>
      <c r="F1847" t="s">
        <v>2916</v>
      </c>
      <c r="G1847" t="s">
        <v>2856</v>
      </c>
      <c r="H1847" t="s">
        <v>6036</v>
      </c>
      <c r="I1847" s="2">
        <v>45796</v>
      </c>
      <c r="J1847" t="s">
        <v>3864</v>
      </c>
      <c r="K1847" t="s">
        <v>4030</v>
      </c>
      <c r="L1847" t="s">
        <v>6037</v>
      </c>
      <c r="M1847" s="3">
        <v>26367</v>
      </c>
      <c r="N1847" s="4">
        <v>527340</v>
      </c>
      <c r="O1847" s="4">
        <v>586.91999999999996</v>
      </c>
      <c r="P1847" s="4">
        <v>1374.85</v>
      </c>
      <c r="Q1847" s="4">
        <v>791.01</v>
      </c>
      <c r="R1847" s="4">
        <v>800</v>
      </c>
      <c r="S1847" s="4">
        <v>524578.23</v>
      </c>
      <c r="T1847" t="s">
        <v>2857</v>
      </c>
      <c r="U1847" t="s">
        <v>6038</v>
      </c>
      <c r="V1847" s="15" t="s">
        <v>5681</v>
      </c>
      <c r="W1847" t="s">
        <v>2871</v>
      </c>
    </row>
    <row r="1848" spans="1:23" x14ac:dyDescent="0.2">
      <c r="A1848" t="s">
        <v>2911</v>
      </c>
      <c r="B1848" t="s">
        <v>2912</v>
      </c>
      <c r="C1848" t="s">
        <v>2871</v>
      </c>
      <c r="D1848" t="s">
        <v>2872</v>
      </c>
      <c r="E1848" t="s">
        <v>2915</v>
      </c>
      <c r="F1848" t="s">
        <v>2916</v>
      </c>
      <c r="G1848" t="s">
        <v>2856</v>
      </c>
      <c r="H1848" t="s">
        <v>6039</v>
      </c>
      <c r="I1848" s="2">
        <v>45796</v>
      </c>
      <c r="J1848" t="s">
        <v>2980</v>
      </c>
      <c r="K1848" t="s">
        <v>2981</v>
      </c>
      <c r="L1848" t="s">
        <v>6040</v>
      </c>
      <c r="M1848" s="3">
        <v>26649</v>
      </c>
      <c r="N1848" s="4">
        <v>531261.14</v>
      </c>
      <c r="O1848" s="4">
        <v>591.28</v>
      </c>
      <c r="P1848" s="4">
        <v>1755.6</v>
      </c>
      <c r="Q1848" s="4">
        <v>1065.96</v>
      </c>
      <c r="R1848" s="4">
        <v>900</v>
      </c>
      <c r="S1848" s="4">
        <v>528014.26</v>
      </c>
      <c r="T1848" t="s">
        <v>2857</v>
      </c>
      <c r="U1848" t="s">
        <v>6041</v>
      </c>
      <c r="V1848" s="15" t="s">
        <v>5681</v>
      </c>
      <c r="W1848" t="s">
        <v>2871</v>
      </c>
    </row>
    <row r="1849" spans="1:23" x14ac:dyDescent="0.2">
      <c r="A1849" t="s">
        <v>2911</v>
      </c>
      <c r="B1849" t="s">
        <v>2912</v>
      </c>
      <c r="C1849" t="s">
        <v>2871</v>
      </c>
      <c r="D1849" t="s">
        <v>2872</v>
      </c>
      <c r="E1849" t="s">
        <v>2915</v>
      </c>
      <c r="F1849" t="s">
        <v>2916</v>
      </c>
      <c r="G1849" t="s">
        <v>2856</v>
      </c>
      <c r="H1849" t="s">
        <v>6042</v>
      </c>
      <c r="I1849" s="2">
        <v>45796</v>
      </c>
      <c r="J1849" t="s">
        <v>2980</v>
      </c>
      <c r="K1849" t="s">
        <v>2981</v>
      </c>
      <c r="L1849" t="s">
        <v>6043</v>
      </c>
      <c r="M1849" s="3">
        <v>13325</v>
      </c>
      <c r="N1849" s="4">
        <v>265640.53999999998</v>
      </c>
      <c r="O1849" s="4">
        <v>295.64999999999998</v>
      </c>
      <c r="P1849" s="4">
        <v>877.8</v>
      </c>
      <c r="Q1849" s="4">
        <v>533</v>
      </c>
      <c r="R1849" s="4">
        <v>450</v>
      </c>
      <c r="S1849" s="4">
        <v>264017.09000000003</v>
      </c>
      <c r="T1849" t="s">
        <v>2857</v>
      </c>
      <c r="U1849" t="s">
        <v>6044</v>
      </c>
      <c r="V1849" s="15" t="s">
        <v>5681</v>
      </c>
      <c r="W1849" t="s">
        <v>2871</v>
      </c>
    </row>
    <row r="1850" spans="1:23" x14ac:dyDescent="0.2">
      <c r="A1850" t="s">
        <v>2911</v>
      </c>
      <c r="B1850" t="s">
        <v>2912</v>
      </c>
      <c r="C1850" t="s">
        <v>2871</v>
      </c>
      <c r="D1850" t="s">
        <v>2872</v>
      </c>
      <c r="E1850" t="s">
        <v>2915</v>
      </c>
      <c r="F1850" t="s">
        <v>2916</v>
      </c>
      <c r="G1850" t="s">
        <v>2856</v>
      </c>
      <c r="H1850" t="s">
        <v>6045</v>
      </c>
      <c r="I1850" s="2">
        <v>45796</v>
      </c>
      <c r="J1850" t="s">
        <v>3912</v>
      </c>
      <c r="K1850" t="s">
        <v>6046</v>
      </c>
      <c r="L1850" t="s">
        <v>6047</v>
      </c>
      <c r="M1850" s="3">
        <v>26350</v>
      </c>
      <c r="N1850" s="4">
        <v>516460</v>
      </c>
      <c r="O1850" s="4">
        <v>574.80999999999995</v>
      </c>
      <c r="P1850" s="4">
        <v>443.48</v>
      </c>
      <c r="Q1850" s="4">
        <v>790.5</v>
      </c>
      <c r="R1850" s="4">
        <v>900</v>
      </c>
      <c r="S1850" s="4">
        <v>514541.71</v>
      </c>
      <c r="T1850" t="s">
        <v>2857</v>
      </c>
      <c r="U1850" t="s">
        <v>6048</v>
      </c>
      <c r="V1850" s="15" t="s">
        <v>5681</v>
      </c>
      <c r="W1850" t="s">
        <v>2871</v>
      </c>
    </row>
    <row r="1851" spans="1:23" x14ac:dyDescent="0.2">
      <c r="A1851" t="s">
        <v>2911</v>
      </c>
      <c r="B1851" t="s">
        <v>2912</v>
      </c>
      <c r="C1851" t="s">
        <v>2922</v>
      </c>
      <c r="D1851" t="s">
        <v>2923</v>
      </c>
      <c r="E1851" t="s">
        <v>2915</v>
      </c>
      <c r="F1851" t="s">
        <v>2916</v>
      </c>
      <c r="G1851" t="s">
        <v>2856</v>
      </c>
      <c r="H1851" t="s">
        <v>6049</v>
      </c>
      <c r="I1851" s="2">
        <v>45796</v>
      </c>
      <c r="J1851" t="s">
        <v>2985</v>
      </c>
      <c r="K1851" t="s">
        <v>2986</v>
      </c>
      <c r="L1851" t="s">
        <v>6050</v>
      </c>
      <c r="M1851" s="3">
        <v>28371</v>
      </c>
      <c r="N1851" s="4">
        <v>613483.43999999994</v>
      </c>
      <c r="O1851" s="4">
        <v>682.79</v>
      </c>
      <c r="P1851" s="4">
        <v>2154</v>
      </c>
      <c r="Q1851" s="4">
        <v>851.13</v>
      </c>
      <c r="R1851" s="4">
        <v>4500</v>
      </c>
      <c r="S1851" s="4">
        <v>606146.65</v>
      </c>
      <c r="T1851" t="s">
        <v>2857</v>
      </c>
      <c r="U1851" t="s">
        <v>6051</v>
      </c>
      <c r="V1851" s="15" t="s">
        <v>5681</v>
      </c>
      <c r="W1851" t="s">
        <v>2922</v>
      </c>
    </row>
    <row r="1852" spans="1:23" x14ac:dyDescent="0.2">
      <c r="A1852" t="s">
        <v>2911</v>
      </c>
      <c r="B1852" t="s">
        <v>2912</v>
      </c>
      <c r="C1852" t="s">
        <v>2871</v>
      </c>
      <c r="D1852" t="s">
        <v>2872</v>
      </c>
      <c r="E1852" t="s">
        <v>2915</v>
      </c>
      <c r="F1852" t="s">
        <v>2916</v>
      </c>
      <c r="G1852" t="s">
        <v>2856</v>
      </c>
      <c r="H1852" t="s">
        <v>6052</v>
      </c>
      <c r="I1852" s="2">
        <v>45796</v>
      </c>
      <c r="J1852" t="s">
        <v>5910</v>
      </c>
      <c r="K1852" t="s">
        <v>5911</v>
      </c>
      <c r="L1852" t="s">
        <v>6053</v>
      </c>
      <c r="M1852" s="3">
        <v>27249</v>
      </c>
      <c r="N1852" s="4">
        <v>536805.30000000005</v>
      </c>
      <c r="O1852" s="4">
        <v>597.45000000000005</v>
      </c>
      <c r="P1852" s="4">
        <v>1375.37</v>
      </c>
      <c r="Q1852" s="4">
        <v>817.47</v>
      </c>
      <c r="R1852" s="4">
        <v>800</v>
      </c>
      <c r="S1852" s="4">
        <v>534032.48</v>
      </c>
      <c r="T1852" t="s">
        <v>2857</v>
      </c>
      <c r="U1852" t="s">
        <v>6054</v>
      </c>
      <c r="V1852" s="15" t="s">
        <v>5681</v>
      </c>
      <c r="W1852" t="s">
        <v>2871</v>
      </c>
    </row>
    <row r="1853" spans="1:23" x14ac:dyDescent="0.2">
      <c r="A1853" t="s">
        <v>2911</v>
      </c>
      <c r="B1853" t="s">
        <v>2912</v>
      </c>
      <c r="C1853" t="s">
        <v>2871</v>
      </c>
      <c r="D1853" t="s">
        <v>2872</v>
      </c>
      <c r="E1853" t="s">
        <v>2915</v>
      </c>
      <c r="F1853" t="s">
        <v>2916</v>
      </c>
      <c r="G1853" t="s">
        <v>2856</v>
      </c>
      <c r="H1853" t="s">
        <v>6055</v>
      </c>
      <c r="I1853" s="2">
        <v>45796</v>
      </c>
      <c r="J1853" t="s">
        <v>6056</v>
      </c>
      <c r="K1853" t="s">
        <v>6057</v>
      </c>
      <c r="L1853" t="s">
        <v>6058</v>
      </c>
      <c r="M1853" s="3">
        <v>26350</v>
      </c>
      <c r="N1853" s="4">
        <v>513825</v>
      </c>
      <c r="O1853" s="4">
        <v>571.88</v>
      </c>
      <c r="P1853" s="4">
        <v>443.48</v>
      </c>
      <c r="Q1853" s="4">
        <v>790.5</v>
      </c>
      <c r="R1853" s="4">
        <v>3500</v>
      </c>
      <c r="S1853" s="4">
        <v>509309.64</v>
      </c>
      <c r="T1853" t="s">
        <v>2857</v>
      </c>
      <c r="U1853" t="s">
        <v>6059</v>
      </c>
      <c r="V1853" s="15" t="s">
        <v>5681</v>
      </c>
      <c r="W1853" t="s">
        <v>2871</v>
      </c>
    </row>
    <row r="1854" spans="1:23" x14ac:dyDescent="0.2">
      <c r="A1854" t="s">
        <v>2911</v>
      </c>
      <c r="B1854" t="s">
        <v>2912</v>
      </c>
      <c r="C1854" t="s">
        <v>2871</v>
      </c>
      <c r="D1854" t="s">
        <v>2872</v>
      </c>
      <c r="E1854" t="s">
        <v>2915</v>
      </c>
      <c r="F1854" t="s">
        <v>2916</v>
      </c>
      <c r="G1854" t="s">
        <v>2856</v>
      </c>
      <c r="H1854" t="s">
        <v>6060</v>
      </c>
      <c r="I1854" s="2">
        <v>45796</v>
      </c>
      <c r="J1854" t="s">
        <v>3912</v>
      </c>
      <c r="K1854" t="s">
        <v>3913</v>
      </c>
      <c r="L1854" t="s">
        <v>6061</v>
      </c>
      <c r="M1854" s="3">
        <v>27756</v>
      </c>
      <c r="N1854" s="4">
        <v>546793.19999999995</v>
      </c>
      <c r="O1854" s="4">
        <v>608.57000000000005</v>
      </c>
      <c r="P1854" s="4">
        <v>1088.1400000000001</v>
      </c>
      <c r="Q1854" s="4">
        <v>832.68</v>
      </c>
      <c r="R1854" s="4">
        <v>900</v>
      </c>
      <c r="S1854" s="4">
        <v>544196.49</v>
      </c>
      <c r="T1854" t="s">
        <v>2857</v>
      </c>
      <c r="U1854" t="s">
        <v>6062</v>
      </c>
      <c r="V1854" s="15" t="s">
        <v>5681</v>
      </c>
      <c r="W1854" t="s">
        <v>2871</v>
      </c>
    </row>
    <row r="1855" spans="1:23" x14ac:dyDescent="0.2">
      <c r="A1855" t="s">
        <v>2911</v>
      </c>
      <c r="B1855" t="s">
        <v>3087</v>
      </c>
      <c r="C1855" t="s">
        <v>3148</v>
      </c>
      <c r="D1855" t="s">
        <v>3149</v>
      </c>
      <c r="E1855" t="s">
        <v>2915</v>
      </c>
      <c r="F1855" t="s">
        <v>2916</v>
      </c>
      <c r="G1855" t="s">
        <v>2856</v>
      </c>
      <c r="H1855" t="s">
        <v>6063</v>
      </c>
      <c r="I1855" s="2">
        <v>45796</v>
      </c>
      <c r="J1855" t="s">
        <v>3151</v>
      </c>
      <c r="K1855" t="s">
        <v>3152</v>
      </c>
      <c r="L1855" t="s">
        <v>5555</v>
      </c>
      <c r="M1855" s="3">
        <v>298</v>
      </c>
      <c r="N1855" s="4">
        <v>208600</v>
      </c>
      <c r="O1855" s="4">
        <v>232.17</v>
      </c>
      <c r="P1855" s="4">
        <v>0</v>
      </c>
      <c r="Q1855" s="4">
        <v>0</v>
      </c>
      <c r="R1855" s="4">
        <v>0</v>
      </c>
      <c r="S1855" s="4">
        <v>208367.83</v>
      </c>
      <c r="T1855" t="s">
        <v>2857</v>
      </c>
      <c r="U1855" t="s">
        <v>6064</v>
      </c>
      <c r="V1855" s="15" t="s">
        <v>5681</v>
      </c>
      <c r="W1855" t="s">
        <v>3148</v>
      </c>
    </row>
    <row r="1856" spans="1:23" x14ac:dyDescent="0.2">
      <c r="A1856" t="s">
        <v>2911</v>
      </c>
      <c r="B1856" t="s">
        <v>3087</v>
      </c>
      <c r="C1856" t="s">
        <v>3148</v>
      </c>
      <c r="D1856" t="s">
        <v>3149</v>
      </c>
      <c r="E1856" t="s">
        <v>2915</v>
      </c>
      <c r="F1856" t="s">
        <v>2916</v>
      </c>
      <c r="G1856" t="s">
        <v>2856</v>
      </c>
      <c r="H1856" t="s">
        <v>6063</v>
      </c>
      <c r="I1856" s="2">
        <v>45796</v>
      </c>
      <c r="J1856" t="s">
        <v>3151</v>
      </c>
      <c r="K1856" t="s">
        <v>3152</v>
      </c>
      <c r="L1856" t="s">
        <v>6065</v>
      </c>
      <c r="M1856" s="3">
        <v>352</v>
      </c>
      <c r="N1856" s="4">
        <v>246400</v>
      </c>
      <c r="O1856" s="4">
        <v>274.24</v>
      </c>
      <c r="P1856" s="4">
        <v>0</v>
      </c>
      <c r="Q1856" s="4">
        <v>0</v>
      </c>
      <c r="R1856" s="4">
        <v>0</v>
      </c>
      <c r="S1856" s="4">
        <v>246125.76</v>
      </c>
      <c r="T1856" t="s">
        <v>2857</v>
      </c>
      <c r="U1856" t="s">
        <v>6064</v>
      </c>
      <c r="V1856" s="15" t="s">
        <v>5681</v>
      </c>
      <c r="W1856" t="s">
        <v>3148</v>
      </c>
    </row>
    <row r="1857" spans="1:23" x14ac:dyDescent="0.2">
      <c r="A1857" t="s">
        <v>2911</v>
      </c>
      <c r="B1857" t="s">
        <v>3087</v>
      </c>
      <c r="C1857" t="s">
        <v>3148</v>
      </c>
      <c r="D1857" t="s">
        <v>3149</v>
      </c>
      <c r="E1857" t="s">
        <v>2915</v>
      </c>
      <c r="F1857" t="s">
        <v>2916</v>
      </c>
      <c r="G1857" t="s">
        <v>2856</v>
      </c>
      <c r="H1857" t="s">
        <v>6063</v>
      </c>
      <c r="I1857" s="2">
        <v>45796</v>
      </c>
      <c r="J1857" t="s">
        <v>3151</v>
      </c>
      <c r="K1857" t="s">
        <v>3152</v>
      </c>
      <c r="L1857" t="s">
        <v>6066</v>
      </c>
      <c r="M1857" s="3">
        <v>88</v>
      </c>
      <c r="N1857" s="4">
        <v>61600</v>
      </c>
      <c r="O1857" s="4">
        <v>68.56</v>
      </c>
      <c r="P1857" s="4">
        <v>0</v>
      </c>
      <c r="Q1857" s="4">
        <v>0</v>
      </c>
      <c r="R1857" s="4">
        <v>0</v>
      </c>
      <c r="S1857" s="4">
        <v>61531.44</v>
      </c>
      <c r="T1857" t="s">
        <v>2857</v>
      </c>
      <c r="U1857" t="s">
        <v>6064</v>
      </c>
      <c r="V1857" s="15" t="s">
        <v>5681</v>
      </c>
      <c r="W1857" t="s">
        <v>3148</v>
      </c>
    </row>
    <row r="1858" spans="1:23" x14ac:dyDescent="0.2">
      <c r="A1858" t="s">
        <v>2911</v>
      </c>
      <c r="B1858" t="s">
        <v>3087</v>
      </c>
      <c r="C1858" t="s">
        <v>3148</v>
      </c>
      <c r="D1858" t="s">
        <v>3149</v>
      </c>
      <c r="E1858" t="s">
        <v>2915</v>
      </c>
      <c r="F1858" t="s">
        <v>2916</v>
      </c>
      <c r="G1858" t="s">
        <v>2856</v>
      </c>
      <c r="H1858" t="s">
        <v>6063</v>
      </c>
      <c r="I1858" s="2">
        <v>45796</v>
      </c>
      <c r="J1858" t="s">
        <v>3151</v>
      </c>
      <c r="K1858" t="s">
        <v>3152</v>
      </c>
      <c r="L1858" t="s">
        <v>5556</v>
      </c>
      <c r="M1858" s="3">
        <v>1</v>
      </c>
      <c r="N1858" s="4">
        <v>440</v>
      </c>
      <c r="O1858" s="4">
        <v>0.49</v>
      </c>
      <c r="P1858" s="4">
        <v>0</v>
      </c>
      <c r="Q1858" s="4">
        <v>0</v>
      </c>
      <c r="R1858" s="4">
        <v>0</v>
      </c>
      <c r="S1858" s="4">
        <v>439.51</v>
      </c>
      <c r="T1858" t="s">
        <v>2857</v>
      </c>
      <c r="U1858" t="s">
        <v>6064</v>
      </c>
      <c r="V1858" s="15" t="s">
        <v>5681</v>
      </c>
      <c r="W1858" t="s">
        <v>3148</v>
      </c>
    </row>
    <row r="1859" spans="1:23" x14ac:dyDescent="0.2">
      <c r="A1859" t="s">
        <v>2911</v>
      </c>
      <c r="B1859" t="s">
        <v>3087</v>
      </c>
      <c r="C1859" t="s">
        <v>3148</v>
      </c>
      <c r="D1859" t="s">
        <v>3149</v>
      </c>
      <c r="E1859" t="s">
        <v>2915</v>
      </c>
      <c r="F1859" t="s">
        <v>2916</v>
      </c>
      <c r="G1859" t="s">
        <v>2856</v>
      </c>
      <c r="H1859" t="s">
        <v>6063</v>
      </c>
      <c r="I1859" s="2">
        <v>45796</v>
      </c>
      <c r="J1859" t="s">
        <v>3151</v>
      </c>
      <c r="K1859" t="s">
        <v>3152</v>
      </c>
      <c r="L1859" t="s">
        <v>5334</v>
      </c>
      <c r="M1859" s="3">
        <v>44</v>
      </c>
      <c r="N1859" s="4">
        <v>19360</v>
      </c>
      <c r="O1859" s="4">
        <v>21.55</v>
      </c>
      <c r="P1859" s="4">
        <v>0</v>
      </c>
      <c r="Q1859" s="4">
        <v>0</v>
      </c>
      <c r="R1859" s="4">
        <v>0</v>
      </c>
      <c r="S1859" s="4">
        <v>19338.45</v>
      </c>
      <c r="T1859" t="s">
        <v>2857</v>
      </c>
      <c r="U1859" t="s">
        <v>6064</v>
      </c>
      <c r="V1859" s="15" t="s">
        <v>5681</v>
      </c>
      <c r="W1859" t="s">
        <v>3148</v>
      </c>
    </row>
    <row r="1860" spans="1:23" x14ac:dyDescent="0.2">
      <c r="A1860" t="s">
        <v>2911</v>
      </c>
      <c r="B1860" t="s">
        <v>3087</v>
      </c>
      <c r="C1860" t="s">
        <v>3148</v>
      </c>
      <c r="D1860" t="s">
        <v>3149</v>
      </c>
      <c r="E1860" t="s">
        <v>2915</v>
      </c>
      <c r="F1860" t="s">
        <v>2916</v>
      </c>
      <c r="G1860" t="s">
        <v>2856</v>
      </c>
      <c r="H1860" t="s">
        <v>6063</v>
      </c>
      <c r="I1860" s="2">
        <v>45796</v>
      </c>
      <c r="J1860" t="s">
        <v>3151</v>
      </c>
      <c r="K1860" t="s">
        <v>3152</v>
      </c>
      <c r="L1860" t="s">
        <v>6067</v>
      </c>
      <c r="M1860" s="3">
        <v>352</v>
      </c>
      <c r="N1860" s="4">
        <v>154880</v>
      </c>
      <c r="O1860" s="4">
        <v>172.38</v>
      </c>
      <c r="P1860" s="4">
        <v>0</v>
      </c>
      <c r="Q1860" s="4">
        <v>0</v>
      </c>
      <c r="R1860" s="4">
        <v>0</v>
      </c>
      <c r="S1860" s="4">
        <v>154707.62</v>
      </c>
      <c r="T1860" t="s">
        <v>2857</v>
      </c>
      <c r="U1860" t="s">
        <v>6064</v>
      </c>
      <c r="V1860" s="15" t="s">
        <v>5681</v>
      </c>
      <c r="W1860" t="s">
        <v>3148</v>
      </c>
    </row>
    <row r="1861" spans="1:23" x14ac:dyDescent="0.2">
      <c r="A1861" t="s">
        <v>2911</v>
      </c>
      <c r="B1861" t="s">
        <v>3087</v>
      </c>
      <c r="C1861" t="s">
        <v>3148</v>
      </c>
      <c r="D1861" t="s">
        <v>3149</v>
      </c>
      <c r="E1861" t="s">
        <v>2915</v>
      </c>
      <c r="F1861" t="s">
        <v>2916</v>
      </c>
      <c r="G1861" t="s">
        <v>2856</v>
      </c>
      <c r="H1861" t="s">
        <v>6063</v>
      </c>
      <c r="I1861" s="2">
        <v>45796</v>
      </c>
      <c r="J1861" t="s">
        <v>3151</v>
      </c>
      <c r="K1861" t="s">
        <v>3152</v>
      </c>
      <c r="L1861" t="s">
        <v>6068</v>
      </c>
      <c r="M1861" s="3">
        <v>352</v>
      </c>
      <c r="N1861" s="4">
        <v>154880</v>
      </c>
      <c r="O1861" s="4">
        <v>172.38</v>
      </c>
      <c r="P1861" s="4">
        <v>0</v>
      </c>
      <c r="Q1861" s="4">
        <v>0</v>
      </c>
      <c r="R1861" s="4">
        <v>0</v>
      </c>
      <c r="S1861" s="4">
        <v>154707.62</v>
      </c>
      <c r="T1861" t="s">
        <v>2857</v>
      </c>
      <c r="U1861" t="s">
        <v>6064</v>
      </c>
      <c r="V1861" s="15" t="s">
        <v>5681</v>
      </c>
      <c r="W1861" t="s">
        <v>3148</v>
      </c>
    </row>
    <row r="1862" spans="1:23" x14ac:dyDescent="0.2">
      <c r="A1862" t="s">
        <v>2911</v>
      </c>
      <c r="B1862" t="s">
        <v>3087</v>
      </c>
      <c r="C1862" t="s">
        <v>3148</v>
      </c>
      <c r="D1862" t="s">
        <v>3149</v>
      </c>
      <c r="E1862" t="s">
        <v>2915</v>
      </c>
      <c r="F1862" t="s">
        <v>2916</v>
      </c>
      <c r="G1862" t="s">
        <v>2856</v>
      </c>
      <c r="H1862" t="s">
        <v>6063</v>
      </c>
      <c r="I1862" s="2">
        <v>45796</v>
      </c>
      <c r="J1862" t="s">
        <v>3151</v>
      </c>
      <c r="K1862" t="s">
        <v>3152</v>
      </c>
      <c r="L1862" t="s">
        <v>6066</v>
      </c>
      <c r="M1862" s="3">
        <v>176</v>
      </c>
      <c r="N1862" s="4">
        <v>77440</v>
      </c>
      <c r="O1862" s="4">
        <v>86.19</v>
      </c>
      <c r="P1862" s="4">
        <v>0</v>
      </c>
      <c r="Q1862" s="4">
        <v>0</v>
      </c>
      <c r="R1862" s="4">
        <v>0</v>
      </c>
      <c r="S1862" s="4">
        <v>77353.81</v>
      </c>
      <c r="T1862" t="s">
        <v>2857</v>
      </c>
      <c r="U1862" t="s">
        <v>6064</v>
      </c>
      <c r="V1862" s="15" t="s">
        <v>5681</v>
      </c>
      <c r="W1862" t="s">
        <v>3148</v>
      </c>
    </row>
    <row r="1863" spans="1:23" x14ac:dyDescent="0.2">
      <c r="A1863" t="s">
        <v>2911</v>
      </c>
      <c r="B1863" t="s">
        <v>2912</v>
      </c>
      <c r="C1863" t="s">
        <v>2913</v>
      </c>
      <c r="D1863" t="s">
        <v>2914</v>
      </c>
      <c r="E1863" t="s">
        <v>2915</v>
      </c>
      <c r="F1863" t="s">
        <v>2916</v>
      </c>
      <c r="G1863" t="s">
        <v>2856</v>
      </c>
      <c r="H1863" t="s">
        <v>6069</v>
      </c>
      <c r="I1863" s="2">
        <v>45796</v>
      </c>
      <c r="J1863" t="s">
        <v>3326</v>
      </c>
      <c r="K1863" t="s">
        <v>3327</v>
      </c>
      <c r="L1863" t="s">
        <v>6070</v>
      </c>
      <c r="M1863" s="3">
        <v>29366</v>
      </c>
      <c r="N1863" s="4">
        <v>658604.19999999995</v>
      </c>
      <c r="O1863" s="4">
        <v>733.01</v>
      </c>
      <c r="P1863" s="4">
        <v>220</v>
      </c>
      <c r="Q1863" s="4">
        <v>1468.3</v>
      </c>
      <c r="R1863" s="4">
        <v>0</v>
      </c>
      <c r="S1863" s="4">
        <v>657651.18999999994</v>
      </c>
      <c r="T1863" t="s">
        <v>2857</v>
      </c>
      <c r="U1863" t="s">
        <v>6071</v>
      </c>
      <c r="V1863" s="15" t="s">
        <v>5681</v>
      </c>
      <c r="W1863" t="s">
        <v>2913</v>
      </c>
    </row>
    <row r="1864" spans="1:23" x14ac:dyDescent="0.2">
      <c r="A1864" t="s">
        <v>2911</v>
      </c>
      <c r="B1864" t="s">
        <v>2912</v>
      </c>
      <c r="C1864" t="s">
        <v>2913</v>
      </c>
      <c r="D1864" t="s">
        <v>2914</v>
      </c>
      <c r="E1864" t="s">
        <v>2915</v>
      </c>
      <c r="F1864" t="s">
        <v>2916</v>
      </c>
      <c r="G1864" t="s">
        <v>2856</v>
      </c>
      <c r="H1864" t="s">
        <v>6072</v>
      </c>
      <c r="I1864" s="2">
        <v>45796</v>
      </c>
      <c r="J1864" t="s">
        <v>5771</v>
      </c>
      <c r="K1864" t="s">
        <v>6073</v>
      </c>
      <c r="L1864" t="s">
        <v>6074</v>
      </c>
      <c r="M1864" s="3">
        <v>29366</v>
      </c>
      <c r="N1864" s="4">
        <v>648988.6</v>
      </c>
      <c r="O1864" s="4">
        <v>722.31</v>
      </c>
      <c r="P1864" s="4">
        <v>4411</v>
      </c>
      <c r="Q1864" s="4">
        <v>880.98</v>
      </c>
      <c r="R1864" s="4">
        <v>0</v>
      </c>
      <c r="S1864" s="4">
        <v>643855.29</v>
      </c>
      <c r="T1864" t="s">
        <v>2857</v>
      </c>
      <c r="U1864" t="s">
        <v>6075</v>
      </c>
      <c r="V1864" s="15" t="s">
        <v>5681</v>
      </c>
      <c r="W1864" t="s">
        <v>2913</v>
      </c>
    </row>
    <row r="1865" spans="1:23" x14ac:dyDescent="0.2">
      <c r="A1865" t="s">
        <v>2911</v>
      </c>
      <c r="B1865" t="s">
        <v>2912</v>
      </c>
      <c r="C1865" t="s">
        <v>2913</v>
      </c>
      <c r="D1865" t="s">
        <v>2914</v>
      </c>
      <c r="E1865" t="s">
        <v>2915</v>
      </c>
      <c r="F1865" t="s">
        <v>2916</v>
      </c>
      <c r="G1865" t="s">
        <v>2856</v>
      </c>
      <c r="H1865" t="s">
        <v>6076</v>
      </c>
      <c r="I1865" s="2">
        <v>45796</v>
      </c>
      <c r="J1865" t="s">
        <v>4075</v>
      </c>
      <c r="K1865" t="s">
        <v>4076</v>
      </c>
      <c r="L1865" t="s">
        <v>5679</v>
      </c>
      <c r="M1865" s="3">
        <v>29366</v>
      </c>
      <c r="N1865" s="4">
        <v>667430.15</v>
      </c>
      <c r="O1865" s="4">
        <v>742.84</v>
      </c>
      <c r="P1865" s="4">
        <v>220</v>
      </c>
      <c r="Q1865" s="4">
        <v>880.98</v>
      </c>
      <c r="R1865" s="4">
        <v>0</v>
      </c>
      <c r="S1865" s="4">
        <v>666467.31000000006</v>
      </c>
      <c r="T1865" t="s">
        <v>2857</v>
      </c>
      <c r="U1865" t="s">
        <v>6077</v>
      </c>
      <c r="V1865" s="15" t="s">
        <v>5681</v>
      </c>
      <c r="W1865" t="s">
        <v>2913</v>
      </c>
    </row>
    <row r="1866" spans="1:23" x14ac:dyDescent="0.2">
      <c r="A1866" t="s">
        <v>2911</v>
      </c>
      <c r="B1866" t="s">
        <v>2912</v>
      </c>
      <c r="C1866" t="s">
        <v>2922</v>
      </c>
      <c r="D1866" t="s">
        <v>2923</v>
      </c>
      <c r="E1866" t="s">
        <v>2915</v>
      </c>
      <c r="F1866" t="s">
        <v>2916</v>
      </c>
      <c r="G1866" t="s">
        <v>2856</v>
      </c>
      <c r="H1866" t="s">
        <v>6078</v>
      </c>
      <c r="I1866" s="2">
        <v>45796</v>
      </c>
      <c r="J1866" t="s">
        <v>2925</v>
      </c>
      <c r="K1866" t="s">
        <v>2926</v>
      </c>
      <c r="L1866" t="s">
        <v>6079</v>
      </c>
      <c r="M1866" s="3">
        <v>28283</v>
      </c>
      <c r="N1866" s="4">
        <v>622454.53</v>
      </c>
      <c r="O1866" s="4">
        <v>692.78</v>
      </c>
      <c r="P1866" s="4">
        <v>2754</v>
      </c>
      <c r="Q1866" s="4">
        <v>848.49</v>
      </c>
      <c r="R1866" s="4">
        <v>4500</v>
      </c>
      <c r="S1866" s="4">
        <v>614507.75</v>
      </c>
      <c r="T1866" t="s">
        <v>2857</v>
      </c>
      <c r="U1866" t="s">
        <v>6080</v>
      </c>
      <c r="V1866" s="15" t="s">
        <v>5681</v>
      </c>
      <c r="W1866" t="s">
        <v>2922</v>
      </c>
    </row>
    <row r="1867" spans="1:23" x14ac:dyDescent="0.2">
      <c r="A1867" t="s">
        <v>2911</v>
      </c>
      <c r="B1867" t="s">
        <v>2912</v>
      </c>
      <c r="C1867" t="s">
        <v>2871</v>
      </c>
      <c r="D1867" t="s">
        <v>2872</v>
      </c>
      <c r="E1867" t="s">
        <v>2915</v>
      </c>
      <c r="F1867" t="s">
        <v>2916</v>
      </c>
      <c r="G1867" t="s">
        <v>2856</v>
      </c>
      <c r="H1867" t="s">
        <v>6081</v>
      </c>
      <c r="I1867" s="2">
        <v>45797</v>
      </c>
      <c r="J1867" t="s">
        <v>5957</v>
      </c>
      <c r="K1867" t="s">
        <v>5958</v>
      </c>
      <c r="L1867" t="s">
        <v>6082</v>
      </c>
      <c r="M1867" s="3">
        <v>27739</v>
      </c>
      <c r="N1867" s="4">
        <v>547845.25</v>
      </c>
      <c r="O1867" s="4">
        <v>609.74</v>
      </c>
      <c r="P1867" s="4">
        <v>1375.37</v>
      </c>
      <c r="Q1867" s="4">
        <v>832.17</v>
      </c>
      <c r="R1867" s="4">
        <v>800</v>
      </c>
      <c r="S1867" s="4">
        <v>545060.14</v>
      </c>
      <c r="T1867" t="s">
        <v>2857</v>
      </c>
      <c r="U1867" t="s">
        <v>6083</v>
      </c>
      <c r="V1867" s="15" t="s">
        <v>5681</v>
      </c>
      <c r="W1867" t="s">
        <v>2871</v>
      </c>
    </row>
    <row r="1868" spans="1:23" x14ac:dyDescent="0.2">
      <c r="A1868" t="s">
        <v>2911</v>
      </c>
      <c r="B1868" t="s">
        <v>2912</v>
      </c>
      <c r="C1868" t="s">
        <v>2871</v>
      </c>
      <c r="D1868" t="s">
        <v>2872</v>
      </c>
      <c r="E1868" t="s">
        <v>2915</v>
      </c>
      <c r="F1868" t="s">
        <v>2916</v>
      </c>
      <c r="G1868" t="s">
        <v>2856</v>
      </c>
      <c r="H1868" t="s">
        <v>6084</v>
      </c>
      <c r="I1868" s="2">
        <v>45797</v>
      </c>
      <c r="J1868" t="s">
        <v>6085</v>
      </c>
      <c r="K1868" t="s">
        <v>6086</v>
      </c>
      <c r="L1868" t="s">
        <v>6087</v>
      </c>
      <c r="M1868" s="3">
        <v>27174</v>
      </c>
      <c r="N1868" s="4">
        <v>536686.5</v>
      </c>
      <c r="O1868" s="4">
        <v>597.32000000000005</v>
      </c>
      <c r="P1868" s="4">
        <v>1375.37</v>
      </c>
      <c r="Q1868" s="4">
        <v>815.22</v>
      </c>
      <c r="R1868" s="4">
        <v>800</v>
      </c>
      <c r="S1868" s="4">
        <v>533913.81000000006</v>
      </c>
      <c r="T1868" t="s">
        <v>2857</v>
      </c>
      <c r="U1868" t="s">
        <v>6088</v>
      </c>
      <c r="V1868" s="15" t="s">
        <v>5681</v>
      </c>
      <c r="W1868" t="s">
        <v>2871</v>
      </c>
    </row>
    <row r="1869" spans="1:23" x14ac:dyDescent="0.2">
      <c r="A1869" t="s">
        <v>2911</v>
      </c>
      <c r="B1869" t="s">
        <v>2912</v>
      </c>
      <c r="C1869" t="s">
        <v>2871</v>
      </c>
      <c r="D1869" t="s">
        <v>2872</v>
      </c>
      <c r="E1869" t="s">
        <v>2915</v>
      </c>
      <c r="F1869" t="s">
        <v>2916</v>
      </c>
      <c r="G1869" t="s">
        <v>2856</v>
      </c>
      <c r="H1869" t="s">
        <v>6084</v>
      </c>
      <c r="I1869" s="2">
        <v>45797</v>
      </c>
      <c r="J1869" t="s">
        <v>6085</v>
      </c>
      <c r="K1869" t="s">
        <v>6086</v>
      </c>
      <c r="L1869" t="s">
        <v>6089</v>
      </c>
      <c r="M1869" s="3">
        <v>27174</v>
      </c>
      <c r="N1869" s="4">
        <v>536686.5</v>
      </c>
      <c r="O1869" s="4">
        <v>597.32000000000005</v>
      </c>
      <c r="P1869" s="4">
        <v>1375.37</v>
      </c>
      <c r="Q1869" s="4">
        <v>815.22</v>
      </c>
      <c r="R1869" s="4">
        <v>800</v>
      </c>
      <c r="S1869" s="4">
        <v>533913.81000000006</v>
      </c>
      <c r="T1869" t="s">
        <v>2857</v>
      </c>
      <c r="U1869" t="s">
        <v>6088</v>
      </c>
      <c r="V1869" s="15" t="s">
        <v>5681</v>
      </c>
      <c r="W1869" t="s">
        <v>2871</v>
      </c>
    </row>
    <row r="1870" spans="1:23" x14ac:dyDescent="0.2">
      <c r="A1870" t="s">
        <v>2911</v>
      </c>
      <c r="B1870" t="s">
        <v>2912</v>
      </c>
      <c r="C1870" t="s">
        <v>2913</v>
      </c>
      <c r="D1870" t="s">
        <v>2914</v>
      </c>
      <c r="E1870" t="s">
        <v>2915</v>
      </c>
      <c r="F1870" t="s">
        <v>2916</v>
      </c>
      <c r="G1870" t="s">
        <v>2856</v>
      </c>
      <c r="H1870" t="s">
        <v>6090</v>
      </c>
      <c r="I1870" s="2">
        <v>45798</v>
      </c>
      <c r="J1870" t="s">
        <v>2952</v>
      </c>
      <c r="K1870" t="s">
        <v>3373</v>
      </c>
      <c r="L1870" t="s">
        <v>6091</v>
      </c>
      <c r="M1870" s="3">
        <v>29304</v>
      </c>
      <c r="N1870" s="4">
        <v>650682.43000000005</v>
      </c>
      <c r="O1870" s="4">
        <v>724.2</v>
      </c>
      <c r="P1870" s="4">
        <v>3891.14</v>
      </c>
      <c r="Q1870" s="4">
        <v>879.12</v>
      </c>
      <c r="R1870" s="4">
        <v>3500.01</v>
      </c>
      <c r="S1870" s="4">
        <v>642567.07999999996</v>
      </c>
      <c r="T1870" t="s">
        <v>2857</v>
      </c>
      <c r="U1870" t="s">
        <v>6092</v>
      </c>
      <c r="V1870" s="15" t="s">
        <v>5681</v>
      </c>
      <c r="W1870" t="s">
        <v>2913</v>
      </c>
    </row>
    <row r="1871" spans="1:23" x14ac:dyDescent="0.2">
      <c r="A1871" t="s">
        <v>2911</v>
      </c>
      <c r="B1871" t="s">
        <v>2912</v>
      </c>
      <c r="C1871" t="s">
        <v>2871</v>
      </c>
      <c r="D1871" t="s">
        <v>2872</v>
      </c>
      <c r="E1871" t="s">
        <v>2915</v>
      </c>
      <c r="F1871" t="s">
        <v>2916</v>
      </c>
      <c r="G1871" t="s">
        <v>2856</v>
      </c>
      <c r="H1871" t="s">
        <v>6093</v>
      </c>
      <c r="I1871" s="2">
        <v>45798</v>
      </c>
      <c r="J1871" t="s">
        <v>6085</v>
      </c>
      <c r="K1871" t="s">
        <v>6094</v>
      </c>
      <c r="L1871" t="s">
        <v>6095</v>
      </c>
      <c r="M1871" s="3">
        <v>27756</v>
      </c>
      <c r="N1871" s="4">
        <v>546793.19999999995</v>
      </c>
      <c r="O1871" s="4">
        <v>608.57000000000005</v>
      </c>
      <c r="P1871" s="4">
        <v>1088.1400000000001</v>
      </c>
      <c r="Q1871" s="4">
        <v>832.68</v>
      </c>
      <c r="R1871" s="4">
        <v>900</v>
      </c>
      <c r="S1871" s="4">
        <v>544196.49</v>
      </c>
      <c r="T1871" t="s">
        <v>2857</v>
      </c>
      <c r="U1871" t="s">
        <v>6096</v>
      </c>
      <c r="V1871" s="15" t="s">
        <v>5681</v>
      </c>
      <c r="W1871" t="s">
        <v>2871</v>
      </c>
    </row>
    <row r="1872" spans="1:23" x14ac:dyDescent="0.2">
      <c r="A1872" t="s">
        <v>2911</v>
      </c>
      <c r="B1872" t="s">
        <v>2912</v>
      </c>
      <c r="C1872" t="s">
        <v>2871</v>
      </c>
      <c r="D1872" t="s">
        <v>2872</v>
      </c>
      <c r="E1872" t="s">
        <v>2915</v>
      </c>
      <c r="F1872" t="s">
        <v>2916</v>
      </c>
      <c r="G1872" t="s">
        <v>2856</v>
      </c>
      <c r="H1872" t="s">
        <v>6093</v>
      </c>
      <c r="I1872" s="2">
        <v>45798</v>
      </c>
      <c r="J1872" t="s">
        <v>6085</v>
      </c>
      <c r="K1872" t="s">
        <v>6094</v>
      </c>
      <c r="L1872" t="s">
        <v>6097</v>
      </c>
      <c r="M1872" s="3">
        <v>27624</v>
      </c>
      <c r="N1872" s="4">
        <v>544192.80000000005</v>
      </c>
      <c r="O1872" s="4">
        <v>605.67999999999995</v>
      </c>
      <c r="P1872" s="4">
        <v>1088.1400000000001</v>
      </c>
      <c r="Q1872" s="4">
        <v>828.72</v>
      </c>
      <c r="R1872" s="4">
        <v>900</v>
      </c>
      <c r="S1872" s="4">
        <v>541598.98</v>
      </c>
      <c r="T1872" t="s">
        <v>2857</v>
      </c>
      <c r="U1872" t="s">
        <v>6096</v>
      </c>
      <c r="V1872" s="15" t="s">
        <v>5681</v>
      </c>
      <c r="W1872" t="s">
        <v>2871</v>
      </c>
    </row>
    <row r="1873" spans="1:23" x14ac:dyDescent="0.2">
      <c r="A1873" t="s">
        <v>2911</v>
      </c>
      <c r="B1873" t="s">
        <v>2912</v>
      </c>
      <c r="C1873" t="s">
        <v>2922</v>
      </c>
      <c r="D1873" t="s">
        <v>2923</v>
      </c>
      <c r="E1873" t="s">
        <v>2915</v>
      </c>
      <c r="F1873" t="s">
        <v>2916</v>
      </c>
      <c r="G1873" t="s">
        <v>2856</v>
      </c>
      <c r="H1873" t="s">
        <v>6098</v>
      </c>
      <c r="I1873" s="2">
        <v>45798</v>
      </c>
      <c r="J1873" t="s">
        <v>6099</v>
      </c>
      <c r="K1873" t="s">
        <v>6100</v>
      </c>
      <c r="L1873" t="s">
        <v>6101</v>
      </c>
      <c r="M1873" s="3">
        <v>36461</v>
      </c>
      <c r="N1873" s="4">
        <v>773997.12</v>
      </c>
      <c r="O1873" s="4">
        <v>861.44</v>
      </c>
      <c r="P1873" s="4">
        <v>1671.45</v>
      </c>
      <c r="Q1873" s="4">
        <v>1093.83</v>
      </c>
      <c r="R1873" s="4">
        <v>3500</v>
      </c>
      <c r="S1873" s="4">
        <v>767964.23</v>
      </c>
      <c r="T1873" t="s">
        <v>2857</v>
      </c>
      <c r="U1873" t="s">
        <v>6102</v>
      </c>
      <c r="V1873" s="15" t="s">
        <v>5681</v>
      </c>
      <c r="W1873" t="s">
        <v>2922</v>
      </c>
    </row>
    <row r="1874" spans="1:23" x14ac:dyDescent="0.2">
      <c r="A1874" t="s">
        <v>2911</v>
      </c>
      <c r="B1874" t="s">
        <v>2912</v>
      </c>
      <c r="C1874" t="s">
        <v>2922</v>
      </c>
      <c r="D1874" t="s">
        <v>2923</v>
      </c>
      <c r="E1874" t="s">
        <v>2915</v>
      </c>
      <c r="F1874" t="s">
        <v>2916</v>
      </c>
      <c r="G1874" t="s">
        <v>2856</v>
      </c>
      <c r="H1874" t="s">
        <v>6098</v>
      </c>
      <c r="I1874" s="2">
        <v>45798</v>
      </c>
      <c r="J1874" t="s">
        <v>6099</v>
      </c>
      <c r="K1874" t="s">
        <v>6100</v>
      </c>
      <c r="L1874" t="s">
        <v>6103</v>
      </c>
      <c r="M1874" s="3">
        <v>36456</v>
      </c>
      <c r="N1874" s="4">
        <v>773884.8</v>
      </c>
      <c r="O1874" s="4">
        <v>861.32</v>
      </c>
      <c r="P1874" s="4">
        <v>1671.45</v>
      </c>
      <c r="Q1874" s="4">
        <v>1093.68</v>
      </c>
      <c r="R1874" s="4">
        <v>3500</v>
      </c>
      <c r="S1874" s="4">
        <v>767852.03</v>
      </c>
      <c r="T1874" t="s">
        <v>2857</v>
      </c>
      <c r="U1874" t="s">
        <v>6102</v>
      </c>
      <c r="V1874" s="15" t="s">
        <v>5681</v>
      </c>
      <c r="W1874" t="s">
        <v>2922</v>
      </c>
    </row>
    <row r="1875" spans="1:23" x14ac:dyDescent="0.2">
      <c r="A1875" t="s">
        <v>2911</v>
      </c>
      <c r="B1875" t="s">
        <v>2912</v>
      </c>
      <c r="C1875" t="s">
        <v>2922</v>
      </c>
      <c r="D1875" t="s">
        <v>2923</v>
      </c>
      <c r="E1875" t="s">
        <v>2915</v>
      </c>
      <c r="F1875" t="s">
        <v>2916</v>
      </c>
      <c r="G1875" t="s">
        <v>2856</v>
      </c>
      <c r="H1875" t="s">
        <v>6104</v>
      </c>
      <c r="I1875" s="2">
        <v>45798</v>
      </c>
      <c r="J1875" t="s">
        <v>2925</v>
      </c>
      <c r="K1875" t="s">
        <v>2926</v>
      </c>
      <c r="L1875" t="s">
        <v>6105</v>
      </c>
      <c r="M1875" s="3">
        <v>29047</v>
      </c>
      <c r="N1875" s="4">
        <v>638106.81999999995</v>
      </c>
      <c r="O1875" s="4">
        <v>710.2</v>
      </c>
      <c r="P1875" s="4">
        <v>2754</v>
      </c>
      <c r="Q1875" s="4">
        <v>871.41</v>
      </c>
      <c r="R1875" s="4">
        <v>4500</v>
      </c>
      <c r="S1875" s="4">
        <v>630142.62</v>
      </c>
      <c r="T1875" t="s">
        <v>2857</v>
      </c>
      <c r="U1875" t="s">
        <v>6106</v>
      </c>
      <c r="V1875" s="15" t="s">
        <v>5681</v>
      </c>
      <c r="W1875" t="s">
        <v>2922</v>
      </c>
    </row>
    <row r="1876" spans="1:23" x14ac:dyDescent="0.2">
      <c r="A1876" t="s">
        <v>2911</v>
      </c>
      <c r="B1876" t="s">
        <v>2912</v>
      </c>
      <c r="C1876" t="s">
        <v>2922</v>
      </c>
      <c r="D1876" t="s">
        <v>2923</v>
      </c>
      <c r="E1876" t="s">
        <v>2915</v>
      </c>
      <c r="F1876" t="s">
        <v>2916</v>
      </c>
      <c r="G1876" t="s">
        <v>2856</v>
      </c>
      <c r="H1876" t="s">
        <v>6107</v>
      </c>
      <c r="I1876" s="2">
        <v>45798</v>
      </c>
      <c r="J1876" t="s">
        <v>2925</v>
      </c>
      <c r="K1876" t="s">
        <v>2926</v>
      </c>
      <c r="L1876" t="s">
        <v>6108</v>
      </c>
      <c r="M1876" s="3">
        <v>29043</v>
      </c>
      <c r="N1876" s="4">
        <v>639180.67000000004</v>
      </c>
      <c r="O1876" s="4">
        <v>711.4</v>
      </c>
      <c r="P1876" s="4">
        <v>2754</v>
      </c>
      <c r="Q1876" s="4">
        <v>871.29</v>
      </c>
      <c r="R1876" s="4">
        <v>4500</v>
      </c>
      <c r="S1876" s="4">
        <v>631215.27</v>
      </c>
      <c r="T1876" t="s">
        <v>2857</v>
      </c>
      <c r="U1876" t="s">
        <v>6109</v>
      </c>
      <c r="V1876" s="15" t="s">
        <v>5681</v>
      </c>
      <c r="W1876" t="s">
        <v>2922</v>
      </c>
    </row>
    <row r="1877" spans="1:23" x14ac:dyDescent="0.2">
      <c r="A1877" t="s">
        <v>2911</v>
      </c>
      <c r="B1877" t="s">
        <v>2912</v>
      </c>
      <c r="C1877" t="s">
        <v>2922</v>
      </c>
      <c r="D1877" t="s">
        <v>2923</v>
      </c>
      <c r="E1877" t="s">
        <v>2915</v>
      </c>
      <c r="F1877" t="s">
        <v>2916</v>
      </c>
      <c r="G1877" t="s">
        <v>2856</v>
      </c>
      <c r="H1877" t="s">
        <v>6110</v>
      </c>
      <c r="I1877" s="2">
        <v>45798</v>
      </c>
      <c r="J1877" t="s">
        <v>2925</v>
      </c>
      <c r="K1877" t="s">
        <v>2926</v>
      </c>
      <c r="L1877" t="s">
        <v>6111</v>
      </c>
      <c r="M1877" s="3">
        <v>28682</v>
      </c>
      <c r="N1877" s="4">
        <v>630375.29</v>
      </c>
      <c r="O1877" s="4">
        <v>701.6</v>
      </c>
      <c r="P1877" s="4">
        <v>2754</v>
      </c>
      <c r="Q1877" s="4">
        <v>860.46</v>
      </c>
      <c r="R1877" s="4">
        <v>4500</v>
      </c>
      <c r="S1877" s="4">
        <v>622419.68999999994</v>
      </c>
      <c r="T1877" t="s">
        <v>2857</v>
      </c>
      <c r="U1877" t="s">
        <v>6112</v>
      </c>
      <c r="V1877" s="15" t="s">
        <v>5681</v>
      </c>
      <c r="W1877" t="s">
        <v>2922</v>
      </c>
    </row>
    <row r="1878" spans="1:23" x14ac:dyDescent="0.2">
      <c r="A1878" t="s">
        <v>2911</v>
      </c>
      <c r="B1878" t="s">
        <v>2912</v>
      </c>
      <c r="C1878" t="s">
        <v>2913</v>
      </c>
      <c r="D1878" t="s">
        <v>2914</v>
      </c>
      <c r="E1878" t="s">
        <v>2915</v>
      </c>
      <c r="F1878" t="s">
        <v>2916</v>
      </c>
      <c r="G1878" t="s">
        <v>2856</v>
      </c>
      <c r="H1878" t="s">
        <v>6113</v>
      </c>
      <c r="I1878" s="2">
        <v>45799</v>
      </c>
      <c r="J1878" t="s">
        <v>3294</v>
      </c>
      <c r="K1878" t="s">
        <v>3295</v>
      </c>
      <c r="L1878" t="s">
        <v>6114</v>
      </c>
      <c r="M1878" s="3">
        <v>29366</v>
      </c>
      <c r="N1878" s="4">
        <v>652059.11</v>
      </c>
      <c r="O1878" s="4">
        <v>725.73</v>
      </c>
      <c r="P1878" s="4">
        <v>2247</v>
      </c>
      <c r="Q1878" s="4">
        <v>880.98</v>
      </c>
      <c r="R1878" s="4">
        <v>3500</v>
      </c>
      <c r="S1878" s="4">
        <v>645586.38</v>
      </c>
      <c r="T1878" t="s">
        <v>2857</v>
      </c>
      <c r="U1878" t="s">
        <v>6115</v>
      </c>
      <c r="V1878" s="15" t="s">
        <v>5681</v>
      </c>
      <c r="W1878" t="s">
        <v>2913</v>
      </c>
    </row>
    <row r="1879" spans="1:23" x14ac:dyDescent="0.2">
      <c r="A1879" t="s">
        <v>2911</v>
      </c>
      <c r="B1879" t="s">
        <v>2912</v>
      </c>
      <c r="C1879" t="s">
        <v>2871</v>
      </c>
      <c r="D1879" t="s">
        <v>2872</v>
      </c>
      <c r="E1879" t="s">
        <v>2915</v>
      </c>
      <c r="F1879" t="s">
        <v>2916</v>
      </c>
      <c r="G1879" t="s">
        <v>2856</v>
      </c>
      <c r="H1879" t="s">
        <v>6116</v>
      </c>
      <c r="I1879" s="2">
        <v>45799</v>
      </c>
      <c r="J1879" t="s">
        <v>2998</v>
      </c>
      <c r="K1879" t="s">
        <v>2999</v>
      </c>
      <c r="L1879" t="s">
        <v>6117</v>
      </c>
      <c r="M1879" s="3">
        <v>26685</v>
      </c>
      <c r="N1879" s="4">
        <v>531978.81999999995</v>
      </c>
      <c r="O1879" s="4">
        <v>592.08000000000004</v>
      </c>
      <c r="P1879" s="4">
        <v>1755.6</v>
      </c>
      <c r="Q1879" s="4">
        <v>1067.4000000000001</v>
      </c>
      <c r="R1879" s="4">
        <v>900</v>
      </c>
      <c r="S1879" s="4">
        <v>528731.14</v>
      </c>
      <c r="T1879" t="s">
        <v>2857</v>
      </c>
      <c r="U1879" t="s">
        <v>6118</v>
      </c>
      <c r="V1879" s="15" t="s">
        <v>5681</v>
      </c>
      <c r="W1879" t="s">
        <v>2871</v>
      </c>
    </row>
    <row r="1880" spans="1:23" x14ac:dyDescent="0.2">
      <c r="A1880" t="s">
        <v>2911</v>
      </c>
      <c r="B1880" t="s">
        <v>2912</v>
      </c>
      <c r="C1880" t="s">
        <v>2871</v>
      </c>
      <c r="D1880" t="s">
        <v>2872</v>
      </c>
      <c r="E1880" t="s">
        <v>2915</v>
      </c>
      <c r="F1880" t="s">
        <v>2916</v>
      </c>
      <c r="G1880" t="s">
        <v>2856</v>
      </c>
      <c r="H1880" t="s">
        <v>6119</v>
      </c>
      <c r="I1880" s="2">
        <v>45799</v>
      </c>
      <c r="J1880" t="s">
        <v>3864</v>
      </c>
      <c r="K1880" t="s">
        <v>3865</v>
      </c>
      <c r="L1880" t="s">
        <v>6120</v>
      </c>
      <c r="M1880" s="3">
        <v>27624</v>
      </c>
      <c r="N1880" s="4">
        <v>544192.80000000005</v>
      </c>
      <c r="O1880" s="4">
        <v>605.67999999999995</v>
      </c>
      <c r="P1880" s="4">
        <v>1088.1400000000001</v>
      </c>
      <c r="Q1880" s="4">
        <v>828.72</v>
      </c>
      <c r="R1880" s="4">
        <v>900</v>
      </c>
      <c r="S1880" s="4">
        <v>541598.98</v>
      </c>
      <c r="T1880" t="s">
        <v>2857</v>
      </c>
      <c r="U1880" t="s">
        <v>6121</v>
      </c>
      <c r="V1880" s="15" t="s">
        <v>5681</v>
      </c>
      <c r="W1880" t="s">
        <v>2871</v>
      </c>
    </row>
    <row r="1881" spans="1:23" x14ac:dyDescent="0.2">
      <c r="A1881" t="s">
        <v>2911</v>
      </c>
      <c r="B1881" t="s">
        <v>2912</v>
      </c>
      <c r="C1881" t="s">
        <v>2922</v>
      </c>
      <c r="D1881" t="s">
        <v>2923</v>
      </c>
      <c r="E1881" t="s">
        <v>2915</v>
      </c>
      <c r="F1881" t="s">
        <v>2916</v>
      </c>
      <c r="G1881" t="s">
        <v>2856</v>
      </c>
      <c r="H1881" t="s">
        <v>6122</v>
      </c>
      <c r="I1881" s="2">
        <v>45799</v>
      </c>
      <c r="J1881" t="s">
        <v>6123</v>
      </c>
      <c r="K1881" t="s">
        <v>6124</v>
      </c>
      <c r="L1881" t="s">
        <v>6125</v>
      </c>
      <c r="M1881" s="3">
        <v>36027</v>
      </c>
      <c r="N1881" s="4">
        <v>764786.88</v>
      </c>
      <c r="O1881" s="4">
        <v>851.19</v>
      </c>
      <c r="P1881" s="4">
        <v>1767.68</v>
      </c>
      <c r="Q1881" s="4">
        <v>1080.81</v>
      </c>
      <c r="R1881" s="4">
        <v>3500</v>
      </c>
      <c r="S1881" s="4">
        <v>758668.01</v>
      </c>
      <c r="T1881" t="s">
        <v>2857</v>
      </c>
      <c r="U1881" t="s">
        <v>6126</v>
      </c>
      <c r="V1881" s="15" t="s">
        <v>5681</v>
      </c>
      <c r="W1881" t="s">
        <v>2922</v>
      </c>
    </row>
    <row r="1882" spans="1:23" x14ac:dyDescent="0.2">
      <c r="A1882" t="s">
        <v>2911</v>
      </c>
      <c r="B1882" t="s">
        <v>2912</v>
      </c>
      <c r="C1882" t="s">
        <v>2913</v>
      </c>
      <c r="D1882" t="s">
        <v>2914</v>
      </c>
      <c r="E1882" t="s">
        <v>2915</v>
      </c>
      <c r="F1882" t="s">
        <v>2916</v>
      </c>
      <c r="G1882" t="s">
        <v>2856</v>
      </c>
      <c r="H1882" t="s">
        <v>6127</v>
      </c>
      <c r="I1882" s="2">
        <v>45799</v>
      </c>
      <c r="J1882" t="s">
        <v>6128</v>
      </c>
      <c r="K1882" t="s">
        <v>6129</v>
      </c>
      <c r="L1882" t="s">
        <v>6130</v>
      </c>
      <c r="M1882" s="3">
        <v>29366</v>
      </c>
      <c r="N1882" s="4">
        <v>663671.6</v>
      </c>
      <c r="O1882" s="4">
        <v>738.65</v>
      </c>
      <c r="P1882" s="4">
        <v>2243</v>
      </c>
      <c r="Q1882" s="4">
        <v>880.98</v>
      </c>
      <c r="R1882" s="4">
        <v>3500</v>
      </c>
      <c r="S1882" s="4">
        <v>657189.94999999995</v>
      </c>
      <c r="T1882" t="s">
        <v>2857</v>
      </c>
      <c r="U1882" t="s">
        <v>6131</v>
      </c>
      <c r="V1882" s="15" t="s">
        <v>5681</v>
      </c>
      <c r="W1882" t="s">
        <v>2913</v>
      </c>
    </row>
    <row r="1883" spans="1:23" x14ac:dyDescent="0.2">
      <c r="A1883" t="s">
        <v>2911</v>
      </c>
      <c r="B1883" t="s">
        <v>2912</v>
      </c>
      <c r="C1883" t="s">
        <v>2871</v>
      </c>
      <c r="D1883" t="s">
        <v>2872</v>
      </c>
      <c r="E1883" t="s">
        <v>2915</v>
      </c>
      <c r="F1883" t="s">
        <v>2916</v>
      </c>
      <c r="G1883" t="s">
        <v>2856</v>
      </c>
      <c r="H1883" t="s">
        <v>6132</v>
      </c>
      <c r="I1883" s="2">
        <v>45799</v>
      </c>
      <c r="J1883" t="s">
        <v>4119</v>
      </c>
      <c r="K1883" t="s">
        <v>4836</v>
      </c>
      <c r="L1883" t="s">
        <v>6133</v>
      </c>
      <c r="M1883" s="3">
        <v>32297</v>
      </c>
      <c r="N1883" s="4">
        <v>644325.15</v>
      </c>
      <c r="O1883" s="4">
        <v>717.12</v>
      </c>
      <c r="P1883" s="4">
        <v>3118.97</v>
      </c>
      <c r="Q1883" s="4">
        <v>968.91</v>
      </c>
      <c r="R1883" s="4">
        <v>3500</v>
      </c>
      <c r="S1883" s="4">
        <v>636989.06000000006</v>
      </c>
      <c r="T1883" t="s">
        <v>2857</v>
      </c>
      <c r="U1883" t="s">
        <v>6134</v>
      </c>
      <c r="V1883" s="15" t="s">
        <v>5681</v>
      </c>
      <c r="W1883" t="s">
        <v>2871</v>
      </c>
    </row>
    <row r="1884" spans="1:23" x14ac:dyDescent="0.2">
      <c r="A1884" t="s">
        <v>2911</v>
      </c>
      <c r="B1884" t="s">
        <v>2912</v>
      </c>
      <c r="C1884" t="s">
        <v>2871</v>
      </c>
      <c r="D1884" t="s">
        <v>2872</v>
      </c>
      <c r="E1884" t="s">
        <v>2915</v>
      </c>
      <c r="F1884" t="s">
        <v>2916</v>
      </c>
      <c r="G1884" t="s">
        <v>2856</v>
      </c>
      <c r="H1884" t="s">
        <v>6135</v>
      </c>
      <c r="I1884" s="2">
        <v>45799</v>
      </c>
      <c r="J1884" t="s">
        <v>3353</v>
      </c>
      <c r="K1884" t="s">
        <v>6136</v>
      </c>
      <c r="L1884" t="s">
        <v>6137</v>
      </c>
      <c r="M1884" s="3">
        <v>27399</v>
      </c>
      <c r="N1884" s="4">
        <v>550719.9</v>
      </c>
      <c r="O1884" s="4">
        <v>612.94000000000005</v>
      </c>
      <c r="P1884" s="4">
        <v>1088.1400000000001</v>
      </c>
      <c r="Q1884" s="4">
        <v>821.97</v>
      </c>
      <c r="R1884" s="4">
        <v>800</v>
      </c>
      <c r="S1884" s="4">
        <v>548218.81999999995</v>
      </c>
      <c r="T1884" t="s">
        <v>2857</v>
      </c>
      <c r="U1884" t="s">
        <v>6138</v>
      </c>
      <c r="V1884" s="15" t="s">
        <v>5681</v>
      </c>
      <c r="W1884" t="s">
        <v>2871</v>
      </c>
    </row>
    <row r="1885" spans="1:23" x14ac:dyDescent="0.2">
      <c r="A1885" t="s">
        <v>2911</v>
      </c>
      <c r="B1885" t="s">
        <v>2912</v>
      </c>
      <c r="C1885" t="s">
        <v>2871</v>
      </c>
      <c r="D1885" t="s">
        <v>2872</v>
      </c>
      <c r="E1885" t="s">
        <v>2915</v>
      </c>
      <c r="F1885" t="s">
        <v>2916</v>
      </c>
      <c r="G1885" t="s">
        <v>2856</v>
      </c>
      <c r="H1885" t="s">
        <v>6139</v>
      </c>
      <c r="I1885" s="2">
        <v>45799</v>
      </c>
      <c r="J1885" t="s">
        <v>3068</v>
      </c>
      <c r="K1885" t="s">
        <v>4101</v>
      </c>
      <c r="L1885" t="s">
        <v>6140</v>
      </c>
      <c r="M1885" s="3">
        <v>32704</v>
      </c>
      <c r="N1885" s="4">
        <v>662303.42000000004</v>
      </c>
      <c r="O1885" s="4">
        <v>0</v>
      </c>
      <c r="P1885" s="4">
        <v>679</v>
      </c>
      <c r="Q1885" s="4">
        <v>981.12</v>
      </c>
      <c r="R1885" s="4">
        <v>0</v>
      </c>
      <c r="S1885" s="4">
        <v>661624.42000000004</v>
      </c>
      <c r="T1885" t="s">
        <v>2857</v>
      </c>
      <c r="U1885" t="s">
        <v>6141</v>
      </c>
      <c r="V1885" s="15" t="s">
        <v>5681</v>
      </c>
      <c r="W1885" t="s">
        <v>2871</v>
      </c>
    </row>
    <row r="1886" spans="1:23" x14ac:dyDescent="0.2">
      <c r="A1886" t="s">
        <v>2911</v>
      </c>
      <c r="B1886" t="s">
        <v>2912</v>
      </c>
      <c r="C1886" t="s">
        <v>2871</v>
      </c>
      <c r="D1886" t="s">
        <v>2872</v>
      </c>
      <c r="E1886" t="s">
        <v>2915</v>
      </c>
      <c r="F1886" t="s">
        <v>2916</v>
      </c>
      <c r="G1886" t="s">
        <v>2856</v>
      </c>
      <c r="H1886" t="s">
        <v>6139</v>
      </c>
      <c r="I1886" s="2">
        <v>45799</v>
      </c>
      <c r="J1886" t="s">
        <v>3068</v>
      </c>
      <c r="K1886" t="s">
        <v>4101</v>
      </c>
      <c r="L1886" t="s">
        <v>6142</v>
      </c>
      <c r="M1886" s="3">
        <v>32593</v>
      </c>
      <c r="N1886" s="4">
        <v>660055.51</v>
      </c>
      <c r="O1886" s="4">
        <v>0</v>
      </c>
      <c r="P1886" s="4">
        <v>679</v>
      </c>
      <c r="Q1886" s="4">
        <v>977.79</v>
      </c>
      <c r="R1886" s="4">
        <v>0</v>
      </c>
      <c r="S1886" s="4">
        <v>659376.51</v>
      </c>
      <c r="T1886" t="s">
        <v>2857</v>
      </c>
      <c r="U1886" t="s">
        <v>6141</v>
      </c>
      <c r="V1886" s="15" t="s">
        <v>5681</v>
      </c>
      <c r="W1886" t="s">
        <v>2871</v>
      </c>
    </row>
    <row r="1887" spans="1:23" x14ac:dyDescent="0.2">
      <c r="A1887" t="s">
        <v>2911</v>
      </c>
      <c r="B1887" t="s">
        <v>2912</v>
      </c>
      <c r="C1887" t="s">
        <v>2871</v>
      </c>
      <c r="D1887" t="s">
        <v>2872</v>
      </c>
      <c r="E1887" t="s">
        <v>2915</v>
      </c>
      <c r="F1887" t="s">
        <v>2916</v>
      </c>
      <c r="G1887" t="s">
        <v>2856</v>
      </c>
      <c r="H1887" t="s">
        <v>6143</v>
      </c>
      <c r="I1887" s="2">
        <v>45799</v>
      </c>
      <c r="J1887" t="s">
        <v>3269</v>
      </c>
      <c r="K1887" t="s">
        <v>3264</v>
      </c>
      <c r="L1887" t="s">
        <v>6144</v>
      </c>
      <c r="M1887" s="3">
        <v>27439</v>
      </c>
      <c r="N1887" s="4">
        <v>551453.66</v>
      </c>
      <c r="O1887" s="4">
        <v>0</v>
      </c>
      <c r="P1887" s="4">
        <v>662</v>
      </c>
      <c r="Q1887" s="4">
        <v>823.17</v>
      </c>
      <c r="R1887" s="4">
        <v>0</v>
      </c>
      <c r="S1887" s="4">
        <v>550791.66</v>
      </c>
      <c r="T1887" t="s">
        <v>2857</v>
      </c>
      <c r="U1887" t="s">
        <v>6145</v>
      </c>
      <c r="V1887" s="15" t="s">
        <v>5681</v>
      </c>
      <c r="W1887" t="s">
        <v>2871</v>
      </c>
    </row>
    <row r="1888" spans="1:23" x14ac:dyDescent="0.2">
      <c r="A1888" t="s">
        <v>2911</v>
      </c>
      <c r="B1888" t="s">
        <v>2912</v>
      </c>
      <c r="C1888" t="s">
        <v>2871</v>
      </c>
      <c r="D1888" t="s">
        <v>2872</v>
      </c>
      <c r="E1888" t="s">
        <v>2915</v>
      </c>
      <c r="F1888" t="s">
        <v>2916</v>
      </c>
      <c r="G1888" t="s">
        <v>2856</v>
      </c>
      <c r="H1888" t="s">
        <v>6143</v>
      </c>
      <c r="I1888" s="2">
        <v>45799</v>
      </c>
      <c r="J1888" t="s">
        <v>3269</v>
      </c>
      <c r="K1888" t="s">
        <v>3264</v>
      </c>
      <c r="L1888" t="s">
        <v>6146</v>
      </c>
      <c r="M1888" s="3">
        <v>27483</v>
      </c>
      <c r="N1888" s="4">
        <v>552337.93999999994</v>
      </c>
      <c r="O1888" s="4">
        <v>614.74</v>
      </c>
      <c r="P1888" s="4">
        <v>662</v>
      </c>
      <c r="Q1888" s="4">
        <v>824.49</v>
      </c>
      <c r="R1888" s="4">
        <v>0</v>
      </c>
      <c r="S1888" s="4">
        <v>551061.19999999995</v>
      </c>
      <c r="T1888" t="s">
        <v>2857</v>
      </c>
      <c r="U1888" t="s">
        <v>6145</v>
      </c>
      <c r="V1888" s="15" t="s">
        <v>5681</v>
      </c>
      <c r="W1888" t="s">
        <v>2871</v>
      </c>
    </row>
    <row r="1889" spans="1:23" x14ac:dyDescent="0.2">
      <c r="A1889" t="s">
        <v>2911</v>
      </c>
      <c r="B1889" t="s">
        <v>2912</v>
      </c>
      <c r="C1889" t="s">
        <v>2871</v>
      </c>
      <c r="D1889" t="s">
        <v>2872</v>
      </c>
      <c r="E1889" t="s">
        <v>2915</v>
      </c>
      <c r="F1889" t="s">
        <v>2916</v>
      </c>
      <c r="G1889" t="s">
        <v>2856</v>
      </c>
      <c r="H1889" t="s">
        <v>6147</v>
      </c>
      <c r="I1889" s="2">
        <v>45799</v>
      </c>
      <c r="J1889" t="s">
        <v>3257</v>
      </c>
      <c r="K1889" t="s">
        <v>3258</v>
      </c>
      <c r="L1889" t="s">
        <v>6148</v>
      </c>
      <c r="M1889" s="3">
        <v>27254</v>
      </c>
      <c r="N1889" s="4">
        <v>549599.26</v>
      </c>
      <c r="O1889" s="4">
        <v>0</v>
      </c>
      <c r="P1889" s="4">
        <v>662</v>
      </c>
      <c r="Q1889" s="4">
        <v>817.62</v>
      </c>
      <c r="R1889" s="4">
        <v>0</v>
      </c>
      <c r="S1889" s="4">
        <v>548937.26</v>
      </c>
      <c r="T1889" t="s">
        <v>2857</v>
      </c>
      <c r="U1889" t="s">
        <v>6149</v>
      </c>
      <c r="V1889" s="15" t="s">
        <v>5681</v>
      </c>
      <c r="W1889" t="s">
        <v>2871</v>
      </c>
    </row>
    <row r="1890" spans="1:23" x14ac:dyDescent="0.2">
      <c r="A1890" t="s">
        <v>2911</v>
      </c>
      <c r="B1890" t="s">
        <v>2912</v>
      </c>
      <c r="C1890" t="s">
        <v>2871</v>
      </c>
      <c r="D1890" t="s">
        <v>2872</v>
      </c>
      <c r="E1890" t="s">
        <v>2915</v>
      </c>
      <c r="F1890" t="s">
        <v>2916</v>
      </c>
      <c r="G1890" t="s">
        <v>2856</v>
      </c>
      <c r="H1890" t="s">
        <v>6147</v>
      </c>
      <c r="I1890" s="2">
        <v>45799</v>
      </c>
      <c r="J1890" t="s">
        <v>3257</v>
      </c>
      <c r="K1890" t="s">
        <v>3258</v>
      </c>
      <c r="L1890" t="s">
        <v>6150</v>
      </c>
      <c r="M1890" s="3">
        <v>27254</v>
      </c>
      <c r="N1890" s="4">
        <v>549599.26</v>
      </c>
      <c r="O1890" s="4">
        <v>0</v>
      </c>
      <c r="P1890" s="4">
        <v>662</v>
      </c>
      <c r="Q1890" s="4">
        <v>817.62</v>
      </c>
      <c r="R1890" s="4">
        <v>0</v>
      </c>
      <c r="S1890" s="4">
        <v>548937.26</v>
      </c>
      <c r="T1890" t="s">
        <v>2857</v>
      </c>
      <c r="U1890" t="s">
        <v>6149</v>
      </c>
      <c r="V1890" s="15" t="s">
        <v>5681</v>
      </c>
      <c r="W1890" t="s">
        <v>2871</v>
      </c>
    </row>
    <row r="1891" spans="1:23" x14ac:dyDescent="0.2">
      <c r="A1891" t="s">
        <v>2911</v>
      </c>
      <c r="B1891" t="s">
        <v>2912</v>
      </c>
      <c r="C1891" t="s">
        <v>2871</v>
      </c>
      <c r="D1891" t="s">
        <v>2872</v>
      </c>
      <c r="E1891" t="s">
        <v>2915</v>
      </c>
      <c r="F1891" t="s">
        <v>2916</v>
      </c>
      <c r="G1891" t="s">
        <v>2856</v>
      </c>
      <c r="H1891" t="s">
        <v>6151</v>
      </c>
      <c r="I1891" s="2">
        <v>45799</v>
      </c>
      <c r="J1891" t="s">
        <v>3257</v>
      </c>
      <c r="K1891" t="s">
        <v>4521</v>
      </c>
      <c r="L1891" t="s">
        <v>6152</v>
      </c>
      <c r="M1891" s="3">
        <v>27298</v>
      </c>
      <c r="N1891" s="4">
        <v>550486.55000000005</v>
      </c>
      <c r="O1891" s="4">
        <v>0</v>
      </c>
      <c r="P1891" s="4">
        <v>662</v>
      </c>
      <c r="Q1891" s="4">
        <v>818.94</v>
      </c>
      <c r="R1891" s="4">
        <v>0</v>
      </c>
      <c r="S1891" s="4">
        <v>549824.55000000005</v>
      </c>
      <c r="T1891" t="s">
        <v>2857</v>
      </c>
      <c r="U1891" t="s">
        <v>6153</v>
      </c>
      <c r="V1891" s="15" t="s">
        <v>5681</v>
      </c>
      <c r="W1891" t="s">
        <v>2871</v>
      </c>
    </row>
    <row r="1892" spans="1:23" x14ac:dyDescent="0.2">
      <c r="A1892" t="s">
        <v>2911</v>
      </c>
      <c r="B1892" t="s">
        <v>2912</v>
      </c>
      <c r="C1892" t="s">
        <v>2871</v>
      </c>
      <c r="D1892" t="s">
        <v>2872</v>
      </c>
      <c r="E1892" t="s">
        <v>2915</v>
      </c>
      <c r="F1892" t="s">
        <v>2916</v>
      </c>
      <c r="G1892" t="s">
        <v>2856</v>
      </c>
      <c r="H1892" t="s">
        <v>6151</v>
      </c>
      <c r="I1892" s="2">
        <v>45799</v>
      </c>
      <c r="J1892" t="s">
        <v>3257</v>
      </c>
      <c r="K1892" t="s">
        <v>4521</v>
      </c>
      <c r="L1892" t="s">
        <v>6154</v>
      </c>
      <c r="M1892" s="3">
        <v>27531</v>
      </c>
      <c r="N1892" s="4">
        <v>555185.18999999994</v>
      </c>
      <c r="O1892" s="4">
        <v>0</v>
      </c>
      <c r="P1892" s="4">
        <v>662</v>
      </c>
      <c r="Q1892" s="4">
        <v>825.93</v>
      </c>
      <c r="R1892" s="4">
        <v>0</v>
      </c>
      <c r="S1892" s="4">
        <v>554523.18999999994</v>
      </c>
      <c r="T1892" t="s">
        <v>2857</v>
      </c>
      <c r="U1892" t="s">
        <v>6153</v>
      </c>
      <c r="V1892" s="15" t="s">
        <v>5681</v>
      </c>
      <c r="W1892" t="s">
        <v>2871</v>
      </c>
    </row>
    <row r="1893" spans="1:23" x14ac:dyDescent="0.2">
      <c r="A1893" t="s">
        <v>2911</v>
      </c>
      <c r="B1893" t="s">
        <v>2912</v>
      </c>
      <c r="C1893" t="s">
        <v>2871</v>
      </c>
      <c r="D1893" t="s">
        <v>2872</v>
      </c>
      <c r="E1893" t="s">
        <v>2915</v>
      </c>
      <c r="F1893" t="s">
        <v>2916</v>
      </c>
      <c r="G1893" t="s">
        <v>2856</v>
      </c>
      <c r="H1893" t="s">
        <v>6151</v>
      </c>
      <c r="I1893" s="2">
        <v>45799</v>
      </c>
      <c r="J1893" t="s">
        <v>3257</v>
      </c>
      <c r="K1893" t="s">
        <v>4521</v>
      </c>
      <c r="L1893" t="s">
        <v>6155</v>
      </c>
      <c r="M1893" s="3">
        <v>27531</v>
      </c>
      <c r="N1893" s="4">
        <v>555185.18999999994</v>
      </c>
      <c r="O1893" s="4">
        <v>0</v>
      </c>
      <c r="P1893" s="4">
        <v>662</v>
      </c>
      <c r="Q1893" s="4">
        <v>825.93</v>
      </c>
      <c r="R1893" s="4">
        <v>0</v>
      </c>
      <c r="S1893" s="4">
        <v>554523.18999999994</v>
      </c>
      <c r="T1893" t="s">
        <v>2857</v>
      </c>
      <c r="U1893" t="s">
        <v>6153</v>
      </c>
      <c r="V1893" s="15" t="s">
        <v>5681</v>
      </c>
      <c r="W1893" t="s">
        <v>2871</v>
      </c>
    </row>
    <row r="1894" spans="1:23" x14ac:dyDescent="0.2">
      <c r="A1894" t="s">
        <v>2911</v>
      </c>
      <c r="B1894" t="s">
        <v>2912</v>
      </c>
      <c r="C1894" t="s">
        <v>2871</v>
      </c>
      <c r="D1894" t="s">
        <v>2872</v>
      </c>
      <c r="E1894" t="s">
        <v>2915</v>
      </c>
      <c r="F1894" t="s">
        <v>2916</v>
      </c>
      <c r="G1894" t="s">
        <v>2856</v>
      </c>
      <c r="H1894" t="s">
        <v>6151</v>
      </c>
      <c r="I1894" s="2">
        <v>45799</v>
      </c>
      <c r="J1894" t="s">
        <v>3257</v>
      </c>
      <c r="K1894" t="s">
        <v>4521</v>
      </c>
      <c r="L1894" t="s">
        <v>6156</v>
      </c>
      <c r="M1894" s="3">
        <v>27209</v>
      </c>
      <c r="N1894" s="4">
        <v>548691.80000000005</v>
      </c>
      <c r="O1894" s="4">
        <v>0</v>
      </c>
      <c r="P1894" s="4">
        <v>662</v>
      </c>
      <c r="Q1894" s="4">
        <v>816.27</v>
      </c>
      <c r="R1894" s="4">
        <v>0</v>
      </c>
      <c r="S1894" s="4">
        <v>548029.80000000005</v>
      </c>
      <c r="T1894" t="s">
        <v>2857</v>
      </c>
      <c r="U1894" t="s">
        <v>6153</v>
      </c>
      <c r="V1894" s="15" t="s">
        <v>5681</v>
      </c>
      <c r="W1894" t="s">
        <v>2871</v>
      </c>
    </row>
    <row r="1895" spans="1:23" x14ac:dyDescent="0.2">
      <c r="A1895" t="s">
        <v>2911</v>
      </c>
      <c r="B1895" t="s">
        <v>2912</v>
      </c>
      <c r="C1895" t="s">
        <v>2871</v>
      </c>
      <c r="D1895" t="s">
        <v>2872</v>
      </c>
      <c r="E1895" t="s">
        <v>2915</v>
      </c>
      <c r="F1895" t="s">
        <v>2916</v>
      </c>
      <c r="G1895" t="s">
        <v>2856</v>
      </c>
      <c r="H1895" t="s">
        <v>6151</v>
      </c>
      <c r="I1895" s="2">
        <v>45799</v>
      </c>
      <c r="J1895" t="s">
        <v>3257</v>
      </c>
      <c r="K1895" t="s">
        <v>4521</v>
      </c>
      <c r="L1895" t="s">
        <v>6157</v>
      </c>
      <c r="M1895" s="3">
        <v>27381</v>
      </c>
      <c r="N1895" s="4">
        <v>552160.31999999995</v>
      </c>
      <c r="O1895" s="4">
        <v>0</v>
      </c>
      <c r="P1895" s="4">
        <v>662</v>
      </c>
      <c r="Q1895" s="4">
        <v>821.43</v>
      </c>
      <c r="R1895" s="4">
        <v>0</v>
      </c>
      <c r="S1895" s="4">
        <v>551498.31999999995</v>
      </c>
      <c r="T1895" t="s">
        <v>2857</v>
      </c>
      <c r="U1895" t="s">
        <v>6153</v>
      </c>
      <c r="V1895" s="15" t="s">
        <v>5681</v>
      </c>
      <c r="W1895" t="s">
        <v>2871</v>
      </c>
    </row>
    <row r="1896" spans="1:23" x14ac:dyDescent="0.2">
      <c r="A1896" t="s">
        <v>2911</v>
      </c>
      <c r="B1896" t="s">
        <v>2912</v>
      </c>
      <c r="C1896" t="s">
        <v>2871</v>
      </c>
      <c r="D1896" t="s">
        <v>2872</v>
      </c>
      <c r="E1896" t="s">
        <v>2915</v>
      </c>
      <c r="F1896" t="s">
        <v>2916</v>
      </c>
      <c r="G1896" t="s">
        <v>2856</v>
      </c>
      <c r="H1896" t="s">
        <v>6151</v>
      </c>
      <c r="I1896" s="2">
        <v>45799</v>
      </c>
      <c r="J1896" t="s">
        <v>3257</v>
      </c>
      <c r="K1896" t="s">
        <v>4521</v>
      </c>
      <c r="L1896" t="s">
        <v>6158</v>
      </c>
      <c r="M1896" s="3">
        <v>27134</v>
      </c>
      <c r="N1896" s="4">
        <v>547179.36</v>
      </c>
      <c r="O1896" s="4">
        <v>0</v>
      </c>
      <c r="P1896" s="4">
        <v>662</v>
      </c>
      <c r="Q1896" s="4">
        <v>814.02</v>
      </c>
      <c r="R1896" s="4">
        <v>0</v>
      </c>
      <c r="S1896" s="4">
        <v>546517.36</v>
      </c>
      <c r="T1896" t="s">
        <v>2857</v>
      </c>
      <c r="U1896" t="s">
        <v>6153</v>
      </c>
      <c r="V1896" s="15" t="s">
        <v>5681</v>
      </c>
      <c r="W1896" t="s">
        <v>2871</v>
      </c>
    </row>
    <row r="1897" spans="1:23" x14ac:dyDescent="0.2">
      <c r="A1897" t="s">
        <v>2911</v>
      </c>
      <c r="B1897" t="s">
        <v>2912</v>
      </c>
      <c r="C1897" t="s">
        <v>2871</v>
      </c>
      <c r="D1897" t="s">
        <v>2872</v>
      </c>
      <c r="E1897" t="s">
        <v>2915</v>
      </c>
      <c r="F1897" t="s">
        <v>2916</v>
      </c>
      <c r="G1897" t="s">
        <v>2856</v>
      </c>
      <c r="H1897" t="s">
        <v>6159</v>
      </c>
      <c r="I1897" s="2">
        <v>45800</v>
      </c>
      <c r="J1897" t="s">
        <v>2980</v>
      </c>
      <c r="K1897" t="s">
        <v>2981</v>
      </c>
      <c r="L1897" t="s">
        <v>6160</v>
      </c>
      <c r="M1897" s="3">
        <v>26649</v>
      </c>
      <c r="N1897" s="4">
        <v>531261.14</v>
      </c>
      <c r="O1897" s="4">
        <v>591.28</v>
      </c>
      <c r="P1897" s="4">
        <v>1755.6</v>
      </c>
      <c r="Q1897" s="4">
        <v>1065.96</v>
      </c>
      <c r="R1897" s="4">
        <v>900</v>
      </c>
      <c r="S1897" s="4">
        <v>528014.26</v>
      </c>
      <c r="T1897" t="s">
        <v>2857</v>
      </c>
      <c r="U1897" t="s">
        <v>6161</v>
      </c>
      <c r="V1897" s="15" t="s">
        <v>5681</v>
      </c>
      <c r="W1897" t="s">
        <v>2871</v>
      </c>
    </row>
    <row r="1898" spans="1:23" x14ac:dyDescent="0.2">
      <c r="A1898" t="s">
        <v>2911</v>
      </c>
      <c r="B1898" t="s">
        <v>2912</v>
      </c>
      <c r="C1898" t="s">
        <v>2871</v>
      </c>
      <c r="D1898" t="s">
        <v>2872</v>
      </c>
      <c r="E1898" t="s">
        <v>2915</v>
      </c>
      <c r="F1898" t="s">
        <v>2916</v>
      </c>
      <c r="G1898" t="s">
        <v>2856</v>
      </c>
      <c r="H1898" t="s">
        <v>6162</v>
      </c>
      <c r="I1898" s="2">
        <v>45800</v>
      </c>
      <c r="J1898" t="s">
        <v>6163</v>
      </c>
      <c r="K1898" t="s">
        <v>6164</v>
      </c>
      <c r="L1898" t="s">
        <v>6165</v>
      </c>
      <c r="M1898" s="3">
        <v>27289</v>
      </c>
      <c r="N1898" s="4">
        <v>538957.75</v>
      </c>
      <c r="O1898" s="4">
        <v>599.85</v>
      </c>
      <c r="P1898" s="4">
        <v>1375.37</v>
      </c>
      <c r="Q1898" s="4">
        <v>818.67</v>
      </c>
      <c r="R1898" s="4">
        <v>800</v>
      </c>
      <c r="S1898" s="4">
        <v>536182.53</v>
      </c>
      <c r="T1898" t="s">
        <v>2857</v>
      </c>
      <c r="U1898" t="s">
        <v>6166</v>
      </c>
      <c r="V1898" s="15" t="s">
        <v>5681</v>
      </c>
      <c r="W1898" t="s">
        <v>2871</v>
      </c>
    </row>
    <row r="1899" spans="1:23" x14ac:dyDescent="0.2">
      <c r="A1899" t="s">
        <v>2911</v>
      </c>
      <c r="B1899" t="s">
        <v>2912</v>
      </c>
      <c r="C1899" t="s">
        <v>2871</v>
      </c>
      <c r="D1899" t="s">
        <v>2872</v>
      </c>
      <c r="E1899" t="s">
        <v>2915</v>
      </c>
      <c r="F1899" t="s">
        <v>2916</v>
      </c>
      <c r="G1899" t="s">
        <v>2856</v>
      </c>
      <c r="H1899" t="s">
        <v>6167</v>
      </c>
      <c r="I1899" s="2">
        <v>45800</v>
      </c>
      <c r="J1899" t="s">
        <v>5957</v>
      </c>
      <c r="K1899" t="s">
        <v>5958</v>
      </c>
      <c r="L1899" t="s">
        <v>6168</v>
      </c>
      <c r="M1899" s="3">
        <v>27289</v>
      </c>
      <c r="N1899" s="4">
        <v>538957.75</v>
      </c>
      <c r="O1899" s="4">
        <v>599.85</v>
      </c>
      <c r="P1899" s="4">
        <v>1375.37</v>
      </c>
      <c r="Q1899" s="4">
        <v>818.67</v>
      </c>
      <c r="R1899" s="4">
        <v>800</v>
      </c>
      <c r="S1899" s="4">
        <v>536182.53</v>
      </c>
      <c r="T1899" t="s">
        <v>2857</v>
      </c>
      <c r="U1899" t="s">
        <v>6169</v>
      </c>
      <c r="V1899" s="15" t="s">
        <v>5681</v>
      </c>
      <c r="W1899" t="s">
        <v>2871</v>
      </c>
    </row>
    <row r="1900" spans="1:23" x14ac:dyDescent="0.2">
      <c r="A1900" t="s">
        <v>2911</v>
      </c>
      <c r="B1900" t="s">
        <v>2912</v>
      </c>
      <c r="C1900" t="s">
        <v>2871</v>
      </c>
      <c r="D1900" t="s">
        <v>2872</v>
      </c>
      <c r="E1900" t="s">
        <v>2915</v>
      </c>
      <c r="F1900" t="s">
        <v>2916</v>
      </c>
      <c r="G1900" t="s">
        <v>2856</v>
      </c>
      <c r="H1900" t="s">
        <v>6170</v>
      </c>
      <c r="I1900" s="2">
        <v>45800</v>
      </c>
      <c r="J1900" t="s">
        <v>3864</v>
      </c>
      <c r="K1900" t="s">
        <v>5839</v>
      </c>
      <c r="L1900" t="s">
        <v>6171</v>
      </c>
      <c r="M1900" s="3">
        <v>27205</v>
      </c>
      <c r="N1900" s="4">
        <v>561783.25</v>
      </c>
      <c r="O1900" s="4">
        <v>625.25</v>
      </c>
      <c r="P1900" s="4">
        <v>1088.1400000000001</v>
      </c>
      <c r="Q1900" s="4">
        <v>816.15</v>
      </c>
      <c r="R1900" s="4">
        <v>900</v>
      </c>
      <c r="S1900" s="4">
        <v>559169.86</v>
      </c>
      <c r="T1900" t="s">
        <v>2857</v>
      </c>
      <c r="U1900" t="s">
        <v>6172</v>
      </c>
      <c r="V1900" s="15" t="s">
        <v>5681</v>
      </c>
      <c r="W1900" t="s">
        <v>2871</v>
      </c>
    </row>
    <row r="1901" spans="1:23" x14ac:dyDescent="0.2">
      <c r="A1901" t="s">
        <v>2911</v>
      </c>
      <c r="B1901" t="s">
        <v>2912</v>
      </c>
      <c r="C1901" t="s">
        <v>2922</v>
      </c>
      <c r="D1901" t="s">
        <v>2923</v>
      </c>
      <c r="E1901" t="s">
        <v>2915</v>
      </c>
      <c r="F1901" t="s">
        <v>2916</v>
      </c>
      <c r="G1901" t="s">
        <v>2856</v>
      </c>
      <c r="H1901" t="s">
        <v>6173</v>
      </c>
      <c r="I1901" s="2">
        <v>45800</v>
      </c>
      <c r="J1901" t="s">
        <v>2962</v>
      </c>
      <c r="K1901" t="s">
        <v>4250</v>
      </c>
      <c r="L1901" t="s">
        <v>6174</v>
      </c>
      <c r="M1901" s="3">
        <v>29345</v>
      </c>
      <c r="N1901" s="4">
        <v>635718.64</v>
      </c>
      <c r="O1901" s="4">
        <v>707.54</v>
      </c>
      <c r="P1901" s="4">
        <v>2424</v>
      </c>
      <c r="Q1901" s="4">
        <v>880.35</v>
      </c>
      <c r="R1901" s="4">
        <v>4500</v>
      </c>
      <c r="S1901" s="4">
        <v>628087.1</v>
      </c>
      <c r="T1901" t="s">
        <v>2857</v>
      </c>
      <c r="U1901" t="s">
        <v>6175</v>
      </c>
      <c r="V1901" s="15" t="s">
        <v>5681</v>
      </c>
      <c r="W1901" t="s">
        <v>2922</v>
      </c>
    </row>
    <row r="1902" spans="1:23" x14ac:dyDescent="0.2">
      <c r="A1902" t="s">
        <v>2911</v>
      </c>
      <c r="B1902" t="s">
        <v>2912</v>
      </c>
      <c r="C1902" t="s">
        <v>3120</v>
      </c>
      <c r="D1902" t="s">
        <v>3121</v>
      </c>
      <c r="E1902" t="s">
        <v>2915</v>
      </c>
      <c r="F1902" t="s">
        <v>2916</v>
      </c>
      <c r="G1902" t="s">
        <v>2856</v>
      </c>
      <c r="H1902" t="s">
        <v>2537</v>
      </c>
      <c r="I1902" s="2">
        <v>45800</v>
      </c>
      <c r="J1902" t="s">
        <v>930</v>
      </c>
      <c r="K1902" t="s">
        <v>3166</v>
      </c>
      <c r="L1902" t="s">
        <v>6176</v>
      </c>
      <c r="M1902" s="3">
        <v>17751</v>
      </c>
      <c r="N1902" s="4">
        <v>333833.28999999998</v>
      </c>
      <c r="O1902" s="4">
        <v>371.55</v>
      </c>
      <c r="P1902" s="4">
        <v>1471.31</v>
      </c>
      <c r="Q1902" s="4">
        <v>0</v>
      </c>
      <c r="R1902" s="4">
        <v>780</v>
      </c>
      <c r="S1902" s="4">
        <v>331210.43</v>
      </c>
      <c r="T1902" t="s">
        <v>2857</v>
      </c>
      <c r="U1902" t="s">
        <v>6177</v>
      </c>
      <c r="V1902" s="15" t="s">
        <v>5681</v>
      </c>
      <c r="W1902" t="s">
        <v>3120</v>
      </c>
    </row>
    <row r="1903" spans="1:23" x14ac:dyDescent="0.2">
      <c r="A1903" t="s">
        <v>2911</v>
      </c>
      <c r="B1903" t="s">
        <v>2912</v>
      </c>
      <c r="C1903" t="s">
        <v>3120</v>
      </c>
      <c r="D1903" t="s">
        <v>3121</v>
      </c>
      <c r="E1903" t="s">
        <v>2915</v>
      </c>
      <c r="F1903" t="s">
        <v>2916</v>
      </c>
      <c r="G1903" t="s">
        <v>2856</v>
      </c>
      <c r="H1903" t="s">
        <v>2537</v>
      </c>
      <c r="I1903" s="2">
        <v>45800</v>
      </c>
      <c r="J1903" t="s">
        <v>930</v>
      </c>
      <c r="K1903" t="s">
        <v>3166</v>
      </c>
      <c r="L1903" t="s">
        <v>6178</v>
      </c>
      <c r="M1903" s="3">
        <v>17882</v>
      </c>
      <c r="N1903" s="4">
        <v>336296.94</v>
      </c>
      <c r="O1903" s="4">
        <v>374.29</v>
      </c>
      <c r="P1903" s="4">
        <v>1476.32</v>
      </c>
      <c r="Q1903" s="4">
        <v>0</v>
      </c>
      <c r="R1903" s="4">
        <v>780</v>
      </c>
      <c r="S1903" s="4">
        <v>333666.33</v>
      </c>
      <c r="T1903" t="s">
        <v>2857</v>
      </c>
      <c r="U1903" t="s">
        <v>6177</v>
      </c>
      <c r="V1903" s="15" t="s">
        <v>5681</v>
      </c>
      <c r="W1903" t="s">
        <v>3120</v>
      </c>
    </row>
    <row r="1904" spans="1:23" x14ac:dyDescent="0.2">
      <c r="A1904" t="s">
        <v>2911</v>
      </c>
      <c r="B1904" t="s">
        <v>2912</v>
      </c>
      <c r="C1904" t="s">
        <v>3120</v>
      </c>
      <c r="D1904" t="s">
        <v>3121</v>
      </c>
      <c r="E1904" t="s">
        <v>2915</v>
      </c>
      <c r="F1904" t="s">
        <v>2916</v>
      </c>
      <c r="G1904" t="s">
        <v>2856</v>
      </c>
      <c r="H1904" t="s">
        <v>2537</v>
      </c>
      <c r="I1904" s="2">
        <v>45800</v>
      </c>
      <c r="J1904" t="s">
        <v>930</v>
      </c>
      <c r="K1904" t="s">
        <v>3166</v>
      </c>
      <c r="L1904" t="s">
        <v>6179</v>
      </c>
      <c r="M1904" s="3">
        <v>17939</v>
      </c>
      <c r="N1904" s="4">
        <v>337368.91</v>
      </c>
      <c r="O1904" s="4">
        <v>375.48</v>
      </c>
      <c r="P1904" s="4">
        <v>1474.53</v>
      </c>
      <c r="Q1904" s="4">
        <v>0</v>
      </c>
      <c r="R1904" s="4">
        <v>780</v>
      </c>
      <c r="S1904" s="4">
        <v>334738.90000000002</v>
      </c>
      <c r="T1904" t="s">
        <v>2857</v>
      </c>
      <c r="U1904" t="s">
        <v>6177</v>
      </c>
      <c r="V1904" s="15" t="s">
        <v>5681</v>
      </c>
      <c r="W1904" t="s">
        <v>3120</v>
      </c>
    </row>
    <row r="1905" spans="1:23" x14ac:dyDescent="0.2">
      <c r="A1905" t="s">
        <v>2911</v>
      </c>
      <c r="B1905" t="s">
        <v>2912</v>
      </c>
      <c r="C1905" t="s">
        <v>3120</v>
      </c>
      <c r="D1905" t="s">
        <v>3121</v>
      </c>
      <c r="E1905" t="s">
        <v>2915</v>
      </c>
      <c r="F1905" t="s">
        <v>2916</v>
      </c>
      <c r="G1905" t="s">
        <v>2856</v>
      </c>
      <c r="H1905" t="s">
        <v>2537</v>
      </c>
      <c r="I1905" s="2">
        <v>45800</v>
      </c>
      <c r="J1905" t="s">
        <v>930</v>
      </c>
      <c r="K1905" t="s">
        <v>3166</v>
      </c>
      <c r="L1905" t="s">
        <v>6180</v>
      </c>
      <c r="M1905" s="3">
        <v>17794</v>
      </c>
      <c r="N1905" s="4">
        <v>334641.96999999997</v>
      </c>
      <c r="O1905" s="4">
        <v>372.45</v>
      </c>
      <c r="P1905" s="4">
        <v>1475.13</v>
      </c>
      <c r="Q1905" s="4">
        <v>0</v>
      </c>
      <c r="R1905" s="4">
        <v>780</v>
      </c>
      <c r="S1905" s="4">
        <v>332014.39</v>
      </c>
      <c r="T1905" t="s">
        <v>2857</v>
      </c>
      <c r="U1905" t="s">
        <v>6177</v>
      </c>
      <c r="V1905" s="15" t="s">
        <v>5681</v>
      </c>
      <c r="W1905" t="s">
        <v>3120</v>
      </c>
    </row>
    <row r="1906" spans="1:23" x14ac:dyDescent="0.2">
      <c r="A1906" t="s">
        <v>2911</v>
      </c>
      <c r="B1906" t="s">
        <v>2912</v>
      </c>
      <c r="C1906" t="s">
        <v>3120</v>
      </c>
      <c r="D1906" t="s">
        <v>3121</v>
      </c>
      <c r="E1906" t="s">
        <v>2915</v>
      </c>
      <c r="F1906" t="s">
        <v>2916</v>
      </c>
      <c r="G1906" t="s">
        <v>2856</v>
      </c>
      <c r="H1906" t="s">
        <v>2537</v>
      </c>
      <c r="I1906" s="2">
        <v>45800</v>
      </c>
      <c r="J1906" t="s">
        <v>930</v>
      </c>
      <c r="K1906" t="s">
        <v>3166</v>
      </c>
      <c r="L1906" t="s">
        <v>6181</v>
      </c>
      <c r="M1906" s="3">
        <v>17953</v>
      </c>
      <c r="N1906" s="4">
        <v>337632.2</v>
      </c>
      <c r="O1906" s="4">
        <v>375.78</v>
      </c>
      <c r="P1906" s="4">
        <v>1481.12</v>
      </c>
      <c r="Q1906" s="4">
        <v>0</v>
      </c>
      <c r="R1906" s="4">
        <v>780</v>
      </c>
      <c r="S1906" s="4">
        <v>334995.3</v>
      </c>
      <c r="T1906" t="s">
        <v>2857</v>
      </c>
      <c r="U1906" t="s">
        <v>6177</v>
      </c>
      <c r="V1906" s="15" t="s">
        <v>5681</v>
      </c>
      <c r="W1906" t="s">
        <v>3120</v>
      </c>
    </row>
    <row r="1907" spans="1:23" x14ac:dyDescent="0.2">
      <c r="A1907" t="s">
        <v>2911</v>
      </c>
      <c r="B1907" t="s">
        <v>2912</v>
      </c>
      <c r="C1907" t="s">
        <v>3120</v>
      </c>
      <c r="D1907" t="s">
        <v>3121</v>
      </c>
      <c r="E1907" t="s">
        <v>2915</v>
      </c>
      <c r="F1907" t="s">
        <v>2916</v>
      </c>
      <c r="G1907" t="s">
        <v>2856</v>
      </c>
      <c r="H1907" t="s">
        <v>2537</v>
      </c>
      <c r="I1907" s="2">
        <v>45800</v>
      </c>
      <c r="J1907" t="s">
        <v>930</v>
      </c>
      <c r="K1907" t="s">
        <v>3166</v>
      </c>
      <c r="L1907" t="s">
        <v>6182</v>
      </c>
      <c r="M1907" s="3">
        <v>18029</v>
      </c>
      <c r="N1907" s="4">
        <v>339061.49</v>
      </c>
      <c r="O1907" s="4">
        <v>377.37</v>
      </c>
      <c r="P1907" s="4">
        <v>1481.33</v>
      </c>
      <c r="Q1907" s="4">
        <v>0</v>
      </c>
      <c r="R1907" s="4">
        <v>780</v>
      </c>
      <c r="S1907" s="4">
        <v>336422.79</v>
      </c>
      <c r="T1907" t="s">
        <v>2857</v>
      </c>
      <c r="U1907" t="s">
        <v>6177</v>
      </c>
      <c r="V1907" s="15" t="s">
        <v>5681</v>
      </c>
      <c r="W1907" t="s">
        <v>3120</v>
      </c>
    </row>
    <row r="1908" spans="1:23" x14ac:dyDescent="0.2">
      <c r="A1908" t="s">
        <v>2911</v>
      </c>
      <c r="B1908" t="s">
        <v>2912</v>
      </c>
      <c r="C1908" t="s">
        <v>3120</v>
      </c>
      <c r="D1908" t="s">
        <v>3121</v>
      </c>
      <c r="E1908" t="s">
        <v>2915</v>
      </c>
      <c r="F1908" t="s">
        <v>2916</v>
      </c>
      <c r="G1908" t="s">
        <v>2856</v>
      </c>
      <c r="H1908" t="s">
        <v>2537</v>
      </c>
      <c r="I1908" s="2">
        <v>45800</v>
      </c>
      <c r="J1908" t="s">
        <v>930</v>
      </c>
      <c r="K1908" t="s">
        <v>3166</v>
      </c>
      <c r="L1908" t="s">
        <v>6183</v>
      </c>
      <c r="M1908" s="3">
        <v>17867</v>
      </c>
      <c r="N1908" s="4">
        <v>336014.84</v>
      </c>
      <c r="O1908" s="4">
        <v>373.98</v>
      </c>
      <c r="P1908" s="4">
        <v>1481.46</v>
      </c>
      <c r="Q1908" s="4">
        <v>0</v>
      </c>
      <c r="R1908" s="4">
        <v>780</v>
      </c>
      <c r="S1908" s="4">
        <v>333379.40000000002</v>
      </c>
      <c r="T1908" t="s">
        <v>2857</v>
      </c>
      <c r="U1908" t="s">
        <v>6177</v>
      </c>
      <c r="V1908" s="15" t="s">
        <v>5681</v>
      </c>
      <c r="W1908" t="s">
        <v>3120</v>
      </c>
    </row>
    <row r="1909" spans="1:23" x14ac:dyDescent="0.2">
      <c r="A1909" t="s">
        <v>2911</v>
      </c>
      <c r="B1909" t="s">
        <v>2912</v>
      </c>
      <c r="C1909" t="s">
        <v>3120</v>
      </c>
      <c r="D1909" t="s">
        <v>3121</v>
      </c>
      <c r="E1909" t="s">
        <v>2915</v>
      </c>
      <c r="F1909" t="s">
        <v>2916</v>
      </c>
      <c r="G1909" t="s">
        <v>2856</v>
      </c>
      <c r="H1909" t="s">
        <v>2537</v>
      </c>
      <c r="I1909" s="2">
        <v>45800</v>
      </c>
      <c r="J1909" t="s">
        <v>930</v>
      </c>
      <c r="K1909" t="s">
        <v>3166</v>
      </c>
      <c r="L1909" t="s">
        <v>6184</v>
      </c>
      <c r="M1909" s="3">
        <v>17616</v>
      </c>
      <c r="N1909" s="4">
        <v>331294.42</v>
      </c>
      <c r="O1909" s="4">
        <v>368.72</v>
      </c>
      <c r="P1909" s="4">
        <v>1481.55</v>
      </c>
      <c r="Q1909" s="4">
        <v>0</v>
      </c>
      <c r="R1909" s="4">
        <v>780</v>
      </c>
      <c r="S1909" s="4">
        <v>328664.15000000002</v>
      </c>
      <c r="T1909" t="s">
        <v>2857</v>
      </c>
      <c r="U1909" t="s">
        <v>6177</v>
      </c>
      <c r="V1909" s="15" t="s">
        <v>5681</v>
      </c>
      <c r="W1909" t="s">
        <v>3120</v>
      </c>
    </row>
    <row r="1910" spans="1:23" x14ac:dyDescent="0.2">
      <c r="A1910" t="s">
        <v>2911</v>
      </c>
      <c r="B1910" t="s">
        <v>2912</v>
      </c>
      <c r="C1910" t="s">
        <v>3120</v>
      </c>
      <c r="D1910" t="s">
        <v>3121</v>
      </c>
      <c r="E1910" t="s">
        <v>2915</v>
      </c>
      <c r="F1910" t="s">
        <v>2916</v>
      </c>
      <c r="G1910" t="s">
        <v>2856</v>
      </c>
      <c r="H1910" t="s">
        <v>2537</v>
      </c>
      <c r="I1910" s="2">
        <v>45800</v>
      </c>
      <c r="J1910" t="s">
        <v>930</v>
      </c>
      <c r="K1910" t="s">
        <v>3166</v>
      </c>
      <c r="L1910" t="s">
        <v>6185</v>
      </c>
      <c r="M1910" s="3">
        <v>17690</v>
      </c>
      <c r="N1910" s="4">
        <v>332686.09999999998</v>
      </c>
      <c r="O1910" s="4">
        <v>370.27</v>
      </c>
      <c r="P1910" s="4">
        <v>1480.71</v>
      </c>
      <c r="Q1910" s="4">
        <v>0</v>
      </c>
      <c r="R1910" s="4">
        <v>780</v>
      </c>
      <c r="S1910" s="4">
        <v>330055.12</v>
      </c>
      <c r="T1910" t="s">
        <v>2857</v>
      </c>
      <c r="U1910" t="s">
        <v>6177</v>
      </c>
      <c r="V1910" s="15" t="s">
        <v>5681</v>
      </c>
      <c r="W1910" t="s">
        <v>3120</v>
      </c>
    </row>
    <row r="1911" spans="1:23" x14ac:dyDescent="0.2">
      <c r="A1911" t="s">
        <v>2911</v>
      </c>
      <c r="B1911" t="s">
        <v>2912</v>
      </c>
      <c r="C1911" t="s">
        <v>3120</v>
      </c>
      <c r="D1911" t="s">
        <v>3121</v>
      </c>
      <c r="E1911" t="s">
        <v>2915</v>
      </c>
      <c r="F1911" t="s">
        <v>2916</v>
      </c>
      <c r="G1911" t="s">
        <v>2856</v>
      </c>
      <c r="H1911" t="s">
        <v>2537</v>
      </c>
      <c r="I1911" s="2">
        <v>45800</v>
      </c>
      <c r="J1911" t="s">
        <v>930</v>
      </c>
      <c r="K1911" t="s">
        <v>3166</v>
      </c>
      <c r="L1911" t="s">
        <v>6186</v>
      </c>
      <c r="M1911" s="3">
        <v>17750</v>
      </c>
      <c r="N1911" s="4">
        <v>333814.49</v>
      </c>
      <c r="O1911" s="4">
        <v>371.53</v>
      </c>
      <c r="P1911" s="4">
        <v>1481.26</v>
      </c>
      <c r="Q1911" s="4">
        <v>0</v>
      </c>
      <c r="R1911" s="4">
        <v>780</v>
      </c>
      <c r="S1911" s="4">
        <v>331181.7</v>
      </c>
      <c r="T1911" t="s">
        <v>2857</v>
      </c>
      <c r="U1911" t="s">
        <v>6177</v>
      </c>
      <c r="V1911" s="15" t="s">
        <v>5681</v>
      </c>
      <c r="W1911" t="s">
        <v>3120</v>
      </c>
    </row>
    <row r="1912" spans="1:23" x14ac:dyDescent="0.2">
      <c r="A1912" t="s">
        <v>2911</v>
      </c>
      <c r="B1912" t="s">
        <v>2912</v>
      </c>
      <c r="C1912" t="s">
        <v>3120</v>
      </c>
      <c r="D1912" t="s">
        <v>3121</v>
      </c>
      <c r="E1912" t="s">
        <v>2915</v>
      </c>
      <c r="F1912" t="s">
        <v>2916</v>
      </c>
      <c r="G1912" t="s">
        <v>2856</v>
      </c>
      <c r="H1912" t="s">
        <v>2537</v>
      </c>
      <c r="I1912" s="2">
        <v>45800</v>
      </c>
      <c r="J1912" t="s">
        <v>930</v>
      </c>
      <c r="K1912" t="s">
        <v>3166</v>
      </c>
      <c r="L1912" t="s">
        <v>6187</v>
      </c>
      <c r="M1912" s="3">
        <v>17812</v>
      </c>
      <c r="N1912" s="4">
        <v>334980.49</v>
      </c>
      <c r="O1912" s="4">
        <v>372.83</v>
      </c>
      <c r="P1912" s="4">
        <v>1484.28</v>
      </c>
      <c r="Q1912" s="4">
        <v>0</v>
      </c>
      <c r="R1912" s="4">
        <v>780</v>
      </c>
      <c r="S1912" s="4">
        <v>332343.38</v>
      </c>
      <c r="T1912" t="s">
        <v>2857</v>
      </c>
      <c r="U1912" t="s">
        <v>6177</v>
      </c>
      <c r="V1912" s="15" t="s">
        <v>5681</v>
      </c>
      <c r="W1912" t="s">
        <v>3120</v>
      </c>
    </row>
    <row r="1913" spans="1:23" x14ac:dyDescent="0.2">
      <c r="A1913" t="s">
        <v>2911</v>
      </c>
      <c r="B1913" t="s">
        <v>2912</v>
      </c>
      <c r="C1913" t="s">
        <v>3120</v>
      </c>
      <c r="D1913" t="s">
        <v>3121</v>
      </c>
      <c r="E1913" t="s">
        <v>2915</v>
      </c>
      <c r="F1913" t="s">
        <v>2916</v>
      </c>
      <c r="G1913" t="s">
        <v>2856</v>
      </c>
      <c r="H1913" t="s">
        <v>2541</v>
      </c>
      <c r="I1913" s="2">
        <v>45800</v>
      </c>
      <c r="J1913" t="s">
        <v>930</v>
      </c>
      <c r="K1913" t="s">
        <v>3166</v>
      </c>
      <c r="L1913" t="s">
        <v>6188</v>
      </c>
      <c r="M1913" s="3">
        <v>18639</v>
      </c>
      <c r="N1913" s="4">
        <v>350533.42</v>
      </c>
      <c r="O1913" s="4">
        <v>390.14</v>
      </c>
      <c r="P1913" s="4">
        <v>1483.97</v>
      </c>
      <c r="Q1913" s="4">
        <v>0</v>
      </c>
      <c r="R1913" s="4">
        <v>780</v>
      </c>
      <c r="S1913" s="4">
        <v>347879.31</v>
      </c>
      <c r="T1913" t="s">
        <v>2857</v>
      </c>
      <c r="U1913" t="s">
        <v>6189</v>
      </c>
      <c r="V1913" s="15" t="s">
        <v>5681</v>
      </c>
      <c r="W1913" t="s">
        <v>3120</v>
      </c>
    </row>
    <row r="1914" spans="1:23" x14ac:dyDescent="0.2">
      <c r="A1914" t="s">
        <v>2911</v>
      </c>
      <c r="B1914" t="s">
        <v>2912</v>
      </c>
      <c r="C1914" t="s">
        <v>3120</v>
      </c>
      <c r="D1914" t="s">
        <v>3121</v>
      </c>
      <c r="E1914" t="s">
        <v>2915</v>
      </c>
      <c r="F1914" t="s">
        <v>2916</v>
      </c>
      <c r="G1914" t="s">
        <v>2856</v>
      </c>
      <c r="H1914" t="s">
        <v>2541</v>
      </c>
      <c r="I1914" s="2">
        <v>45800</v>
      </c>
      <c r="J1914" t="s">
        <v>930</v>
      </c>
      <c r="K1914" t="s">
        <v>3166</v>
      </c>
      <c r="L1914" t="s">
        <v>6190</v>
      </c>
      <c r="M1914" s="3">
        <v>18299</v>
      </c>
      <c r="N1914" s="4">
        <v>344139.23</v>
      </c>
      <c r="O1914" s="4">
        <v>383.02</v>
      </c>
      <c r="P1914" s="4">
        <v>1488.89</v>
      </c>
      <c r="Q1914" s="4">
        <v>0</v>
      </c>
      <c r="R1914" s="4">
        <v>780</v>
      </c>
      <c r="S1914" s="4">
        <v>341487.32</v>
      </c>
      <c r="T1914" t="s">
        <v>2857</v>
      </c>
      <c r="U1914" t="s">
        <v>6189</v>
      </c>
      <c r="V1914" s="15" t="s">
        <v>5681</v>
      </c>
      <c r="W1914" t="s">
        <v>3120</v>
      </c>
    </row>
    <row r="1915" spans="1:23" x14ac:dyDescent="0.2">
      <c r="A1915" t="s">
        <v>2911</v>
      </c>
      <c r="B1915" t="s">
        <v>2912</v>
      </c>
      <c r="C1915" t="s">
        <v>3120</v>
      </c>
      <c r="D1915" t="s">
        <v>3121</v>
      </c>
      <c r="E1915" t="s">
        <v>2915</v>
      </c>
      <c r="F1915" t="s">
        <v>2916</v>
      </c>
      <c r="G1915" t="s">
        <v>2856</v>
      </c>
      <c r="H1915" t="s">
        <v>2541</v>
      </c>
      <c r="I1915" s="2">
        <v>45800</v>
      </c>
      <c r="J1915" t="s">
        <v>930</v>
      </c>
      <c r="K1915" t="s">
        <v>3166</v>
      </c>
      <c r="L1915" t="s">
        <v>6191</v>
      </c>
      <c r="M1915" s="3">
        <v>18403</v>
      </c>
      <c r="N1915" s="4">
        <v>346095.1</v>
      </c>
      <c r="O1915" s="4">
        <v>385.2</v>
      </c>
      <c r="P1915" s="4">
        <v>1491.1</v>
      </c>
      <c r="Q1915" s="4">
        <v>0</v>
      </c>
      <c r="R1915" s="4">
        <v>780</v>
      </c>
      <c r="S1915" s="4">
        <v>343438.8</v>
      </c>
      <c r="T1915" t="s">
        <v>2857</v>
      </c>
      <c r="U1915" t="s">
        <v>6189</v>
      </c>
      <c r="V1915" s="15" t="s">
        <v>5681</v>
      </c>
      <c r="W1915" t="s">
        <v>3120</v>
      </c>
    </row>
    <row r="1916" spans="1:23" x14ac:dyDescent="0.2">
      <c r="A1916" t="s">
        <v>2911</v>
      </c>
      <c r="B1916" t="s">
        <v>2912</v>
      </c>
      <c r="C1916" t="s">
        <v>3120</v>
      </c>
      <c r="D1916" t="s">
        <v>3121</v>
      </c>
      <c r="E1916" t="s">
        <v>2915</v>
      </c>
      <c r="F1916" t="s">
        <v>2916</v>
      </c>
      <c r="G1916" t="s">
        <v>2856</v>
      </c>
      <c r="H1916" t="s">
        <v>2541</v>
      </c>
      <c r="I1916" s="2">
        <v>45800</v>
      </c>
      <c r="J1916" t="s">
        <v>930</v>
      </c>
      <c r="K1916" t="s">
        <v>3166</v>
      </c>
      <c r="L1916" t="s">
        <v>6192</v>
      </c>
      <c r="M1916" s="3">
        <v>18382</v>
      </c>
      <c r="N1916" s="4">
        <v>345700.16</v>
      </c>
      <c r="O1916" s="4">
        <v>384.76</v>
      </c>
      <c r="P1916" s="4">
        <v>1489.62</v>
      </c>
      <c r="Q1916" s="4">
        <v>0</v>
      </c>
      <c r="R1916" s="4">
        <v>780</v>
      </c>
      <c r="S1916" s="4">
        <v>343045.78</v>
      </c>
      <c r="T1916" t="s">
        <v>2857</v>
      </c>
      <c r="U1916" t="s">
        <v>6189</v>
      </c>
      <c r="V1916" s="15" t="s">
        <v>5681</v>
      </c>
      <c r="W1916" t="s">
        <v>3120</v>
      </c>
    </row>
    <row r="1917" spans="1:23" x14ac:dyDescent="0.2">
      <c r="A1917" t="s">
        <v>2911</v>
      </c>
      <c r="B1917" t="s">
        <v>2912</v>
      </c>
      <c r="C1917" t="s">
        <v>3120</v>
      </c>
      <c r="D1917" t="s">
        <v>3121</v>
      </c>
      <c r="E1917" t="s">
        <v>2915</v>
      </c>
      <c r="F1917" t="s">
        <v>2916</v>
      </c>
      <c r="G1917" t="s">
        <v>2856</v>
      </c>
      <c r="H1917" t="s">
        <v>2541</v>
      </c>
      <c r="I1917" s="2">
        <v>45800</v>
      </c>
      <c r="J1917" t="s">
        <v>930</v>
      </c>
      <c r="K1917" t="s">
        <v>3166</v>
      </c>
      <c r="L1917" t="s">
        <v>6193</v>
      </c>
      <c r="M1917" s="3">
        <v>18221</v>
      </c>
      <c r="N1917" s="4">
        <v>342672.33</v>
      </c>
      <c r="O1917" s="4">
        <v>381.39</v>
      </c>
      <c r="P1917" s="4">
        <v>1483.11</v>
      </c>
      <c r="Q1917" s="4">
        <v>0</v>
      </c>
      <c r="R1917" s="4">
        <v>780</v>
      </c>
      <c r="S1917" s="4">
        <v>340027.83</v>
      </c>
      <c r="T1917" t="s">
        <v>2857</v>
      </c>
      <c r="U1917" t="s">
        <v>6189</v>
      </c>
      <c r="V1917" s="15" t="s">
        <v>5681</v>
      </c>
      <c r="W1917" t="s">
        <v>3120</v>
      </c>
    </row>
    <row r="1918" spans="1:23" x14ac:dyDescent="0.2">
      <c r="A1918" t="s">
        <v>2911</v>
      </c>
      <c r="B1918" t="s">
        <v>2912</v>
      </c>
      <c r="C1918" t="s">
        <v>3120</v>
      </c>
      <c r="D1918" t="s">
        <v>3121</v>
      </c>
      <c r="E1918" t="s">
        <v>2915</v>
      </c>
      <c r="F1918" t="s">
        <v>2916</v>
      </c>
      <c r="G1918" t="s">
        <v>2856</v>
      </c>
      <c r="H1918" t="s">
        <v>2541</v>
      </c>
      <c r="I1918" s="2">
        <v>45800</v>
      </c>
      <c r="J1918" t="s">
        <v>930</v>
      </c>
      <c r="K1918" t="s">
        <v>3166</v>
      </c>
      <c r="L1918" t="s">
        <v>6194</v>
      </c>
      <c r="M1918" s="3">
        <v>18293</v>
      </c>
      <c r="N1918" s="4">
        <v>344026.39</v>
      </c>
      <c r="O1918" s="4">
        <v>382.89</v>
      </c>
      <c r="P1918" s="4">
        <v>1487.2</v>
      </c>
      <c r="Q1918" s="4">
        <v>0</v>
      </c>
      <c r="R1918" s="4">
        <v>780</v>
      </c>
      <c r="S1918" s="4">
        <v>341376.3</v>
      </c>
      <c r="T1918" t="s">
        <v>2857</v>
      </c>
      <c r="U1918" t="s">
        <v>6189</v>
      </c>
      <c r="V1918" s="15" t="s">
        <v>5681</v>
      </c>
      <c r="W1918" t="s">
        <v>3120</v>
      </c>
    </row>
    <row r="1919" spans="1:23" x14ac:dyDescent="0.2">
      <c r="A1919" t="s">
        <v>2911</v>
      </c>
      <c r="B1919" t="s">
        <v>2912</v>
      </c>
      <c r="C1919" t="s">
        <v>3120</v>
      </c>
      <c r="D1919" t="s">
        <v>3121</v>
      </c>
      <c r="E1919" t="s">
        <v>2915</v>
      </c>
      <c r="F1919" t="s">
        <v>2916</v>
      </c>
      <c r="G1919" t="s">
        <v>2856</v>
      </c>
      <c r="H1919" t="s">
        <v>2541</v>
      </c>
      <c r="I1919" s="2">
        <v>45800</v>
      </c>
      <c r="J1919" t="s">
        <v>930</v>
      </c>
      <c r="K1919" t="s">
        <v>3166</v>
      </c>
      <c r="L1919" t="s">
        <v>6195</v>
      </c>
      <c r="M1919" s="3">
        <v>18355</v>
      </c>
      <c r="N1919" s="4">
        <v>345192.39</v>
      </c>
      <c r="O1919" s="4">
        <v>384.19</v>
      </c>
      <c r="P1919" s="4">
        <v>1489.6</v>
      </c>
      <c r="Q1919" s="4">
        <v>0</v>
      </c>
      <c r="R1919" s="4">
        <v>780</v>
      </c>
      <c r="S1919" s="4">
        <v>342538.6</v>
      </c>
      <c r="T1919" t="s">
        <v>2857</v>
      </c>
      <c r="U1919" t="s">
        <v>6189</v>
      </c>
      <c r="V1919" s="15" t="s">
        <v>5681</v>
      </c>
      <c r="W1919" t="s">
        <v>3120</v>
      </c>
    </row>
    <row r="1920" spans="1:23" x14ac:dyDescent="0.2">
      <c r="A1920" t="s">
        <v>2911</v>
      </c>
      <c r="B1920" t="s">
        <v>2912</v>
      </c>
      <c r="C1920" t="s">
        <v>3120</v>
      </c>
      <c r="D1920" t="s">
        <v>3121</v>
      </c>
      <c r="E1920" t="s">
        <v>2915</v>
      </c>
      <c r="F1920" t="s">
        <v>2916</v>
      </c>
      <c r="G1920" t="s">
        <v>2856</v>
      </c>
      <c r="H1920" t="s">
        <v>2541</v>
      </c>
      <c r="I1920" s="2">
        <v>45800</v>
      </c>
      <c r="J1920" t="s">
        <v>930</v>
      </c>
      <c r="K1920" t="s">
        <v>3166</v>
      </c>
      <c r="L1920" t="s">
        <v>6196</v>
      </c>
      <c r="M1920" s="3">
        <v>17955</v>
      </c>
      <c r="N1920" s="4">
        <v>337669.81</v>
      </c>
      <c r="O1920" s="4">
        <v>375.82</v>
      </c>
      <c r="P1920" s="4">
        <v>1455.33</v>
      </c>
      <c r="Q1920" s="4">
        <v>0</v>
      </c>
      <c r="R1920" s="4">
        <v>780</v>
      </c>
      <c r="S1920" s="4">
        <v>335058.65999999997</v>
      </c>
      <c r="T1920" t="s">
        <v>2857</v>
      </c>
      <c r="U1920" t="s">
        <v>6189</v>
      </c>
      <c r="V1920" s="15" t="s">
        <v>5681</v>
      </c>
      <c r="W1920" t="s">
        <v>3120</v>
      </c>
    </row>
    <row r="1921" spans="1:23" x14ac:dyDescent="0.2">
      <c r="A1921" t="s">
        <v>2911</v>
      </c>
      <c r="B1921" t="s">
        <v>2912</v>
      </c>
      <c r="C1921" t="s">
        <v>3120</v>
      </c>
      <c r="D1921" t="s">
        <v>3121</v>
      </c>
      <c r="E1921" t="s">
        <v>2915</v>
      </c>
      <c r="F1921" t="s">
        <v>2916</v>
      </c>
      <c r="G1921" t="s">
        <v>2856</v>
      </c>
      <c r="H1921" t="s">
        <v>2541</v>
      </c>
      <c r="I1921" s="2">
        <v>45800</v>
      </c>
      <c r="J1921" t="s">
        <v>930</v>
      </c>
      <c r="K1921" t="s">
        <v>3166</v>
      </c>
      <c r="L1921" t="s">
        <v>6197</v>
      </c>
      <c r="M1921" s="3">
        <v>17730</v>
      </c>
      <c r="N1921" s="4">
        <v>333438.36</v>
      </c>
      <c r="O1921" s="4">
        <v>371.11</v>
      </c>
      <c r="P1921" s="4">
        <v>1448.56</v>
      </c>
      <c r="Q1921" s="4">
        <v>0</v>
      </c>
      <c r="R1921" s="4">
        <v>780</v>
      </c>
      <c r="S1921" s="4">
        <v>330838.69</v>
      </c>
      <c r="T1921" t="s">
        <v>2857</v>
      </c>
      <c r="U1921" t="s">
        <v>6189</v>
      </c>
      <c r="V1921" s="15" t="s">
        <v>5681</v>
      </c>
      <c r="W1921" t="s">
        <v>3120</v>
      </c>
    </row>
    <row r="1922" spans="1:23" x14ac:dyDescent="0.2">
      <c r="A1922" t="s">
        <v>2911</v>
      </c>
      <c r="B1922" t="s">
        <v>2912</v>
      </c>
      <c r="C1922" t="s">
        <v>3120</v>
      </c>
      <c r="D1922" t="s">
        <v>3121</v>
      </c>
      <c r="E1922" t="s">
        <v>2915</v>
      </c>
      <c r="F1922" t="s">
        <v>2916</v>
      </c>
      <c r="G1922" t="s">
        <v>2856</v>
      </c>
      <c r="H1922" t="s">
        <v>2541</v>
      </c>
      <c r="I1922" s="2">
        <v>45800</v>
      </c>
      <c r="J1922" t="s">
        <v>930</v>
      </c>
      <c r="K1922" t="s">
        <v>3166</v>
      </c>
      <c r="L1922" t="s">
        <v>6198</v>
      </c>
      <c r="M1922" s="3">
        <v>17857</v>
      </c>
      <c r="N1922" s="4">
        <v>335826.78</v>
      </c>
      <c r="O1922" s="4">
        <v>373.77</v>
      </c>
      <c r="P1922" s="4">
        <v>1472.62</v>
      </c>
      <c r="Q1922" s="4">
        <v>0</v>
      </c>
      <c r="R1922" s="4">
        <v>780</v>
      </c>
      <c r="S1922" s="4">
        <v>333200.39</v>
      </c>
      <c r="T1922" t="s">
        <v>2857</v>
      </c>
      <c r="U1922" t="s">
        <v>6189</v>
      </c>
      <c r="V1922" s="15" t="s">
        <v>5681</v>
      </c>
      <c r="W1922" t="s">
        <v>3120</v>
      </c>
    </row>
    <row r="1923" spans="1:23" x14ac:dyDescent="0.2">
      <c r="A1923" t="s">
        <v>2911</v>
      </c>
      <c r="B1923" t="s">
        <v>2912</v>
      </c>
      <c r="C1923" t="s">
        <v>2922</v>
      </c>
      <c r="D1923" t="s">
        <v>2923</v>
      </c>
      <c r="E1923" t="s">
        <v>2915</v>
      </c>
      <c r="F1923" t="s">
        <v>2916</v>
      </c>
      <c r="G1923" t="s">
        <v>2856</v>
      </c>
      <c r="H1923" t="s">
        <v>6199</v>
      </c>
      <c r="I1923" s="2">
        <v>45800</v>
      </c>
      <c r="J1923" t="s">
        <v>2925</v>
      </c>
      <c r="K1923" t="s">
        <v>2926</v>
      </c>
      <c r="L1923" t="s">
        <v>6200</v>
      </c>
      <c r="M1923" s="3">
        <v>28900</v>
      </c>
      <c r="N1923" s="4">
        <v>636033.51</v>
      </c>
      <c r="O1923" s="4">
        <v>707.89</v>
      </c>
      <c r="P1923" s="4">
        <v>2754</v>
      </c>
      <c r="Q1923" s="4">
        <v>867</v>
      </c>
      <c r="R1923" s="4">
        <v>4500</v>
      </c>
      <c r="S1923" s="4">
        <v>628071.62</v>
      </c>
      <c r="T1923" t="s">
        <v>2857</v>
      </c>
      <c r="U1923" t="s">
        <v>6201</v>
      </c>
      <c r="V1923" s="15" t="s">
        <v>5681</v>
      </c>
      <c r="W1923" t="s">
        <v>2922</v>
      </c>
    </row>
    <row r="1924" spans="1:23" x14ac:dyDescent="0.2">
      <c r="A1924" t="s">
        <v>2911</v>
      </c>
      <c r="B1924" t="s">
        <v>2912</v>
      </c>
      <c r="C1924" t="s">
        <v>2871</v>
      </c>
      <c r="D1924" t="s">
        <v>2872</v>
      </c>
      <c r="E1924" t="s">
        <v>2915</v>
      </c>
      <c r="F1924" t="s">
        <v>2916</v>
      </c>
      <c r="G1924" t="s">
        <v>2856</v>
      </c>
      <c r="H1924" t="s">
        <v>6202</v>
      </c>
      <c r="I1924" s="2">
        <v>45800</v>
      </c>
      <c r="J1924" t="s">
        <v>5686</v>
      </c>
      <c r="K1924" t="s">
        <v>5687</v>
      </c>
      <c r="L1924" t="s">
        <v>5688</v>
      </c>
      <c r="M1924" s="3">
        <v>27249</v>
      </c>
      <c r="N1924" s="4">
        <v>536805.30000000005</v>
      </c>
      <c r="O1924" s="4">
        <v>597.45000000000005</v>
      </c>
      <c r="P1924" s="4">
        <v>1375.37</v>
      </c>
      <c r="Q1924" s="4">
        <v>817.47</v>
      </c>
      <c r="R1924" s="4">
        <v>800</v>
      </c>
      <c r="S1924" s="4">
        <v>534032.48</v>
      </c>
      <c r="T1924" t="s">
        <v>2857</v>
      </c>
      <c r="U1924" t="s">
        <v>6203</v>
      </c>
      <c r="V1924" s="15" t="s">
        <v>5681</v>
      </c>
      <c r="W1924" t="s">
        <v>2871</v>
      </c>
    </row>
    <row r="1925" spans="1:23" x14ac:dyDescent="0.2">
      <c r="A1925" t="s">
        <v>2911</v>
      </c>
      <c r="B1925" t="s">
        <v>2912</v>
      </c>
      <c r="C1925" t="s">
        <v>2871</v>
      </c>
      <c r="D1925" t="s">
        <v>2872</v>
      </c>
      <c r="E1925" t="s">
        <v>2915</v>
      </c>
      <c r="F1925" t="s">
        <v>2916</v>
      </c>
      <c r="G1925" t="s">
        <v>2856</v>
      </c>
      <c r="H1925" t="s">
        <v>6204</v>
      </c>
      <c r="I1925" s="2">
        <v>45801</v>
      </c>
      <c r="J1925" t="s">
        <v>6163</v>
      </c>
      <c r="K1925" t="s">
        <v>6164</v>
      </c>
      <c r="L1925" t="s">
        <v>6205</v>
      </c>
      <c r="M1925" s="3">
        <v>27231</v>
      </c>
      <c r="N1925" s="4">
        <v>537812.25</v>
      </c>
      <c r="O1925" s="4">
        <v>598.57000000000005</v>
      </c>
      <c r="P1925" s="4">
        <v>1375.37</v>
      </c>
      <c r="Q1925" s="4">
        <v>816.93</v>
      </c>
      <c r="R1925" s="4">
        <v>800</v>
      </c>
      <c r="S1925" s="4">
        <v>535038.31000000006</v>
      </c>
      <c r="T1925" t="s">
        <v>2857</v>
      </c>
      <c r="U1925" t="s">
        <v>6206</v>
      </c>
      <c r="V1925" s="15" t="s">
        <v>5681</v>
      </c>
      <c r="W1925" t="s">
        <v>2871</v>
      </c>
    </row>
    <row r="1926" spans="1:23" x14ac:dyDescent="0.2">
      <c r="A1926" t="s">
        <v>2911</v>
      </c>
      <c r="B1926" t="s">
        <v>2912</v>
      </c>
      <c r="C1926" t="s">
        <v>2913</v>
      </c>
      <c r="D1926" t="s">
        <v>2914</v>
      </c>
      <c r="E1926" t="s">
        <v>2915</v>
      </c>
      <c r="F1926" t="s">
        <v>2916</v>
      </c>
      <c r="G1926" t="s">
        <v>2856</v>
      </c>
      <c r="H1926" t="s">
        <v>6207</v>
      </c>
      <c r="I1926" s="2">
        <v>45804</v>
      </c>
      <c r="J1926" t="s">
        <v>3294</v>
      </c>
      <c r="K1926" t="s">
        <v>3295</v>
      </c>
      <c r="L1926" t="s">
        <v>6208</v>
      </c>
      <c r="M1926" s="3">
        <v>29366</v>
      </c>
      <c r="N1926" s="4">
        <v>652059.11</v>
      </c>
      <c r="O1926" s="4">
        <v>725.73</v>
      </c>
      <c r="P1926" s="4">
        <v>2247</v>
      </c>
      <c r="Q1926" s="4">
        <v>880.98</v>
      </c>
      <c r="R1926" s="4">
        <v>3500</v>
      </c>
      <c r="S1926" s="4">
        <v>645586.38</v>
      </c>
      <c r="T1926" t="s">
        <v>2857</v>
      </c>
      <c r="U1926" t="s">
        <v>6209</v>
      </c>
      <c r="V1926" s="15" t="s">
        <v>5681</v>
      </c>
      <c r="W1926" t="s">
        <v>2913</v>
      </c>
    </row>
    <row r="1927" spans="1:23" x14ac:dyDescent="0.2">
      <c r="A1927" t="s">
        <v>2911</v>
      </c>
      <c r="B1927" t="s">
        <v>2912</v>
      </c>
      <c r="C1927" t="s">
        <v>2871</v>
      </c>
      <c r="D1927" t="s">
        <v>2872</v>
      </c>
      <c r="E1927" t="s">
        <v>2915</v>
      </c>
      <c r="F1927" t="s">
        <v>2916</v>
      </c>
      <c r="G1927" t="s">
        <v>2856</v>
      </c>
      <c r="H1927" t="s">
        <v>6210</v>
      </c>
      <c r="I1927" s="2">
        <v>45804</v>
      </c>
      <c r="J1927" t="s">
        <v>2980</v>
      </c>
      <c r="K1927" t="s">
        <v>2981</v>
      </c>
      <c r="L1927" t="s">
        <v>6043</v>
      </c>
      <c r="M1927" s="3">
        <v>13325</v>
      </c>
      <c r="N1927" s="4">
        <v>265640.53999999998</v>
      </c>
      <c r="O1927" s="4">
        <v>295.64999999999998</v>
      </c>
      <c r="P1927" s="4">
        <v>877.8</v>
      </c>
      <c r="Q1927" s="4">
        <v>533</v>
      </c>
      <c r="R1927" s="4">
        <v>450</v>
      </c>
      <c r="S1927" s="4">
        <v>264017.09000000003</v>
      </c>
      <c r="T1927" t="s">
        <v>2857</v>
      </c>
      <c r="U1927" t="s">
        <v>6211</v>
      </c>
      <c r="V1927" s="15" t="s">
        <v>5681</v>
      </c>
      <c r="W1927" t="s">
        <v>2871</v>
      </c>
    </row>
    <row r="1928" spans="1:23" x14ac:dyDescent="0.2">
      <c r="A1928" t="s">
        <v>2911</v>
      </c>
      <c r="B1928" t="s">
        <v>2912</v>
      </c>
      <c r="C1928" t="s">
        <v>2871</v>
      </c>
      <c r="D1928" t="s">
        <v>2872</v>
      </c>
      <c r="E1928" t="s">
        <v>2915</v>
      </c>
      <c r="F1928" t="s">
        <v>2916</v>
      </c>
      <c r="G1928" t="s">
        <v>2856</v>
      </c>
      <c r="H1928" t="s">
        <v>6212</v>
      </c>
      <c r="I1928" s="2">
        <v>45804</v>
      </c>
      <c r="J1928" t="s">
        <v>2980</v>
      </c>
      <c r="K1928" t="s">
        <v>2981</v>
      </c>
      <c r="L1928" t="s">
        <v>6213</v>
      </c>
      <c r="M1928" s="3">
        <v>13325</v>
      </c>
      <c r="N1928" s="4">
        <v>265640.53999999998</v>
      </c>
      <c r="O1928" s="4">
        <v>295.64999999999998</v>
      </c>
      <c r="P1928" s="4">
        <v>877.8</v>
      </c>
      <c r="Q1928" s="4">
        <v>533</v>
      </c>
      <c r="R1928" s="4">
        <v>450</v>
      </c>
      <c r="S1928" s="4">
        <v>264017.09000000003</v>
      </c>
      <c r="T1928" t="s">
        <v>2857</v>
      </c>
      <c r="U1928" t="s">
        <v>6214</v>
      </c>
      <c r="V1928" s="15" t="s">
        <v>5681</v>
      </c>
      <c r="W1928" t="s">
        <v>2871</v>
      </c>
    </row>
    <row r="1929" spans="1:23" x14ac:dyDescent="0.2">
      <c r="A1929" t="s">
        <v>2911</v>
      </c>
      <c r="B1929" t="s">
        <v>2912</v>
      </c>
      <c r="C1929" t="s">
        <v>2871</v>
      </c>
      <c r="D1929" t="s">
        <v>2872</v>
      </c>
      <c r="E1929" t="s">
        <v>2915</v>
      </c>
      <c r="F1929" t="s">
        <v>2916</v>
      </c>
      <c r="G1929" t="s">
        <v>2856</v>
      </c>
      <c r="H1929" t="s">
        <v>6215</v>
      </c>
      <c r="I1929" s="2">
        <v>45804</v>
      </c>
      <c r="J1929" t="s">
        <v>2980</v>
      </c>
      <c r="K1929" t="s">
        <v>2981</v>
      </c>
      <c r="L1929" t="s">
        <v>6213</v>
      </c>
      <c r="M1929" s="3">
        <v>13325</v>
      </c>
      <c r="N1929" s="4">
        <v>265640.53999999998</v>
      </c>
      <c r="O1929" s="4">
        <v>295.64999999999998</v>
      </c>
      <c r="P1929" s="4">
        <v>877.8</v>
      </c>
      <c r="Q1929" s="4">
        <v>533</v>
      </c>
      <c r="R1929" s="4">
        <v>450</v>
      </c>
      <c r="S1929" s="4">
        <v>264017.09000000003</v>
      </c>
      <c r="T1929" t="s">
        <v>2857</v>
      </c>
      <c r="U1929" t="s">
        <v>6216</v>
      </c>
      <c r="V1929" s="15" t="s">
        <v>5681</v>
      </c>
      <c r="W1929" t="s">
        <v>2871</v>
      </c>
    </row>
    <row r="1930" spans="1:23" x14ac:dyDescent="0.2">
      <c r="A1930" t="s">
        <v>2911</v>
      </c>
      <c r="B1930" t="s">
        <v>2912</v>
      </c>
      <c r="C1930" t="s">
        <v>2871</v>
      </c>
      <c r="D1930" t="s">
        <v>2872</v>
      </c>
      <c r="E1930" t="s">
        <v>2915</v>
      </c>
      <c r="F1930" t="s">
        <v>2916</v>
      </c>
      <c r="G1930" t="s">
        <v>2856</v>
      </c>
      <c r="H1930" t="s">
        <v>6217</v>
      </c>
      <c r="I1930" s="2">
        <v>45804</v>
      </c>
      <c r="J1930" t="s">
        <v>3023</v>
      </c>
      <c r="K1930" t="s">
        <v>3024</v>
      </c>
      <c r="L1930" t="s">
        <v>5941</v>
      </c>
      <c r="M1930" s="3">
        <v>13431</v>
      </c>
      <c r="N1930" s="4">
        <v>267888.01</v>
      </c>
      <c r="O1930" s="4">
        <v>298.14999999999998</v>
      </c>
      <c r="P1930" s="4">
        <v>877.8</v>
      </c>
      <c r="Q1930" s="4">
        <v>537.24</v>
      </c>
      <c r="R1930" s="4">
        <v>450</v>
      </c>
      <c r="S1930" s="4">
        <v>266262.06</v>
      </c>
      <c r="T1930" t="s">
        <v>2857</v>
      </c>
      <c r="U1930" t="s">
        <v>6218</v>
      </c>
      <c r="V1930" s="15" t="s">
        <v>5681</v>
      </c>
      <c r="W1930" t="s">
        <v>2871</v>
      </c>
    </row>
    <row r="1931" spans="1:23" x14ac:dyDescent="0.2">
      <c r="A1931" t="s">
        <v>2911</v>
      </c>
      <c r="B1931" t="s">
        <v>2912</v>
      </c>
      <c r="C1931" t="s">
        <v>2871</v>
      </c>
      <c r="D1931" t="s">
        <v>2872</v>
      </c>
      <c r="E1931" t="s">
        <v>2915</v>
      </c>
      <c r="F1931" t="s">
        <v>2916</v>
      </c>
      <c r="G1931" t="s">
        <v>2856</v>
      </c>
      <c r="H1931" t="s">
        <v>6219</v>
      </c>
      <c r="I1931" s="2">
        <v>45804</v>
      </c>
      <c r="J1931" t="s">
        <v>6220</v>
      </c>
      <c r="K1931" t="s">
        <v>6221</v>
      </c>
      <c r="L1931" t="s">
        <v>6222</v>
      </c>
      <c r="M1931" s="3">
        <v>27231</v>
      </c>
      <c r="N1931" s="4">
        <v>537812.25</v>
      </c>
      <c r="O1931" s="4">
        <v>598.57000000000005</v>
      </c>
      <c r="P1931" s="4">
        <v>1400</v>
      </c>
      <c r="Q1931" s="4">
        <v>816.93</v>
      </c>
      <c r="R1931" s="4">
        <v>1000</v>
      </c>
      <c r="S1931" s="4">
        <v>534813.68000000005</v>
      </c>
      <c r="T1931" t="s">
        <v>2857</v>
      </c>
      <c r="U1931" t="s">
        <v>6223</v>
      </c>
      <c r="V1931" s="15" t="s">
        <v>5681</v>
      </c>
      <c r="W1931" t="s">
        <v>2871</v>
      </c>
    </row>
    <row r="1932" spans="1:23" x14ac:dyDescent="0.2">
      <c r="A1932" t="s">
        <v>2911</v>
      </c>
      <c r="B1932" t="s">
        <v>2912</v>
      </c>
      <c r="C1932" t="s">
        <v>2871</v>
      </c>
      <c r="D1932" t="s">
        <v>2872</v>
      </c>
      <c r="E1932" t="s">
        <v>2915</v>
      </c>
      <c r="F1932" t="s">
        <v>2916</v>
      </c>
      <c r="G1932" t="s">
        <v>2856</v>
      </c>
      <c r="H1932" t="s">
        <v>6224</v>
      </c>
      <c r="I1932" s="2">
        <v>45804</v>
      </c>
      <c r="J1932" t="s">
        <v>3471</v>
      </c>
      <c r="K1932" t="s">
        <v>6225</v>
      </c>
      <c r="L1932" t="s">
        <v>6226</v>
      </c>
      <c r="M1932" s="3">
        <v>27351</v>
      </c>
      <c r="N1932" s="4">
        <v>566165.69999999995</v>
      </c>
      <c r="O1932" s="4">
        <v>630.13</v>
      </c>
      <c r="P1932" s="4">
        <v>1088.1400000000001</v>
      </c>
      <c r="Q1932" s="4">
        <v>820.53</v>
      </c>
      <c r="R1932" s="4">
        <v>900</v>
      </c>
      <c r="S1932" s="4">
        <v>563547.43000000005</v>
      </c>
      <c r="T1932" t="s">
        <v>2857</v>
      </c>
      <c r="U1932" t="s">
        <v>6227</v>
      </c>
      <c r="V1932" s="15" t="s">
        <v>5681</v>
      </c>
      <c r="W1932" t="s">
        <v>2871</v>
      </c>
    </row>
    <row r="1933" spans="1:23" x14ac:dyDescent="0.2">
      <c r="A1933" t="s">
        <v>2911</v>
      </c>
      <c r="B1933" t="s">
        <v>2912</v>
      </c>
      <c r="C1933" t="s">
        <v>2871</v>
      </c>
      <c r="D1933" t="s">
        <v>2872</v>
      </c>
      <c r="E1933" t="s">
        <v>2915</v>
      </c>
      <c r="F1933" t="s">
        <v>2916</v>
      </c>
      <c r="G1933" t="s">
        <v>2856</v>
      </c>
      <c r="H1933" t="s">
        <v>6228</v>
      </c>
      <c r="I1933" s="2">
        <v>45804</v>
      </c>
      <c r="J1933" t="s">
        <v>6229</v>
      </c>
      <c r="K1933" t="s">
        <v>6230</v>
      </c>
      <c r="L1933" t="s">
        <v>6231</v>
      </c>
      <c r="M1933" s="3">
        <v>13576</v>
      </c>
      <c r="N1933" s="4">
        <v>283059.59999999998</v>
      </c>
      <c r="O1933" s="4">
        <v>315.04000000000002</v>
      </c>
      <c r="P1933" s="4">
        <v>920.83</v>
      </c>
      <c r="Q1933" s="4">
        <v>543.04</v>
      </c>
      <c r="R1933" s="4">
        <v>900</v>
      </c>
      <c r="S1933" s="4">
        <v>280923.73</v>
      </c>
      <c r="T1933" t="s">
        <v>2857</v>
      </c>
      <c r="U1933" t="s">
        <v>6232</v>
      </c>
      <c r="V1933" s="15" t="s">
        <v>5681</v>
      </c>
      <c r="W1933" t="s">
        <v>2871</v>
      </c>
    </row>
    <row r="1934" spans="1:23" x14ac:dyDescent="0.2">
      <c r="A1934" t="s">
        <v>2911</v>
      </c>
      <c r="B1934" t="s">
        <v>2912</v>
      </c>
      <c r="C1934" t="s">
        <v>2922</v>
      </c>
      <c r="D1934" t="s">
        <v>2923</v>
      </c>
      <c r="E1934" t="s">
        <v>2915</v>
      </c>
      <c r="F1934" t="s">
        <v>2916</v>
      </c>
      <c r="G1934" t="s">
        <v>2856</v>
      </c>
      <c r="H1934" t="s">
        <v>6233</v>
      </c>
      <c r="I1934" s="2">
        <v>45804</v>
      </c>
      <c r="J1934" t="s">
        <v>2947</v>
      </c>
      <c r="K1934" t="s">
        <v>2948</v>
      </c>
      <c r="L1934" t="s">
        <v>6234</v>
      </c>
      <c r="M1934" s="3">
        <v>29354</v>
      </c>
      <c r="N1934" s="4">
        <v>645511.49</v>
      </c>
      <c r="O1934" s="4">
        <v>718.44</v>
      </c>
      <c r="P1934" s="4">
        <v>1400</v>
      </c>
      <c r="Q1934" s="4">
        <v>880.62</v>
      </c>
      <c r="R1934" s="4">
        <v>3500</v>
      </c>
      <c r="S1934" s="4">
        <v>639893.05000000005</v>
      </c>
      <c r="T1934" t="s">
        <v>2857</v>
      </c>
      <c r="U1934" t="s">
        <v>6235</v>
      </c>
      <c r="V1934" s="15" t="s">
        <v>5681</v>
      </c>
      <c r="W1934" t="s">
        <v>2922</v>
      </c>
    </row>
    <row r="1935" spans="1:23" x14ac:dyDescent="0.2">
      <c r="A1935" t="s">
        <v>2911</v>
      </c>
      <c r="B1935" t="s">
        <v>2912</v>
      </c>
      <c r="C1935" t="s">
        <v>2922</v>
      </c>
      <c r="D1935" t="s">
        <v>2923</v>
      </c>
      <c r="E1935" t="s">
        <v>2915</v>
      </c>
      <c r="F1935" t="s">
        <v>2916</v>
      </c>
      <c r="G1935" t="s">
        <v>2856</v>
      </c>
      <c r="H1935" t="s">
        <v>6236</v>
      </c>
      <c r="I1935" s="2">
        <v>45804</v>
      </c>
      <c r="J1935" t="s">
        <v>3212</v>
      </c>
      <c r="K1935" t="s">
        <v>3213</v>
      </c>
      <c r="L1935" t="s">
        <v>6237</v>
      </c>
      <c r="M1935" s="3">
        <v>31072</v>
      </c>
      <c r="N1935" s="4">
        <v>667848.28</v>
      </c>
      <c r="O1935" s="4">
        <v>743.3</v>
      </c>
      <c r="P1935" s="4">
        <v>2154</v>
      </c>
      <c r="Q1935" s="4">
        <v>0</v>
      </c>
      <c r="R1935" s="4">
        <v>4500</v>
      </c>
      <c r="S1935" s="4">
        <v>660450.98</v>
      </c>
      <c r="T1935" t="s">
        <v>2857</v>
      </c>
      <c r="U1935" t="s">
        <v>6238</v>
      </c>
      <c r="V1935" s="15" t="s">
        <v>5681</v>
      </c>
      <c r="W1935" t="s">
        <v>2922</v>
      </c>
    </row>
    <row r="1936" spans="1:23" x14ac:dyDescent="0.2">
      <c r="A1936" t="s">
        <v>2911</v>
      </c>
      <c r="B1936" t="s">
        <v>2912</v>
      </c>
      <c r="C1936" t="s">
        <v>2922</v>
      </c>
      <c r="D1936" t="s">
        <v>2923</v>
      </c>
      <c r="E1936" t="s">
        <v>2915</v>
      </c>
      <c r="F1936" t="s">
        <v>2916</v>
      </c>
      <c r="G1936" t="s">
        <v>2856</v>
      </c>
      <c r="H1936" t="s">
        <v>6236</v>
      </c>
      <c r="I1936" s="2">
        <v>45804</v>
      </c>
      <c r="J1936" t="s">
        <v>3212</v>
      </c>
      <c r="K1936" t="s">
        <v>3213</v>
      </c>
      <c r="L1936" t="s">
        <v>6239</v>
      </c>
      <c r="M1936" s="3">
        <v>30825</v>
      </c>
      <c r="N1936" s="4">
        <v>662541.12</v>
      </c>
      <c r="O1936" s="4">
        <v>737.4</v>
      </c>
      <c r="P1936" s="4">
        <v>2154</v>
      </c>
      <c r="Q1936" s="4">
        <v>0</v>
      </c>
      <c r="R1936" s="4">
        <v>4500</v>
      </c>
      <c r="S1936" s="4">
        <v>655149.72</v>
      </c>
      <c r="T1936" t="s">
        <v>2857</v>
      </c>
      <c r="U1936" t="s">
        <v>6238</v>
      </c>
      <c r="V1936" s="15" t="s">
        <v>5681</v>
      </c>
      <c r="W1936" t="s">
        <v>2922</v>
      </c>
    </row>
    <row r="1937" spans="1:23" x14ac:dyDescent="0.2">
      <c r="A1937" t="s">
        <v>2911</v>
      </c>
      <c r="B1937" t="s">
        <v>2912</v>
      </c>
      <c r="C1937" t="s">
        <v>2913</v>
      </c>
      <c r="D1937" t="s">
        <v>2914</v>
      </c>
      <c r="E1937" t="s">
        <v>2915</v>
      </c>
      <c r="F1937" t="s">
        <v>2916</v>
      </c>
      <c r="G1937" t="s">
        <v>2856</v>
      </c>
      <c r="H1937" t="s">
        <v>6240</v>
      </c>
      <c r="I1937" s="2">
        <v>45805</v>
      </c>
      <c r="J1937" t="s">
        <v>2918</v>
      </c>
      <c r="K1937" t="s">
        <v>2919</v>
      </c>
      <c r="L1937" t="s">
        <v>6241</v>
      </c>
      <c r="M1937" s="3">
        <v>29304</v>
      </c>
      <c r="N1937" s="4">
        <v>649803.31000000006</v>
      </c>
      <c r="O1937" s="4">
        <v>723.22</v>
      </c>
      <c r="P1937" s="4">
        <v>1506.4</v>
      </c>
      <c r="Q1937" s="4">
        <v>879.12</v>
      </c>
      <c r="R1937" s="4">
        <v>3500</v>
      </c>
      <c r="S1937" s="4">
        <v>644073.68999999994</v>
      </c>
      <c r="T1937" t="s">
        <v>2857</v>
      </c>
      <c r="U1937" t="s">
        <v>6242</v>
      </c>
      <c r="V1937" s="15" t="s">
        <v>5681</v>
      </c>
      <c r="W1937" t="s">
        <v>2913</v>
      </c>
    </row>
    <row r="1938" spans="1:23" x14ac:dyDescent="0.2">
      <c r="A1938" t="s">
        <v>2911</v>
      </c>
      <c r="B1938" t="s">
        <v>2912</v>
      </c>
      <c r="C1938" t="s">
        <v>2913</v>
      </c>
      <c r="D1938" t="s">
        <v>2914</v>
      </c>
      <c r="E1938" t="s">
        <v>2915</v>
      </c>
      <c r="F1938" t="s">
        <v>2916</v>
      </c>
      <c r="G1938" t="s">
        <v>2856</v>
      </c>
      <c r="H1938" t="s">
        <v>6243</v>
      </c>
      <c r="I1938" s="2">
        <v>45805</v>
      </c>
      <c r="J1938" t="s">
        <v>2952</v>
      </c>
      <c r="K1938" t="s">
        <v>3373</v>
      </c>
      <c r="L1938" t="s">
        <v>6244</v>
      </c>
      <c r="M1938" s="3">
        <v>29304</v>
      </c>
      <c r="N1938" s="4">
        <v>650682.43000000005</v>
      </c>
      <c r="O1938" s="4">
        <v>724.2</v>
      </c>
      <c r="P1938" s="4">
        <v>1510.66</v>
      </c>
      <c r="Q1938" s="4">
        <v>879.12</v>
      </c>
      <c r="R1938" s="4">
        <v>3500.01</v>
      </c>
      <c r="S1938" s="4">
        <v>644947.56000000006</v>
      </c>
      <c r="T1938" t="s">
        <v>2857</v>
      </c>
      <c r="U1938" t="s">
        <v>6245</v>
      </c>
      <c r="V1938" s="15" t="s">
        <v>5681</v>
      </c>
      <c r="W1938" t="s">
        <v>2913</v>
      </c>
    </row>
    <row r="1939" spans="1:23" x14ac:dyDescent="0.2">
      <c r="A1939" t="s">
        <v>2911</v>
      </c>
      <c r="B1939" t="s">
        <v>2912</v>
      </c>
      <c r="C1939" t="s">
        <v>2871</v>
      </c>
      <c r="D1939" t="s">
        <v>2872</v>
      </c>
      <c r="E1939" t="s">
        <v>2915</v>
      </c>
      <c r="F1939" t="s">
        <v>2916</v>
      </c>
      <c r="G1939" t="s">
        <v>2856</v>
      </c>
      <c r="H1939" t="s">
        <v>6246</v>
      </c>
      <c r="I1939" s="2">
        <v>45805</v>
      </c>
      <c r="J1939" t="s">
        <v>3912</v>
      </c>
      <c r="K1939" t="s">
        <v>6247</v>
      </c>
      <c r="L1939" t="s">
        <v>6248</v>
      </c>
      <c r="M1939" s="3">
        <v>27403</v>
      </c>
      <c r="N1939" s="4">
        <v>550800.30000000005</v>
      </c>
      <c r="O1939" s="4">
        <v>613.03</v>
      </c>
      <c r="P1939" s="4">
        <v>1088.1400000000001</v>
      </c>
      <c r="Q1939" s="4">
        <v>822.09</v>
      </c>
      <c r="R1939" s="4">
        <v>900</v>
      </c>
      <c r="S1939" s="4">
        <v>548199.13</v>
      </c>
      <c r="T1939" t="s">
        <v>2857</v>
      </c>
      <c r="U1939" t="s">
        <v>6249</v>
      </c>
      <c r="V1939" s="15" t="s">
        <v>5681</v>
      </c>
      <c r="W1939" t="s">
        <v>2871</v>
      </c>
    </row>
    <row r="1940" spans="1:23" x14ac:dyDescent="0.2">
      <c r="A1940" t="s">
        <v>2911</v>
      </c>
      <c r="B1940" t="s">
        <v>2912</v>
      </c>
      <c r="C1940" t="s">
        <v>2871</v>
      </c>
      <c r="D1940" t="s">
        <v>2872</v>
      </c>
      <c r="E1940" t="s">
        <v>2915</v>
      </c>
      <c r="F1940" t="s">
        <v>2916</v>
      </c>
      <c r="G1940" t="s">
        <v>2856</v>
      </c>
      <c r="H1940" t="s">
        <v>6250</v>
      </c>
      <c r="I1940" s="2">
        <v>45805</v>
      </c>
      <c r="J1940" t="s">
        <v>5957</v>
      </c>
      <c r="K1940" t="s">
        <v>5958</v>
      </c>
      <c r="L1940" t="s">
        <v>6251</v>
      </c>
      <c r="M1940" s="3">
        <v>27739</v>
      </c>
      <c r="N1940" s="4">
        <v>557553.9</v>
      </c>
      <c r="O1940" s="4">
        <v>620.54999999999995</v>
      </c>
      <c r="P1940" s="4">
        <v>1375.37</v>
      </c>
      <c r="Q1940" s="4">
        <v>832.17</v>
      </c>
      <c r="R1940" s="4">
        <v>800</v>
      </c>
      <c r="S1940" s="4">
        <v>554757.98</v>
      </c>
      <c r="T1940" t="s">
        <v>2857</v>
      </c>
      <c r="U1940" t="s">
        <v>6252</v>
      </c>
      <c r="V1940" s="15" t="s">
        <v>5681</v>
      </c>
      <c r="W1940" t="s">
        <v>2871</v>
      </c>
    </row>
    <row r="1941" spans="1:23" x14ac:dyDescent="0.2">
      <c r="A1941" t="s">
        <v>2911</v>
      </c>
      <c r="B1941" t="s">
        <v>2912</v>
      </c>
      <c r="C1941" t="s">
        <v>2922</v>
      </c>
      <c r="D1941" t="s">
        <v>2923</v>
      </c>
      <c r="E1941" t="s">
        <v>2915</v>
      </c>
      <c r="F1941" t="s">
        <v>2916</v>
      </c>
      <c r="G1941" t="s">
        <v>2856</v>
      </c>
      <c r="H1941" t="s">
        <v>6253</v>
      </c>
      <c r="I1941" s="2">
        <v>45805</v>
      </c>
      <c r="J1941" t="s">
        <v>6099</v>
      </c>
      <c r="K1941" t="s">
        <v>6100</v>
      </c>
      <c r="L1941" t="s">
        <v>6254</v>
      </c>
      <c r="M1941" s="3">
        <v>36397</v>
      </c>
      <c r="N1941" s="4">
        <v>772649.28</v>
      </c>
      <c r="O1941" s="4">
        <v>859.94</v>
      </c>
      <c r="P1941" s="4">
        <v>1671.45</v>
      </c>
      <c r="Q1941" s="4">
        <v>1091.9100000000001</v>
      </c>
      <c r="R1941" s="4">
        <v>3500</v>
      </c>
      <c r="S1941" s="4">
        <v>766617.89</v>
      </c>
      <c r="T1941" t="s">
        <v>2857</v>
      </c>
      <c r="U1941" t="s">
        <v>6255</v>
      </c>
      <c r="V1941" s="15" t="s">
        <v>5681</v>
      </c>
      <c r="W1941" t="s">
        <v>2922</v>
      </c>
    </row>
    <row r="1942" spans="1:23" x14ac:dyDescent="0.2">
      <c r="A1942" t="s">
        <v>2911</v>
      </c>
      <c r="B1942" t="s">
        <v>2912</v>
      </c>
      <c r="C1942" t="s">
        <v>2871</v>
      </c>
      <c r="D1942" t="s">
        <v>2872</v>
      </c>
      <c r="E1942" t="s">
        <v>2915</v>
      </c>
      <c r="F1942" t="s">
        <v>2916</v>
      </c>
      <c r="G1942" t="s">
        <v>2856</v>
      </c>
      <c r="H1942" t="s">
        <v>6256</v>
      </c>
      <c r="I1942" s="2">
        <v>45805</v>
      </c>
      <c r="J1942" t="s">
        <v>3353</v>
      </c>
      <c r="K1942" t="s">
        <v>6136</v>
      </c>
      <c r="L1942" t="s">
        <v>6257</v>
      </c>
      <c r="M1942" s="3">
        <v>27386</v>
      </c>
      <c r="N1942" s="4">
        <v>564151.6</v>
      </c>
      <c r="O1942" s="4">
        <v>627.89</v>
      </c>
      <c r="P1942" s="4">
        <v>1100</v>
      </c>
      <c r="Q1942" s="4">
        <v>821.58</v>
      </c>
      <c r="R1942" s="4">
        <v>1500</v>
      </c>
      <c r="S1942" s="4">
        <v>560923.71</v>
      </c>
      <c r="T1942" t="s">
        <v>2857</v>
      </c>
      <c r="U1942" t="s">
        <v>6258</v>
      </c>
      <c r="V1942" s="15" t="s">
        <v>5681</v>
      </c>
      <c r="W1942" t="s">
        <v>2871</v>
      </c>
    </row>
    <row r="1943" spans="1:23" x14ac:dyDescent="0.2">
      <c r="A1943" t="s">
        <v>2911</v>
      </c>
      <c r="B1943" t="s">
        <v>2912</v>
      </c>
      <c r="C1943" t="s">
        <v>2871</v>
      </c>
      <c r="D1943" t="s">
        <v>2872</v>
      </c>
      <c r="E1943" t="s">
        <v>2915</v>
      </c>
      <c r="F1943" t="s">
        <v>2916</v>
      </c>
      <c r="G1943" t="s">
        <v>2856</v>
      </c>
      <c r="H1943" t="s">
        <v>6259</v>
      </c>
      <c r="I1943" s="2">
        <v>45805</v>
      </c>
      <c r="J1943" t="s">
        <v>3353</v>
      </c>
      <c r="K1943" t="s">
        <v>6136</v>
      </c>
      <c r="L1943" t="s">
        <v>6260</v>
      </c>
      <c r="M1943" s="3">
        <v>27373</v>
      </c>
      <c r="N1943" s="4">
        <v>574833</v>
      </c>
      <c r="O1943" s="4">
        <v>639.78</v>
      </c>
      <c r="P1943" s="4">
        <v>1088.1400000000001</v>
      </c>
      <c r="Q1943" s="4">
        <v>821.19</v>
      </c>
      <c r="R1943" s="4">
        <v>900</v>
      </c>
      <c r="S1943" s="4">
        <v>572205.07999999996</v>
      </c>
      <c r="T1943" t="s">
        <v>2857</v>
      </c>
      <c r="U1943" t="s">
        <v>6261</v>
      </c>
      <c r="V1943" s="15" t="s">
        <v>5681</v>
      </c>
      <c r="W1943" t="s">
        <v>2871</v>
      </c>
    </row>
    <row r="1944" spans="1:23" x14ac:dyDescent="0.2">
      <c r="A1944" t="s">
        <v>2911</v>
      </c>
      <c r="B1944" t="s">
        <v>2912</v>
      </c>
      <c r="C1944" t="s">
        <v>2871</v>
      </c>
      <c r="D1944" t="s">
        <v>2872</v>
      </c>
      <c r="E1944" t="s">
        <v>2915</v>
      </c>
      <c r="F1944" t="s">
        <v>2916</v>
      </c>
      <c r="G1944" t="s">
        <v>2856</v>
      </c>
      <c r="H1944" t="s">
        <v>6262</v>
      </c>
      <c r="I1944" s="2">
        <v>45805</v>
      </c>
      <c r="J1944" t="s">
        <v>6263</v>
      </c>
      <c r="K1944" t="s">
        <v>6264</v>
      </c>
      <c r="L1944" t="s">
        <v>6265</v>
      </c>
      <c r="M1944" s="3">
        <v>27280</v>
      </c>
      <c r="N1944" s="4">
        <v>574244</v>
      </c>
      <c r="O1944" s="4">
        <v>639.12</v>
      </c>
      <c r="P1944" s="4">
        <v>1100</v>
      </c>
      <c r="Q1944" s="4">
        <v>818.4</v>
      </c>
      <c r="R1944" s="4">
        <v>1000</v>
      </c>
      <c r="S1944" s="4">
        <v>571504.88</v>
      </c>
      <c r="T1944" t="s">
        <v>2857</v>
      </c>
      <c r="U1944" t="s">
        <v>6266</v>
      </c>
      <c r="V1944" s="15" t="s">
        <v>5681</v>
      </c>
      <c r="W1944" t="s">
        <v>2871</v>
      </c>
    </row>
    <row r="1945" spans="1:23" x14ac:dyDescent="0.2">
      <c r="A1945" t="s">
        <v>2911</v>
      </c>
      <c r="B1945" t="s">
        <v>2912</v>
      </c>
      <c r="C1945" t="s">
        <v>2871</v>
      </c>
      <c r="D1945" t="s">
        <v>2872</v>
      </c>
      <c r="E1945" t="s">
        <v>2915</v>
      </c>
      <c r="F1945" t="s">
        <v>2916</v>
      </c>
      <c r="G1945" t="s">
        <v>2856</v>
      </c>
      <c r="H1945" t="s">
        <v>6267</v>
      </c>
      <c r="I1945" s="2">
        <v>45805</v>
      </c>
      <c r="J1945" t="s">
        <v>3912</v>
      </c>
      <c r="K1945" t="s">
        <v>6247</v>
      </c>
      <c r="L1945" t="s">
        <v>6268</v>
      </c>
      <c r="M1945" s="3">
        <v>27346</v>
      </c>
      <c r="N1945" s="4">
        <v>579735.19999999995</v>
      </c>
      <c r="O1945" s="4">
        <v>645.23</v>
      </c>
      <c r="P1945" s="4">
        <v>1100</v>
      </c>
      <c r="Q1945" s="4">
        <v>820.38</v>
      </c>
      <c r="R1945" s="4">
        <v>1000</v>
      </c>
      <c r="S1945" s="4">
        <v>576989.97</v>
      </c>
      <c r="T1945" t="s">
        <v>2857</v>
      </c>
      <c r="U1945" t="s">
        <v>6269</v>
      </c>
      <c r="V1945" s="15" t="s">
        <v>5681</v>
      </c>
      <c r="W1945" t="s">
        <v>2871</v>
      </c>
    </row>
    <row r="1946" spans="1:23" x14ac:dyDescent="0.2">
      <c r="A1946" t="s">
        <v>2911</v>
      </c>
      <c r="B1946" t="s">
        <v>3087</v>
      </c>
      <c r="C1946" t="s">
        <v>2913</v>
      </c>
      <c r="D1946" t="s">
        <v>2914</v>
      </c>
      <c r="E1946" t="s">
        <v>2915</v>
      </c>
      <c r="F1946" t="s">
        <v>2916</v>
      </c>
      <c r="G1946" t="s">
        <v>2856</v>
      </c>
      <c r="H1946" t="s">
        <v>2718</v>
      </c>
      <c r="I1946" s="2">
        <v>45805</v>
      </c>
      <c r="J1946" t="s">
        <v>3032</v>
      </c>
      <c r="K1946" t="s">
        <v>3475</v>
      </c>
      <c r="L1946" t="s">
        <v>6270</v>
      </c>
      <c r="M1946" s="3">
        <v>31245</v>
      </c>
      <c r="N1946" s="4">
        <v>690973.8</v>
      </c>
      <c r="O1946" s="4">
        <v>769.04</v>
      </c>
      <c r="P1946" s="4">
        <v>1985.27</v>
      </c>
      <c r="Q1946" s="4">
        <v>937.35</v>
      </c>
      <c r="R1946" s="4">
        <v>3500</v>
      </c>
      <c r="S1946" s="4">
        <v>684719.49</v>
      </c>
      <c r="T1946" t="s">
        <v>2857</v>
      </c>
      <c r="U1946" t="s">
        <v>6271</v>
      </c>
      <c r="V1946" s="15" t="s">
        <v>5681</v>
      </c>
      <c r="W1946" t="s">
        <v>2913</v>
      </c>
    </row>
    <row r="1947" spans="1:23" x14ac:dyDescent="0.2">
      <c r="A1947" t="s">
        <v>2911</v>
      </c>
      <c r="B1947" t="s">
        <v>3087</v>
      </c>
      <c r="C1947" t="s">
        <v>2913</v>
      </c>
      <c r="D1947" t="s">
        <v>2914</v>
      </c>
      <c r="E1947" t="s">
        <v>2915</v>
      </c>
      <c r="F1947" t="s">
        <v>2916</v>
      </c>
      <c r="G1947" t="s">
        <v>2856</v>
      </c>
      <c r="H1947" t="s">
        <v>2718</v>
      </c>
      <c r="I1947" s="2">
        <v>45805</v>
      </c>
      <c r="J1947" t="s">
        <v>3032</v>
      </c>
      <c r="K1947" t="s">
        <v>3475</v>
      </c>
      <c r="L1947" t="s">
        <v>6272</v>
      </c>
      <c r="M1947" s="3">
        <v>31245</v>
      </c>
      <c r="N1947" s="4">
        <v>690973.8</v>
      </c>
      <c r="O1947" s="4">
        <v>769.04</v>
      </c>
      <c r="P1947" s="4">
        <v>1985.27</v>
      </c>
      <c r="Q1947" s="4">
        <v>937.35</v>
      </c>
      <c r="R1947" s="4">
        <v>3500</v>
      </c>
      <c r="S1947" s="4">
        <v>684719.49</v>
      </c>
      <c r="T1947" t="s">
        <v>2857</v>
      </c>
      <c r="U1947" t="s">
        <v>6271</v>
      </c>
      <c r="V1947" s="15" t="s">
        <v>5681</v>
      </c>
      <c r="W1947" t="s">
        <v>2913</v>
      </c>
    </row>
    <row r="1948" spans="1:23" x14ac:dyDescent="0.2">
      <c r="A1948" t="s">
        <v>2911</v>
      </c>
      <c r="B1948" t="s">
        <v>3087</v>
      </c>
      <c r="C1948" t="s">
        <v>2913</v>
      </c>
      <c r="D1948" t="s">
        <v>2914</v>
      </c>
      <c r="E1948" t="s">
        <v>2915</v>
      </c>
      <c r="F1948" t="s">
        <v>2916</v>
      </c>
      <c r="G1948" t="s">
        <v>2856</v>
      </c>
      <c r="H1948" t="s">
        <v>2718</v>
      </c>
      <c r="I1948" s="2">
        <v>45805</v>
      </c>
      <c r="J1948" t="s">
        <v>3032</v>
      </c>
      <c r="K1948" t="s">
        <v>3475</v>
      </c>
      <c r="L1948" t="s">
        <v>6273</v>
      </c>
      <c r="M1948" s="3">
        <v>31245</v>
      </c>
      <c r="N1948" s="4">
        <v>690973.8</v>
      </c>
      <c r="O1948" s="4">
        <v>769.04</v>
      </c>
      <c r="P1948" s="4">
        <v>1985.27</v>
      </c>
      <c r="Q1948" s="4">
        <v>937.35</v>
      </c>
      <c r="R1948" s="4">
        <v>3500</v>
      </c>
      <c r="S1948" s="4">
        <v>684719.49</v>
      </c>
      <c r="T1948" t="s">
        <v>2857</v>
      </c>
      <c r="U1948" t="s">
        <v>6271</v>
      </c>
      <c r="V1948" s="15" t="s">
        <v>5681</v>
      </c>
      <c r="W1948" t="s">
        <v>2913</v>
      </c>
    </row>
    <row r="1949" spans="1:23" x14ac:dyDescent="0.2">
      <c r="A1949" t="s">
        <v>2911</v>
      </c>
      <c r="B1949" t="s">
        <v>3087</v>
      </c>
      <c r="C1949" t="s">
        <v>2913</v>
      </c>
      <c r="D1949" t="s">
        <v>2914</v>
      </c>
      <c r="E1949" t="s">
        <v>2915</v>
      </c>
      <c r="F1949" t="s">
        <v>2916</v>
      </c>
      <c r="G1949" t="s">
        <v>2856</v>
      </c>
      <c r="H1949" t="s">
        <v>2718</v>
      </c>
      <c r="I1949" s="2">
        <v>45805</v>
      </c>
      <c r="J1949" t="s">
        <v>3032</v>
      </c>
      <c r="K1949" t="s">
        <v>3475</v>
      </c>
      <c r="L1949" t="s">
        <v>6274</v>
      </c>
      <c r="M1949" s="3">
        <v>31245</v>
      </c>
      <c r="N1949" s="4">
        <v>690973.8</v>
      </c>
      <c r="O1949" s="4">
        <v>769.04</v>
      </c>
      <c r="P1949" s="4">
        <v>1985.27</v>
      </c>
      <c r="Q1949" s="4">
        <v>937.35</v>
      </c>
      <c r="R1949" s="4">
        <v>3500</v>
      </c>
      <c r="S1949" s="4">
        <v>684719.49</v>
      </c>
      <c r="T1949" t="s">
        <v>2857</v>
      </c>
      <c r="U1949" t="s">
        <v>6271</v>
      </c>
      <c r="V1949" s="15" t="s">
        <v>5681</v>
      </c>
      <c r="W1949" t="s">
        <v>2913</v>
      </c>
    </row>
    <row r="1950" spans="1:23" x14ac:dyDescent="0.2">
      <c r="A1950" t="s">
        <v>2911</v>
      </c>
      <c r="B1950" t="s">
        <v>3087</v>
      </c>
      <c r="C1950" t="s">
        <v>2913</v>
      </c>
      <c r="D1950" t="s">
        <v>2914</v>
      </c>
      <c r="E1950" t="s">
        <v>2915</v>
      </c>
      <c r="F1950" t="s">
        <v>2916</v>
      </c>
      <c r="G1950" t="s">
        <v>2856</v>
      </c>
      <c r="H1950" t="s">
        <v>2718</v>
      </c>
      <c r="I1950" s="2">
        <v>45805</v>
      </c>
      <c r="J1950" t="s">
        <v>3032</v>
      </c>
      <c r="K1950" t="s">
        <v>3475</v>
      </c>
      <c r="L1950" t="s">
        <v>6275</v>
      </c>
      <c r="M1950" s="3">
        <v>31245</v>
      </c>
      <c r="N1950" s="4">
        <v>690973.8</v>
      </c>
      <c r="O1950" s="4">
        <v>769.04</v>
      </c>
      <c r="P1950" s="4">
        <v>1985.27</v>
      </c>
      <c r="Q1950" s="4">
        <v>937.35</v>
      </c>
      <c r="R1950" s="4">
        <v>3500</v>
      </c>
      <c r="S1950" s="4">
        <v>684719.49</v>
      </c>
      <c r="T1950" t="s">
        <v>2857</v>
      </c>
      <c r="U1950" t="s">
        <v>6271</v>
      </c>
      <c r="V1950" s="15" t="s">
        <v>5681</v>
      </c>
      <c r="W1950" t="s">
        <v>2913</v>
      </c>
    </row>
    <row r="1951" spans="1:23" x14ac:dyDescent="0.2">
      <c r="A1951" t="s">
        <v>2911</v>
      </c>
      <c r="B1951" t="s">
        <v>3087</v>
      </c>
      <c r="C1951" t="s">
        <v>2913</v>
      </c>
      <c r="D1951" t="s">
        <v>2914</v>
      </c>
      <c r="E1951" t="s">
        <v>2915</v>
      </c>
      <c r="F1951" t="s">
        <v>2916</v>
      </c>
      <c r="G1951" t="s">
        <v>2856</v>
      </c>
      <c r="H1951" t="s">
        <v>2718</v>
      </c>
      <c r="I1951" s="2">
        <v>45805</v>
      </c>
      <c r="J1951" t="s">
        <v>3032</v>
      </c>
      <c r="K1951" t="s">
        <v>3475</v>
      </c>
      <c r="L1951" t="s">
        <v>6276</v>
      </c>
      <c r="M1951" s="3">
        <v>31245</v>
      </c>
      <c r="N1951" s="4">
        <v>690973.8</v>
      </c>
      <c r="O1951" s="4">
        <v>769.04</v>
      </c>
      <c r="P1951" s="4">
        <v>1985.27</v>
      </c>
      <c r="Q1951" s="4">
        <v>937.35</v>
      </c>
      <c r="R1951" s="4">
        <v>3500</v>
      </c>
      <c r="S1951" s="4">
        <v>684719.49</v>
      </c>
      <c r="T1951" t="s">
        <v>2857</v>
      </c>
      <c r="U1951" t="s">
        <v>6271</v>
      </c>
      <c r="V1951" s="15" t="s">
        <v>5681</v>
      </c>
      <c r="W1951" t="s">
        <v>2913</v>
      </c>
    </row>
    <row r="1952" spans="1:23" x14ac:dyDescent="0.2">
      <c r="A1952" t="s">
        <v>2911</v>
      </c>
      <c r="B1952" t="s">
        <v>3087</v>
      </c>
      <c r="C1952" t="s">
        <v>2913</v>
      </c>
      <c r="D1952" t="s">
        <v>2914</v>
      </c>
      <c r="E1952" t="s">
        <v>2915</v>
      </c>
      <c r="F1952" t="s">
        <v>2916</v>
      </c>
      <c r="G1952" t="s">
        <v>2856</v>
      </c>
      <c r="H1952" t="s">
        <v>2718</v>
      </c>
      <c r="I1952" s="2">
        <v>45805</v>
      </c>
      <c r="J1952" t="s">
        <v>3032</v>
      </c>
      <c r="K1952" t="s">
        <v>3475</v>
      </c>
      <c r="L1952" t="s">
        <v>6277</v>
      </c>
      <c r="M1952" s="3">
        <v>31245</v>
      </c>
      <c r="N1952" s="4">
        <v>690973.8</v>
      </c>
      <c r="O1952" s="4">
        <v>769.04</v>
      </c>
      <c r="P1952" s="4">
        <v>1985.27</v>
      </c>
      <c r="Q1952" s="4">
        <v>937.35</v>
      </c>
      <c r="R1952" s="4">
        <v>3500</v>
      </c>
      <c r="S1952" s="4">
        <v>684719.49</v>
      </c>
      <c r="T1952" t="s">
        <v>2857</v>
      </c>
      <c r="U1952" t="s">
        <v>6271</v>
      </c>
      <c r="V1952" s="15" t="s">
        <v>5681</v>
      </c>
      <c r="W1952" t="s">
        <v>2913</v>
      </c>
    </row>
    <row r="1953" spans="1:23" x14ac:dyDescent="0.2">
      <c r="A1953" t="s">
        <v>2911</v>
      </c>
      <c r="B1953" t="s">
        <v>3087</v>
      </c>
      <c r="C1953" t="s">
        <v>2913</v>
      </c>
      <c r="D1953" t="s">
        <v>2914</v>
      </c>
      <c r="E1953" t="s">
        <v>2915</v>
      </c>
      <c r="F1953" t="s">
        <v>2916</v>
      </c>
      <c r="G1953" t="s">
        <v>2856</v>
      </c>
      <c r="H1953" t="s">
        <v>2718</v>
      </c>
      <c r="I1953" s="2">
        <v>45805</v>
      </c>
      <c r="J1953" t="s">
        <v>3032</v>
      </c>
      <c r="K1953" t="s">
        <v>3475</v>
      </c>
      <c r="L1953" t="s">
        <v>6278</v>
      </c>
      <c r="M1953" s="3">
        <v>31245</v>
      </c>
      <c r="N1953" s="4">
        <v>690973.8</v>
      </c>
      <c r="O1953" s="4">
        <v>769.04</v>
      </c>
      <c r="P1953" s="4">
        <v>1985.27</v>
      </c>
      <c r="Q1953" s="4">
        <v>937.35</v>
      </c>
      <c r="R1953" s="4">
        <v>3500</v>
      </c>
      <c r="S1953" s="4">
        <v>684719.49</v>
      </c>
      <c r="T1953" t="s">
        <v>2857</v>
      </c>
      <c r="U1953" t="s">
        <v>6271</v>
      </c>
      <c r="V1953" s="15" t="s">
        <v>5681</v>
      </c>
      <c r="W1953" t="s">
        <v>2913</v>
      </c>
    </row>
    <row r="1954" spans="1:23" x14ac:dyDescent="0.2">
      <c r="A1954" t="s">
        <v>2911</v>
      </c>
      <c r="B1954" t="s">
        <v>3087</v>
      </c>
      <c r="C1954" t="s">
        <v>2913</v>
      </c>
      <c r="D1954" t="s">
        <v>2914</v>
      </c>
      <c r="E1954" t="s">
        <v>2915</v>
      </c>
      <c r="F1954" t="s">
        <v>2916</v>
      </c>
      <c r="G1954" t="s">
        <v>2856</v>
      </c>
      <c r="H1954" t="s">
        <v>2718</v>
      </c>
      <c r="I1954" s="2">
        <v>45805</v>
      </c>
      <c r="J1954" t="s">
        <v>3032</v>
      </c>
      <c r="K1954" t="s">
        <v>3475</v>
      </c>
      <c r="L1954" t="s">
        <v>6279</v>
      </c>
      <c r="M1954" s="3">
        <v>31245</v>
      </c>
      <c r="N1954" s="4">
        <v>690973.8</v>
      </c>
      <c r="O1954" s="4">
        <v>769.04</v>
      </c>
      <c r="P1954" s="4">
        <v>1985.27</v>
      </c>
      <c r="Q1954" s="4">
        <v>937.35</v>
      </c>
      <c r="R1954" s="4">
        <v>3500</v>
      </c>
      <c r="S1954" s="4">
        <v>684719.49</v>
      </c>
      <c r="T1954" t="s">
        <v>2857</v>
      </c>
      <c r="U1954" t="s">
        <v>6271</v>
      </c>
      <c r="V1954" s="15" t="s">
        <v>5681</v>
      </c>
      <c r="W1954" t="s">
        <v>2913</v>
      </c>
    </row>
    <row r="1955" spans="1:23" x14ac:dyDescent="0.2">
      <c r="A1955" t="s">
        <v>2911</v>
      </c>
      <c r="B1955" t="s">
        <v>3087</v>
      </c>
      <c r="C1955" t="s">
        <v>2913</v>
      </c>
      <c r="D1955" t="s">
        <v>2914</v>
      </c>
      <c r="E1955" t="s">
        <v>2915</v>
      </c>
      <c r="F1955" t="s">
        <v>2916</v>
      </c>
      <c r="G1955" t="s">
        <v>2856</v>
      </c>
      <c r="H1955" t="s">
        <v>2718</v>
      </c>
      <c r="I1955" s="2">
        <v>45805</v>
      </c>
      <c r="J1955" t="s">
        <v>3032</v>
      </c>
      <c r="K1955" t="s">
        <v>3475</v>
      </c>
      <c r="L1955" t="s">
        <v>6280</v>
      </c>
      <c r="M1955" s="3">
        <v>31245</v>
      </c>
      <c r="N1955" s="4">
        <v>690973.8</v>
      </c>
      <c r="O1955" s="4">
        <v>769.04</v>
      </c>
      <c r="P1955" s="4">
        <v>1985.27</v>
      </c>
      <c r="Q1955" s="4">
        <v>937.35</v>
      </c>
      <c r="R1955" s="4">
        <v>3500</v>
      </c>
      <c r="S1955" s="4">
        <v>684719.49</v>
      </c>
      <c r="T1955" t="s">
        <v>2857</v>
      </c>
      <c r="U1955" t="s">
        <v>6271</v>
      </c>
      <c r="V1955" s="15" t="s">
        <v>5681</v>
      </c>
      <c r="W1955" t="s">
        <v>2913</v>
      </c>
    </row>
    <row r="1956" spans="1:23" x14ac:dyDescent="0.2">
      <c r="A1956" t="s">
        <v>2911</v>
      </c>
      <c r="B1956" t="s">
        <v>3087</v>
      </c>
      <c r="C1956" t="s">
        <v>2913</v>
      </c>
      <c r="D1956" t="s">
        <v>2914</v>
      </c>
      <c r="E1956" t="s">
        <v>2915</v>
      </c>
      <c r="F1956" t="s">
        <v>2916</v>
      </c>
      <c r="G1956" t="s">
        <v>2856</v>
      </c>
      <c r="H1956" t="s">
        <v>2718</v>
      </c>
      <c r="I1956" s="2">
        <v>45805</v>
      </c>
      <c r="J1956" t="s">
        <v>3032</v>
      </c>
      <c r="K1956" t="s">
        <v>3475</v>
      </c>
      <c r="L1956" t="s">
        <v>6281</v>
      </c>
      <c r="M1956" s="3">
        <v>31245</v>
      </c>
      <c r="N1956" s="4">
        <v>690973.8</v>
      </c>
      <c r="O1956" s="4">
        <v>769.04</v>
      </c>
      <c r="P1956" s="4">
        <v>1985.27</v>
      </c>
      <c r="Q1956" s="4">
        <v>937.35</v>
      </c>
      <c r="R1956" s="4">
        <v>3500</v>
      </c>
      <c r="S1956" s="4">
        <v>684719.49</v>
      </c>
      <c r="T1956" t="s">
        <v>2857</v>
      </c>
      <c r="U1956" t="s">
        <v>6271</v>
      </c>
      <c r="V1956" s="15" t="s">
        <v>5681</v>
      </c>
      <c r="W1956" t="s">
        <v>2913</v>
      </c>
    </row>
    <row r="1957" spans="1:23" x14ac:dyDescent="0.2">
      <c r="A1957" t="s">
        <v>2911</v>
      </c>
      <c r="B1957" t="s">
        <v>3087</v>
      </c>
      <c r="C1957" t="s">
        <v>2913</v>
      </c>
      <c r="D1957" t="s">
        <v>2914</v>
      </c>
      <c r="E1957" t="s">
        <v>2915</v>
      </c>
      <c r="F1957" t="s">
        <v>2916</v>
      </c>
      <c r="G1957" t="s">
        <v>2856</v>
      </c>
      <c r="H1957" t="s">
        <v>2718</v>
      </c>
      <c r="I1957" s="2">
        <v>45805</v>
      </c>
      <c r="J1957" t="s">
        <v>3032</v>
      </c>
      <c r="K1957" t="s">
        <v>3475</v>
      </c>
      <c r="L1957" t="s">
        <v>6282</v>
      </c>
      <c r="M1957" s="3">
        <v>31245</v>
      </c>
      <c r="N1957" s="4">
        <v>690973.8</v>
      </c>
      <c r="O1957" s="4">
        <v>769.04</v>
      </c>
      <c r="P1957" s="4">
        <v>1985.27</v>
      </c>
      <c r="Q1957" s="4">
        <v>937.35</v>
      </c>
      <c r="R1957" s="4">
        <v>3500</v>
      </c>
      <c r="S1957" s="4">
        <v>684719.49</v>
      </c>
      <c r="T1957" t="s">
        <v>2857</v>
      </c>
      <c r="U1957" t="s">
        <v>6271</v>
      </c>
      <c r="V1957" s="15" t="s">
        <v>5681</v>
      </c>
      <c r="W1957" t="s">
        <v>2913</v>
      </c>
    </row>
    <row r="1958" spans="1:23" x14ac:dyDescent="0.2">
      <c r="A1958" t="s">
        <v>2911</v>
      </c>
      <c r="B1958" t="s">
        <v>2912</v>
      </c>
      <c r="C1958" t="s">
        <v>2913</v>
      </c>
      <c r="D1958" t="s">
        <v>2914</v>
      </c>
      <c r="E1958" t="s">
        <v>2915</v>
      </c>
      <c r="F1958" t="s">
        <v>2916</v>
      </c>
      <c r="G1958" t="s">
        <v>2856</v>
      </c>
      <c r="H1958" t="s">
        <v>6283</v>
      </c>
      <c r="I1958" s="2">
        <v>45806</v>
      </c>
      <c r="J1958" t="s">
        <v>2918</v>
      </c>
      <c r="K1958" t="s">
        <v>2919</v>
      </c>
      <c r="L1958" t="s">
        <v>6284</v>
      </c>
      <c r="M1958" s="3">
        <v>29304</v>
      </c>
      <c r="N1958" s="4">
        <v>649803.31000000006</v>
      </c>
      <c r="O1958" s="4">
        <v>723.22</v>
      </c>
      <c r="P1958" s="4">
        <v>1506.4</v>
      </c>
      <c r="Q1958" s="4">
        <v>879.12</v>
      </c>
      <c r="R1958" s="4">
        <v>3500</v>
      </c>
      <c r="S1958" s="4">
        <v>644073.68999999994</v>
      </c>
      <c r="T1958" t="s">
        <v>2857</v>
      </c>
      <c r="U1958" t="s">
        <v>6285</v>
      </c>
      <c r="V1958" s="15" t="s">
        <v>5681</v>
      </c>
      <c r="W1958" t="s">
        <v>2913</v>
      </c>
    </row>
    <row r="1959" spans="1:23" x14ac:dyDescent="0.2">
      <c r="A1959" t="s">
        <v>2911</v>
      </c>
      <c r="B1959" t="s">
        <v>2912</v>
      </c>
      <c r="C1959" t="s">
        <v>2913</v>
      </c>
      <c r="D1959" t="s">
        <v>2914</v>
      </c>
      <c r="E1959" t="s">
        <v>2915</v>
      </c>
      <c r="F1959" t="s">
        <v>2916</v>
      </c>
      <c r="G1959" t="s">
        <v>2856</v>
      </c>
      <c r="H1959" t="s">
        <v>6286</v>
      </c>
      <c r="I1959" s="2">
        <v>45806</v>
      </c>
      <c r="J1959" t="s">
        <v>2918</v>
      </c>
      <c r="K1959" t="s">
        <v>2919</v>
      </c>
      <c r="L1959" t="s">
        <v>6287</v>
      </c>
      <c r="M1959" s="3">
        <v>29304</v>
      </c>
      <c r="N1959" s="4">
        <v>649803.31000000006</v>
      </c>
      <c r="O1959" s="4">
        <v>723.22</v>
      </c>
      <c r="P1959" s="4">
        <v>1854</v>
      </c>
      <c r="Q1959" s="4">
        <v>879.12</v>
      </c>
      <c r="R1959" s="4">
        <v>3499.99</v>
      </c>
      <c r="S1959" s="4">
        <v>643726.1</v>
      </c>
      <c r="T1959" t="s">
        <v>2857</v>
      </c>
      <c r="U1959" t="s">
        <v>6288</v>
      </c>
      <c r="V1959" s="15" t="s">
        <v>5681</v>
      </c>
      <c r="W1959" t="s">
        <v>2913</v>
      </c>
    </row>
    <row r="1960" spans="1:23" x14ac:dyDescent="0.2">
      <c r="A1960" t="s">
        <v>2911</v>
      </c>
      <c r="B1960" t="s">
        <v>2912</v>
      </c>
      <c r="C1960" t="s">
        <v>2913</v>
      </c>
      <c r="D1960" t="s">
        <v>2914</v>
      </c>
      <c r="E1960" t="s">
        <v>2915</v>
      </c>
      <c r="F1960" t="s">
        <v>2916</v>
      </c>
      <c r="G1960" t="s">
        <v>2856</v>
      </c>
      <c r="H1960" t="s">
        <v>6289</v>
      </c>
      <c r="I1960" s="2">
        <v>45806</v>
      </c>
      <c r="J1960" t="s">
        <v>2918</v>
      </c>
      <c r="K1960" t="s">
        <v>2919</v>
      </c>
      <c r="L1960" t="s">
        <v>6290</v>
      </c>
      <c r="M1960" s="3">
        <v>29304</v>
      </c>
      <c r="N1960" s="4">
        <v>649803.31000000006</v>
      </c>
      <c r="O1960" s="4">
        <v>723.22</v>
      </c>
      <c r="P1960" s="4">
        <v>1854</v>
      </c>
      <c r="Q1960" s="4">
        <v>879.12</v>
      </c>
      <c r="R1960" s="4">
        <v>3500</v>
      </c>
      <c r="S1960" s="4">
        <v>643726.09</v>
      </c>
      <c r="T1960" t="s">
        <v>2857</v>
      </c>
      <c r="U1960" t="s">
        <v>6291</v>
      </c>
      <c r="V1960" s="15" t="s">
        <v>5681</v>
      </c>
      <c r="W1960" t="s">
        <v>2913</v>
      </c>
    </row>
    <row r="1961" spans="1:23" x14ac:dyDescent="0.2">
      <c r="A1961" t="s">
        <v>2911</v>
      </c>
      <c r="B1961" t="s">
        <v>2912</v>
      </c>
      <c r="C1961" t="s">
        <v>2887</v>
      </c>
      <c r="D1961" t="s">
        <v>2888</v>
      </c>
      <c r="E1961" t="s">
        <v>2915</v>
      </c>
      <c r="F1961" t="s">
        <v>2916</v>
      </c>
      <c r="G1961" t="s">
        <v>2856</v>
      </c>
      <c r="H1961" t="s">
        <v>6292</v>
      </c>
      <c r="I1961" s="2">
        <v>45806</v>
      </c>
      <c r="J1961" t="s">
        <v>3249</v>
      </c>
      <c r="K1961" t="s">
        <v>3250</v>
      </c>
      <c r="L1961" t="s">
        <v>6293</v>
      </c>
      <c r="M1961" s="3">
        <v>15498</v>
      </c>
      <c r="N1961" s="4">
        <v>314229.7</v>
      </c>
      <c r="O1961" s="4">
        <v>349.73</v>
      </c>
      <c r="P1961" s="4">
        <v>1162.5</v>
      </c>
      <c r="Q1961" s="4">
        <v>929.88</v>
      </c>
      <c r="R1961" s="4">
        <v>900</v>
      </c>
      <c r="S1961" s="4">
        <v>311817.46999999997</v>
      </c>
      <c r="T1961" t="s">
        <v>2857</v>
      </c>
      <c r="U1961" t="s">
        <v>6294</v>
      </c>
      <c r="V1961" s="15" t="s">
        <v>5681</v>
      </c>
      <c r="W1961" t="s">
        <v>2887</v>
      </c>
    </row>
    <row r="1962" spans="1:23" x14ac:dyDescent="0.2">
      <c r="A1962" t="s">
        <v>2911</v>
      </c>
      <c r="B1962" t="s">
        <v>2912</v>
      </c>
      <c r="C1962" t="s">
        <v>2922</v>
      </c>
      <c r="D1962" t="s">
        <v>2923</v>
      </c>
      <c r="E1962" t="s">
        <v>2915</v>
      </c>
      <c r="F1962" t="s">
        <v>2916</v>
      </c>
      <c r="G1962" t="s">
        <v>2856</v>
      </c>
      <c r="H1962" t="s">
        <v>6295</v>
      </c>
      <c r="I1962" s="2">
        <v>45806</v>
      </c>
      <c r="J1962" t="s">
        <v>2933</v>
      </c>
      <c r="K1962" t="s">
        <v>2934</v>
      </c>
      <c r="L1962" t="s">
        <v>4489</v>
      </c>
      <c r="M1962" s="3">
        <v>4129</v>
      </c>
      <c r="N1962" s="4">
        <v>88969.38</v>
      </c>
      <c r="O1962" s="4">
        <v>99.02</v>
      </c>
      <c r="P1962" s="4">
        <v>408.43</v>
      </c>
      <c r="Q1962" s="4">
        <v>123.87</v>
      </c>
      <c r="R1962" s="4">
        <v>642.86</v>
      </c>
      <c r="S1962" s="4">
        <v>87819.07</v>
      </c>
      <c r="T1962" t="s">
        <v>2857</v>
      </c>
      <c r="U1962" t="s">
        <v>6296</v>
      </c>
      <c r="V1962" s="15" t="s">
        <v>5681</v>
      </c>
      <c r="W1962" t="s">
        <v>2922</v>
      </c>
    </row>
    <row r="1963" spans="1:23" x14ac:dyDescent="0.2">
      <c r="A1963" t="s">
        <v>2911</v>
      </c>
      <c r="B1963" t="s">
        <v>2912</v>
      </c>
      <c r="C1963" t="s">
        <v>2871</v>
      </c>
      <c r="D1963" t="s">
        <v>2872</v>
      </c>
      <c r="E1963" t="s">
        <v>2915</v>
      </c>
      <c r="F1963" t="s">
        <v>2916</v>
      </c>
      <c r="G1963" t="s">
        <v>2856</v>
      </c>
      <c r="H1963" t="s">
        <v>6297</v>
      </c>
      <c r="I1963" s="2">
        <v>45806</v>
      </c>
      <c r="J1963" t="s">
        <v>6298</v>
      </c>
      <c r="K1963" t="s">
        <v>6299</v>
      </c>
      <c r="L1963" t="s">
        <v>6300</v>
      </c>
      <c r="M1963" s="3">
        <v>27351</v>
      </c>
      <c r="N1963" s="4">
        <v>567533.25</v>
      </c>
      <c r="O1963" s="4">
        <v>631.65</v>
      </c>
      <c r="P1963" s="4">
        <v>1088</v>
      </c>
      <c r="Q1963" s="4">
        <v>820.53</v>
      </c>
      <c r="R1963" s="4">
        <v>1200</v>
      </c>
      <c r="S1963" s="4">
        <v>564613.6</v>
      </c>
      <c r="T1963" t="s">
        <v>2857</v>
      </c>
      <c r="U1963" t="s">
        <v>6301</v>
      </c>
      <c r="V1963" s="15" t="s">
        <v>5681</v>
      </c>
      <c r="W1963" t="s">
        <v>2871</v>
      </c>
    </row>
    <row r="1964" spans="1:23" x14ac:dyDescent="0.2">
      <c r="A1964" t="s">
        <v>2911</v>
      </c>
      <c r="B1964" t="s">
        <v>2912</v>
      </c>
      <c r="C1964" t="s">
        <v>2913</v>
      </c>
      <c r="D1964" t="s">
        <v>2914</v>
      </c>
      <c r="E1964" t="s">
        <v>2915</v>
      </c>
      <c r="F1964" t="s">
        <v>2916</v>
      </c>
      <c r="G1964" t="s">
        <v>2856</v>
      </c>
      <c r="H1964" t="s">
        <v>6302</v>
      </c>
      <c r="I1964" s="2">
        <v>45807</v>
      </c>
      <c r="J1964" t="s">
        <v>6128</v>
      </c>
      <c r="K1964" t="s">
        <v>6129</v>
      </c>
      <c r="L1964" t="s">
        <v>6303</v>
      </c>
      <c r="M1964" s="3">
        <v>31245</v>
      </c>
      <c r="N1964" s="4">
        <v>701450.25</v>
      </c>
      <c r="O1964" s="4">
        <v>780.7</v>
      </c>
      <c r="P1964" s="4">
        <v>2600</v>
      </c>
      <c r="Q1964" s="4">
        <v>937.35</v>
      </c>
      <c r="R1964" s="4">
        <v>3500</v>
      </c>
      <c r="S1964" s="4">
        <v>694569.55</v>
      </c>
      <c r="T1964" t="s">
        <v>2857</v>
      </c>
      <c r="U1964" t="s">
        <v>6304</v>
      </c>
      <c r="V1964" s="15" t="s">
        <v>5681</v>
      </c>
      <c r="W1964" t="s">
        <v>2913</v>
      </c>
    </row>
    <row r="1965" spans="1:23" x14ac:dyDescent="0.2">
      <c r="A1965" t="s">
        <v>2911</v>
      </c>
      <c r="B1965" t="s">
        <v>2912</v>
      </c>
      <c r="C1965" t="s">
        <v>3156</v>
      </c>
      <c r="D1965" t="s">
        <v>3157</v>
      </c>
      <c r="E1965" t="s">
        <v>2915</v>
      </c>
      <c r="F1965" t="s">
        <v>2916</v>
      </c>
      <c r="G1965" t="s">
        <v>2856</v>
      </c>
      <c r="H1965" t="s">
        <v>6305</v>
      </c>
      <c r="I1965" s="2">
        <v>45807</v>
      </c>
      <c r="J1965" t="s">
        <v>4717</v>
      </c>
      <c r="K1965" t="s">
        <v>4718</v>
      </c>
      <c r="L1965" t="s">
        <v>4721</v>
      </c>
      <c r="M1965" s="3">
        <v>212</v>
      </c>
      <c r="N1965" s="4">
        <v>169346.75</v>
      </c>
      <c r="O1965" s="4">
        <v>188.48</v>
      </c>
      <c r="P1965" s="4">
        <v>733.58</v>
      </c>
      <c r="Q1965" s="4">
        <v>0</v>
      </c>
      <c r="R1965" s="4">
        <v>0</v>
      </c>
      <c r="S1965" s="4">
        <v>168424.69</v>
      </c>
      <c r="T1965" t="s">
        <v>2857</v>
      </c>
      <c r="U1965" t="s">
        <v>6306</v>
      </c>
      <c r="V1965" s="15" t="s">
        <v>5681</v>
      </c>
      <c r="W1965" t="s">
        <v>3156</v>
      </c>
    </row>
    <row r="1966" spans="1:23" x14ac:dyDescent="0.2">
      <c r="A1966" t="s">
        <v>2911</v>
      </c>
      <c r="B1966" t="s">
        <v>2912</v>
      </c>
      <c r="C1966" t="s">
        <v>3156</v>
      </c>
      <c r="D1966" t="s">
        <v>3157</v>
      </c>
      <c r="E1966" t="s">
        <v>2915</v>
      </c>
      <c r="F1966" t="s">
        <v>2916</v>
      </c>
      <c r="G1966" t="s">
        <v>2856</v>
      </c>
      <c r="H1966" t="s">
        <v>6305</v>
      </c>
      <c r="I1966" s="2">
        <v>45807</v>
      </c>
      <c r="J1966" t="s">
        <v>4717</v>
      </c>
      <c r="K1966" t="s">
        <v>4718</v>
      </c>
      <c r="L1966" t="s">
        <v>4841</v>
      </c>
      <c r="M1966" s="3">
        <v>339</v>
      </c>
      <c r="N1966" s="4">
        <v>271577.75</v>
      </c>
      <c r="O1966" s="4">
        <v>302.26</v>
      </c>
      <c r="P1966" s="4">
        <v>1176.42</v>
      </c>
      <c r="Q1966" s="4">
        <v>0</v>
      </c>
      <c r="R1966" s="4">
        <v>0</v>
      </c>
      <c r="S1966" s="4">
        <v>270099.07</v>
      </c>
      <c r="T1966" t="s">
        <v>2857</v>
      </c>
      <c r="U1966" t="s">
        <v>6306</v>
      </c>
      <c r="V1966" s="15" t="s">
        <v>5681</v>
      </c>
      <c r="W1966" t="s">
        <v>3156</v>
      </c>
    </row>
    <row r="1967" spans="1:23" x14ac:dyDescent="0.2">
      <c r="A1967" t="s">
        <v>2911</v>
      </c>
      <c r="B1967" t="s">
        <v>2912</v>
      </c>
      <c r="C1967" t="s">
        <v>2913</v>
      </c>
      <c r="D1967" t="s">
        <v>2914</v>
      </c>
      <c r="E1967" t="s">
        <v>2915</v>
      </c>
      <c r="F1967" t="s">
        <v>2916</v>
      </c>
      <c r="G1967" t="s">
        <v>2856</v>
      </c>
      <c r="H1967" t="s">
        <v>2218</v>
      </c>
      <c r="I1967" s="2">
        <v>45807</v>
      </c>
      <c r="J1967" t="s">
        <v>3465</v>
      </c>
      <c r="K1967" t="s">
        <v>3466</v>
      </c>
      <c r="L1967" t="s">
        <v>6307</v>
      </c>
      <c r="M1967" s="3">
        <v>31245</v>
      </c>
      <c r="N1967" s="4">
        <v>705650.52</v>
      </c>
      <c r="O1967" s="4">
        <v>785.37</v>
      </c>
      <c r="P1967" s="4">
        <v>2229</v>
      </c>
      <c r="Q1967" s="4">
        <v>937.35</v>
      </c>
      <c r="R1967" s="4">
        <v>3500</v>
      </c>
      <c r="S1967" s="4">
        <v>699136.15</v>
      </c>
      <c r="T1967" t="s">
        <v>2857</v>
      </c>
      <c r="U1967" t="s">
        <v>6308</v>
      </c>
      <c r="V1967" s="15" t="s">
        <v>5681</v>
      </c>
      <c r="W1967" t="s">
        <v>2913</v>
      </c>
    </row>
    <row r="1968" spans="1:23" x14ac:dyDescent="0.2">
      <c r="A1968" t="s">
        <v>2911</v>
      </c>
      <c r="B1968" t="s">
        <v>2912</v>
      </c>
      <c r="C1968" t="s">
        <v>2913</v>
      </c>
      <c r="D1968" t="s">
        <v>2914</v>
      </c>
      <c r="E1968" t="s">
        <v>2915</v>
      </c>
      <c r="F1968" t="s">
        <v>2916</v>
      </c>
      <c r="G1968" t="s">
        <v>2856</v>
      </c>
      <c r="H1968" t="s">
        <v>2218</v>
      </c>
      <c r="I1968" s="2">
        <v>45807</v>
      </c>
      <c r="J1968" t="s">
        <v>3465</v>
      </c>
      <c r="K1968" t="s">
        <v>3466</v>
      </c>
      <c r="L1968" t="s">
        <v>6309</v>
      </c>
      <c r="M1968" s="3">
        <v>31245</v>
      </c>
      <c r="N1968" s="4">
        <v>711274.62</v>
      </c>
      <c r="O1968" s="4">
        <v>791.63</v>
      </c>
      <c r="P1968" s="4">
        <v>2229</v>
      </c>
      <c r="Q1968" s="4">
        <v>937.35</v>
      </c>
      <c r="R1968" s="4">
        <v>3500</v>
      </c>
      <c r="S1968" s="4">
        <v>704753.99</v>
      </c>
      <c r="T1968" t="s">
        <v>2857</v>
      </c>
      <c r="U1968" t="s">
        <v>6308</v>
      </c>
      <c r="V1968" s="15" t="s">
        <v>5681</v>
      </c>
      <c r="W1968" t="s">
        <v>2913</v>
      </c>
    </row>
    <row r="1969" spans="1:23" x14ac:dyDescent="0.2">
      <c r="A1969" t="s">
        <v>2911</v>
      </c>
      <c r="B1969" t="s">
        <v>2912</v>
      </c>
      <c r="C1969" t="s">
        <v>2913</v>
      </c>
      <c r="D1969" t="s">
        <v>2914</v>
      </c>
      <c r="E1969" t="s">
        <v>2915</v>
      </c>
      <c r="F1969" t="s">
        <v>2916</v>
      </c>
      <c r="G1969" t="s">
        <v>2856</v>
      </c>
      <c r="H1969" t="s">
        <v>2218</v>
      </c>
      <c r="I1969" s="2">
        <v>45807</v>
      </c>
      <c r="J1969" t="s">
        <v>3465</v>
      </c>
      <c r="K1969" t="s">
        <v>3466</v>
      </c>
      <c r="L1969" t="s">
        <v>6310</v>
      </c>
      <c r="M1969" s="3">
        <v>31245</v>
      </c>
      <c r="N1969" s="4">
        <v>705650.52</v>
      </c>
      <c r="O1969" s="4">
        <v>785.37</v>
      </c>
      <c r="P1969" s="4">
        <v>2229</v>
      </c>
      <c r="Q1969" s="4">
        <v>937.35</v>
      </c>
      <c r="R1969" s="4">
        <v>3500</v>
      </c>
      <c r="S1969" s="4">
        <v>699136.15</v>
      </c>
      <c r="T1969" t="s">
        <v>2857</v>
      </c>
      <c r="U1969" t="s">
        <v>6308</v>
      </c>
      <c r="V1969" s="15" t="s">
        <v>5681</v>
      </c>
      <c r="W1969" t="s">
        <v>2913</v>
      </c>
    </row>
    <row r="1970" spans="1:23" x14ac:dyDescent="0.2">
      <c r="A1970" t="s">
        <v>2911</v>
      </c>
      <c r="B1970" t="s">
        <v>2912</v>
      </c>
      <c r="C1970" t="s">
        <v>2913</v>
      </c>
      <c r="D1970" t="s">
        <v>2914</v>
      </c>
      <c r="E1970" t="s">
        <v>2915</v>
      </c>
      <c r="F1970" t="s">
        <v>2916</v>
      </c>
      <c r="G1970" t="s">
        <v>2856</v>
      </c>
      <c r="H1970" t="s">
        <v>2218</v>
      </c>
      <c r="I1970" s="2">
        <v>45807</v>
      </c>
      <c r="J1970" t="s">
        <v>3465</v>
      </c>
      <c r="K1970" t="s">
        <v>3466</v>
      </c>
      <c r="L1970" t="s">
        <v>6311</v>
      </c>
      <c r="M1970" s="3">
        <v>31245</v>
      </c>
      <c r="N1970" s="4">
        <v>705650.52</v>
      </c>
      <c r="O1970" s="4">
        <v>785.37</v>
      </c>
      <c r="P1970" s="4">
        <v>2040.59</v>
      </c>
      <c r="Q1970" s="4">
        <v>937.35</v>
      </c>
      <c r="R1970" s="4">
        <v>3500</v>
      </c>
      <c r="S1970" s="4">
        <v>699324.56</v>
      </c>
      <c r="T1970" t="s">
        <v>2857</v>
      </c>
      <c r="U1970" t="s">
        <v>6308</v>
      </c>
      <c r="V1970" s="15" t="s">
        <v>5681</v>
      </c>
      <c r="W1970" t="s">
        <v>2913</v>
      </c>
    </row>
    <row r="1971" spans="1:23" x14ac:dyDescent="0.2">
      <c r="A1971" t="s">
        <v>2911</v>
      </c>
      <c r="B1971" t="s">
        <v>2912</v>
      </c>
      <c r="C1971" t="s">
        <v>2871</v>
      </c>
      <c r="D1971" t="s">
        <v>2872</v>
      </c>
      <c r="E1971" t="s">
        <v>2915</v>
      </c>
      <c r="F1971" t="s">
        <v>2916</v>
      </c>
      <c r="G1971" t="s">
        <v>2856</v>
      </c>
      <c r="H1971" t="s">
        <v>6312</v>
      </c>
      <c r="I1971" s="2">
        <v>45807</v>
      </c>
      <c r="J1971" t="s">
        <v>6313</v>
      </c>
      <c r="K1971" t="s">
        <v>6314</v>
      </c>
      <c r="L1971" t="s">
        <v>6315</v>
      </c>
      <c r="M1971" s="3">
        <v>27346</v>
      </c>
      <c r="N1971" s="4">
        <v>577000.6</v>
      </c>
      <c r="O1971" s="4">
        <v>642.19000000000005</v>
      </c>
      <c r="P1971" s="4">
        <v>1088.1400000000001</v>
      </c>
      <c r="Q1971" s="4">
        <v>820.38</v>
      </c>
      <c r="R1971" s="4">
        <v>900</v>
      </c>
      <c r="S1971" s="4">
        <v>574370.27</v>
      </c>
      <c r="T1971" t="s">
        <v>2857</v>
      </c>
      <c r="U1971" t="s">
        <v>6316</v>
      </c>
      <c r="V1971" s="15" t="s">
        <v>5681</v>
      </c>
      <c r="W1971" t="s">
        <v>2871</v>
      </c>
    </row>
    <row r="1972" spans="1:23" x14ac:dyDescent="0.2">
      <c r="A1972" t="s">
        <v>2911</v>
      </c>
      <c r="B1972" t="s">
        <v>2912</v>
      </c>
      <c r="C1972" t="s">
        <v>2871</v>
      </c>
      <c r="D1972" t="s">
        <v>2872</v>
      </c>
      <c r="E1972" t="s">
        <v>2915</v>
      </c>
      <c r="F1972" t="s">
        <v>2916</v>
      </c>
      <c r="G1972" t="s">
        <v>2856</v>
      </c>
      <c r="H1972" t="s">
        <v>6317</v>
      </c>
      <c r="I1972" s="2">
        <v>45807</v>
      </c>
      <c r="J1972" t="s">
        <v>6085</v>
      </c>
      <c r="K1972" t="s">
        <v>6318</v>
      </c>
      <c r="L1972" t="s">
        <v>6319</v>
      </c>
      <c r="M1972" s="3">
        <v>27386</v>
      </c>
      <c r="N1972" s="4">
        <v>577844.6</v>
      </c>
      <c r="O1972" s="4">
        <v>643.13</v>
      </c>
      <c r="P1972" s="4">
        <v>1088.1400000000001</v>
      </c>
      <c r="Q1972" s="4">
        <v>821.58</v>
      </c>
      <c r="R1972" s="4">
        <v>900</v>
      </c>
      <c r="S1972" s="4">
        <v>575213.32999999996</v>
      </c>
      <c r="T1972" t="s">
        <v>2857</v>
      </c>
      <c r="U1972" t="s">
        <v>6320</v>
      </c>
      <c r="V1972" s="15" t="s">
        <v>5681</v>
      </c>
      <c r="W1972" t="s">
        <v>2871</v>
      </c>
    </row>
    <row r="1973" spans="1:23" x14ac:dyDescent="0.2">
      <c r="A1973" t="s">
        <v>2911</v>
      </c>
      <c r="B1973" t="s">
        <v>3087</v>
      </c>
      <c r="C1973" t="s">
        <v>3088</v>
      </c>
      <c r="D1973" t="s">
        <v>3089</v>
      </c>
      <c r="E1973" t="s">
        <v>2915</v>
      </c>
      <c r="F1973" t="s">
        <v>2916</v>
      </c>
      <c r="G1973" t="s">
        <v>2856</v>
      </c>
      <c r="H1973" t="s">
        <v>6321</v>
      </c>
      <c r="I1973" s="2">
        <v>45807</v>
      </c>
      <c r="J1973" t="s">
        <v>3492</v>
      </c>
      <c r="K1973" t="s">
        <v>3493</v>
      </c>
      <c r="L1973" t="s">
        <v>5539</v>
      </c>
      <c r="M1973" s="3">
        <v>6607</v>
      </c>
      <c r="N1973" s="4">
        <v>153505.23000000001</v>
      </c>
      <c r="O1973" s="4">
        <v>170.85</v>
      </c>
      <c r="P1973" s="4">
        <v>566.36</v>
      </c>
      <c r="Q1973" s="4">
        <v>396.42</v>
      </c>
      <c r="R1973" s="4">
        <v>0</v>
      </c>
      <c r="S1973" s="4">
        <v>152768.01999999999</v>
      </c>
      <c r="T1973" t="s">
        <v>2857</v>
      </c>
      <c r="U1973" t="s">
        <v>6322</v>
      </c>
      <c r="V1973" s="15" t="s">
        <v>5681</v>
      </c>
      <c r="W1973" t="s">
        <v>3088</v>
      </c>
    </row>
    <row r="1974" spans="1:23" x14ac:dyDescent="0.2">
      <c r="A1974" t="s">
        <v>2911</v>
      </c>
      <c r="B1974" t="s">
        <v>3087</v>
      </c>
      <c r="C1974" t="s">
        <v>3088</v>
      </c>
      <c r="D1974" t="s">
        <v>3089</v>
      </c>
      <c r="E1974" t="s">
        <v>2915</v>
      </c>
      <c r="F1974" t="s">
        <v>2916</v>
      </c>
      <c r="G1974" t="s">
        <v>2856</v>
      </c>
      <c r="H1974" t="s">
        <v>6321</v>
      </c>
      <c r="I1974" s="2">
        <v>45807</v>
      </c>
      <c r="J1974" t="s">
        <v>3492</v>
      </c>
      <c r="K1974" t="s">
        <v>3493</v>
      </c>
      <c r="L1974" t="s">
        <v>6323</v>
      </c>
      <c r="M1974" s="3">
        <v>4405</v>
      </c>
      <c r="N1974" s="4">
        <v>102336.82</v>
      </c>
      <c r="O1974" s="4">
        <v>113.9</v>
      </c>
      <c r="P1974" s="4">
        <v>377.38</v>
      </c>
      <c r="Q1974" s="4">
        <v>264.3</v>
      </c>
      <c r="R1974" s="4">
        <v>0</v>
      </c>
      <c r="S1974" s="4">
        <v>101845.54</v>
      </c>
      <c r="T1974" t="s">
        <v>2857</v>
      </c>
      <c r="U1974" t="s">
        <v>6322</v>
      </c>
      <c r="V1974" s="15" t="s">
        <v>5681</v>
      </c>
      <c r="W1974" t="s">
        <v>3088</v>
      </c>
    </row>
    <row r="1975" spans="1:23" x14ac:dyDescent="0.2">
      <c r="A1975" t="s">
        <v>2911</v>
      </c>
      <c r="B1975" t="s">
        <v>3087</v>
      </c>
      <c r="C1975" t="s">
        <v>3088</v>
      </c>
      <c r="D1975" t="s">
        <v>3089</v>
      </c>
      <c r="E1975" t="s">
        <v>2915</v>
      </c>
      <c r="F1975" t="s">
        <v>2916</v>
      </c>
      <c r="G1975" t="s">
        <v>2856</v>
      </c>
      <c r="H1975" t="s">
        <v>6321</v>
      </c>
      <c r="I1975" s="2">
        <v>45807</v>
      </c>
      <c r="J1975" t="s">
        <v>3492</v>
      </c>
      <c r="K1975" t="s">
        <v>3493</v>
      </c>
      <c r="L1975" t="s">
        <v>6324</v>
      </c>
      <c r="M1975" s="3">
        <v>11012</v>
      </c>
      <c r="N1975" s="4">
        <v>255842.05</v>
      </c>
      <c r="O1975" s="4">
        <v>284.75</v>
      </c>
      <c r="P1975" s="4">
        <v>943.93</v>
      </c>
      <c r="Q1975" s="4">
        <v>660.72</v>
      </c>
      <c r="R1975" s="4">
        <v>0</v>
      </c>
      <c r="S1975" s="4">
        <v>254613.37</v>
      </c>
      <c r="T1975" t="s">
        <v>2857</v>
      </c>
      <c r="U1975" t="s">
        <v>6322</v>
      </c>
      <c r="V1975" s="15" t="s">
        <v>5681</v>
      </c>
      <c r="W1975" t="s">
        <v>3088</v>
      </c>
    </row>
    <row r="1976" spans="1:23" x14ac:dyDescent="0.2">
      <c r="A1976" t="s">
        <v>2911</v>
      </c>
      <c r="B1976" t="s">
        <v>3087</v>
      </c>
      <c r="C1976" t="s">
        <v>3088</v>
      </c>
      <c r="D1976" t="s">
        <v>3089</v>
      </c>
      <c r="E1976" t="s">
        <v>2915</v>
      </c>
      <c r="F1976" t="s">
        <v>2916</v>
      </c>
      <c r="G1976" t="s">
        <v>2856</v>
      </c>
      <c r="H1976" t="s">
        <v>6321</v>
      </c>
      <c r="I1976" s="2">
        <v>45807</v>
      </c>
      <c r="J1976" t="s">
        <v>3492</v>
      </c>
      <c r="K1976" t="s">
        <v>3493</v>
      </c>
      <c r="L1976" t="s">
        <v>6325</v>
      </c>
      <c r="M1976" s="3">
        <v>8810</v>
      </c>
      <c r="N1976" s="4">
        <v>204673.64</v>
      </c>
      <c r="O1976" s="4">
        <v>227.8</v>
      </c>
      <c r="P1976" s="4">
        <v>755.15</v>
      </c>
      <c r="Q1976" s="4">
        <v>528.6</v>
      </c>
      <c r="R1976" s="4">
        <v>0</v>
      </c>
      <c r="S1976" s="4">
        <v>203690.69</v>
      </c>
      <c r="T1976" t="s">
        <v>2857</v>
      </c>
      <c r="U1976" t="s">
        <v>6322</v>
      </c>
      <c r="V1976" s="15" t="s">
        <v>5681</v>
      </c>
      <c r="W1976" t="s">
        <v>3088</v>
      </c>
    </row>
    <row r="1977" spans="1:23" x14ac:dyDescent="0.2">
      <c r="A1977" t="s">
        <v>2911</v>
      </c>
      <c r="B1977" t="s">
        <v>3087</v>
      </c>
      <c r="C1977" t="s">
        <v>2913</v>
      </c>
      <c r="D1977" t="s">
        <v>2914</v>
      </c>
      <c r="E1977" t="s">
        <v>2915</v>
      </c>
      <c r="F1977" t="s">
        <v>2916</v>
      </c>
      <c r="G1977" t="s">
        <v>2856</v>
      </c>
      <c r="H1977" t="s">
        <v>2720</v>
      </c>
      <c r="I1977" s="2">
        <v>45807</v>
      </c>
      <c r="J1977" t="s">
        <v>3032</v>
      </c>
      <c r="K1977" t="s">
        <v>3475</v>
      </c>
      <c r="L1977" t="s">
        <v>6326</v>
      </c>
      <c r="M1977" s="3">
        <v>31245</v>
      </c>
      <c r="N1977" s="4">
        <v>704395.72</v>
      </c>
      <c r="O1977" s="4">
        <v>783.98</v>
      </c>
      <c r="P1977" s="4">
        <v>2229</v>
      </c>
      <c r="Q1977" s="4">
        <v>937.35</v>
      </c>
      <c r="R1977" s="4">
        <v>3500</v>
      </c>
      <c r="S1977" s="4">
        <v>697882.74</v>
      </c>
      <c r="T1977" t="s">
        <v>2857</v>
      </c>
      <c r="U1977" t="s">
        <v>6327</v>
      </c>
      <c r="V1977" s="15" t="s">
        <v>5681</v>
      </c>
      <c r="W1977" t="s">
        <v>2913</v>
      </c>
    </row>
    <row r="1978" spans="1:23" x14ac:dyDescent="0.2">
      <c r="A1978" t="s">
        <v>2911</v>
      </c>
      <c r="B1978" t="s">
        <v>3087</v>
      </c>
      <c r="C1978" t="s">
        <v>2913</v>
      </c>
      <c r="D1978" t="s">
        <v>2914</v>
      </c>
      <c r="E1978" t="s">
        <v>2915</v>
      </c>
      <c r="F1978" t="s">
        <v>2916</v>
      </c>
      <c r="G1978" t="s">
        <v>2856</v>
      </c>
      <c r="H1978" t="s">
        <v>2720</v>
      </c>
      <c r="I1978" s="2">
        <v>45807</v>
      </c>
      <c r="J1978" t="s">
        <v>3032</v>
      </c>
      <c r="K1978" t="s">
        <v>3475</v>
      </c>
      <c r="L1978" t="s">
        <v>6328</v>
      </c>
      <c r="M1978" s="3">
        <v>31245</v>
      </c>
      <c r="N1978" s="4">
        <v>704395.72</v>
      </c>
      <c r="O1978" s="4">
        <v>783.98</v>
      </c>
      <c r="P1978" s="4">
        <v>2229</v>
      </c>
      <c r="Q1978" s="4">
        <v>937.35</v>
      </c>
      <c r="R1978" s="4">
        <v>3500</v>
      </c>
      <c r="S1978" s="4">
        <v>697882.74</v>
      </c>
      <c r="T1978" t="s">
        <v>2857</v>
      </c>
      <c r="U1978" t="s">
        <v>6327</v>
      </c>
      <c r="V1978" s="15" t="s">
        <v>5681</v>
      </c>
      <c r="W1978" t="s">
        <v>2913</v>
      </c>
    </row>
    <row r="1979" spans="1:23" x14ac:dyDescent="0.2">
      <c r="A1979" t="s">
        <v>2911</v>
      </c>
      <c r="B1979" t="s">
        <v>3087</v>
      </c>
      <c r="C1979" t="s">
        <v>2913</v>
      </c>
      <c r="D1979" t="s">
        <v>2914</v>
      </c>
      <c r="E1979" t="s">
        <v>2915</v>
      </c>
      <c r="F1979" t="s">
        <v>2916</v>
      </c>
      <c r="G1979" t="s">
        <v>2856</v>
      </c>
      <c r="H1979" t="s">
        <v>2720</v>
      </c>
      <c r="I1979" s="2">
        <v>45807</v>
      </c>
      <c r="J1979" t="s">
        <v>3032</v>
      </c>
      <c r="K1979" t="s">
        <v>3475</v>
      </c>
      <c r="L1979" t="s">
        <v>6329</v>
      </c>
      <c r="M1979" s="3">
        <v>31245</v>
      </c>
      <c r="N1979" s="4">
        <v>704395.72</v>
      </c>
      <c r="O1979" s="4">
        <v>783.98</v>
      </c>
      <c r="P1979" s="4">
        <v>2229</v>
      </c>
      <c r="Q1979" s="4">
        <v>937.35</v>
      </c>
      <c r="R1979" s="4">
        <v>3500</v>
      </c>
      <c r="S1979" s="4">
        <v>697882.74</v>
      </c>
      <c r="T1979" t="s">
        <v>2857</v>
      </c>
      <c r="U1979" t="s">
        <v>6327</v>
      </c>
      <c r="V1979" s="15" t="s">
        <v>5681</v>
      </c>
      <c r="W1979" t="s">
        <v>2913</v>
      </c>
    </row>
    <row r="1980" spans="1:23" x14ac:dyDescent="0.2">
      <c r="A1980" t="s">
        <v>2911</v>
      </c>
      <c r="B1980" t="s">
        <v>3087</v>
      </c>
      <c r="C1980" t="s">
        <v>2913</v>
      </c>
      <c r="D1980" t="s">
        <v>2914</v>
      </c>
      <c r="E1980" t="s">
        <v>2915</v>
      </c>
      <c r="F1980" t="s">
        <v>2916</v>
      </c>
      <c r="G1980" t="s">
        <v>2856</v>
      </c>
      <c r="H1980" t="s">
        <v>2720</v>
      </c>
      <c r="I1980" s="2">
        <v>45807</v>
      </c>
      <c r="J1980" t="s">
        <v>3032</v>
      </c>
      <c r="K1980" t="s">
        <v>3475</v>
      </c>
      <c r="L1980" t="s">
        <v>6330</v>
      </c>
      <c r="M1980" s="3">
        <v>31245</v>
      </c>
      <c r="N1980" s="4">
        <v>704395.72</v>
      </c>
      <c r="O1980" s="4">
        <v>783.98</v>
      </c>
      <c r="P1980" s="4">
        <v>2229</v>
      </c>
      <c r="Q1980" s="4">
        <v>937.35</v>
      </c>
      <c r="R1980" s="4">
        <v>3500</v>
      </c>
      <c r="S1980" s="4">
        <v>697882.74</v>
      </c>
      <c r="T1980" t="s">
        <v>2857</v>
      </c>
      <c r="U1980" t="s">
        <v>6327</v>
      </c>
      <c r="V1980" s="15" t="s">
        <v>5681</v>
      </c>
      <c r="W1980" t="s">
        <v>2913</v>
      </c>
    </row>
    <row r="1981" spans="1:23" x14ac:dyDescent="0.2">
      <c r="A1981" t="s">
        <v>2911</v>
      </c>
      <c r="B1981" t="s">
        <v>3087</v>
      </c>
      <c r="C1981" t="s">
        <v>2913</v>
      </c>
      <c r="D1981" t="s">
        <v>2914</v>
      </c>
      <c r="E1981" t="s">
        <v>2915</v>
      </c>
      <c r="F1981" t="s">
        <v>2916</v>
      </c>
      <c r="G1981" t="s">
        <v>2856</v>
      </c>
      <c r="H1981" t="s">
        <v>2720</v>
      </c>
      <c r="I1981" s="2">
        <v>45807</v>
      </c>
      <c r="J1981" t="s">
        <v>3032</v>
      </c>
      <c r="K1981" t="s">
        <v>3475</v>
      </c>
      <c r="L1981" t="s">
        <v>6331</v>
      </c>
      <c r="M1981" s="3">
        <v>31245</v>
      </c>
      <c r="N1981" s="4">
        <v>704395.72</v>
      </c>
      <c r="O1981" s="4">
        <v>783.98</v>
      </c>
      <c r="P1981" s="4">
        <v>2229</v>
      </c>
      <c r="Q1981" s="4">
        <v>937.35</v>
      </c>
      <c r="R1981" s="4">
        <v>3500</v>
      </c>
      <c r="S1981" s="4">
        <v>697882.74</v>
      </c>
      <c r="T1981" t="s">
        <v>2857</v>
      </c>
      <c r="U1981" t="s">
        <v>6327</v>
      </c>
      <c r="V1981" s="15" t="s">
        <v>5681</v>
      </c>
      <c r="W1981" t="s">
        <v>2913</v>
      </c>
    </row>
    <row r="1982" spans="1:23" x14ac:dyDescent="0.2">
      <c r="A1982" t="s">
        <v>2911</v>
      </c>
      <c r="B1982" t="s">
        <v>2912</v>
      </c>
      <c r="C1982" t="s">
        <v>3030</v>
      </c>
      <c r="D1982" t="s">
        <v>3031</v>
      </c>
      <c r="E1982" t="s">
        <v>2915</v>
      </c>
      <c r="F1982" t="s">
        <v>2916</v>
      </c>
      <c r="G1982" t="s">
        <v>2856</v>
      </c>
      <c r="H1982" t="s">
        <v>6332</v>
      </c>
      <c r="I1982" s="2">
        <v>45808</v>
      </c>
      <c r="J1982" t="s">
        <v>4323</v>
      </c>
      <c r="K1982" t="s">
        <v>4324</v>
      </c>
      <c r="L1982" t="s">
        <v>6333</v>
      </c>
      <c r="M1982" s="3">
        <v>44</v>
      </c>
      <c r="N1982" s="4">
        <v>22000</v>
      </c>
      <c r="O1982" s="4">
        <v>24.49</v>
      </c>
      <c r="P1982" s="4">
        <v>111.65</v>
      </c>
      <c r="Q1982" s="4">
        <v>0</v>
      </c>
      <c r="R1982" s="4">
        <v>145.63999999999999</v>
      </c>
      <c r="S1982" s="4">
        <v>21718.22</v>
      </c>
      <c r="T1982" t="s">
        <v>2857</v>
      </c>
      <c r="U1982" t="s">
        <v>6334</v>
      </c>
      <c r="V1982" s="15" t="s">
        <v>5681</v>
      </c>
      <c r="W1982" t="s">
        <v>3030</v>
      </c>
    </row>
    <row r="1983" spans="1:23" x14ac:dyDescent="0.2">
      <c r="A1983" t="s">
        <v>2911</v>
      </c>
      <c r="B1983" t="s">
        <v>2912</v>
      </c>
      <c r="C1983" t="s">
        <v>3030</v>
      </c>
      <c r="D1983" t="s">
        <v>3031</v>
      </c>
      <c r="E1983" t="s">
        <v>2915</v>
      </c>
      <c r="F1983" t="s">
        <v>2916</v>
      </c>
      <c r="G1983" t="s">
        <v>2856</v>
      </c>
      <c r="H1983" t="s">
        <v>6332</v>
      </c>
      <c r="I1983" s="2">
        <v>45808</v>
      </c>
      <c r="J1983" t="s">
        <v>4323</v>
      </c>
      <c r="K1983" t="s">
        <v>4324</v>
      </c>
      <c r="L1983" t="s">
        <v>6335</v>
      </c>
      <c r="M1983" s="3">
        <v>44</v>
      </c>
      <c r="N1983" s="4">
        <v>22000</v>
      </c>
      <c r="O1983" s="4">
        <v>24.49</v>
      </c>
      <c r="P1983" s="4">
        <v>111.65</v>
      </c>
      <c r="Q1983" s="4">
        <v>0</v>
      </c>
      <c r="R1983" s="4">
        <v>145.63999999999999</v>
      </c>
      <c r="S1983" s="4">
        <v>21718.22</v>
      </c>
      <c r="T1983" t="s">
        <v>2857</v>
      </c>
      <c r="U1983" t="s">
        <v>6334</v>
      </c>
      <c r="V1983" s="15" t="s">
        <v>5681</v>
      </c>
      <c r="W1983" t="s">
        <v>3030</v>
      </c>
    </row>
    <row r="1984" spans="1:23" x14ac:dyDescent="0.2">
      <c r="A1984" t="s">
        <v>2911</v>
      </c>
      <c r="B1984" t="s">
        <v>2912</v>
      </c>
      <c r="C1984" t="s">
        <v>3030</v>
      </c>
      <c r="D1984" t="s">
        <v>3031</v>
      </c>
      <c r="E1984" t="s">
        <v>2915</v>
      </c>
      <c r="F1984" t="s">
        <v>2916</v>
      </c>
      <c r="G1984" t="s">
        <v>2856</v>
      </c>
      <c r="H1984" t="s">
        <v>6332</v>
      </c>
      <c r="I1984" s="2">
        <v>45808</v>
      </c>
      <c r="J1984" t="s">
        <v>4323</v>
      </c>
      <c r="K1984" t="s">
        <v>4324</v>
      </c>
      <c r="L1984" t="s">
        <v>6336</v>
      </c>
      <c r="M1984" s="3">
        <v>44</v>
      </c>
      <c r="N1984" s="4">
        <v>22000</v>
      </c>
      <c r="O1984" s="4">
        <v>24.49</v>
      </c>
      <c r="P1984" s="4">
        <v>111.65</v>
      </c>
      <c r="Q1984" s="4">
        <v>0</v>
      </c>
      <c r="R1984" s="4">
        <v>145.63999999999999</v>
      </c>
      <c r="S1984" s="4">
        <v>21718.22</v>
      </c>
      <c r="T1984" t="s">
        <v>2857</v>
      </c>
      <c r="U1984" t="s">
        <v>6334</v>
      </c>
      <c r="V1984" s="15" t="s">
        <v>5681</v>
      </c>
      <c r="W1984" t="s">
        <v>3030</v>
      </c>
    </row>
    <row r="1985" spans="1:23" x14ac:dyDescent="0.2">
      <c r="A1985" t="s">
        <v>2911</v>
      </c>
      <c r="B1985" t="s">
        <v>2912</v>
      </c>
      <c r="C1985" t="s">
        <v>3030</v>
      </c>
      <c r="D1985" t="s">
        <v>3031</v>
      </c>
      <c r="E1985" t="s">
        <v>2915</v>
      </c>
      <c r="F1985" t="s">
        <v>2916</v>
      </c>
      <c r="G1985" t="s">
        <v>2856</v>
      </c>
      <c r="H1985" t="s">
        <v>6332</v>
      </c>
      <c r="I1985" s="2">
        <v>45808</v>
      </c>
      <c r="J1985" t="s">
        <v>4323</v>
      </c>
      <c r="K1985" t="s">
        <v>4324</v>
      </c>
      <c r="L1985" t="s">
        <v>6337</v>
      </c>
      <c r="M1985" s="3">
        <v>44</v>
      </c>
      <c r="N1985" s="4">
        <v>22000</v>
      </c>
      <c r="O1985" s="4">
        <v>24.49</v>
      </c>
      <c r="P1985" s="4">
        <v>111.65</v>
      </c>
      <c r="Q1985" s="4">
        <v>0</v>
      </c>
      <c r="R1985" s="4">
        <v>145.63999999999999</v>
      </c>
      <c r="S1985" s="4">
        <v>21718.22</v>
      </c>
      <c r="T1985" t="s">
        <v>2857</v>
      </c>
      <c r="U1985" t="s">
        <v>6334</v>
      </c>
      <c r="V1985" s="15" t="s">
        <v>5681</v>
      </c>
      <c r="W1985" t="s">
        <v>3030</v>
      </c>
    </row>
    <row r="1986" spans="1:23" x14ac:dyDescent="0.2">
      <c r="A1986" t="s">
        <v>2911</v>
      </c>
      <c r="B1986" t="s">
        <v>2912</v>
      </c>
      <c r="C1986" t="s">
        <v>3030</v>
      </c>
      <c r="D1986" t="s">
        <v>3031</v>
      </c>
      <c r="E1986" t="s">
        <v>2915</v>
      </c>
      <c r="F1986" t="s">
        <v>2916</v>
      </c>
      <c r="G1986" t="s">
        <v>2856</v>
      </c>
      <c r="H1986" t="s">
        <v>6332</v>
      </c>
      <c r="I1986" s="2">
        <v>45808</v>
      </c>
      <c r="J1986" t="s">
        <v>4323</v>
      </c>
      <c r="K1986" t="s">
        <v>4324</v>
      </c>
      <c r="L1986" t="s">
        <v>6338</v>
      </c>
      <c r="M1986" s="3">
        <v>44</v>
      </c>
      <c r="N1986" s="4">
        <v>22000</v>
      </c>
      <c r="O1986" s="4">
        <v>24.49</v>
      </c>
      <c r="P1986" s="4">
        <v>111.65</v>
      </c>
      <c r="Q1986" s="4">
        <v>0</v>
      </c>
      <c r="R1986" s="4">
        <v>145.63999999999999</v>
      </c>
      <c r="S1986" s="4">
        <v>21718.22</v>
      </c>
      <c r="T1986" t="s">
        <v>2857</v>
      </c>
      <c r="U1986" t="s">
        <v>6334</v>
      </c>
      <c r="V1986" s="15" t="s">
        <v>5681</v>
      </c>
      <c r="W1986" t="s">
        <v>3030</v>
      </c>
    </row>
    <row r="1987" spans="1:23" x14ac:dyDescent="0.2">
      <c r="A1987" t="s">
        <v>2911</v>
      </c>
      <c r="B1987" t="s">
        <v>2912</v>
      </c>
      <c r="C1987" t="s">
        <v>3030</v>
      </c>
      <c r="D1987" t="s">
        <v>3031</v>
      </c>
      <c r="E1987" t="s">
        <v>2915</v>
      </c>
      <c r="F1987" t="s">
        <v>2916</v>
      </c>
      <c r="G1987" t="s">
        <v>2856</v>
      </c>
      <c r="H1987" t="s">
        <v>6332</v>
      </c>
      <c r="I1987" s="2">
        <v>45808</v>
      </c>
      <c r="J1987" t="s">
        <v>4323</v>
      </c>
      <c r="K1987" t="s">
        <v>4324</v>
      </c>
      <c r="L1987" t="s">
        <v>6339</v>
      </c>
      <c r="M1987" s="3">
        <v>44</v>
      </c>
      <c r="N1987" s="4">
        <v>22000</v>
      </c>
      <c r="O1987" s="4">
        <v>24.49</v>
      </c>
      <c r="P1987" s="4">
        <v>111.65</v>
      </c>
      <c r="Q1987" s="4">
        <v>0</v>
      </c>
      <c r="R1987" s="4">
        <v>145.63999999999999</v>
      </c>
      <c r="S1987" s="4">
        <v>21718.22</v>
      </c>
      <c r="T1987" t="s">
        <v>2857</v>
      </c>
      <c r="U1987" t="s">
        <v>6334</v>
      </c>
      <c r="V1987" s="15" t="s">
        <v>5681</v>
      </c>
      <c r="W1987" t="s">
        <v>3030</v>
      </c>
    </row>
    <row r="1988" spans="1:23" x14ac:dyDescent="0.2">
      <c r="A1988" t="s">
        <v>2911</v>
      </c>
      <c r="B1988" t="s">
        <v>2912</v>
      </c>
      <c r="C1988" t="s">
        <v>3030</v>
      </c>
      <c r="D1988" t="s">
        <v>3031</v>
      </c>
      <c r="E1988" t="s">
        <v>2915</v>
      </c>
      <c r="F1988" t="s">
        <v>2916</v>
      </c>
      <c r="G1988" t="s">
        <v>2856</v>
      </c>
      <c r="H1988" t="s">
        <v>6332</v>
      </c>
      <c r="I1988" s="2">
        <v>45808</v>
      </c>
      <c r="J1988" t="s">
        <v>4323</v>
      </c>
      <c r="K1988" t="s">
        <v>4324</v>
      </c>
      <c r="L1988" t="s">
        <v>6340</v>
      </c>
      <c r="M1988" s="3">
        <v>44</v>
      </c>
      <c r="N1988" s="4">
        <v>22000</v>
      </c>
      <c r="O1988" s="4">
        <v>24.49</v>
      </c>
      <c r="P1988" s="4">
        <v>111.65</v>
      </c>
      <c r="Q1988" s="4">
        <v>0</v>
      </c>
      <c r="R1988" s="4">
        <v>145.66</v>
      </c>
      <c r="S1988" s="4">
        <v>21718.2</v>
      </c>
      <c r="T1988" t="s">
        <v>2857</v>
      </c>
      <c r="U1988" t="s">
        <v>6334</v>
      </c>
      <c r="V1988" s="15" t="s">
        <v>5681</v>
      </c>
      <c r="W1988" t="s">
        <v>3030</v>
      </c>
    </row>
    <row r="1989" spans="1:23" x14ac:dyDescent="0.2">
      <c r="A1989" t="s">
        <v>2911</v>
      </c>
      <c r="B1989" t="s">
        <v>2912</v>
      </c>
      <c r="C1989" t="s">
        <v>3148</v>
      </c>
      <c r="D1989" t="s">
        <v>3149</v>
      </c>
      <c r="E1989" t="s">
        <v>2915</v>
      </c>
      <c r="F1989" t="s">
        <v>2916</v>
      </c>
      <c r="G1989" t="s">
        <v>2856</v>
      </c>
      <c r="H1989" t="s">
        <v>6341</v>
      </c>
      <c r="I1989" s="2">
        <v>45808</v>
      </c>
      <c r="J1989" t="s">
        <v>4914</v>
      </c>
      <c r="K1989" t="s">
        <v>4915</v>
      </c>
      <c r="L1989" t="s">
        <v>6342</v>
      </c>
      <c r="M1989" s="3">
        <v>352</v>
      </c>
      <c r="N1989" s="4">
        <v>413600</v>
      </c>
      <c r="O1989" s="4">
        <v>460.33</v>
      </c>
      <c r="P1989" s="4">
        <v>0</v>
      </c>
      <c r="Q1989" s="4">
        <v>0</v>
      </c>
      <c r="R1989" s="4">
        <v>0</v>
      </c>
      <c r="S1989" s="4">
        <v>413139.67</v>
      </c>
      <c r="T1989" t="s">
        <v>2857</v>
      </c>
      <c r="U1989" t="s">
        <v>6343</v>
      </c>
      <c r="V1989" s="15" t="s">
        <v>5681</v>
      </c>
      <c r="W1989" t="s">
        <v>3148</v>
      </c>
    </row>
    <row r="1990" spans="1:23" x14ac:dyDescent="0.2">
      <c r="A1990" t="s">
        <v>2911</v>
      </c>
      <c r="B1990" t="s">
        <v>2912</v>
      </c>
      <c r="C1990" t="s">
        <v>3148</v>
      </c>
      <c r="D1990" t="s">
        <v>3149</v>
      </c>
      <c r="E1990" t="s">
        <v>2915</v>
      </c>
      <c r="F1990" t="s">
        <v>2916</v>
      </c>
      <c r="G1990" t="s">
        <v>2856</v>
      </c>
      <c r="H1990" t="s">
        <v>6341</v>
      </c>
      <c r="I1990" s="2">
        <v>45808</v>
      </c>
      <c r="J1990" t="s">
        <v>4914</v>
      </c>
      <c r="K1990" t="s">
        <v>4915</v>
      </c>
      <c r="L1990" t="s">
        <v>6344</v>
      </c>
      <c r="M1990" s="3">
        <v>352</v>
      </c>
      <c r="N1990" s="4">
        <v>413600</v>
      </c>
      <c r="O1990" s="4">
        <v>460.33</v>
      </c>
      <c r="P1990" s="4">
        <v>0</v>
      </c>
      <c r="Q1990" s="4">
        <v>0</v>
      </c>
      <c r="R1990" s="4">
        <v>0</v>
      </c>
      <c r="S1990" s="4">
        <v>413139.67</v>
      </c>
      <c r="T1990" t="s">
        <v>2857</v>
      </c>
      <c r="U1990" t="s">
        <v>6343</v>
      </c>
      <c r="V1990" s="15" t="s">
        <v>5681</v>
      </c>
      <c r="W1990" t="s">
        <v>3148</v>
      </c>
    </row>
    <row r="1991" spans="1:23" x14ac:dyDescent="0.2">
      <c r="A1991" t="s">
        <v>2911</v>
      </c>
      <c r="B1991" t="s">
        <v>2912</v>
      </c>
      <c r="C1991" t="s">
        <v>3148</v>
      </c>
      <c r="D1991" t="s">
        <v>3149</v>
      </c>
      <c r="E1991" t="s">
        <v>2915</v>
      </c>
      <c r="F1991" t="s">
        <v>2916</v>
      </c>
      <c r="G1991" t="s">
        <v>2856</v>
      </c>
      <c r="H1991" t="s">
        <v>6341</v>
      </c>
      <c r="I1991" s="2">
        <v>45808</v>
      </c>
      <c r="J1991" t="s">
        <v>4914</v>
      </c>
      <c r="K1991" t="s">
        <v>4915</v>
      </c>
      <c r="L1991" t="s">
        <v>6345</v>
      </c>
      <c r="M1991" s="3">
        <v>132</v>
      </c>
      <c r="N1991" s="4">
        <v>155100</v>
      </c>
      <c r="O1991" s="4">
        <v>172.62</v>
      </c>
      <c r="P1991" s="4">
        <v>0</v>
      </c>
      <c r="Q1991" s="4">
        <v>0</v>
      </c>
      <c r="R1991" s="4">
        <v>0</v>
      </c>
      <c r="S1991" s="4">
        <v>154927.38</v>
      </c>
      <c r="T1991" t="s">
        <v>2857</v>
      </c>
      <c r="U1991" t="s">
        <v>6343</v>
      </c>
      <c r="V1991" s="15" t="s">
        <v>5681</v>
      </c>
      <c r="W1991" t="s">
        <v>3148</v>
      </c>
    </row>
    <row r="1992" spans="1:23" x14ac:dyDescent="0.2">
      <c r="A1992" t="s">
        <v>2911</v>
      </c>
      <c r="B1992" t="s">
        <v>2912</v>
      </c>
      <c r="C1992" t="s">
        <v>3148</v>
      </c>
      <c r="D1992" t="s">
        <v>3149</v>
      </c>
      <c r="E1992" t="s">
        <v>2915</v>
      </c>
      <c r="F1992" t="s">
        <v>2916</v>
      </c>
      <c r="G1992" t="s">
        <v>2856</v>
      </c>
      <c r="H1992" t="s">
        <v>6341</v>
      </c>
      <c r="I1992" s="2">
        <v>45808</v>
      </c>
      <c r="J1992" t="s">
        <v>4914</v>
      </c>
      <c r="K1992" t="s">
        <v>4915</v>
      </c>
      <c r="L1992" t="s">
        <v>6346</v>
      </c>
      <c r="M1992" s="3">
        <v>352</v>
      </c>
      <c r="N1992" s="4">
        <v>413600</v>
      </c>
      <c r="O1992" s="4">
        <v>460.33</v>
      </c>
      <c r="P1992" s="4">
        <v>0</v>
      </c>
      <c r="Q1992" s="4">
        <v>0</v>
      </c>
      <c r="R1992" s="4">
        <v>0</v>
      </c>
      <c r="S1992" s="4">
        <v>413139.67</v>
      </c>
      <c r="T1992" t="s">
        <v>2857</v>
      </c>
      <c r="U1992" t="s">
        <v>6343</v>
      </c>
      <c r="V1992" s="15" t="s">
        <v>5681</v>
      </c>
      <c r="W1992" t="s">
        <v>3148</v>
      </c>
    </row>
    <row r="1993" spans="1:23" x14ac:dyDescent="0.2">
      <c r="A1993" t="s">
        <v>2911</v>
      </c>
      <c r="B1993" t="s">
        <v>2912</v>
      </c>
      <c r="C1993" t="s">
        <v>3148</v>
      </c>
      <c r="D1993" t="s">
        <v>3149</v>
      </c>
      <c r="E1993" t="s">
        <v>2915</v>
      </c>
      <c r="F1993" t="s">
        <v>2916</v>
      </c>
      <c r="G1993" t="s">
        <v>2856</v>
      </c>
      <c r="H1993" t="s">
        <v>6341</v>
      </c>
      <c r="I1993" s="2">
        <v>45808</v>
      </c>
      <c r="J1993" t="s">
        <v>4914</v>
      </c>
      <c r="K1993" t="s">
        <v>4915</v>
      </c>
      <c r="L1993" t="s">
        <v>6347</v>
      </c>
      <c r="M1993" s="3">
        <v>352</v>
      </c>
      <c r="N1993" s="4">
        <v>413600</v>
      </c>
      <c r="O1993" s="4">
        <v>460.33</v>
      </c>
      <c r="P1993" s="4">
        <v>0</v>
      </c>
      <c r="Q1993" s="4">
        <v>0</v>
      </c>
      <c r="R1993" s="4">
        <v>0</v>
      </c>
      <c r="S1993" s="4">
        <v>413139.67</v>
      </c>
      <c r="T1993" t="s">
        <v>2857</v>
      </c>
      <c r="U1993" t="s">
        <v>6343</v>
      </c>
      <c r="V1993" s="15" t="s">
        <v>5681</v>
      </c>
      <c r="W1993" t="s">
        <v>3148</v>
      </c>
    </row>
    <row r="1994" spans="1:23" x14ac:dyDescent="0.2">
      <c r="A1994" t="s">
        <v>2911</v>
      </c>
      <c r="B1994" t="s">
        <v>2912</v>
      </c>
      <c r="C1994" t="s">
        <v>3148</v>
      </c>
      <c r="D1994" t="s">
        <v>3149</v>
      </c>
      <c r="E1994" t="s">
        <v>2915</v>
      </c>
      <c r="F1994" t="s">
        <v>2916</v>
      </c>
      <c r="G1994" t="s">
        <v>2856</v>
      </c>
      <c r="H1994" t="s">
        <v>6341</v>
      </c>
      <c r="I1994" s="2">
        <v>45808</v>
      </c>
      <c r="J1994" t="s">
        <v>4914</v>
      </c>
      <c r="K1994" t="s">
        <v>4915</v>
      </c>
      <c r="L1994" t="s">
        <v>6348</v>
      </c>
      <c r="M1994" s="3">
        <v>352</v>
      </c>
      <c r="N1994" s="4">
        <v>413600</v>
      </c>
      <c r="O1994" s="4">
        <v>460.33</v>
      </c>
      <c r="P1994" s="4">
        <v>0</v>
      </c>
      <c r="Q1994" s="4">
        <v>0</v>
      </c>
      <c r="R1994" s="4">
        <v>0</v>
      </c>
      <c r="S1994" s="4">
        <v>413139.67</v>
      </c>
      <c r="T1994" t="s">
        <v>2857</v>
      </c>
      <c r="U1994" t="s">
        <v>6343</v>
      </c>
      <c r="V1994" s="15" t="s">
        <v>5681</v>
      </c>
      <c r="W1994" t="s">
        <v>3148</v>
      </c>
    </row>
    <row r="1995" spans="1:23" x14ac:dyDescent="0.2">
      <c r="A1995" t="s">
        <v>2911</v>
      </c>
      <c r="B1995" t="s">
        <v>2912</v>
      </c>
      <c r="C1995" t="s">
        <v>3148</v>
      </c>
      <c r="D1995" t="s">
        <v>3149</v>
      </c>
      <c r="E1995" t="s">
        <v>2915</v>
      </c>
      <c r="F1995" t="s">
        <v>2916</v>
      </c>
      <c r="G1995" t="s">
        <v>2856</v>
      </c>
      <c r="H1995" t="s">
        <v>6341</v>
      </c>
      <c r="I1995" s="2">
        <v>45808</v>
      </c>
      <c r="J1995" t="s">
        <v>4914</v>
      </c>
      <c r="K1995" t="s">
        <v>4915</v>
      </c>
      <c r="L1995" t="s">
        <v>4129</v>
      </c>
      <c r="M1995" s="3">
        <v>88</v>
      </c>
      <c r="N1995" s="4">
        <v>103400</v>
      </c>
      <c r="O1995" s="4">
        <v>115.08</v>
      </c>
      <c r="P1995" s="4">
        <v>0</v>
      </c>
      <c r="Q1995" s="4">
        <v>0</v>
      </c>
      <c r="R1995" s="4">
        <v>0</v>
      </c>
      <c r="S1995" s="4">
        <v>103284.92</v>
      </c>
      <c r="T1995" t="s">
        <v>2857</v>
      </c>
      <c r="U1995" t="s">
        <v>6343</v>
      </c>
      <c r="V1995" s="15" t="s">
        <v>5681</v>
      </c>
      <c r="W1995" t="s">
        <v>3148</v>
      </c>
    </row>
    <row r="1996" spans="1:23" x14ac:dyDescent="0.2">
      <c r="A1996" t="s">
        <v>2911</v>
      </c>
      <c r="B1996" t="s">
        <v>2912</v>
      </c>
      <c r="C1996" t="s">
        <v>3148</v>
      </c>
      <c r="D1996" t="s">
        <v>3149</v>
      </c>
      <c r="E1996" t="s">
        <v>2915</v>
      </c>
      <c r="F1996" t="s">
        <v>2916</v>
      </c>
      <c r="G1996" t="s">
        <v>2856</v>
      </c>
      <c r="H1996" t="s">
        <v>6341</v>
      </c>
      <c r="I1996" s="2">
        <v>45808</v>
      </c>
      <c r="J1996" t="s">
        <v>4914</v>
      </c>
      <c r="K1996" t="s">
        <v>4915</v>
      </c>
      <c r="L1996" t="s">
        <v>6349</v>
      </c>
      <c r="M1996" s="3">
        <v>176</v>
      </c>
      <c r="N1996" s="4">
        <v>206800</v>
      </c>
      <c r="O1996" s="4">
        <v>230.16</v>
      </c>
      <c r="P1996" s="4">
        <v>0</v>
      </c>
      <c r="Q1996" s="4">
        <v>0</v>
      </c>
      <c r="R1996" s="4">
        <v>0</v>
      </c>
      <c r="S1996" s="4">
        <v>206569.84</v>
      </c>
      <c r="T1996" t="s">
        <v>2857</v>
      </c>
      <c r="U1996" t="s">
        <v>6343</v>
      </c>
      <c r="V1996" s="15" t="s">
        <v>5681</v>
      </c>
      <c r="W1996" t="s">
        <v>3148</v>
      </c>
    </row>
    <row r="1997" spans="1:23" x14ac:dyDescent="0.2">
      <c r="A1997" t="s">
        <v>2911</v>
      </c>
      <c r="B1997" t="s">
        <v>2912</v>
      </c>
      <c r="C1997" t="s">
        <v>3148</v>
      </c>
      <c r="D1997" t="s">
        <v>3149</v>
      </c>
      <c r="E1997" t="s">
        <v>2915</v>
      </c>
      <c r="F1997" t="s">
        <v>2916</v>
      </c>
      <c r="G1997" t="s">
        <v>2856</v>
      </c>
      <c r="H1997" t="s">
        <v>6341</v>
      </c>
      <c r="I1997" s="2">
        <v>45808</v>
      </c>
      <c r="J1997" t="s">
        <v>4914</v>
      </c>
      <c r="K1997" t="s">
        <v>4915</v>
      </c>
      <c r="L1997" t="s">
        <v>6350</v>
      </c>
      <c r="M1997" s="3">
        <v>352</v>
      </c>
      <c r="N1997" s="4">
        <v>413600</v>
      </c>
      <c r="O1997" s="4">
        <v>460.33</v>
      </c>
      <c r="P1997" s="4">
        <v>0</v>
      </c>
      <c r="Q1997" s="4">
        <v>0</v>
      </c>
      <c r="R1997" s="4">
        <v>0</v>
      </c>
      <c r="S1997" s="4">
        <v>413139.67</v>
      </c>
      <c r="T1997" t="s">
        <v>2857</v>
      </c>
      <c r="U1997" t="s">
        <v>6343</v>
      </c>
      <c r="V1997" s="15" t="s">
        <v>5681</v>
      </c>
      <c r="W1997" t="s">
        <v>3148</v>
      </c>
    </row>
    <row r="1998" spans="1:23" x14ac:dyDescent="0.2">
      <c r="A1998" t="s">
        <v>2911</v>
      </c>
      <c r="B1998" t="s">
        <v>2912</v>
      </c>
      <c r="C1998" t="s">
        <v>3148</v>
      </c>
      <c r="D1998" t="s">
        <v>3149</v>
      </c>
      <c r="E1998" t="s">
        <v>2915</v>
      </c>
      <c r="F1998" t="s">
        <v>2916</v>
      </c>
      <c r="G1998" t="s">
        <v>2856</v>
      </c>
      <c r="H1998" t="s">
        <v>6341</v>
      </c>
      <c r="I1998" s="2">
        <v>45808</v>
      </c>
      <c r="J1998" t="s">
        <v>4914</v>
      </c>
      <c r="K1998" t="s">
        <v>4915</v>
      </c>
      <c r="L1998" t="s">
        <v>6351</v>
      </c>
      <c r="M1998" s="3">
        <v>352</v>
      </c>
      <c r="N1998" s="4">
        <v>413600</v>
      </c>
      <c r="O1998" s="4">
        <v>460.33</v>
      </c>
      <c r="P1998" s="4">
        <v>0</v>
      </c>
      <c r="Q1998" s="4">
        <v>0</v>
      </c>
      <c r="R1998" s="4">
        <v>0</v>
      </c>
      <c r="S1998" s="4">
        <v>413139.67</v>
      </c>
      <c r="T1998" t="s">
        <v>2857</v>
      </c>
      <c r="U1998" t="s">
        <v>6343</v>
      </c>
      <c r="V1998" s="15" t="s">
        <v>5681</v>
      </c>
      <c r="W1998" t="s">
        <v>3148</v>
      </c>
    </row>
    <row r="1999" spans="1:23" x14ac:dyDescent="0.2">
      <c r="A1999" t="s">
        <v>2911</v>
      </c>
      <c r="B1999" t="s">
        <v>2912</v>
      </c>
      <c r="C1999" t="s">
        <v>3148</v>
      </c>
      <c r="D1999" t="s">
        <v>3149</v>
      </c>
      <c r="E1999" t="s">
        <v>2915</v>
      </c>
      <c r="F1999" t="s">
        <v>2916</v>
      </c>
      <c r="G1999" t="s">
        <v>2856</v>
      </c>
      <c r="H1999" t="s">
        <v>6341</v>
      </c>
      <c r="I1999" s="2">
        <v>45808</v>
      </c>
      <c r="J1999" t="s">
        <v>4914</v>
      </c>
      <c r="K1999" t="s">
        <v>4915</v>
      </c>
      <c r="L1999" t="s">
        <v>6352</v>
      </c>
      <c r="M1999" s="3">
        <v>352</v>
      </c>
      <c r="N1999" s="4">
        <v>413600</v>
      </c>
      <c r="O1999" s="4">
        <v>460.33</v>
      </c>
      <c r="P1999" s="4">
        <v>0</v>
      </c>
      <c r="Q1999" s="4">
        <v>0</v>
      </c>
      <c r="R1999" s="4">
        <v>0</v>
      </c>
      <c r="S1999" s="4">
        <v>413139.67</v>
      </c>
      <c r="T1999" t="s">
        <v>2857</v>
      </c>
      <c r="U1999" t="s">
        <v>6343</v>
      </c>
      <c r="V1999" s="15" t="s">
        <v>5681</v>
      </c>
      <c r="W1999" t="s">
        <v>3148</v>
      </c>
    </row>
    <row r="2000" spans="1:23" x14ac:dyDescent="0.2">
      <c r="A2000" t="s">
        <v>2911</v>
      </c>
      <c r="B2000" t="s">
        <v>2912</v>
      </c>
      <c r="C2000" t="s">
        <v>3148</v>
      </c>
      <c r="D2000" t="s">
        <v>3149</v>
      </c>
      <c r="E2000" t="s">
        <v>2915</v>
      </c>
      <c r="F2000" t="s">
        <v>2916</v>
      </c>
      <c r="G2000" t="s">
        <v>2856</v>
      </c>
      <c r="H2000" t="s">
        <v>6341</v>
      </c>
      <c r="I2000" s="2">
        <v>45808</v>
      </c>
      <c r="J2000" t="s">
        <v>4914</v>
      </c>
      <c r="K2000" t="s">
        <v>4915</v>
      </c>
      <c r="L2000" t="s">
        <v>6353</v>
      </c>
      <c r="M2000" s="3">
        <v>352</v>
      </c>
      <c r="N2000" s="4">
        <v>413600</v>
      </c>
      <c r="O2000" s="4">
        <v>460.33</v>
      </c>
      <c r="P2000" s="4">
        <v>0</v>
      </c>
      <c r="Q2000" s="4">
        <v>0</v>
      </c>
      <c r="R2000" s="4">
        <v>0</v>
      </c>
      <c r="S2000" s="4">
        <v>413139.67</v>
      </c>
      <c r="T2000" t="s">
        <v>2857</v>
      </c>
      <c r="U2000" t="s">
        <v>6343</v>
      </c>
      <c r="V2000" s="15" t="s">
        <v>5681</v>
      </c>
      <c r="W2000" t="s">
        <v>3148</v>
      </c>
    </row>
    <row r="2001" spans="1:23" x14ac:dyDescent="0.2">
      <c r="A2001" t="s">
        <v>2911</v>
      </c>
      <c r="B2001" t="s">
        <v>2912</v>
      </c>
      <c r="C2001" t="s">
        <v>3148</v>
      </c>
      <c r="D2001" t="s">
        <v>3149</v>
      </c>
      <c r="E2001" t="s">
        <v>2915</v>
      </c>
      <c r="F2001" t="s">
        <v>2916</v>
      </c>
      <c r="G2001" t="s">
        <v>2856</v>
      </c>
      <c r="H2001" t="s">
        <v>6341</v>
      </c>
      <c r="I2001" s="2">
        <v>45808</v>
      </c>
      <c r="J2001" t="s">
        <v>4914</v>
      </c>
      <c r="K2001" t="s">
        <v>4915</v>
      </c>
      <c r="L2001" t="s">
        <v>4870</v>
      </c>
      <c r="M2001" s="3">
        <v>154</v>
      </c>
      <c r="N2001" s="4">
        <v>180950</v>
      </c>
      <c r="O2001" s="4">
        <v>201.39</v>
      </c>
      <c r="P2001" s="4">
        <v>0</v>
      </c>
      <c r="Q2001" s="4">
        <v>0</v>
      </c>
      <c r="R2001" s="4">
        <v>0</v>
      </c>
      <c r="S2001" s="4">
        <v>180748.61</v>
      </c>
      <c r="T2001" t="s">
        <v>2857</v>
      </c>
      <c r="U2001" t="s">
        <v>6343</v>
      </c>
      <c r="V2001" s="15" t="s">
        <v>5681</v>
      </c>
      <c r="W2001" t="s">
        <v>3148</v>
      </c>
    </row>
    <row r="2002" spans="1:23" x14ac:dyDescent="0.2">
      <c r="A2002" t="s">
        <v>2911</v>
      </c>
      <c r="B2002" t="s">
        <v>2912</v>
      </c>
      <c r="C2002" t="s">
        <v>3148</v>
      </c>
      <c r="D2002" t="s">
        <v>3149</v>
      </c>
      <c r="E2002" t="s">
        <v>2915</v>
      </c>
      <c r="F2002" t="s">
        <v>2916</v>
      </c>
      <c r="G2002" t="s">
        <v>2856</v>
      </c>
      <c r="H2002" t="s">
        <v>6341</v>
      </c>
      <c r="I2002" s="2">
        <v>45808</v>
      </c>
      <c r="J2002" t="s">
        <v>4914</v>
      </c>
      <c r="K2002" t="s">
        <v>4915</v>
      </c>
      <c r="L2002" t="s">
        <v>6354</v>
      </c>
      <c r="M2002" s="3">
        <v>352</v>
      </c>
      <c r="N2002" s="4">
        <v>413600</v>
      </c>
      <c r="O2002" s="4">
        <v>460.33</v>
      </c>
      <c r="P2002" s="4">
        <v>0</v>
      </c>
      <c r="Q2002" s="4">
        <v>0</v>
      </c>
      <c r="R2002" s="4">
        <v>0</v>
      </c>
      <c r="S2002" s="4">
        <v>413139.67</v>
      </c>
      <c r="T2002" t="s">
        <v>2857</v>
      </c>
      <c r="U2002" t="s">
        <v>6343</v>
      </c>
      <c r="V2002" s="15" t="s">
        <v>5681</v>
      </c>
      <c r="W2002" t="s">
        <v>3148</v>
      </c>
    </row>
    <row r="2003" spans="1:23" x14ac:dyDescent="0.2">
      <c r="A2003" t="s">
        <v>2911</v>
      </c>
      <c r="B2003" t="s">
        <v>2912</v>
      </c>
      <c r="C2003" t="s">
        <v>3148</v>
      </c>
      <c r="D2003" t="s">
        <v>3149</v>
      </c>
      <c r="E2003" t="s">
        <v>2915</v>
      </c>
      <c r="F2003" t="s">
        <v>2916</v>
      </c>
      <c r="G2003" t="s">
        <v>2856</v>
      </c>
      <c r="H2003" t="s">
        <v>6341</v>
      </c>
      <c r="I2003" s="2">
        <v>45808</v>
      </c>
      <c r="J2003" t="s">
        <v>4914</v>
      </c>
      <c r="K2003" t="s">
        <v>4915</v>
      </c>
      <c r="L2003" t="s">
        <v>6355</v>
      </c>
      <c r="M2003" s="3">
        <v>154</v>
      </c>
      <c r="N2003" s="4">
        <v>180950</v>
      </c>
      <c r="O2003" s="4">
        <v>201.39</v>
      </c>
      <c r="P2003" s="4">
        <v>0</v>
      </c>
      <c r="Q2003" s="4">
        <v>0</v>
      </c>
      <c r="R2003" s="4">
        <v>0</v>
      </c>
      <c r="S2003" s="4">
        <v>180748.61</v>
      </c>
      <c r="T2003" t="s">
        <v>2857</v>
      </c>
      <c r="U2003" t="s">
        <v>6343</v>
      </c>
      <c r="V2003" s="15" t="s">
        <v>5681</v>
      </c>
      <c r="W2003" t="s">
        <v>3148</v>
      </c>
    </row>
    <row r="2004" spans="1:23" x14ac:dyDescent="0.2">
      <c r="A2004" t="s">
        <v>2911</v>
      </c>
      <c r="B2004" t="s">
        <v>2912</v>
      </c>
      <c r="C2004" t="s">
        <v>3120</v>
      </c>
      <c r="D2004" t="s">
        <v>3121</v>
      </c>
      <c r="E2004" t="s">
        <v>2915</v>
      </c>
      <c r="F2004" t="s">
        <v>2916</v>
      </c>
      <c r="G2004" t="s">
        <v>2856</v>
      </c>
      <c r="H2004" t="s">
        <v>2543</v>
      </c>
      <c r="I2004" s="2">
        <v>45808</v>
      </c>
      <c r="J2004" t="s">
        <v>930</v>
      </c>
      <c r="K2004" t="s">
        <v>3122</v>
      </c>
      <c r="L2004" t="s">
        <v>6356</v>
      </c>
      <c r="M2004" s="3">
        <v>24633</v>
      </c>
      <c r="N2004" s="4">
        <v>473646.77</v>
      </c>
      <c r="O2004" s="4">
        <v>527.16</v>
      </c>
      <c r="P2004" s="4">
        <v>2911.44</v>
      </c>
      <c r="Q2004" s="4">
        <v>0</v>
      </c>
      <c r="R2004" s="4">
        <v>780</v>
      </c>
      <c r="S2004" s="4">
        <v>469428.17</v>
      </c>
      <c r="T2004" t="s">
        <v>2857</v>
      </c>
      <c r="U2004" t="s">
        <v>6357</v>
      </c>
      <c r="V2004" s="15" t="s">
        <v>5681</v>
      </c>
      <c r="W2004" t="s">
        <v>3120</v>
      </c>
    </row>
    <row r="2005" spans="1:23" x14ac:dyDescent="0.2">
      <c r="A2005" t="s">
        <v>2911</v>
      </c>
      <c r="B2005" t="s">
        <v>2912</v>
      </c>
      <c r="C2005" t="s">
        <v>3120</v>
      </c>
      <c r="D2005" t="s">
        <v>3121</v>
      </c>
      <c r="E2005" t="s">
        <v>2915</v>
      </c>
      <c r="F2005" t="s">
        <v>2916</v>
      </c>
      <c r="G2005" t="s">
        <v>2856</v>
      </c>
      <c r="H2005" t="s">
        <v>2543</v>
      </c>
      <c r="I2005" s="2">
        <v>45808</v>
      </c>
      <c r="J2005" t="s">
        <v>930</v>
      </c>
      <c r="K2005" t="s">
        <v>3122</v>
      </c>
      <c r="L2005" t="s">
        <v>6358</v>
      </c>
      <c r="M2005" s="3">
        <v>23969</v>
      </c>
      <c r="N2005" s="4">
        <v>460879.29</v>
      </c>
      <c r="O2005" s="4">
        <v>512.95000000000005</v>
      </c>
      <c r="P2005" s="4">
        <v>2752.98</v>
      </c>
      <c r="Q2005" s="4">
        <v>0</v>
      </c>
      <c r="R2005" s="4">
        <v>780</v>
      </c>
      <c r="S2005" s="4">
        <v>456833.36</v>
      </c>
      <c r="T2005" t="s">
        <v>2857</v>
      </c>
      <c r="U2005" t="s">
        <v>6357</v>
      </c>
      <c r="V2005" s="15" t="s">
        <v>5681</v>
      </c>
      <c r="W2005" t="s">
        <v>3120</v>
      </c>
    </row>
    <row r="2006" spans="1:23" x14ac:dyDescent="0.2">
      <c r="A2006" t="s">
        <v>2911</v>
      </c>
      <c r="B2006" t="s">
        <v>2912</v>
      </c>
      <c r="C2006" t="s">
        <v>3120</v>
      </c>
      <c r="D2006" t="s">
        <v>3121</v>
      </c>
      <c r="E2006" t="s">
        <v>2915</v>
      </c>
      <c r="F2006" t="s">
        <v>2916</v>
      </c>
      <c r="G2006" t="s">
        <v>2856</v>
      </c>
      <c r="H2006" t="s">
        <v>2543</v>
      </c>
      <c r="I2006" s="2">
        <v>45808</v>
      </c>
      <c r="J2006" t="s">
        <v>930</v>
      </c>
      <c r="K2006" t="s">
        <v>3122</v>
      </c>
      <c r="L2006" t="s">
        <v>6359</v>
      </c>
      <c r="M2006" s="3">
        <v>23158</v>
      </c>
      <c r="N2006" s="4">
        <v>445285.27</v>
      </c>
      <c r="O2006" s="4">
        <v>495.59</v>
      </c>
      <c r="P2006" s="4">
        <v>2666.24</v>
      </c>
      <c r="Q2006" s="4">
        <v>0</v>
      </c>
      <c r="R2006" s="4">
        <v>780</v>
      </c>
      <c r="S2006" s="4">
        <v>441343.44</v>
      </c>
      <c r="T2006" t="s">
        <v>2857</v>
      </c>
      <c r="U2006" t="s">
        <v>6357</v>
      </c>
      <c r="V2006" s="15" t="s">
        <v>5681</v>
      </c>
      <c r="W2006" t="s">
        <v>3120</v>
      </c>
    </row>
    <row r="2007" spans="1:23" x14ac:dyDescent="0.2">
      <c r="A2007" t="s">
        <v>2911</v>
      </c>
      <c r="B2007" t="s">
        <v>2912</v>
      </c>
      <c r="C2007" t="s">
        <v>3120</v>
      </c>
      <c r="D2007" t="s">
        <v>3121</v>
      </c>
      <c r="E2007" t="s">
        <v>2915</v>
      </c>
      <c r="F2007" t="s">
        <v>2916</v>
      </c>
      <c r="G2007" t="s">
        <v>2856</v>
      </c>
      <c r="H2007" t="s">
        <v>2543</v>
      </c>
      <c r="I2007" s="2">
        <v>45808</v>
      </c>
      <c r="J2007" t="s">
        <v>930</v>
      </c>
      <c r="K2007" t="s">
        <v>3122</v>
      </c>
      <c r="L2007" t="s">
        <v>6360</v>
      </c>
      <c r="M2007" s="3">
        <v>21564</v>
      </c>
      <c r="N2007" s="4">
        <v>414635.61</v>
      </c>
      <c r="O2007" s="4">
        <v>461.48</v>
      </c>
      <c r="P2007" s="4">
        <v>2576.17</v>
      </c>
      <c r="Q2007" s="4">
        <v>0</v>
      </c>
      <c r="R2007" s="4">
        <v>780</v>
      </c>
      <c r="S2007" s="4">
        <v>410817.96</v>
      </c>
      <c r="T2007" t="s">
        <v>2857</v>
      </c>
      <c r="U2007" t="s">
        <v>6357</v>
      </c>
      <c r="V2007" s="15" t="s">
        <v>5681</v>
      </c>
      <c r="W2007" t="s">
        <v>3120</v>
      </c>
    </row>
    <row r="2008" spans="1:23" x14ac:dyDescent="0.2">
      <c r="A2008" t="s">
        <v>2911</v>
      </c>
      <c r="B2008" t="s">
        <v>2912</v>
      </c>
      <c r="C2008" t="s">
        <v>3120</v>
      </c>
      <c r="D2008" t="s">
        <v>3121</v>
      </c>
      <c r="E2008" t="s">
        <v>2915</v>
      </c>
      <c r="F2008" t="s">
        <v>2916</v>
      </c>
      <c r="G2008" t="s">
        <v>2856</v>
      </c>
      <c r="H2008" t="s">
        <v>2543</v>
      </c>
      <c r="I2008" s="2">
        <v>45808</v>
      </c>
      <c r="J2008" t="s">
        <v>930</v>
      </c>
      <c r="K2008" t="s">
        <v>3122</v>
      </c>
      <c r="L2008" t="s">
        <v>6361</v>
      </c>
      <c r="M2008" s="3">
        <v>22602</v>
      </c>
      <c r="N2008" s="4">
        <v>434594.42</v>
      </c>
      <c r="O2008" s="4">
        <v>483.69</v>
      </c>
      <c r="P2008" s="4">
        <v>2597.7199999999998</v>
      </c>
      <c r="Q2008" s="4">
        <v>0</v>
      </c>
      <c r="R2008" s="4">
        <v>780</v>
      </c>
      <c r="S2008" s="4">
        <v>430733.01</v>
      </c>
      <c r="T2008" t="s">
        <v>2857</v>
      </c>
      <c r="U2008" t="s">
        <v>6357</v>
      </c>
      <c r="V2008" s="15" t="s">
        <v>5681</v>
      </c>
      <c r="W2008" t="s">
        <v>3120</v>
      </c>
    </row>
    <row r="2009" spans="1:23" x14ac:dyDescent="0.2">
      <c r="A2009" t="s">
        <v>2911</v>
      </c>
      <c r="B2009" t="s">
        <v>2912</v>
      </c>
      <c r="C2009" t="s">
        <v>3120</v>
      </c>
      <c r="D2009" t="s">
        <v>3121</v>
      </c>
      <c r="E2009" t="s">
        <v>2915</v>
      </c>
      <c r="F2009" t="s">
        <v>2916</v>
      </c>
      <c r="G2009" t="s">
        <v>2856</v>
      </c>
      <c r="H2009" t="s">
        <v>2545</v>
      </c>
      <c r="I2009" s="2">
        <v>45808</v>
      </c>
      <c r="J2009" t="s">
        <v>930</v>
      </c>
      <c r="K2009" t="s">
        <v>3122</v>
      </c>
      <c r="L2009" t="s">
        <v>6362</v>
      </c>
      <c r="M2009" s="3">
        <v>22187</v>
      </c>
      <c r="N2009" s="4">
        <v>426614.74</v>
      </c>
      <c r="O2009" s="4">
        <v>474.81</v>
      </c>
      <c r="P2009" s="4">
        <v>2327.8200000000002</v>
      </c>
      <c r="Q2009" s="4">
        <v>0</v>
      </c>
      <c r="R2009" s="4">
        <v>780</v>
      </c>
      <c r="S2009" s="4">
        <v>423032.11</v>
      </c>
      <c r="T2009" t="s">
        <v>2857</v>
      </c>
      <c r="U2009" t="s">
        <v>6363</v>
      </c>
      <c r="V2009" s="15" t="s">
        <v>5681</v>
      </c>
      <c r="W2009" t="s">
        <v>3120</v>
      </c>
    </row>
    <row r="2010" spans="1:23" x14ac:dyDescent="0.2">
      <c r="A2010" t="s">
        <v>2911</v>
      </c>
      <c r="B2010" t="s">
        <v>2912</v>
      </c>
      <c r="C2010" t="s">
        <v>3120</v>
      </c>
      <c r="D2010" t="s">
        <v>3121</v>
      </c>
      <c r="E2010" t="s">
        <v>2915</v>
      </c>
      <c r="F2010" t="s">
        <v>2916</v>
      </c>
      <c r="G2010" t="s">
        <v>2856</v>
      </c>
      <c r="H2010" t="s">
        <v>2545</v>
      </c>
      <c r="I2010" s="2">
        <v>45808</v>
      </c>
      <c r="J2010" t="s">
        <v>930</v>
      </c>
      <c r="K2010" t="s">
        <v>3122</v>
      </c>
      <c r="L2010" t="s">
        <v>6364</v>
      </c>
      <c r="M2010" s="3">
        <v>23107</v>
      </c>
      <c r="N2010" s="4">
        <v>444304.63</v>
      </c>
      <c r="O2010" s="4">
        <v>494.5</v>
      </c>
      <c r="P2010" s="4">
        <v>2399.0500000000002</v>
      </c>
      <c r="Q2010" s="4">
        <v>0</v>
      </c>
      <c r="R2010" s="4">
        <v>780</v>
      </c>
      <c r="S2010" s="4">
        <v>440631.08</v>
      </c>
      <c r="T2010" t="s">
        <v>2857</v>
      </c>
      <c r="U2010" t="s">
        <v>6363</v>
      </c>
      <c r="V2010" s="15" t="s">
        <v>5681</v>
      </c>
      <c r="W2010" t="s">
        <v>3120</v>
      </c>
    </row>
    <row r="2011" spans="1:23" x14ac:dyDescent="0.2">
      <c r="A2011" t="s">
        <v>2911</v>
      </c>
      <c r="B2011" t="s">
        <v>2912</v>
      </c>
      <c r="C2011" t="s">
        <v>3120</v>
      </c>
      <c r="D2011" t="s">
        <v>3121</v>
      </c>
      <c r="E2011" t="s">
        <v>2915</v>
      </c>
      <c r="F2011" t="s">
        <v>2916</v>
      </c>
      <c r="G2011" t="s">
        <v>2856</v>
      </c>
      <c r="H2011" t="s">
        <v>2545</v>
      </c>
      <c r="I2011" s="2">
        <v>45808</v>
      </c>
      <c r="J2011" t="s">
        <v>930</v>
      </c>
      <c r="K2011" t="s">
        <v>3122</v>
      </c>
      <c r="L2011" t="s">
        <v>6365</v>
      </c>
      <c r="M2011" s="3">
        <v>22270</v>
      </c>
      <c r="N2011" s="4">
        <v>428210.68</v>
      </c>
      <c r="O2011" s="4">
        <v>476.59</v>
      </c>
      <c r="P2011" s="4">
        <v>2375.4899999999998</v>
      </c>
      <c r="Q2011" s="4">
        <v>0</v>
      </c>
      <c r="R2011" s="4">
        <v>780</v>
      </c>
      <c r="S2011" s="4">
        <v>424578.6</v>
      </c>
      <c r="T2011" t="s">
        <v>2857</v>
      </c>
      <c r="U2011" t="s">
        <v>6363</v>
      </c>
      <c r="V2011" s="15" t="s">
        <v>5681</v>
      </c>
      <c r="W2011" t="s">
        <v>3120</v>
      </c>
    </row>
    <row r="2012" spans="1:23" x14ac:dyDescent="0.2">
      <c r="A2012" t="s">
        <v>2911</v>
      </c>
      <c r="B2012" t="s">
        <v>2912</v>
      </c>
      <c r="C2012" t="s">
        <v>3120</v>
      </c>
      <c r="D2012" t="s">
        <v>3121</v>
      </c>
      <c r="E2012" t="s">
        <v>2915</v>
      </c>
      <c r="F2012" t="s">
        <v>2916</v>
      </c>
      <c r="G2012" t="s">
        <v>2856</v>
      </c>
      <c r="H2012" t="s">
        <v>2545</v>
      </c>
      <c r="I2012" s="2">
        <v>45808</v>
      </c>
      <c r="J2012" t="s">
        <v>930</v>
      </c>
      <c r="K2012" t="s">
        <v>3122</v>
      </c>
      <c r="L2012" t="s">
        <v>6366</v>
      </c>
      <c r="M2012" s="3">
        <v>27687</v>
      </c>
      <c r="N2012" s="4">
        <v>532369.51</v>
      </c>
      <c r="O2012" s="4">
        <v>592.52</v>
      </c>
      <c r="P2012" s="4">
        <v>2791.1</v>
      </c>
      <c r="Q2012" s="4">
        <v>0</v>
      </c>
      <c r="R2012" s="4">
        <v>780</v>
      </c>
      <c r="S2012" s="4">
        <v>528205.89</v>
      </c>
      <c r="T2012" t="s">
        <v>2857</v>
      </c>
      <c r="U2012" t="s">
        <v>6363</v>
      </c>
      <c r="V2012" s="15" t="s">
        <v>5681</v>
      </c>
      <c r="W2012" t="s">
        <v>3120</v>
      </c>
    </row>
    <row r="2013" spans="1:23" x14ac:dyDescent="0.2">
      <c r="A2013" t="s">
        <v>2911</v>
      </c>
      <c r="B2013" t="s">
        <v>2912</v>
      </c>
      <c r="C2013" t="s">
        <v>3120</v>
      </c>
      <c r="D2013" t="s">
        <v>3121</v>
      </c>
      <c r="E2013" t="s">
        <v>2915</v>
      </c>
      <c r="F2013" t="s">
        <v>2916</v>
      </c>
      <c r="G2013" t="s">
        <v>2856</v>
      </c>
      <c r="H2013" t="s">
        <v>2545</v>
      </c>
      <c r="I2013" s="2">
        <v>45808</v>
      </c>
      <c r="J2013" t="s">
        <v>930</v>
      </c>
      <c r="K2013" t="s">
        <v>3122</v>
      </c>
      <c r="L2013" t="s">
        <v>6367</v>
      </c>
      <c r="M2013" s="3">
        <v>27684</v>
      </c>
      <c r="N2013" s="4">
        <v>532311.82999999996</v>
      </c>
      <c r="O2013" s="4">
        <v>592.45000000000005</v>
      </c>
      <c r="P2013" s="4">
        <v>2839.66</v>
      </c>
      <c r="Q2013" s="4">
        <v>0</v>
      </c>
      <c r="R2013" s="4">
        <v>780</v>
      </c>
      <c r="S2013" s="4">
        <v>528099.72</v>
      </c>
      <c r="T2013" t="s">
        <v>2857</v>
      </c>
      <c r="U2013" t="s">
        <v>6363</v>
      </c>
      <c r="V2013" s="15" t="s">
        <v>5681</v>
      </c>
      <c r="W2013" t="s">
        <v>3120</v>
      </c>
    </row>
    <row r="2014" spans="1:23" x14ac:dyDescent="0.2">
      <c r="A2014" t="s">
        <v>2911</v>
      </c>
      <c r="B2014" t="s">
        <v>2912</v>
      </c>
      <c r="C2014" t="s">
        <v>3120</v>
      </c>
      <c r="D2014" t="s">
        <v>3121</v>
      </c>
      <c r="E2014" t="s">
        <v>2915</v>
      </c>
      <c r="F2014" t="s">
        <v>2916</v>
      </c>
      <c r="G2014" t="s">
        <v>2856</v>
      </c>
      <c r="H2014" t="s">
        <v>2545</v>
      </c>
      <c r="I2014" s="2">
        <v>45808</v>
      </c>
      <c r="J2014" t="s">
        <v>930</v>
      </c>
      <c r="K2014" t="s">
        <v>3122</v>
      </c>
      <c r="L2014" t="s">
        <v>6368</v>
      </c>
      <c r="M2014" s="3">
        <v>27761</v>
      </c>
      <c r="N2014" s="4">
        <v>533792.39</v>
      </c>
      <c r="O2014" s="4">
        <v>594.1</v>
      </c>
      <c r="P2014" s="4">
        <v>2795.19</v>
      </c>
      <c r="Q2014" s="4">
        <v>0</v>
      </c>
      <c r="R2014" s="4">
        <v>780</v>
      </c>
      <c r="S2014" s="4">
        <v>529623.1</v>
      </c>
      <c r="T2014" t="s">
        <v>2857</v>
      </c>
      <c r="U2014" t="s">
        <v>6363</v>
      </c>
      <c r="V2014" s="15" t="s">
        <v>5681</v>
      </c>
      <c r="W2014" t="s">
        <v>3120</v>
      </c>
    </row>
    <row r="2015" spans="1:23" x14ac:dyDescent="0.2">
      <c r="A2015" t="s">
        <v>2911</v>
      </c>
      <c r="B2015" t="s">
        <v>2912</v>
      </c>
      <c r="C2015" t="s">
        <v>3120</v>
      </c>
      <c r="D2015" t="s">
        <v>3121</v>
      </c>
      <c r="E2015" t="s">
        <v>2915</v>
      </c>
      <c r="F2015" t="s">
        <v>2916</v>
      </c>
      <c r="G2015" t="s">
        <v>2856</v>
      </c>
      <c r="H2015" t="s">
        <v>2545</v>
      </c>
      <c r="I2015" s="2">
        <v>45808</v>
      </c>
      <c r="J2015" t="s">
        <v>930</v>
      </c>
      <c r="K2015" t="s">
        <v>3122</v>
      </c>
      <c r="L2015" t="s">
        <v>6369</v>
      </c>
      <c r="M2015" s="3">
        <v>27849</v>
      </c>
      <c r="N2015" s="4">
        <v>535484.47</v>
      </c>
      <c r="O2015" s="4">
        <v>595.98</v>
      </c>
      <c r="P2015" s="4">
        <v>2828.48</v>
      </c>
      <c r="Q2015" s="4">
        <v>0</v>
      </c>
      <c r="R2015" s="4">
        <v>780</v>
      </c>
      <c r="S2015" s="4">
        <v>531280.01</v>
      </c>
      <c r="T2015" t="s">
        <v>2857</v>
      </c>
      <c r="U2015" t="s">
        <v>6363</v>
      </c>
      <c r="V2015" s="15" t="s">
        <v>5681</v>
      </c>
      <c r="W2015" t="s">
        <v>3120</v>
      </c>
    </row>
    <row r="2016" spans="1:23" x14ac:dyDescent="0.2">
      <c r="A2016" t="s">
        <v>2911</v>
      </c>
      <c r="B2016" t="s">
        <v>2912</v>
      </c>
      <c r="C2016" t="s">
        <v>3120</v>
      </c>
      <c r="D2016" t="s">
        <v>3121</v>
      </c>
      <c r="E2016" t="s">
        <v>2915</v>
      </c>
      <c r="F2016" t="s">
        <v>2916</v>
      </c>
      <c r="G2016" t="s">
        <v>2856</v>
      </c>
      <c r="H2016" t="s">
        <v>2545</v>
      </c>
      <c r="I2016" s="2">
        <v>45808</v>
      </c>
      <c r="J2016" t="s">
        <v>930</v>
      </c>
      <c r="K2016" t="s">
        <v>3122</v>
      </c>
      <c r="L2016" t="s">
        <v>6370</v>
      </c>
      <c r="M2016" s="3">
        <v>27994</v>
      </c>
      <c r="N2016" s="4">
        <v>538272.55000000005</v>
      </c>
      <c r="O2016" s="4">
        <v>599.09</v>
      </c>
      <c r="P2016" s="4">
        <v>2811.39</v>
      </c>
      <c r="Q2016" s="4">
        <v>0</v>
      </c>
      <c r="R2016" s="4">
        <v>780</v>
      </c>
      <c r="S2016" s="4">
        <v>534082.06999999995</v>
      </c>
      <c r="T2016" t="s">
        <v>2857</v>
      </c>
      <c r="U2016" t="s">
        <v>6363</v>
      </c>
      <c r="V2016" s="15" t="s">
        <v>5681</v>
      </c>
      <c r="W2016" t="s">
        <v>3120</v>
      </c>
    </row>
    <row r="2017" spans="1:23" x14ac:dyDescent="0.2">
      <c r="A2017" t="s">
        <v>2911</v>
      </c>
      <c r="B2017" t="s">
        <v>2912</v>
      </c>
      <c r="C2017" t="s">
        <v>3120</v>
      </c>
      <c r="D2017" t="s">
        <v>3121</v>
      </c>
      <c r="E2017" t="s">
        <v>2915</v>
      </c>
      <c r="F2017" t="s">
        <v>2916</v>
      </c>
      <c r="G2017" t="s">
        <v>2856</v>
      </c>
      <c r="H2017" t="s">
        <v>2545</v>
      </c>
      <c r="I2017" s="2">
        <v>45808</v>
      </c>
      <c r="J2017" t="s">
        <v>930</v>
      </c>
      <c r="K2017" t="s">
        <v>3122</v>
      </c>
      <c r="L2017" t="s">
        <v>6371</v>
      </c>
      <c r="M2017" s="3">
        <v>30115</v>
      </c>
      <c r="N2017" s="4">
        <v>579055.43999999994</v>
      </c>
      <c r="O2017" s="4">
        <v>644.48</v>
      </c>
      <c r="P2017" s="4">
        <v>2944.85</v>
      </c>
      <c r="Q2017" s="4">
        <v>0</v>
      </c>
      <c r="R2017" s="4">
        <v>780</v>
      </c>
      <c r="S2017" s="4">
        <v>574686.11</v>
      </c>
      <c r="T2017" t="s">
        <v>2857</v>
      </c>
      <c r="U2017" t="s">
        <v>6363</v>
      </c>
      <c r="V2017" s="15" t="s">
        <v>5681</v>
      </c>
      <c r="W2017" t="s">
        <v>3120</v>
      </c>
    </row>
    <row r="2018" spans="1:23" x14ac:dyDescent="0.2">
      <c r="A2018" t="s">
        <v>2911</v>
      </c>
      <c r="B2018" t="s">
        <v>2912</v>
      </c>
      <c r="C2018" t="s">
        <v>3120</v>
      </c>
      <c r="D2018" t="s">
        <v>3121</v>
      </c>
      <c r="E2018" t="s">
        <v>2915</v>
      </c>
      <c r="F2018" t="s">
        <v>2916</v>
      </c>
      <c r="G2018" t="s">
        <v>2856</v>
      </c>
      <c r="H2018" t="s">
        <v>2545</v>
      </c>
      <c r="I2018" s="2">
        <v>45808</v>
      </c>
      <c r="J2018" t="s">
        <v>930</v>
      </c>
      <c r="K2018" t="s">
        <v>3122</v>
      </c>
      <c r="L2018" t="s">
        <v>6372</v>
      </c>
      <c r="M2018" s="3">
        <v>28001</v>
      </c>
      <c r="N2018" s="4">
        <v>538407.15</v>
      </c>
      <c r="O2018" s="4">
        <v>599.24</v>
      </c>
      <c r="P2018" s="4">
        <v>2734.95</v>
      </c>
      <c r="Q2018" s="4">
        <v>0</v>
      </c>
      <c r="R2018" s="4">
        <v>780</v>
      </c>
      <c r="S2018" s="4">
        <v>534292.96</v>
      </c>
      <c r="T2018" t="s">
        <v>2857</v>
      </c>
      <c r="U2018" t="s">
        <v>6363</v>
      </c>
      <c r="V2018" s="15" t="s">
        <v>5681</v>
      </c>
      <c r="W2018" t="s">
        <v>3120</v>
      </c>
    </row>
    <row r="2019" spans="1:23" x14ac:dyDescent="0.2">
      <c r="A2019" t="s">
        <v>2911</v>
      </c>
      <c r="B2019" t="s">
        <v>2912</v>
      </c>
      <c r="C2019" t="s">
        <v>3120</v>
      </c>
      <c r="D2019" t="s">
        <v>3121</v>
      </c>
      <c r="E2019" t="s">
        <v>2915</v>
      </c>
      <c r="F2019" t="s">
        <v>2916</v>
      </c>
      <c r="G2019" t="s">
        <v>2856</v>
      </c>
      <c r="H2019" t="s">
        <v>2545</v>
      </c>
      <c r="I2019" s="2">
        <v>45808</v>
      </c>
      <c r="J2019" t="s">
        <v>930</v>
      </c>
      <c r="K2019" t="s">
        <v>3122</v>
      </c>
      <c r="L2019" t="s">
        <v>6373</v>
      </c>
      <c r="M2019" s="3">
        <v>28970</v>
      </c>
      <c r="N2019" s="4">
        <v>557039.22</v>
      </c>
      <c r="O2019" s="4">
        <v>619.97</v>
      </c>
      <c r="P2019" s="4">
        <v>2862.03</v>
      </c>
      <c r="Q2019" s="4">
        <v>0</v>
      </c>
      <c r="R2019" s="4">
        <v>780</v>
      </c>
      <c r="S2019" s="4">
        <v>552777.22</v>
      </c>
      <c r="T2019" t="s">
        <v>2857</v>
      </c>
      <c r="U2019" t="s">
        <v>6363</v>
      </c>
      <c r="V2019" s="15" t="s">
        <v>5681</v>
      </c>
      <c r="W2019" t="s">
        <v>3120</v>
      </c>
    </row>
    <row r="2020" spans="1:23" x14ac:dyDescent="0.2">
      <c r="A2020" t="s">
        <v>2911</v>
      </c>
      <c r="B2020" t="s">
        <v>3087</v>
      </c>
      <c r="C2020" t="s">
        <v>3148</v>
      </c>
      <c r="D2020" t="s">
        <v>3149</v>
      </c>
      <c r="E2020" t="s">
        <v>2915</v>
      </c>
      <c r="F2020" t="s">
        <v>2916</v>
      </c>
      <c r="G2020" t="s">
        <v>2856</v>
      </c>
      <c r="H2020" t="s">
        <v>6374</v>
      </c>
      <c r="I2020" s="2">
        <v>45808</v>
      </c>
      <c r="J2020" t="s">
        <v>3151</v>
      </c>
      <c r="K2020" t="s">
        <v>3152</v>
      </c>
      <c r="L2020" t="s">
        <v>5555</v>
      </c>
      <c r="M2020" s="3">
        <v>1</v>
      </c>
      <c r="N2020" s="4">
        <v>700</v>
      </c>
      <c r="O2020" s="4">
        <v>0.78</v>
      </c>
      <c r="P2020" s="4">
        <v>0</v>
      </c>
      <c r="Q2020" s="4">
        <v>0</v>
      </c>
      <c r="R2020" s="4">
        <v>0</v>
      </c>
      <c r="S2020" s="4">
        <v>699.22</v>
      </c>
      <c r="T2020" t="s">
        <v>2857</v>
      </c>
      <c r="U2020" t="s">
        <v>6375</v>
      </c>
      <c r="V2020" s="15" t="s">
        <v>5681</v>
      </c>
      <c r="W2020" t="s">
        <v>3148</v>
      </c>
    </row>
    <row r="2021" spans="1:23" x14ac:dyDescent="0.2">
      <c r="A2021" t="s">
        <v>2911</v>
      </c>
      <c r="B2021" t="s">
        <v>3087</v>
      </c>
      <c r="C2021" t="s">
        <v>3148</v>
      </c>
      <c r="D2021" t="s">
        <v>3149</v>
      </c>
      <c r="E2021" t="s">
        <v>2915</v>
      </c>
      <c r="F2021" t="s">
        <v>2916</v>
      </c>
      <c r="G2021" t="s">
        <v>2856</v>
      </c>
      <c r="H2021" t="s">
        <v>6374</v>
      </c>
      <c r="I2021" s="2">
        <v>45808</v>
      </c>
      <c r="J2021" t="s">
        <v>3151</v>
      </c>
      <c r="K2021" t="s">
        <v>3152</v>
      </c>
      <c r="L2021" t="s">
        <v>6376</v>
      </c>
      <c r="M2021" s="3">
        <v>55</v>
      </c>
      <c r="N2021" s="4">
        <v>38500</v>
      </c>
      <c r="O2021" s="4">
        <v>42.85</v>
      </c>
      <c r="P2021" s="4">
        <v>0</v>
      </c>
      <c r="Q2021" s="4">
        <v>0</v>
      </c>
      <c r="R2021" s="4">
        <v>0</v>
      </c>
      <c r="S2021" s="4">
        <v>38457.15</v>
      </c>
      <c r="T2021" t="s">
        <v>2857</v>
      </c>
      <c r="U2021" t="s">
        <v>6375</v>
      </c>
      <c r="V2021" s="15" t="s">
        <v>5681</v>
      </c>
      <c r="W2021" t="s">
        <v>3148</v>
      </c>
    </row>
    <row r="2022" spans="1:23" x14ac:dyDescent="0.2">
      <c r="A2022" t="s">
        <v>2911</v>
      </c>
      <c r="B2022" t="s">
        <v>3087</v>
      </c>
      <c r="C2022" t="s">
        <v>3148</v>
      </c>
      <c r="D2022" t="s">
        <v>3149</v>
      </c>
      <c r="E2022" t="s">
        <v>2915</v>
      </c>
      <c r="F2022" t="s">
        <v>2916</v>
      </c>
      <c r="G2022" t="s">
        <v>2856</v>
      </c>
      <c r="H2022" t="s">
        <v>6374</v>
      </c>
      <c r="I2022" s="2">
        <v>45808</v>
      </c>
      <c r="J2022" t="s">
        <v>3151</v>
      </c>
      <c r="K2022" t="s">
        <v>3152</v>
      </c>
      <c r="L2022" t="s">
        <v>6377</v>
      </c>
      <c r="M2022" s="3">
        <v>168</v>
      </c>
      <c r="N2022" s="4">
        <v>73920</v>
      </c>
      <c r="O2022" s="4">
        <v>82.27</v>
      </c>
      <c r="P2022" s="4">
        <v>0</v>
      </c>
      <c r="Q2022" s="4">
        <v>0</v>
      </c>
      <c r="R2022" s="4">
        <v>0</v>
      </c>
      <c r="S2022" s="4">
        <v>73837.73</v>
      </c>
      <c r="T2022" t="s">
        <v>2857</v>
      </c>
      <c r="U2022" t="s">
        <v>6375</v>
      </c>
      <c r="V2022" s="15" t="s">
        <v>5681</v>
      </c>
      <c r="W2022" t="s">
        <v>3148</v>
      </c>
    </row>
    <row r="2023" spans="1:23" x14ac:dyDescent="0.2">
      <c r="A2023" t="s">
        <v>2911</v>
      </c>
      <c r="B2023" t="s">
        <v>3087</v>
      </c>
      <c r="C2023" t="s">
        <v>3148</v>
      </c>
      <c r="D2023" t="s">
        <v>3149</v>
      </c>
      <c r="E2023" t="s">
        <v>2915</v>
      </c>
      <c r="F2023" t="s">
        <v>2916</v>
      </c>
      <c r="G2023" t="s">
        <v>2856</v>
      </c>
      <c r="H2023" t="s">
        <v>6378</v>
      </c>
      <c r="I2023" s="2">
        <v>45808</v>
      </c>
      <c r="J2023" t="s">
        <v>4939</v>
      </c>
      <c r="K2023" t="s">
        <v>4940</v>
      </c>
      <c r="L2023" t="s">
        <v>6379</v>
      </c>
      <c r="M2023" s="3">
        <v>132</v>
      </c>
      <c r="N2023" s="4">
        <v>112200</v>
      </c>
      <c r="O2023" s="4">
        <v>124.88</v>
      </c>
      <c r="P2023" s="4">
        <v>0</v>
      </c>
      <c r="Q2023" s="4">
        <v>0</v>
      </c>
      <c r="R2023" s="4">
        <v>0</v>
      </c>
      <c r="S2023" s="4">
        <v>112075.12</v>
      </c>
      <c r="T2023" t="s">
        <v>2857</v>
      </c>
      <c r="U2023" t="s">
        <v>6380</v>
      </c>
      <c r="V2023" s="15" t="s">
        <v>5681</v>
      </c>
      <c r="W2023" t="s">
        <v>3148</v>
      </c>
    </row>
    <row r="2024" spans="1:23" x14ac:dyDescent="0.2">
      <c r="A2024" t="s">
        <v>2911</v>
      </c>
      <c r="B2024" t="s">
        <v>2912</v>
      </c>
      <c r="C2024" t="s">
        <v>2913</v>
      </c>
      <c r="D2024" t="s">
        <v>2914</v>
      </c>
      <c r="E2024" t="s">
        <v>2915</v>
      </c>
      <c r="F2024" t="s">
        <v>2916</v>
      </c>
      <c r="G2024" t="s">
        <v>2856</v>
      </c>
      <c r="H2024" t="s">
        <v>6381</v>
      </c>
      <c r="I2024" s="2">
        <v>45796</v>
      </c>
      <c r="J2024" t="s">
        <v>4075</v>
      </c>
      <c r="K2024" t="s">
        <v>4076</v>
      </c>
      <c r="L2024" t="s">
        <v>5679</v>
      </c>
      <c r="M2024" s="3">
        <v>29366</v>
      </c>
      <c r="N2024" s="4">
        <v>667430.15</v>
      </c>
      <c r="O2024" s="4">
        <v>742.84</v>
      </c>
      <c r="P2024" s="4">
        <v>220</v>
      </c>
      <c r="Q2024" s="4">
        <v>880.98</v>
      </c>
      <c r="R2024" s="4">
        <v>0</v>
      </c>
      <c r="S2024" s="4">
        <v>666467.31000000006</v>
      </c>
      <c r="T2024" t="s">
        <v>2857</v>
      </c>
      <c r="U2024" t="s">
        <v>6382</v>
      </c>
      <c r="V2024" s="15" t="s">
        <v>5681</v>
      </c>
      <c r="W2024" t="s">
        <v>2913</v>
      </c>
    </row>
    <row r="2025" spans="1:23" x14ac:dyDescent="0.2">
      <c r="A2025" t="s">
        <v>2911</v>
      </c>
      <c r="B2025" t="s">
        <v>2912</v>
      </c>
      <c r="C2025" t="s">
        <v>2922</v>
      </c>
      <c r="D2025" t="s">
        <v>2923</v>
      </c>
      <c r="E2025" t="s">
        <v>2915</v>
      </c>
      <c r="F2025" t="s">
        <v>2916</v>
      </c>
      <c r="G2025" t="s">
        <v>2856</v>
      </c>
      <c r="H2025" t="s">
        <v>6383</v>
      </c>
      <c r="I2025" s="2">
        <v>45799</v>
      </c>
      <c r="J2025" t="s">
        <v>4695</v>
      </c>
      <c r="K2025" t="s">
        <v>4696</v>
      </c>
      <c r="L2025" t="s">
        <v>5683</v>
      </c>
      <c r="M2025" s="3">
        <v>36842</v>
      </c>
      <c r="N2025" s="4">
        <v>789288.64</v>
      </c>
      <c r="O2025" s="4">
        <v>878.46</v>
      </c>
      <c r="P2025" s="4">
        <v>1800</v>
      </c>
      <c r="Q2025" s="4">
        <v>1105.26</v>
      </c>
      <c r="R2025" s="4">
        <v>3500</v>
      </c>
      <c r="S2025" s="4">
        <v>783110.18</v>
      </c>
      <c r="T2025" t="s">
        <v>2857</v>
      </c>
      <c r="U2025" t="s">
        <v>6384</v>
      </c>
      <c r="V2025" s="15" t="s">
        <v>5681</v>
      </c>
      <c r="W2025" t="s">
        <v>2922</v>
      </c>
    </row>
    <row r="2026" spans="1:23" x14ac:dyDescent="0.2">
      <c r="A2026" t="s">
        <v>2911</v>
      </c>
      <c r="B2026" t="s">
        <v>2912</v>
      </c>
      <c r="C2026" t="s">
        <v>2871</v>
      </c>
      <c r="D2026" t="s">
        <v>2872</v>
      </c>
      <c r="E2026" t="s">
        <v>2915</v>
      </c>
      <c r="F2026" t="s">
        <v>2916</v>
      </c>
      <c r="G2026" t="s">
        <v>2856</v>
      </c>
      <c r="H2026" t="s">
        <v>6385</v>
      </c>
      <c r="I2026" s="2">
        <v>45800</v>
      </c>
      <c r="J2026" t="s">
        <v>5686</v>
      </c>
      <c r="K2026" t="s">
        <v>5687</v>
      </c>
      <c r="L2026" t="s">
        <v>5688</v>
      </c>
      <c r="M2026" s="3">
        <v>27249</v>
      </c>
      <c r="N2026" s="4">
        <v>536805.30000000005</v>
      </c>
      <c r="O2026" s="4">
        <v>597.45000000000005</v>
      </c>
      <c r="P2026" s="4">
        <v>1375.37</v>
      </c>
      <c r="Q2026" s="4">
        <v>817.47</v>
      </c>
      <c r="R2026" s="4">
        <v>800</v>
      </c>
      <c r="S2026" s="4">
        <v>534032.48</v>
      </c>
      <c r="T2026" t="s">
        <v>2857</v>
      </c>
      <c r="U2026" t="s">
        <v>6386</v>
      </c>
      <c r="V2026" s="15" t="s">
        <v>5681</v>
      </c>
      <c r="W2026" t="s">
        <v>2871</v>
      </c>
    </row>
    <row r="2027" spans="1:23" x14ac:dyDescent="0.2">
      <c r="A2027" s="7" t="s">
        <v>2911</v>
      </c>
      <c r="B2027" s="7" t="s">
        <v>10</v>
      </c>
      <c r="C2027" s="7" t="s">
        <v>10</v>
      </c>
      <c r="D2027" s="7" t="s">
        <v>10</v>
      </c>
      <c r="E2027" s="7" t="s">
        <v>10</v>
      </c>
      <c r="F2027" s="7" t="s">
        <v>10</v>
      </c>
      <c r="G2027" s="7" t="s">
        <v>10</v>
      </c>
      <c r="H2027" s="7" t="s">
        <v>10</v>
      </c>
      <c r="I2027" s="8"/>
      <c r="J2027" s="7" t="s">
        <v>10</v>
      </c>
      <c r="K2027" s="7" t="s">
        <v>10</v>
      </c>
      <c r="L2027" s="7" t="s">
        <v>10</v>
      </c>
      <c r="M2027" s="9">
        <v>6587014</v>
      </c>
      <c r="N2027" s="10">
        <v>142250289.5</v>
      </c>
      <c r="O2027" s="10">
        <v>142129.29999999999</v>
      </c>
      <c r="P2027" s="10">
        <v>465930.59</v>
      </c>
      <c r="Q2027" s="10">
        <v>158651.07999999999</v>
      </c>
      <c r="R2027" s="10">
        <v>428634.22</v>
      </c>
      <c r="S2027" s="10">
        <v>141213595.38999999</v>
      </c>
      <c r="T2027" s="7" t="s">
        <v>10</v>
      </c>
      <c r="U2027" s="7" t="s">
        <v>10</v>
      </c>
      <c r="V2027" s="15" t="s">
        <v>5681</v>
      </c>
      <c r="W2027" s="7" t="s">
        <v>10</v>
      </c>
    </row>
    <row r="2028" spans="1:23" x14ac:dyDescent="0.2">
      <c r="A2028" t="s">
        <v>3502</v>
      </c>
      <c r="B2028" t="s">
        <v>2912</v>
      </c>
      <c r="C2028" t="s">
        <v>2922</v>
      </c>
      <c r="D2028" t="s">
        <v>2923</v>
      </c>
      <c r="E2028" t="s">
        <v>3503</v>
      </c>
      <c r="F2028" t="s">
        <v>2916</v>
      </c>
      <c r="G2028" t="s">
        <v>2809</v>
      </c>
      <c r="H2028" t="s">
        <v>2042</v>
      </c>
      <c r="I2028" s="2">
        <v>45805</v>
      </c>
      <c r="J2028" t="s">
        <v>3531</v>
      </c>
      <c r="K2028" t="s">
        <v>3532</v>
      </c>
      <c r="L2028" t="s">
        <v>6387</v>
      </c>
      <c r="M2028" s="3">
        <v>1542</v>
      </c>
      <c r="N2028" s="4">
        <v>35678.92</v>
      </c>
      <c r="O2028" s="4">
        <v>0</v>
      </c>
      <c r="P2028" s="4">
        <v>0</v>
      </c>
      <c r="Q2028" s="4">
        <v>0</v>
      </c>
      <c r="R2028" s="4">
        <v>0</v>
      </c>
      <c r="S2028" s="4">
        <v>35678.92</v>
      </c>
      <c r="T2028" t="s">
        <v>5696</v>
      </c>
      <c r="U2028" t="s">
        <v>6388</v>
      </c>
      <c r="V2028" s="15" t="s">
        <v>5681</v>
      </c>
      <c r="W2028" t="s">
        <v>2922</v>
      </c>
    </row>
    <row r="2029" spans="1:23" x14ac:dyDescent="0.2">
      <c r="A2029" t="s">
        <v>3502</v>
      </c>
      <c r="B2029" t="s">
        <v>2870</v>
      </c>
      <c r="C2029" t="s">
        <v>2871</v>
      </c>
      <c r="D2029" t="s">
        <v>2872</v>
      </c>
      <c r="E2029" t="s">
        <v>3503</v>
      </c>
      <c r="F2029" t="s">
        <v>2874</v>
      </c>
      <c r="G2029" t="s">
        <v>2809</v>
      </c>
      <c r="H2029" t="s">
        <v>6389</v>
      </c>
      <c r="I2029" s="2">
        <v>45807</v>
      </c>
      <c r="J2029" t="s">
        <v>2811</v>
      </c>
      <c r="K2029" t="s">
        <v>2899</v>
      </c>
      <c r="L2029" t="s">
        <v>5724</v>
      </c>
      <c r="M2029" s="3">
        <v>27262</v>
      </c>
      <c r="N2029" s="4">
        <v>26144.26</v>
      </c>
      <c r="O2029" s="4">
        <v>0</v>
      </c>
      <c r="P2029" s="4">
        <v>0</v>
      </c>
      <c r="Q2029" s="4">
        <v>0</v>
      </c>
      <c r="R2029" s="4">
        <v>0</v>
      </c>
      <c r="S2029" s="4">
        <v>26144.26</v>
      </c>
      <c r="T2029" t="s">
        <v>5699</v>
      </c>
      <c r="U2029" t="s">
        <v>6390</v>
      </c>
      <c r="V2029" s="15" t="s">
        <v>5681</v>
      </c>
      <c r="W2029" t="s">
        <v>2871</v>
      </c>
    </row>
    <row r="2030" spans="1:23" x14ac:dyDescent="0.2">
      <c r="A2030" t="s">
        <v>3502</v>
      </c>
      <c r="B2030" t="s">
        <v>2870</v>
      </c>
      <c r="C2030" t="s">
        <v>2871</v>
      </c>
      <c r="D2030" t="s">
        <v>2872</v>
      </c>
      <c r="E2030" t="s">
        <v>3503</v>
      </c>
      <c r="F2030" t="s">
        <v>2874</v>
      </c>
      <c r="G2030" t="s">
        <v>2809</v>
      </c>
      <c r="H2030" t="s">
        <v>6389</v>
      </c>
      <c r="I2030" s="2">
        <v>45807</v>
      </c>
      <c r="J2030" t="s">
        <v>2811</v>
      </c>
      <c r="K2030" t="s">
        <v>2899</v>
      </c>
      <c r="L2030" t="s">
        <v>5725</v>
      </c>
      <c r="M2030" s="3">
        <v>27262</v>
      </c>
      <c r="N2030" s="4">
        <v>20781.82</v>
      </c>
      <c r="O2030" s="4">
        <v>0</v>
      </c>
      <c r="P2030" s="4">
        <v>0</v>
      </c>
      <c r="Q2030" s="4">
        <v>0</v>
      </c>
      <c r="R2030" s="4">
        <v>0</v>
      </c>
      <c r="S2030" s="4">
        <v>20781.82</v>
      </c>
      <c r="T2030" t="s">
        <v>5699</v>
      </c>
      <c r="U2030" t="s">
        <v>6390</v>
      </c>
      <c r="V2030" s="15" t="s">
        <v>5681</v>
      </c>
      <c r="W2030" t="s">
        <v>2871</v>
      </c>
    </row>
    <row r="2031" spans="1:23" x14ac:dyDescent="0.2">
      <c r="A2031" t="s">
        <v>3502</v>
      </c>
      <c r="B2031" t="s">
        <v>2870</v>
      </c>
      <c r="C2031" t="s">
        <v>2887</v>
      </c>
      <c r="D2031" t="s">
        <v>2888</v>
      </c>
      <c r="E2031" t="s">
        <v>3503</v>
      </c>
      <c r="F2031" t="s">
        <v>2874</v>
      </c>
      <c r="G2031" t="s">
        <v>2809</v>
      </c>
      <c r="H2031" t="s">
        <v>6391</v>
      </c>
      <c r="I2031" s="2">
        <v>45807</v>
      </c>
      <c r="J2031" t="s">
        <v>2811</v>
      </c>
      <c r="K2031" t="s">
        <v>2899</v>
      </c>
      <c r="L2031" t="s">
        <v>5727</v>
      </c>
      <c r="M2031" s="3">
        <v>26306</v>
      </c>
      <c r="N2031" s="4">
        <v>24162.06</v>
      </c>
      <c r="O2031" s="4">
        <v>0</v>
      </c>
      <c r="P2031" s="4">
        <v>0</v>
      </c>
      <c r="Q2031" s="4">
        <v>0</v>
      </c>
      <c r="R2031" s="4">
        <v>0</v>
      </c>
      <c r="S2031" s="4">
        <v>24162.06</v>
      </c>
      <c r="T2031" t="s">
        <v>5699</v>
      </c>
      <c r="U2031" t="s">
        <v>6392</v>
      </c>
      <c r="V2031" s="15" t="s">
        <v>5681</v>
      </c>
      <c r="W2031" t="s">
        <v>2887</v>
      </c>
    </row>
    <row r="2032" spans="1:23" x14ac:dyDescent="0.2">
      <c r="A2032" t="s">
        <v>3502</v>
      </c>
      <c r="B2032" t="s">
        <v>2870</v>
      </c>
      <c r="C2032" t="s">
        <v>2887</v>
      </c>
      <c r="D2032" t="s">
        <v>2888</v>
      </c>
      <c r="E2032" t="s">
        <v>3503</v>
      </c>
      <c r="F2032" t="s">
        <v>2874</v>
      </c>
      <c r="G2032" t="s">
        <v>2809</v>
      </c>
      <c r="H2032" t="s">
        <v>6391</v>
      </c>
      <c r="I2032" s="2">
        <v>45807</v>
      </c>
      <c r="J2032" t="s">
        <v>2811</v>
      </c>
      <c r="K2032" t="s">
        <v>2899</v>
      </c>
      <c r="L2032" t="s">
        <v>5729</v>
      </c>
      <c r="M2032" s="3">
        <v>26253</v>
      </c>
      <c r="N2032" s="4">
        <v>24113.38</v>
      </c>
      <c r="O2032" s="4">
        <v>0</v>
      </c>
      <c r="P2032" s="4">
        <v>0</v>
      </c>
      <c r="Q2032" s="4">
        <v>0</v>
      </c>
      <c r="R2032" s="4">
        <v>0</v>
      </c>
      <c r="S2032" s="4">
        <v>24113.38</v>
      </c>
      <c r="T2032" t="s">
        <v>5699</v>
      </c>
      <c r="U2032" t="s">
        <v>6392</v>
      </c>
      <c r="V2032" s="15" t="s">
        <v>5681</v>
      </c>
      <c r="W2032" t="s">
        <v>2887</v>
      </c>
    </row>
    <row r="2033" spans="1:23" x14ac:dyDescent="0.2">
      <c r="A2033" t="s">
        <v>3502</v>
      </c>
      <c r="B2033" t="s">
        <v>2870</v>
      </c>
      <c r="C2033" t="s">
        <v>2887</v>
      </c>
      <c r="D2033" t="s">
        <v>2888</v>
      </c>
      <c r="E2033" t="s">
        <v>3503</v>
      </c>
      <c r="F2033" t="s">
        <v>2874</v>
      </c>
      <c r="G2033" t="s">
        <v>2809</v>
      </c>
      <c r="H2033" t="s">
        <v>6391</v>
      </c>
      <c r="I2033" s="2">
        <v>45807</v>
      </c>
      <c r="J2033" t="s">
        <v>2811</v>
      </c>
      <c r="K2033" t="s">
        <v>2899</v>
      </c>
      <c r="L2033" t="s">
        <v>5730</v>
      </c>
      <c r="M2033" s="3">
        <v>26539</v>
      </c>
      <c r="N2033" s="4">
        <v>24376.07</v>
      </c>
      <c r="O2033" s="4">
        <v>0</v>
      </c>
      <c r="P2033" s="4">
        <v>0</v>
      </c>
      <c r="Q2033" s="4">
        <v>0</v>
      </c>
      <c r="R2033" s="4">
        <v>0</v>
      </c>
      <c r="S2033" s="4">
        <v>24376.07</v>
      </c>
      <c r="T2033" t="s">
        <v>5699</v>
      </c>
      <c r="U2033" t="s">
        <v>6392</v>
      </c>
      <c r="V2033" s="15" t="s">
        <v>5681</v>
      </c>
      <c r="W2033" t="s">
        <v>2887</v>
      </c>
    </row>
    <row r="2034" spans="1:23" x14ac:dyDescent="0.2">
      <c r="A2034" t="s">
        <v>3502</v>
      </c>
      <c r="B2034" t="s">
        <v>2870</v>
      </c>
      <c r="C2034" t="s">
        <v>2887</v>
      </c>
      <c r="D2034" t="s">
        <v>2888</v>
      </c>
      <c r="E2034" t="s">
        <v>3503</v>
      </c>
      <c r="F2034" t="s">
        <v>2874</v>
      </c>
      <c r="G2034" t="s">
        <v>2809</v>
      </c>
      <c r="H2034" t="s">
        <v>6391</v>
      </c>
      <c r="I2034" s="2">
        <v>45807</v>
      </c>
      <c r="J2034" t="s">
        <v>2811</v>
      </c>
      <c r="K2034" t="s">
        <v>2899</v>
      </c>
      <c r="L2034" t="s">
        <v>5731</v>
      </c>
      <c r="M2034" s="3">
        <v>26535</v>
      </c>
      <c r="N2034" s="4">
        <v>24372.400000000001</v>
      </c>
      <c r="O2034" s="4">
        <v>0</v>
      </c>
      <c r="P2034" s="4">
        <v>0</v>
      </c>
      <c r="Q2034" s="4">
        <v>0</v>
      </c>
      <c r="R2034" s="4">
        <v>0</v>
      </c>
      <c r="S2034" s="4">
        <v>24372.400000000001</v>
      </c>
      <c r="T2034" t="s">
        <v>5699</v>
      </c>
      <c r="U2034" t="s">
        <v>6392</v>
      </c>
      <c r="V2034" s="15" t="s">
        <v>5681</v>
      </c>
      <c r="W2034" t="s">
        <v>2887</v>
      </c>
    </row>
    <row r="2035" spans="1:23" x14ac:dyDescent="0.2">
      <c r="A2035" t="s">
        <v>3502</v>
      </c>
      <c r="B2035" t="s">
        <v>2870</v>
      </c>
      <c r="C2035" t="s">
        <v>2887</v>
      </c>
      <c r="D2035" t="s">
        <v>2888</v>
      </c>
      <c r="E2035" t="s">
        <v>3503</v>
      </c>
      <c r="F2035" t="s">
        <v>2874</v>
      </c>
      <c r="G2035" t="s">
        <v>2809</v>
      </c>
      <c r="H2035" t="s">
        <v>6391</v>
      </c>
      <c r="I2035" s="2">
        <v>45807</v>
      </c>
      <c r="J2035" t="s">
        <v>2811</v>
      </c>
      <c r="K2035" t="s">
        <v>2899</v>
      </c>
      <c r="L2035" t="s">
        <v>5732</v>
      </c>
      <c r="M2035" s="3">
        <v>26508</v>
      </c>
      <c r="N2035" s="4">
        <v>24347.599999999999</v>
      </c>
      <c r="O2035" s="4">
        <v>0</v>
      </c>
      <c r="P2035" s="4">
        <v>0</v>
      </c>
      <c r="Q2035" s="4">
        <v>0</v>
      </c>
      <c r="R2035" s="4">
        <v>0</v>
      </c>
      <c r="S2035" s="4">
        <v>24347.599999999999</v>
      </c>
      <c r="T2035" t="s">
        <v>5699</v>
      </c>
      <c r="U2035" t="s">
        <v>6392</v>
      </c>
      <c r="V2035" s="15" t="s">
        <v>5681</v>
      </c>
      <c r="W2035" t="s">
        <v>2887</v>
      </c>
    </row>
    <row r="2036" spans="1:23" x14ac:dyDescent="0.2">
      <c r="A2036" t="s">
        <v>3502</v>
      </c>
      <c r="B2036" t="s">
        <v>2870</v>
      </c>
      <c r="C2036" t="s">
        <v>2887</v>
      </c>
      <c r="D2036" t="s">
        <v>2888</v>
      </c>
      <c r="E2036" t="s">
        <v>3503</v>
      </c>
      <c r="F2036" t="s">
        <v>2874</v>
      </c>
      <c r="G2036" t="s">
        <v>2809</v>
      </c>
      <c r="H2036" t="s">
        <v>6391</v>
      </c>
      <c r="I2036" s="2">
        <v>45807</v>
      </c>
      <c r="J2036" t="s">
        <v>2811</v>
      </c>
      <c r="K2036" t="s">
        <v>2899</v>
      </c>
      <c r="L2036" t="s">
        <v>5733</v>
      </c>
      <c r="M2036" s="3">
        <v>26310</v>
      </c>
      <c r="N2036" s="4">
        <v>24165.73</v>
      </c>
      <c r="O2036" s="4">
        <v>0</v>
      </c>
      <c r="P2036" s="4">
        <v>0</v>
      </c>
      <c r="Q2036" s="4">
        <v>0</v>
      </c>
      <c r="R2036" s="4">
        <v>0</v>
      </c>
      <c r="S2036" s="4">
        <v>24165.73</v>
      </c>
      <c r="T2036" t="s">
        <v>5699</v>
      </c>
      <c r="U2036" t="s">
        <v>6392</v>
      </c>
      <c r="V2036" s="15" t="s">
        <v>5681</v>
      </c>
      <c r="W2036" t="s">
        <v>2887</v>
      </c>
    </row>
    <row r="2037" spans="1:23" x14ac:dyDescent="0.2">
      <c r="A2037" t="s">
        <v>3502</v>
      </c>
      <c r="B2037" t="s">
        <v>2870</v>
      </c>
      <c r="C2037" t="s">
        <v>2887</v>
      </c>
      <c r="D2037" t="s">
        <v>2888</v>
      </c>
      <c r="E2037" t="s">
        <v>3503</v>
      </c>
      <c r="F2037" t="s">
        <v>2874</v>
      </c>
      <c r="G2037" t="s">
        <v>2809</v>
      </c>
      <c r="H2037" t="s">
        <v>6391</v>
      </c>
      <c r="I2037" s="2">
        <v>45807</v>
      </c>
      <c r="J2037" t="s">
        <v>2811</v>
      </c>
      <c r="K2037" t="s">
        <v>2899</v>
      </c>
      <c r="L2037" t="s">
        <v>5734</v>
      </c>
      <c r="M2037" s="3">
        <v>26561</v>
      </c>
      <c r="N2037" s="4">
        <v>24396.28</v>
      </c>
      <c r="O2037" s="4">
        <v>0</v>
      </c>
      <c r="P2037" s="4">
        <v>0</v>
      </c>
      <c r="Q2037" s="4">
        <v>0</v>
      </c>
      <c r="R2037" s="4">
        <v>0</v>
      </c>
      <c r="S2037" s="4">
        <v>24396.28</v>
      </c>
      <c r="T2037" t="s">
        <v>5699</v>
      </c>
      <c r="U2037" t="s">
        <v>6392</v>
      </c>
      <c r="V2037" s="15" t="s">
        <v>5681</v>
      </c>
      <c r="W2037" t="s">
        <v>2887</v>
      </c>
    </row>
    <row r="2038" spans="1:23" x14ac:dyDescent="0.2">
      <c r="A2038" t="s">
        <v>3502</v>
      </c>
      <c r="B2038" t="s">
        <v>2870</v>
      </c>
      <c r="C2038" t="s">
        <v>2887</v>
      </c>
      <c r="D2038" t="s">
        <v>2888</v>
      </c>
      <c r="E2038" t="s">
        <v>3503</v>
      </c>
      <c r="F2038" t="s">
        <v>2874</v>
      </c>
      <c r="G2038" t="s">
        <v>2809</v>
      </c>
      <c r="H2038" t="s">
        <v>6391</v>
      </c>
      <c r="I2038" s="2">
        <v>45807</v>
      </c>
      <c r="J2038" t="s">
        <v>2811</v>
      </c>
      <c r="K2038" t="s">
        <v>2899</v>
      </c>
      <c r="L2038" t="s">
        <v>5735</v>
      </c>
      <c r="M2038" s="3">
        <v>26054</v>
      </c>
      <c r="N2038" s="4">
        <v>23930.59</v>
      </c>
      <c r="O2038" s="4">
        <v>0</v>
      </c>
      <c r="P2038" s="4">
        <v>0</v>
      </c>
      <c r="Q2038" s="4">
        <v>0</v>
      </c>
      <c r="R2038" s="4">
        <v>0</v>
      </c>
      <c r="S2038" s="4">
        <v>23930.59</v>
      </c>
      <c r="T2038" t="s">
        <v>5699</v>
      </c>
      <c r="U2038" t="s">
        <v>6392</v>
      </c>
      <c r="V2038" s="15" t="s">
        <v>5681</v>
      </c>
      <c r="W2038" t="s">
        <v>2887</v>
      </c>
    </row>
    <row r="2039" spans="1:23" x14ac:dyDescent="0.2">
      <c r="A2039" t="s">
        <v>3502</v>
      </c>
      <c r="B2039" t="s">
        <v>2870</v>
      </c>
      <c r="C2039" t="s">
        <v>2887</v>
      </c>
      <c r="D2039" t="s">
        <v>2888</v>
      </c>
      <c r="E2039" t="s">
        <v>3503</v>
      </c>
      <c r="F2039" t="s">
        <v>2874</v>
      </c>
      <c r="G2039" t="s">
        <v>2809</v>
      </c>
      <c r="H2039" t="s">
        <v>6391</v>
      </c>
      <c r="I2039" s="2">
        <v>45807</v>
      </c>
      <c r="J2039" t="s">
        <v>2811</v>
      </c>
      <c r="K2039" t="s">
        <v>2899</v>
      </c>
      <c r="L2039" t="s">
        <v>5736</v>
      </c>
      <c r="M2039" s="3">
        <v>25882</v>
      </c>
      <c r="N2039" s="4">
        <v>23772.62</v>
      </c>
      <c r="O2039" s="4">
        <v>0</v>
      </c>
      <c r="P2039" s="4">
        <v>0</v>
      </c>
      <c r="Q2039" s="4">
        <v>0</v>
      </c>
      <c r="R2039" s="4">
        <v>0</v>
      </c>
      <c r="S2039" s="4">
        <v>23772.62</v>
      </c>
      <c r="T2039" t="s">
        <v>5699</v>
      </c>
      <c r="U2039" t="s">
        <v>6392</v>
      </c>
      <c r="V2039" s="15" t="s">
        <v>5681</v>
      </c>
      <c r="W2039" t="s">
        <v>2887</v>
      </c>
    </row>
    <row r="2040" spans="1:23" x14ac:dyDescent="0.2">
      <c r="A2040" t="s">
        <v>3502</v>
      </c>
      <c r="B2040" t="s">
        <v>2870</v>
      </c>
      <c r="C2040" t="s">
        <v>2887</v>
      </c>
      <c r="D2040" t="s">
        <v>2888</v>
      </c>
      <c r="E2040" t="s">
        <v>3503</v>
      </c>
      <c r="F2040" t="s">
        <v>2874</v>
      </c>
      <c r="G2040" t="s">
        <v>2809</v>
      </c>
      <c r="H2040" t="s">
        <v>6391</v>
      </c>
      <c r="I2040" s="2">
        <v>45807</v>
      </c>
      <c r="J2040" t="s">
        <v>2811</v>
      </c>
      <c r="K2040" t="s">
        <v>2899</v>
      </c>
      <c r="L2040" t="s">
        <v>5737</v>
      </c>
      <c r="M2040" s="3">
        <v>25992</v>
      </c>
      <c r="N2040" s="4">
        <v>23873.65</v>
      </c>
      <c r="O2040" s="4">
        <v>0</v>
      </c>
      <c r="P2040" s="4">
        <v>0</v>
      </c>
      <c r="Q2040" s="4">
        <v>0</v>
      </c>
      <c r="R2040" s="4">
        <v>0</v>
      </c>
      <c r="S2040" s="4">
        <v>23873.65</v>
      </c>
      <c r="T2040" t="s">
        <v>5699</v>
      </c>
      <c r="U2040" t="s">
        <v>6392</v>
      </c>
      <c r="V2040" s="15" t="s">
        <v>5681</v>
      </c>
      <c r="W2040" t="s">
        <v>2887</v>
      </c>
    </row>
    <row r="2041" spans="1:23" x14ac:dyDescent="0.2">
      <c r="A2041" t="s">
        <v>3502</v>
      </c>
      <c r="B2041" t="s">
        <v>2870</v>
      </c>
      <c r="C2041" t="s">
        <v>2887</v>
      </c>
      <c r="D2041" t="s">
        <v>2888</v>
      </c>
      <c r="E2041" t="s">
        <v>3503</v>
      </c>
      <c r="F2041" t="s">
        <v>2874</v>
      </c>
      <c r="G2041" t="s">
        <v>2809</v>
      </c>
      <c r="H2041" t="s">
        <v>6391</v>
      </c>
      <c r="I2041" s="2">
        <v>45807</v>
      </c>
      <c r="J2041" t="s">
        <v>2811</v>
      </c>
      <c r="K2041" t="s">
        <v>2899</v>
      </c>
      <c r="L2041" t="s">
        <v>5738</v>
      </c>
      <c r="M2041" s="3">
        <v>25900</v>
      </c>
      <c r="N2041" s="4">
        <v>23789.15</v>
      </c>
      <c r="O2041" s="4">
        <v>0</v>
      </c>
      <c r="P2041" s="4">
        <v>0</v>
      </c>
      <c r="Q2041" s="4">
        <v>0</v>
      </c>
      <c r="R2041" s="4">
        <v>0</v>
      </c>
      <c r="S2041" s="4">
        <v>23789.15</v>
      </c>
      <c r="T2041" t="s">
        <v>5699</v>
      </c>
      <c r="U2041" t="s">
        <v>6392</v>
      </c>
      <c r="V2041" s="15" t="s">
        <v>5681</v>
      </c>
      <c r="W2041" t="s">
        <v>2887</v>
      </c>
    </row>
    <row r="2042" spans="1:23" x14ac:dyDescent="0.2">
      <c r="A2042" t="s">
        <v>3502</v>
      </c>
      <c r="B2042" t="s">
        <v>2870</v>
      </c>
      <c r="C2042" t="s">
        <v>2887</v>
      </c>
      <c r="D2042" t="s">
        <v>2888</v>
      </c>
      <c r="E2042" t="s">
        <v>3503</v>
      </c>
      <c r="F2042" t="s">
        <v>2874</v>
      </c>
      <c r="G2042" t="s">
        <v>2809</v>
      </c>
      <c r="H2042" t="s">
        <v>6391</v>
      </c>
      <c r="I2042" s="2">
        <v>45807</v>
      </c>
      <c r="J2042" t="s">
        <v>2811</v>
      </c>
      <c r="K2042" t="s">
        <v>2899</v>
      </c>
      <c r="L2042" t="s">
        <v>5739</v>
      </c>
      <c r="M2042" s="3">
        <v>26045</v>
      </c>
      <c r="N2042" s="4">
        <v>23922.33</v>
      </c>
      <c r="O2042" s="4">
        <v>0</v>
      </c>
      <c r="P2042" s="4">
        <v>0</v>
      </c>
      <c r="Q2042" s="4">
        <v>0</v>
      </c>
      <c r="R2042" s="4">
        <v>0</v>
      </c>
      <c r="S2042" s="4">
        <v>23922.33</v>
      </c>
      <c r="T2042" t="s">
        <v>5699</v>
      </c>
      <c r="U2042" t="s">
        <v>6392</v>
      </c>
      <c r="V2042" s="15" t="s">
        <v>5681</v>
      </c>
      <c r="W2042" t="s">
        <v>2887</v>
      </c>
    </row>
    <row r="2043" spans="1:23" x14ac:dyDescent="0.2">
      <c r="A2043" t="s">
        <v>3502</v>
      </c>
      <c r="B2043" t="s">
        <v>2912</v>
      </c>
      <c r="C2043" t="s">
        <v>2871</v>
      </c>
      <c r="D2043" t="s">
        <v>2872</v>
      </c>
      <c r="E2043" t="s">
        <v>3503</v>
      </c>
      <c r="F2043" t="s">
        <v>2916</v>
      </c>
      <c r="G2043" t="s">
        <v>2809</v>
      </c>
      <c r="H2043" t="s">
        <v>6393</v>
      </c>
      <c r="I2043" s="2">
        <v>45790</v>
      </c>
      <c r="J2043" t="s">
        <v>6394</v>
      </c>
      <c r="K2043" t="s">
        <v>6395</v>
      </c>
      <c r="L2043" t="s">
        <v>6396</v>
      </c>
      <c r="M2043" s="3">
        <v>27646</v>
      </c>
      <c r="N2043" s="4">
        <v>555082.39</v>
      </c>
      <c r="O2043" s="4">
        <v>0</v>
      </c>
      <c r="P2043" s="4">
        <v>0</v>
      </c>
      <c r="Q2043" s="4">
        <v>0</v>
      </c>
      <c r="R2043" s="4">
        <v>0</v>
      </c>
      <c r="S2043" s="4">
        <v>555082.39</v>
      </c>
      <c r="T2043" t="s">
        <v>6397</v>
      </c>
      <c r="U2043" t="s">
        <v>6398</v>
      </c>
      <c r="V2043" s="15" t="s">
        <v>5681</v>
      </c>
      <c r="W2043" t="s">
        <v>2871</v>
      </c>
    </row>
    <row r="2044" spans="1:23" x14ac:dyDescent="0.2">
      <c r="A2044" t="s">
        <v>3502</v>
      </c>
      <c r="B2044" t="s">
        <v>2912</v>
      </c>
      <c r="C2044" t="s">
        <v>2871</v>
      </c>
      <c r="D2044" t="s">
        <v>2872</v>
      </c>
      <c r="E2044" t="s">
        <v>3503</v>
      </c>
      <c r="F2044" t="s">
        <v>2916</v>
      </c>
      <c r="G2044" t="s">
        <v>2809</v>
      </c>
      <c r="H2044" t="s">
        <v>6393</v>
      </c>
      <c r="I2044" s="2">
        <v>45790</v>
      </c>
      <c r="J2044" t="s">
        <v>6394</v>
      </c>
      <c r="K2044" t="s">
        <v>6395</v>
      </c>
      <c r="L2044" t="s">
        <v>6399</v>
      </c>
      <c r="M2044" s="3">
        <v>27646</v>
      </c>
      <c r="N2044" s="4">
        <v>555082.39</v>
      </c>
      <c r="O2044" s="4">
        <v>0</v>
      </c>
      <c r="P2044" s="4">
        <v>0</v>
      </c>
      <c r="Q2044" s="4">
        <v>0</v>
      </c>
      <c r="R2044" s="4">
        <v>0</v>
      </c>
      <c r="S2044" s="4">
        <v>555082.39</v>
      </c>
      <c r="T2044" t="s">
        <v>6397</v>
      </c>
      <c r="U2044" t="s">
        <v>6398</v>
      </c>
      <c r="V2044" s="15" t="s">
        <v>5681</v>
      </c>
      <c r="W2044" t="s">
        <v>2871</v>
      </c>
    </row>
    <row r="2045" spans="1:23" x14ac:dyDescent="0.2">
      <c r="A2045" t="s">
        <v>3502</v>
      </c>
      <c r="B2045" t="s">
        <v>2870</v>
      </c>
      <c r="C2045" t="s">
        <v>2871</v>
      </c>
      <c r="D2045" t="s">
        <v>2872</v>
      </c>
      <c r="E2045" t="s">
        <v>3503</v>
      </c>
      <c r="F2045" t="s">
        <v>2874</v>
      </c>
      <c r="G2045" t="s">
        <v>2809</v>
      </c>
      <c r="H2045" t="s">
        <v>6400</v>
      </c>
      <c r="I2045" s="2">
        <v>45807</v>
      </c>
      <c r="J2045" t="s">
        <v>2811</v>
      </c>
      <c r="K2045" t="s">
        <v>2876</v>
      </c>
      <c r="L2045" t="s">
        <v>5714</v>
      </c>
      <c r="M2045" s="3">
        <v>13666</v>
      </c>
      <c r="N2045" s="4">
        <v>10201.450000000001</v>
      </c>
      <c r="O2045" s="4">
        <v>0</v>
      </c>
      <c r="P2045" s="4">
        <v>0</v>
      </c>
      <c r="Q2045" s="4">
        <v>0</v>
      </c>
      <c r="R2045" s="4">
        <v>0</v>
      </c>
      <c r="S2045" s="4">
        <v>10201.450000000001</v>
      </c>
      <c r="T2045" t="s">
        <v>5699</v>
      </c>
      <c r="U2045" t="s">
        <v>6401</v>
      </c>
      <c r="V2045" s="15" t="s">
        <v>5681</v>
      </c>
      <c r="W2045" t="s">
        <v>2871</v>
      </c>
    </row>
    <row r="2046" spans="1:23" x14ac:dyDescent="0.2">
      <c r="A2046" t="s">
        <v>3502</v>
      </c>
      <c r="B2046" t="s">
        <v>2870</v>
      </c>
      <c r="C2046" t="s">
        <v>2871</v>
      </c>
      <c r="D2046" t="s">
        <v>2872</v>
      </c>
      <c r="E2046" t="s">
        <v>3503</v>
      </c>
      <c r="F2046" t="s">
        <v>2874</v>
      </c>
      <c r="G2046" t="s">
        <v>2809</v>
      </c>
      <c r="H2046" t="s">
        <v>6400</v>
      </c>
      <c r="I2046" s="2">
        <v>45807</v>
      </c>
      <c r="J2046" t="s">
        <v>2811</v>
      </c>
      <c r="K2046" t="s">
        <v>2876</v>
      </c>
      <c r="L2046" t="s">
        <v>6402</v>
      </c>
      <c r="M2046" s="3">
        <v>13666</v>
      </c>
      <c r="N2046" s="4">
        <v>10201.450000000001</v>
      </c>
      <c r="O2046" s="4">
        <v>0</v>
      </c>
      <c r="P2046" s="4">
        <v>0</v>
      </c>
      <c r="Q2046" s="4">
        <v>0</v>
      </c>
      <c r="R2046" s="4">
        <v>0</v>
      </c>
      <c r="S2046" s="4">
        <v>10201.450000000001</v>
      </c>
      <c r="T2046" t="s">
        <v>5699</v>
      </c>
      <c r="U2046" t="s">
        <v>6401</v>
      </c>
      <c r="V2046" s="15" t="s">
        <v>5681</v>
      </c>
      <c r="W2046" t="s">
        <v>2871</v>
      </c>
    </row>
    <row r="2047" spans="1:23" x14ac:dyDescent="0.2">
      <c r="A2047" t="s">
        <v>3502</v>
      </c>
      <c r="B2047" t="s">
        <v>2870</v>
      </c>
      <c r="C2047" t="s">
        <v>2871</v>
      </c>
      <c r="D2047" t="s">
        <v>2872</v>
      </c>
      <c r="E2047" t="s">
        <v>3503</v>
      </c>
      <c r="F2047" t="s">
        <v>2874</v>
      </c>
      <c r="G2047" t="s">
        <v>2809</v>
      </c>
      <c r="H2047" t="s">
        <v>6400</v>
      </c>
      <c r="I2047" s="2">
        <v>45807</v>
      </c>
      <c r="J2047" t="s">
        <v>2811</v>
      </c>
      <c r="K2047" t="s">
        <v>2876</v>
      </c>
      <c r="L2047" t="s">
        <v>5715</v>
      </c>
      <c r="M2047" s="3">
        <v>27249</v>
      </c>
      <c r="N2047" s="4">
        <v>25850.81</v>
      </c>
      <c r="O2047" s="4">
        <v>0</v>
      </c>
      <c r="P2047" s="4">
        <v>0</v>
      </c>
      <c r="Q2047" s="4">
        <v>0</v>
      </c>
      <c r="R2047" s="4">
        <v>0</v>
      </c>
      <c r="S2047" s="4">
        <v>25850.81</v>
      </c>
      <c r="T2047" t="s">
        <v>5699</v>
      </c>
      <c r="U2047" t="s">
        <v>6401</v>
      </c>
      <c r="V2047" s="15" t="s">
        <v>5681</v>
      </c>
      <c r="W2047" t="s">
        <v>2871</v>
      </c>
    </row>
    <row r="2048" spans="1:23" x14ac:dyDescent="0.2">
      <c r="A2048" t="s">
        <v>3502</v>
      </c>
      <c r="B2048" t="s">
        <v>2870</v>
      </c>
      <c r="C2048" t="s">
        <v>2871</v>
      </c>
      <c r="D2048" t="s">
        <v>2872</v>
      </c>
      <c r="E2048" t="s">
        <v>3503</v>
      </c>
      <c r="F2048" t="s">
        <v>2874</v>
      </c>
      <c r="G2048" t="s">
        <v>2809</v>
      </c>
      <c r="H2048" t="s">
        <v>6400</v>
      </c>
      <c r="I2048" s="2">
        <v>45807</v>
      </c>
      <c r="J2048" t="s">
        <v>2811</v>
      </c>
      <c r="K2048" t="s">
        <v>2876</v>
      </c>
      <c r="L2048" t="s">
        <v>5716</v>
      </c>
      <c r="M2048" s="3">
        <v>27249</v>
      </c>
      <c r="N2048" s="4">
        <v>25700.81</v>
      </c>
      <c r="O2048" s="4">
        <v>0</v>
      </c>
      <c r="P2048" s="4">
        <v>0</v>
      </c>
      <c r="Q2048" s="4">
        <v>0</v>
      </c>
      <c r="R2048" s="4">
        <v>0</v>
      </c>
      <c r="S2048" s="4">
        <v>25700.81</v>
      </c>
      <c r="T2048" t="s">
        <v>5699</v>
      </c>
      <c r="U2048" t="s">
        <v>6401</v>
      </c>
      <c r="V2048" s="15" t="s">
        <v>5681</v>
      </c>
      <c r="W2048" t="s">
        <v>2871</v>
      </c>
    </row>
    <row r="2049" spans="1:23" x14ac:dyDescent="0.2">
      <c r="A2049" t="s">
        <v>3502</v>
      </c>
      <c r="B2049" t="s">
        <v>2870</v>
      </c>
      <c r="C2049" t="s">
        <v>2871</v>
      </c>
      <c r="D2049" t="s">
        <v>2872</v>
      </c>
      <c r="E2049" t="s">
        <v>3503</v>
      </c>
      <c r="F2049" t="s">
        <v>2874</v>
      </c>
      <c r="G2049" t="s">
        <v>2809</v>
      </c>
      <c r="H2049" t="s">
        <v>6400</v>
      </c>
      <c r="I2049" s="2">
        <v>45807</v>
      </c>
      <c r="J2049" t="s">
        <v>2811</v>
      </c>
      <c r="K2049" t="s">
        <v>2876</v>
      </c>
      <c r="L2049" t="s">
        <v>5717</v>
      </c>
      <c r="M2049" s="3">
        <v>27765</v>
      </c>
      <c r="N2049" s="4">
        <v>26337.49</v>
      </c>
      <c r="O2049" s="4">
        <v>0</v>
      </c>
      <c r="P2049" s="4">
        <v>0</v>
      </c>
      <c r="Q2049" s="4">
        <v>0</v>
      </c>
      <c r="R2049" s="4">
        <v>0</v>
      </c>
      <c r="S2049" s="4">
        <v>26337.49</v>
      </c>
      <c r="T2049" t="s">
        <v>5699</v>
      </c>
      <c r="U2049" t="s">
        <v>6401</v>
      </c>
      <c r="V2049" s="15" t="s">
        <v>5681</v>
      </c>
      <c r="W2049" t="s">
        <v>2871</v>
      </c>
    </row>
    <row r="2050" spans="1:23" x14ac:dyDescent="0.2">
      <c r="A2050" t="s">
        <v>3502</v>
      </c>
      <c r="B2050" t="s">
        <v>2870</v>
      </c>
      <c r="C2050" t="s">
        <v>2871</v>
      </c>
      <c r="D2050" t="s">
        <v>2872</v>
      </c>
      <c r="E2050" t="s">
        <v>3503</v>
      </c>
      <c r="F2050" t="s">
        <v>2874</v>
      </c>
      <c r="G2050" t="s">
        <v>2809</v>
      </c>
      <c r="H2050" t="s">
        <v>6400</v>
      </c>
      <c r="I2050" s="2">
        <v>45807</v>
      </c>
      <c r="J2050" t="s">
        <v>2811</v>
      </c>
      <c r="K2050" t="s">
        <v>2876</v>
      </c>
      <c r="L2050" t="s">
        <v>5718</v>
      </c>
      <c r="M2050" s="3">
        <v>27492</v>
      </c>
      <c r="N2050" s="4">
        <v>25930</v>
      </c>
      <c r="O2050" s="4">
        <v>0</v>
      </c>
      <c r="P2050" s="4">
        <v>0</v>
      </c>
      <c r="Q2050" s="4">
        <v>0</v>
      </c>
      <c r="R2050" s="4">
        <v>0</v>
      </c>
      <c r="S2050" s="4">
        <v>25930</v>
      </c>
      <c r="T2050" t="s">
        <v>5699</v>
      </c>
      <c r="U2050" t="s">
        <v>6401</v>
      </c>
      <c r="V2050" s="15" t="s">
        <v>5681</v>
      </c>
      <c r="W2050" t="s">
        <v>2871</v>
      </c>
    </row>
    <row r="2051" spans="1:23" x14ac:dyDescent="0.2">
      <c r="A2051" t="s">
        <v>3502</v>
      </c>
      <c r="B2051" t="s">
        <v>2870</v>
      </c>
      <c r="C2051" t="s">
        <v>2871</v>
      </c>
      <c r="D2051" t="s">
        <v>2872</v>
      </c>
      <c r="E2051" t="s">
        <v>3503</v>
      </c>
      <c r="F2051" t="s">
        <v>2874</v>
      </c>
      <c r="G2051" t="s">
        <v>2809</v>
      </c>
      <c r="H2051" t="s">
        <v>6400</v>
      </c>
      <c r="I2051" s="2">
        <v>45807</v>
      </c>
      <c r="J2051" t="s">
        <v>2811</v>
      </c>
      <c r="K2051" t="s">
        <v>2876</v>
      </c>
      <c r="L2051" t="s">
        <v>5719</v>
      </c>
      <c r="M2051" s="3">
        <v>27492</v>
      </c>
      <c r="N2051" s="4">
        <v>26080</v>
      </c>
      <c r="O2051" s="4">
        <v>0</v>
      </c>
      <c r="P2051" s="4">
        <v>0</v>
      </c>
      <c r="Q2051" s="4">
        <v>0</v>
      </c>
      <c r="R2051" s="4">
        <v>0</v>
      </c>
      <c r="S2051" s="4">
        <v>26080</v>
      </c>
      <c r="T2051" t="s">
        <v>5699</v>
      </c>
      <c r="U2051" t="s">
        <v>6401</v>
      </c>
      <c r="V2051" s="15" t="s">
        <v>5681</v>
      </c>
      <c r="W2051" t="s">
        <v>2871</v>
      </c>
    </row>
    <row r="2052" spans="1:23" x14ac:dyDescent="0.2">
      <c r="A2052" t="s">
        <v>3502</v>
      </c>
      <c r="B2052" t="s">
        <v>2870</v>
      </c>
      <c r="C2052" t="s">
        <v>2871</v>
      </c>
      <c r="D2052" t="s">
        <v>2872</v>
      </c>
      <c r="E2052" t="s">
        <v>3503</v>
      </c>
      <c r="F2052" t="s">
        <v>2874</v>
      </c>
      <c r="G2052" t="s">
        <v>2809</v>
      </c>
      <c r="H2052" t="s">
        <v>6400</v>
      </c>
      <c r="I2052" s="2">
        <v>45807</v>
      </c>
      <c r="J2052" t="s">
        <v>2811</v>
      </c>
      <c r="K2052" t="s">
        <v>2876</v>
      </c>
      <c r="L2052" t="s">
        <v>5720</v>
      </c>
      <c r="M2052" s="3">
        <v>27060</v>
      </c>
      <c r="N2052" s="4">
        <v>20199.84</v>
      </c>
      <c r="O2052" s="4">
        <v>0</v>
      </c>
      <c r="P2052" s="4">
        <v>0</v>
      </c>
      <c r="Q2052" s="4">
        <v>0</v>
      </c>
      <c r="R2052" s="4">
        <v>0</v>
      </c>
      <c r="S2052" s="4">
        <v>20199.84</v>
      </c>
      <c r="T2052" t="s">
        <v>5699</v>
      </c>
      <c r="U2052" t="s">
        <v>6401</v>
      </c>
      <c r="V2052" s="15" t="s">
        <v>5681</v>
      </c>
      <c r="W2052" t="s">
        <v>2871</v>
      </c>
    </row>
    <row r="2053" spans="1:23" x14ac:dyDescent="0.2">
      <c r="A2053" t="s">
        <v>3502</v>
      </c>
      <c r="B2053" t="s">
        <v>2870</v>
      </c>
      <c r="C2053" t="s">
        <v>2871</v>
      </c>
      <c r="D2053" t="s">
        <v>2872</v>
      </c>
      <c r="E2053" t="s">
        <v>3503</v>
      </c>
      <c r="F2053" t="s">
        <v>2874</v>
      </c>
      <c r="G2053" t="s">
        <v>2809</v>
      </c>
      <c r="H2053" t="s">
        <v>6400</v>
      </c>
      <c r="I2053" s="2">
        <v>45807</v>
      </c>
      <c r="J2053" t="s">
        <v>2811</v>
      </c>
      <c r="K2053" t="s">
        <v>2876</v>
      </c>
      <c r="L2053" t="s">
        <v>6403</v>
      </c>
      <c r="M2053" s="3">
        <v>27430</v>
      </c>
      <c r="N2053" s="4">
        <v>20476.05</v>
      </c>
      <c r="O2053" s="4">
        <v>0</v>
      </c>
      <c r="P2053" s="4">
        <v>0</v>
      </c>
      <c r="Q2053" s="4">
        <v>0</v>
      </c>
      <c r="R2053" s="4">
        <v>0</v>
      </c>
      <c r="S2053" s="4">
        <v>20476.05</v>
      </c>
      <c r="T2053" t="s">
        <v>5699</v>
      </c>
      <c r="U2053" t="s">
        <v>6401</v>
      </c>
      <c r="V2053" s="15" t="s">
        <v>5681</v>
      </c>
      <c r="W2053" t="s">
        <v>2871</v>
      </c>
    </row>
    <row r="2054" spans="1:23" x14ac:dyDescent="0.2">
      <c r="A2054" t="s">
        <v>3502</v>
      </c>
      <c r="B2054" t="s">
        <v>2870</v>
      </c>
      <c r="C2054" t="s">
        <v>2871</v>
      </c>
      <c r="D2054" t="s">
        <v>2872</v>
      </c>
      <c r="E2054" t="s">
        <v>3503</v>
      </c>
      <c r="F2054" t="s">
        <v>2874</v>
      </c>
      <c r="G2054" t="s">
        <v>2809</v>
      </c>
      <c r="H2054" t="s">
        <v>6400</v>
      </c>
      <c r="I2054" s="2">
        <v>45807</v>
      </c>
      <c r="J2054" t="s">
        <v>2811</v>
      </c>
      <c r="K2054" t="s">
        <v>2876</v>
      </c>
      <c r="L2054" t="s">
        <v>5721</v>
      </c>
      <c r="M2054" s="3">
        <v>27558</v>
      </c>
      <c r="N2054" s="4">
        <v>20721.599999999999</v>
      </c>
      <c r="O2054" s="4">
        <v>0</v>
      </c>
      <c r="P2054" s="4">
        <v>0</v>
      </c>
      <c r="Q2054" s="4">
        <v>0</v>
      </c>
      <c r="R2054" s="4">
        <v>0</v>
      </c>
      <c r="S2054" s="4">
        <v>20721.599999999999</v>
      </c>
      <c r="T2054" t="s">
        <v>5699</v>
      </c>
      <c r="U2054" t="s">
        <v>6401</v>
      </c>
      <c r="V2054" s="15" t="s">
        <v>5681</v>
      </c>
      <c r="W2054" t="s">
        <v>2871</v>
      </c>
    </row>
    <row r="2055" spans="1:23" x14ac:dyDescent="0.2">
      <c r="A2055" s="7" t="s">
        <v>3502</v>
      </c>
      <c r="B2055" s="7" t="s">
        <v>10</v>
      </c>
      <c r="C2055" s="7" t="s">
        <v>10</v>
      </c>
      <c r="D2055" s="7" t="s">
        <v>10</v>
      </c>
      <c r="E2055" s="7" t="s">
        <v>10</v>
      </c>
      <c r="F2055" s="7" t="s">
        <v>10</v>
      </c>
      <c r="G2055" s="7" t="s">
        <v>10</v>
      </c>
      <c r="H2055" s="7" t="s">
        <v>10</v>
      </c>
      <c r="I2055" s="8"/>
      <c r="J2055" s="7" t="s">
        <v>10</v>
      </c>
      <c r="K2055" s="7" t="s">
        <v>10</v>
      </c>
      <c r="L2055" s="7" t="s">
        <v>10</v>
      </c>
      <c r="M2055" s="9">
        <v>672870</v>
      </c>
      <c r="N2055" s="10">
        <v>1693691.14</v>
      </c>
      <c r="O2055" s="10">
        <v>0</v>
      </c>
      <c r="P2055" s="10">
        <v>0</v>
      </c>
      <c r="Q2055" s="10">
        <v>0</v>
      </c>
      <c r="R2055" s="10">
        <v>0</v>
      </c>
      <c r="S2055" s="10">
        <v>1693691.14</v>
      </c>
      <c r="T2055" s="7" t="s">
        <v>10</v>
      </c>
      <c r="U2055" s="7" t="s">
        <v>10</v>
      </c>
      <c r="V2055" s="15" t="s">
        <v>5681</v>
      </c>
      <c r="W2055" s="7" t="s">
        <v>10</v>
      </c>
    </row>
    <row r="2056" spans="1:23" x14ac:dyDescent="0.2">
      <c r="A2056" t="s">
        <v>6404</v>
      </c>
      <c r="B2056" t="s">
        <v>2912</v>
      </c>
      <c r="C2056" t="s">
        <v>2871</v>
      </c>
      <c r="D2056" t="s">
        <v>2872</v>
      </c>
      <c r="E2056" t="s">
        <v>6405</v>
      </c>
      <c r="F2056" t="s">
        <v>2916</v>
      </c>
      <c r="G2056" t="s">
        <v>2809</v>
      </c>
      <c r="H2056" t="s">
        <v>6406</v>
      </c>
      <c r="I2056" s="2">
        <v>45806</v>
      </c>
      <c r="J2056" t="s">
        <v>6394</v>
      </c>
      <c r="K2056" t="s">
        <v>6395</v>
      </c>
      <c r="L2056" t="s">
        <v>6396</v>
      </c>
      <c r="M2056" s="3">
        <v>0</v>
      </c>
      <c r="N2056" s="4">
        <v>150</v>
      </c>
      <c r="O2056" s="4">
        <v>0</v>
      </c>
      <c r="P2056" s="4">
        <v>0</v>
      </c>
      <c r="Q2056" s="4">
        <v>0</v>
      </c>
      <c r="R2056" s="4">
        <v>0</v>
      </c>
      <c r="S2056" s="4">
        <v>150</v>
      </c>
      <c r="T2056" t="s">
        <v>6407</v>
      </c>
      <c r="U2056" t="s">
        <v>6408</v>
      </c>
      <c r="V2056" s="15" t="s">
        <v>5681</v>
      </c>
      <c r="W2056" t="s">
        <v>2871</v>
      </c>
    </row>
    <row r="2057" spans="1:23" x14ac:dyDescent="0.2">
      <c r="A2057" t="s">
        <v>6404</v>
      </c>
      <c r="B2057" t="s">
        <v>2912</v>
      </c>
      <c r="C2057" t="s">
        <v>2871</v>
      </c>
      <c r="D2057" t="s">
        <v>2872</v>
      </c>
      <c r="E2057" t="s">
        <v>6405</v>
      </c>
      <c r="F2057" t="s">
        <v>2916</v>
      </c>
      <c r="G2057" t="s">
        <v>2809</v>
      </c>
      <c r="H2057" t="s">
        <v>6406</v>
      </c>
      <c r="I2057" s="2">
        <v>45806</v>
      </c>
      <c r="J2057" t="s">
        <v>6394</v>
      </c>
      <c r="K2057" t="s">
        <v>6395</v>
      </c>
      <c r="L2057" t="s">
        <v>6399</v>
      </c>
      <c r="M2057" s="3">
        <v>0</v>
      </c>
      <c r="N2057" s="4">
        <v>150</v>
      </c>
      <c r="O2057" s="4">
        <v>0</v>
      </c>
      <c r="P2057" s="4">
        <v>0</v>
      </c>
      <c r="Q2057" s="4">
        <v>0</v>
      </c>
      <c r="R2057" s="4">
        <v>0</v>
      </c>
      <c r="S2057" s="4">
        <v>150</v>
      </c>
      <c r="T2057" t="s">
        <v>6407</v>
      </c>
      <c r="U2057" t="s">
        <v>6408</v>
      </c>
      <c r="V2057" s="15" t="s">
        <v>5681</v>
      </c>
      <c r="W2057" t="s">
        <v>2871</v>
      </c>
    </row>
    <row r="2058" spans="1:23" x14ac:dyDescent="0.2">
      <c r="A2058" s="7" t="s">
        <v>6404</v>
      </c>
      <c r="B2058" s="7" t="s">
        <v>10</v>
      </c>
      <c r="C2058" s="7" t="s">
        <v>10</v>
      </c>
      <c r="D2058" s="7" t="s">
        <v>10</v>
      </c>
      <c r="E2058" s="7" t="s">
        <v>10</v>
      </c>
      <c r="F2058" s="7" t="s">
        <v>10</v>
      </c>
      <c r="G2058" s="7" t="s">
        <v>10</v>
      </c>
      <c r="H2058" s="7" t="s">
        <v>10</v>
      </c>
      <c r="I2058" s="8"/>
      <c r="J2058" s="7" t="s">
        <v>10</v>
      </c>
      <c r="K2058" s="7" t="s">
        <v>10</v>
      </c>
      <c r="L2058" s="7" t="s">
        <v>10</v>
      </c>
      <c r="M2058" s="9">
        <v>0</v>
      </c>
      <c r="N2058" s="10">
        <v>300</v>
      </c>
      <c r="O2058" s="10">
        <v>0</v>
      </c>
      <c r="P2058" s="10">
        <v>0</v>
      </c>
      <c r="Q2058" s="10">
        <v>0</v>
      </c>
      <c r="R2058" s="10">
        <v>0</v>
      </c>
      <c r="S2058" s="10">
        <v>300</v>
      </c>
      <c r="T2058" s="7" t="s">
        <v>10</v>
      </c>
      <c r="U2058" s="7" t="s">
        <v>10</v>
      </c>
      <c r="V2058" s="15" t="s">
        <v>5681</v>
      </c>
      <c r="W2058" s="7" t="s">
        <v>10</v>
      </c>
    </row>
    <row r="2059" spans="1:23" x14ac:dyDescent="0.2">
      <c r="A2059" t="s">
        <v>3593</v>
      </c>
      <c r="B2059" t="s">
        <v>2912</v>
      </c>
      <c r="C2059" t="s">
        <v>2922</v>
      </c>
      <c r="D2059" t="s">
        <v>2923</v>
      </c>
      <c r="E2059" t="s">
        <v>3594</v>
      </c>
      <c r="F2059" t="s">
        <v>2916</v>
      </c>
      <c r="G2059" t="s">
        <v>2856</v>
      </c>
      <c r="H2059" t="s">
        <v>6409</v>
      </c>
      <c r="I2059" s="2">
        <v>45807</v>
      </c>
      <c r="J2059" t="s">
        <v>3008</v>
      </c>
      <c r="K2059" t="s">
        <v>3009</v>
      </c>
      <c r="L2059" t="s">
        <v>5833</v>
      </c>
      <c r="M2059" s="3">
        <v>0</v>
      </c>
      <c r="N2059" s="4">
        <v>12928.95</v>
      </c>
      <c r="O2059" s="4">
        <v>14.39</v>
      </c>
      <c r="P2059" s="4">
        <v>0</v>
      </c>
      <c r="Q2059" s="4">
        <v>0</v>
      </c>
      <c r="R2059" s="4">
        <v>0</v>
      </c>
      <c r="S2059" s="4">
        <v>12914.56</v>
      </c>
      <c r="T2059" t="s">
        <v>2857</v>
      </c>
      <c r="U2059" t="s">
        <v>6410</v>
      </c>
      <c r="V2059" s="15" t="s">
        <v>5681</v>
      </c>
      <c r="W2059" t="s">
        <v>2922</v>
      </c>
    </row>
    <row r="2060" spans="1:23" x14ac:dyDescent="0.2">
      <c r="A2060" t="s">
        <v>3593</v>
      </c>
      <c r="B2060" t="s">
        <v>2912</v>
      </c>
      <c r="C2060" t="s">
        <v>2913</v>
      </c>
      <c r="D2060" t="s">
        <v>2914</v>
      </c>
      <c r="E2060" t="s">
        <v>3594</v>
      </c>
      <c r="F2060" t="s">
        <v>2916</v>
      </c>
      <c r="G2060" t="s">
        <v>2856</v>
      </c>
      <c r="H2060" t="s">
        <v>2220</v>
      </c>
      <c r="I2060" s="2">
        <v>45807</v>
      </c>
      <c r="J2060" t="s">
        <v>3465</v>
      </c>
      <c r="K2060" t="s">
        <v>3466</v>
      </c>
      <c r="L2060" t="s">
        <v>5540</v>
      </c>
      <c r="M2060" s="3">
        <v>0</v>
      </c>
      <c r="N2060" s="4">
        <v>13428.48</v>
      </c>
      <c r="O2060" s="4">
        <v>14.94</v>
      </c>
      <c r="P2060" s="4">
        <v>0</v>
      </c>
      <c r="Q2060" s="4">
        <v>0</v>
      </c>
      <c r="R2060" s="4">
        <v>0</v>
      </c>
      <c r="S2060" s="4">
        <v>13413.54</v>
      </c>
      <c r="T2060" t="s">
        <v>2857</v>
      </c>
      <c r="U2060" t="s">
        <v>6411</v>
      </c>
      <c r="V2060" s="15" t="s">
        <v>5681</v>
      </c>
      <c r="W2060" t="s">
        <v>2913</v>
      </c>
    </row>
    <row r="2061" spans="1:23" x14ac:dyDescent="0.2">
      <c r="A2061" t="s">
        <v>3593</v>
      </c>
      <c r="B2061" t="s">
        <v>2912</v>
      </c>
      <c r="C2061" t="s">
        <v>2913</v>
      </c>
      <c r="D2061" t="s">
        <v>2914</v>
      </c>
      <c r="E2061" t="s">
        <v>3594</v>
      </c>
      <c r="F2061" t="s">
        <v>2916</v>
      </c>
      <c r="G2061" t="s">
        <v>2856</v>
      </c>
      <c r="H2061" t="s">
        <v>2220</v>
      </c>
      <c r="I2061" s="2">
        <v>45807</v>
      </c>
      <c r="J2061" t="s">
        <v>3465</v>
      </c>
      <c r="K2061" t="s">
        <v>3466</v>
      </c>
      <c r="L2061" t="s">
        <v>5542</v>
      </c>
      <c r="M2061" s="3">
        <v>0</v>
      </c>
      <c r="N2061" s="4">
        <v>13428.48</v>
      </c>
      <c r="O2061" s="4">
        <v>14.94</v>
      </c>
      <c r="P2061" s="4">
        <v>0</v>
      </c>
      <c r="Q2061" s="4">
        <v>0</v>
      </c>
      <c r="R2061" s="4">
        <v>0</v>
      </c>
      <c r="S2061" s="4">
        <v>13413.54</v>
      </c>
      <c r="T2061" t="s">
        <v>2857</v>
      </c>
      <c r="U2061" t="s">
        <v>6411</v>
      </c>
      <c r="V2061" s="15" t="s">
        <v>5681</v>
      </c>
      <c r="W2061" t="s">
        <v>2913</v>
      </c>
    </row>
    <row r="2062" spans="1:23" x14ac:dyDescent="0.2">
      <c r="A2062" t="s">
        <v>3593</v>
      </c>
      <c r="B2062" t="s">
        <v>2912</v>
      </c>
      <c r="C2062" t="s">
        <v>2913</v>
      </c>
      <c r="D2062" t="s">
        <v>2914</v>
      </c>
      <c r="E2062" t="s">
        <v>3594</v>
      </c>
      <c r="F2062" t="s">
        <v>2916</v>
      </c>
      <c r="G2062" t="s">
        <v>2856</v>
      </c>
      <c r="H2062" t="s">
        <v>2220</v>
      </c>
      <c r="I2062" s="2">
        <v>45807</v>
      </c>
      <c r="J2062" t="s">
        <v>3465</v>
      </c>
      <c r="K2062" t="s">
        <v>3466</v>
      </c>
      <c r="L2062" t="s">
        <v>5543</v>
      </c>
      <c r="M2062" s="3">
        <v>0</v>
      </c>
      <c r="N2062" s="4">
        <v>13428.48</v>
      </c>
      <c r="O2062" s="4">
        <v>14.94</v>
      </c>
      <c r="P2062" s="4">
        <v>0</v>
      </c>
      <c r="Q2062" s="4">
        <v>0</v>
      </c>
      <c r="R2062" s="4">
        <v>0</v>
      </c>
      <c r="S2062" s="4">
        <v>13413.54</v>
      </c>
      <c r="T2062" t="s">
        <v>2857</v>
      </c>
      <c r="U2062" t="s">
        <v>6411</v>
      </c>
      <c r="V2062" s="15" t="s">
        <v>5681</v>
      </c>
      <c r="W2062" t="s">
        <v>2913</v>
      </c>
    </row>
    <row r="2063" spans="1:23" x14ac:dyDescent="0.2">
      <c r="A2063" t="s">
        <v>3593</v>
      </c>
      <c r="B2063" t="s">
        <v>2912</v>
      </c>
      <c r="C2063" t="s">
        <v>2913</v>
      </c>
      <c r="D2063" t="s">
        <v>2914</v>
      </c>
      <c r="E2063" t="s">
        <v>3594</v>
      </c>
      <c r="F2063" t="s">
        <v>2916</v>
      </c>
      <c r="G2063" t="s">
        <v>2856</v>
      </c>
      <c r="H2063" t="s">
        <v>2220</v>
      </c>
      <c r="I2063" s="2">
        <v>45807</v>
      </c>
      <c r="J2063" t="s">
        <v>3465</v>
      </c>
      <c r="K2063" t="s">
        <v>3466</v>
      </c>
      <c r="L2063" t="s">
        <v>5544</v>
      </c>
      <c r="M2063" s="3">
        <v>0</v>
      </c>
      <c r="N2063" s="4">
        <v>13428.48</v>
      </c>
      <c r="O2063" s="4">
        <v>14.94</v>
      </c>
      <c r="P2063" s="4">
        <v>0</v>
      </c>
      <c r="Q2063" s="4">
        <v>0</v>
      </c>
      <c r="R2063" s="4">
        <v>0</v>
      </c>
      <c r="S2063" s="4">
        <v>13413.54</v>
      </c>
      <c r="T2063" t="s">
        <v>2857</v>
      </c>
      <c r="U2063" t="s">
        <v>6411</v>
      </c>
      <c r="V2063" s="15" t="s">
        <v>5681</v>
      </c>
      <c r="W2063" t="s">
        <v>2913</v>
      </c>
    </row>
    <row r="2064" spans="1:23" x14ac:dyDescent="0.2">
      <c r="A2064" t="s">
        <v>3593</v>
      </c>
      <c r="B2064" t="s">
        <v>2912</v>
      </c>
      <c r="C2064" t="s">
        <v>2913</v>
      </c>
      <c r="D2064" t="s">
        <v>2914</v>
      </c>
      <c r="E2064" t="s">
        <v>3594</v>
      </c>
      <c r="F2064" t="s">
        <v>2916</v>
      </c>
      <c r="G2064" t="s">
        <v>2856</v>
      </c>
      <c r="H2064" t="s">
        <v>2220</v>
      </c>
      <c r="I2064" s="2">
        <v>45807</v>
      </c>
      <c r="J2064" t="s">
        <v>3465</v>
      </c>
      <c r="K2064" t="s">
        <v>3466</v>
      </c>
      <c r="L2064" t="s">
        <v>5545</v>
      </c>
      <c r="M2064" s="3">
        <v>0</v>
      </c>
      <c r="N2064" s="4">
        <v>13428.48</v>
      </c>
      <c r="O2064" s="4">
        <v>14.94</v>
      </c>
      <c r="P2064" s="4">
        <v>0</v>
      </c>
      <c r="Q2064" s="4">
        <v>0</v>
      </c>
      <c r="R2064" s="4">
        <v>0</v>
      </c>
      <c r="S2064" s="4">
        <v>13413.54</v>
      </c>
      <c r="T2064" t="s">
        <v>2857</v>
      </c>
      <c r="U2064" t="s">
        <v>6411</v>
      </c>
      <c r="V2064" s="15" t="s">
        <v>5681</v>
      </c>
      <c r="W2064" t="s">
        <v>2913</v>
      </c>
    </row>
    <row r="2065" spans="1:23" x14ac:dyDescent="0.2">
      <c r="A2065" t="s">
        <v>3593</v>
      </c>
      <c r="B2065" t="s">
        <v>2912</v>
      </c>
      <c r="C2065" t="s">
        <v>2913</v>
      </c>
      <c r="D2065" t="s">
        <v>2914</v>
      </c>
      <c r="E2065" t="s">
        <v>3594</v>
      </c>
      <c r="F2065" t="s">
        <v>2916</v>
      </c>
      <c r="G2065" t="s">
        <v>2856</v>
      </c>
      <c r="H2065" t="s">
        <v>2220</v>
      </c>
      <c r="I2065" s="2">
        <v>45807</v>
      </c>
      <c r="J2065" t="s">
        <v>3465</v>
      </c>
      <c r="K2065" t="s">
        <v>3466</v>
      </c>
      <c r="L2065" t="s">
        <v>5546</v>
      </c>
      <c r="M2065" s="3">
        <v>0</v>
      </c>
      <c r="N2065" s="4">
        <v>13428.48</v>
      </c>
      <c r="O2065" s="4">
        <v>14.94</v>
      </c>
      <c r="P2065" s="4">
        <v>0</v>
      </c>
      <c r="Q2065" s="4">
        <v>0</v>
      </c>
      <c r="R2065" s="4">
        <v>0</v>
      </c>
      <c r="S2065" s="4">
        <v>13413.54</v>
      </c>
      <c r="T2065" t="s">
        <v>2857</v>
      </c>
      <c r="U2065" t="s">
        <v>6411</v>
      </c>
      <c r="V2065" s="15" t="s">
        <v>5681</v>
      </c>
      <c r="W2065" t="s">
        <v>2913</v>
      </c>
    </row>
    <row r="2066" spans="1:23" x14ac:dyDescent="0.2">
      <c r="A2066" t="s">
        <v>3593</v>
      </c>
      <c r="B2066" t="s">
        <v>2912</v>
      </c>
      <c r="C2066" t="s">
        <v>2922</v>
      </c>
      <c r="D2066" t="s">
        <v>2923</v>
      </c>
      <c r="E2066" t="s">
        <v>3594</v>
      </c>
      <c r="F2066" t="s">
        <v>2916</v>
      </c>
      <c r="G2066" t="s">
        <v>2856</v>
      </c>
      <c r="H2066" t="s">
        <v>6412</v>
      </c>
      <c r="I2066" s="2">
        <v>45807</v>
      </c>
      <c r="J2066" t="s">
        <v>2957</v>
      </c>
      <c r="K2066" t="s">
        <v>2958</v>
      </c>
      <c r="L2066" t="s">
        <v>5756</v>
      </c>
      <c r="M2066" s="3">
        <v>0</v>
      </c>
      <c r="N2066" s="4">
        <v>12357.19</v>
      </c>
      <c r="O2066" s="4">
        <v>13.76</v>
      </c>
      <c r="P2066" s="4">
        <v>0</v>
      </c>
      <c r="Q2066" s="4">
        <v>0</v>
      </c>
      <c r="R2066" s="4">
        <v>0</v>
      </c>
      <c r="S2066" s="4">
        <v>12343.43</v>
      </c>
      <c r="T2066" t="s">
        <v>2857</v>
      </c>
      <c r="U2066" t="s">
        <v>6413</v>
      </c>
      <c r="V2066" s="15" t="s">
        <v>5681</v>
      </c>
      <c r="W2066" t="s">
        <v>2922</v>
      </c>
    </row>
    <row r="2067" spans="1:23" x14ac:dyDescent="0.2">
      <c r="A2067" t="s">
        <v>3593</v>
      </c>
      <c r="B2067" t="s">
        <v>2912</v>
      </c>
      <c r="C2067" t="s">
        <v>2913</v>
      </c>
      <c r="D2067" t="s">
        <v>2914</v>
      </c>
      <c r="E2067" t="s">
        <v>3594</v>
      </c>
      <c r="F2067" t="s">
        <v>2916</v>
      </c>
      <c r="G2067" t="s">
        <v>2856</v>
      </c>
      <c r="H2067" t="s">
        <v>6414</v>
      </c>
      <c r="I2067" s="2">
        <v>45807</v>
      </c>
      <c r="J2067" t="s">
        <v>3326</v>
      </c>
      <c r="K2067" t="s">
        <v>3327</v>
      </c>
      <c r="L2067" t="s">
        <v>6070</v>
      </c>
      <c r="M2067" s="3">
        <v>0</v>
      </c>
      <c r="N2067" s="4">
        <v>14995.46</v>
      </c>
      <c r="O2067" s="4">
        <v>16.690000000000001</v>
      </c>
      <c r="P2067" s="4">
        <v>0</v>
      </c>
      <c r="Q2067" s="4">
        <v>0</v>
      </c>
      <c r="R2067" s="4">
        <v>0</v>
      </c>
      <c r="S2067" s="4">
        <v>14978.77</v>
      </c>
      <c r="T2067" t="s">
        <v>2857</v>
      </c>
      <c r="U2067" t="s">
        <v>6415</v>
      </c>
      <c r="V2067" s="15" t="s">
        <v>5681</v>
      </c>
      <c r="W2067" t="s">
        <v>2913</v>
      </c>
    </row>
    <row r="2068" spans="1:23" x14ac:dyDescent="0.2">
      <c r="A2068" t="s">
        <v>3593</v>
      </c>
      <c r="B2068" t="s">
        <v>2912</v>
      </c>
      <c r="C2068" t="s">
        <v>3338</v>
      </c>
      <c r="D2068" t="s">
        <v>3339</v>
      </c>
      <c r="E2068" t="s">
        <v>3594</v>
      </c>
      <c r="F2068" t="s">
        <v>2916</v>
      </c>
      <c r="G2068" t="s">
        <v>2856</v>
      </c>
      <c r="H2068" t="s">
        <v>6416</v>
      </c>
      <c r="I2068" s="2">
        <v>45807</v>
      </c>
      <c r="J2068" t="s">
        <v>3546</v>
      </c>
      <c r="K2068" t="s">
        <v>4337</v>
      </c>
      <c r="L2068" t="s">
        <v>5999</v>
      </c>
      <c r="M2068" s="3">
        <v>0</v>
      </c>
      <c r="N2068" s="4">
        <v>1856.2</v>
      </c>
      <c r="O2068" s="4">
        <v>156.82</v>
      </c>
      <c r="P2068" s="4">
        <v>0</v>
      </c>
      <c r="Q2068" s="4">
        <v>0</v>
      </c>
      <c r="R2068" s="4">
        <v>0</v>
      </c>
      <c r="S2068" s="4">
        <v>1699.38</v>
      </c>
      <c r="T2068" t="s">
        <v>2857</v>
      </c>
      <c r="U2068" t="s">
        <v>6417</v>
      </c>
      <c r="V2068" s="15" t="s">
        <v>5681</v>
      </c>
      <c r="W2068" t="s">
        <v>3338</v>
      </c>
    </row>
    <row r="2069" spans="1:23" x14ac:dyDescent="0.2">
      <c r="A2069" t="s">
        <v>3593</v>
      </c>
      <c r="B2069" t="s">
        <v>2912</v>
      </c>
      <c r="C2069" t="s">
        <v>2913</v>
      </c>
      <c r="D2069" t="s">
        <v>2914</v>
      </c>
      <c r="E2069" t="s">
        <v>3594</v>
      </c>
      <c r="F2069" t="s">
        <v>2916</v>
      </c>
      <c r="G2069" t="s">
        <v>2856</v>
      </c>
      <c r="H2069" t="s">
        <v>6418</v>
      </c>
      <c r="I2069" s="2">
        <v>45807</v>
      </c>
      <c r="J2069" t="s">
        <v>4008</v>
      </c>
      <c r="K2069" t="s">
        <v>4084</v>
      </c>
      <c r="L2069" t="s">
        <v>5424</v>
      </c>
      <c r="M2069" s="3">
        <v>0</v>
      </c>
      <c r="N2069" s="4">
        <v>4442.1899999999996</v>
      </c>
      <c r="O2069" s="4">
        <v>4.95</v>
      </c>
      <c r="P2069" s="4">
        <v>0</v>
      </c>
      <c r="Q2069" s="4">
        <v>0</v>
      </c>
      <c r="R2069" s="4">
        <v>0</v>
      </c>
      <c r="S2069" s="4">
        <v>4437.24</v>
      </c>
      <c r="T2069" t="s">
        <v>2857</v>
      </c>
      <c r="U2069" t="s">
        <v>6419</v>
      </c>
      <c r="V2069" s="15" t="s">
        <v>5681</v>
      </c>
      <c r="W2069" t="s">
        <v>2913</v>
      </c>
    </row>
    <row r="2070" spans="1:23" x14ac:dyDescent="0.2">
      <c r="A2070" t="s">
        <v>3593</v>
      </c>
      <c r="B2070" t="s">
        <v>2912</v>
      </c>
      <c r="C2070" t="s">
        <v>2913</v>
      </c>
      <c r="D2070" t="s">
        <v>2914</v>
      </c>
      <c r="E2070" t="s">
        <v>3594</v>
      </c>
      <c r="F2070" t="s">
        <v>2916</v>
      </c>
      <c r="G2070" t="s">
        <v>2856</v>
      </c>
      <c r="H2070" t="s">
        <v>6418</v>
      </c>
      <c r="I2070" s="2">
        <v>45807</v>
      </c>
      <c r="J2070" t="s">
        <v>4008</v>
      </c>
      <c r="K2070" t="s">
        <v>4084</v>
      </c>
      <c r="L2070" t="s">
        <v>5426</v>
      </c>
      <c r="M2070" s="3">
        <v>0</v>
      </c>
      <c r="N2070" s="4">
        <v>4442.1899999999996</v>
      </c>
      <c r="O2070" s="4">
        <v>4.95</v>
      </c>
      <c r="P2070" s="4">
        <v>0</v>
      </c>
      <c r="Q2070" s="4">
        <v>0</v>
      </c>
      <c r="R2070" s="4">
        <v>0</v>
      </c>
      <c r="S2070" s="4">
        <v>4437.24</v>
      </c>
      <c r="T2070" t="s">
        <v>2857</v>
      </c>
      <c r="U2070" t="s">
        <v>6419</v>
      </c>
      <c r="V2070" s="15" t="s">
        <v>5681</v>
      </c>
      <c r="W2070" t="s">
        <v>2913</v>
      </c>
    </row>
    <row r="2071" spans="1:23" x14ac:dyDescent="0.2">
      <c r="A2071" t="s">
        <v>3593</v>
      </c>
      <c r="B2071" t="s">
        <v>2912</v>
      </c>
      <c r="C2071" t="s">
        <v>2871</v>
      </c>
      <c r="D2071" t="s">
        <v>2872</v>
      </c>
      <c r="E2071" t="s">
        <v>3594</v>
      </c>
      <c r="F2071" t="s">
        <v>2916</v>
      </c>
      <c r="G2071" t="s">
        <v>2856</v>
      </c>
      <c r="H2071" t="s">
        <v>6420</v>
      </c>
      <c r="I2071" s="2">
        <v>45807</v>
      </c>
      <c r="J2071" t="s">
        <v>3269</v>
      </c>
      <c r="K2071" t="s">
        <v>3264</v>
      </c>
      <c r="L2071" t="s">
        <v>6144</v>
      </c>
      <c r="M2071" s="3">
        <v>0</v>
      </c>
      <c r="N2071" s="4">
        <v>8341.73</v>
      </c>
      <c r="O2071" s="4">
        <v>0</v>
      </c>
      <c r="P2071" s="4">
        <v>0</v>
      </c>
      <c r="Q2071" s="4">
        <v>0</v>
      </c>
      <c r="R2071" s="4">
        <v>0</v>
      </c>
      <c r="S2071" s="4">
        <v>8341.73</v>
      </c>
      <c r="T2071" t="s">
        <v>2857</v>
      </c>
      <c r="U2071" t="s">
        <v>6421</v>
      </c>
      <c r="V2071" s="15" t="s">
        <v>5681</v>
      </c>
      <c r="W2071" t="s">
        <v>2871</v>
      </c>
    </row>
    <row r="2072" spans="1:23" x14ac:dyDescent="0.2">
      <c r="A2072" t="s">
        <v>3593</v>
      </c>
      <c r="B2072" t="s">
        <v>2912</v>
      </c>
      <c r="C2072" t="s">
        <v>2871</v>
      </c>
      <c r="D2072" t="s">
        <v>2872</v>
      </c>
      <c r="E2072" t="s">
        <v>3594</v>
      </c>
      <c r="F2072" t="s">
        <v>2916</v>
      </c>
      <c r="G2072" t="s">
        <v>2856</v>
      </c>
      <c r="H2072" t="s">
        <v>6420</v>
      </c>
      <c r="I2072" s="2">
        <v>45807</v>
      </c>
      <c r="J2072" t="s">
        <v>3269</v>
      </c>
      <c r="K2072" t="s">
        <v>3264</v>
      </c>
      <c r="L2072" t="s">
        <v>6146</v>
      </c>
      <c r="M2072" s="3">
        <v>0</v>
      </c>
      <c r="N2072" s="4">
        <v>8355.11</v>
      </c>
      <c r="O2072" s="4">
        <v>9.3000000000000007</v>
      </c>
      <c r="P2072" s="4">
        <v>0</v>
      </c>
      <c r="Q2072" s="4">
        <v>0</v>
      </c>
      <c r="R2072" s="4">
        <v>0</v>
      </c>
      <c r="S2072" s="4">
        <v>8345.81</v>
      </c>
      <c r="T2072" t="s">
        <v>2857</v>
      </c>
      <c r="U2072" t="s">
        <v>6421</v>
      </c>
      <c r="V2072" s="15" t="s">
        <v>5681</v>
      </c>
      <c r="W2072" t="s">
        <v>2871</v>
      </c>
    </row>
    <row r="2073" spans="1:23" x14ac:dyDescent="0.2">
      <c r="A2073" t="s">
        <v>3593</v>
      </c>
      <c r="B2073" t="s">
        <v>2912</v>
      </c>
      <c r="C2073" t="s">
        <v>2922</v>
      </c>
      <c r="D2073" t="s">
        <v>2923</v>
      </c>
      <c r="E2073" t="s">
        <v>3594</v>
      </c>
      <c r="F2073" t="s">
        <v>2916</v>
      </c>
      <c r="G2073" t="s">
        <v>2856</v>
      </c>
      <c r="H2073" t="s">
        <v>6422</v>
      </c>
      <c r="I2073" s="2">
        <v>45807</v>
      </c>
      <c r="J2073" t="s">
        <v>2925</v>
      </c>
      <c r="K2073" t="s">
        <v>3003</v>
      </c>
      <c r="L2073" t="s">
        <v>5761</v>
      </c>
      <c r="M2073" s="3">
        <v>0</v>
      </c>
      <c r="N2073" s="4">
        <v>12649.16</v>
      </c>
      <c r="O2073" s="4">
        <v>14.08</v>
      </c>
      <c r="P2073" s="4">
        <v>0</v>
      </c>
      <c r="Q2073" s="4">
        <v>0</v>
      </c>
      <c r="R2073" s="4">
        <v>0</v>
      </c>
      <c r="S2073" s="4">
        <v>12635.08</v>
      </c>
      <c r="T2073" t="s">
        <v>2857</v>
      </c>
      <c r="U2073" t="s">
        <v>6423</v>
      </c>
      <c r="V2073" s="15" t="s">
        <v>5681</v>
      </c>
      <c r="W2073" t="s">
        <v>2922</v>
      </c>
    </row>
    <row r="2074" spans="1:23" x14ac:dyDescent="0.2">
      <c r="A2074" t="s">
        <v>3593</v>
      </c>
      <c r="B2074" t="s">
        <v>2912</v>
      </c>
      <c r="C2074" t="s">
        <v>2922</v>
      </c>
      <c r="D2074" t="s">
        <v>2923</v>
      </c>
      <c r="E2074" t="s">
        <v>3594</v>
      </c>
      <c r="F2074" t="s">
        <v>2916</v>
      </c>
      <c r="G2074" t="s">
        <v>2856</v>
      </c>
      <c r="H2074" t="s">
        <v>6422</v>
      </c>
      <c r="I2074" s="2">
        <v>45807</v>
      </c>
      <c r="J2074" t="s">
        <v>2925</v>
      </c>
      <c r="K2074" t="s">
        <v>3003</v>
      </c>
      <c r="L2074" t="s">
        <v>5763</v>
      </c>
      <c r="M2074" s="3">
        <v>0</v>
      </c>
      <c r="N2074" s="4">
        <v>12583.55</v>
      </c>
      <c r="O2074" s="4">
        <v>14</v>
      </c>
      <c r="P2074" s="4">
        <v>0</v>
      </c>
      <c r="Q2074" s="4">
        <v>0</v>
      </c>
      <c r="R2074" s="4">
        <v>0</v>
      </c>
      <c r="S2074" s="4">
        <v>12569.55</v>
      </c>
      <c r="T2074" t="s">
        <v>2857</v>
      </c>
      <c r="U2074" t="s">
        <v>6423</v>
      </c>
      <c r="V2074" s="15" t="s">
        <v>5681</v>
      </c>
      <c r="W2074" t="s">
        <v>2922</v>
      </c>
    </row>
    <row r="2075" spans="1:23" x14ac:dyDescent="0.2">
      <c r="A2075" t="s">
        <v>3593</v>
      </c>
      <c r="B2075" t="s">
        <v>2912</v>
      </c>
      <c r="C2075" t="s">
        <v>2922</v>
      </c>
      <c r="D2075" t="s">
        <v>2923</v>
      </c>
      <c r="E2075" t="s">
        <v>3594</v>
      </c>
      <c r="F2075" t="s">
        <v>2916</v>
      </c>
      <c r="G2075" t="s">
        <v>2856</v>
      </c>
      <c r="H2075" t="s">
        <v>6422</v>
      </c>
      <c r="I2075" s="2">
        <v>45807</v>
      </c>
      <c r="J2075" t="s">
        <v>2925</v>
      </c>
      <c r="K2075" t="s">
        <v>3003</v>
      </c>
      <c r="L2075" t="s">
        <v>5764</v>
      </c>
      <c r="M2075" s="3">
        <v>0</v>
      </c>
      <c r="N2075" s="4">
        <v>12600.07</v>
      </c>
      <c r="O2075" s="4">
        <v>14.02</v>
      </c>
      <c r="P2075" s="4">
        <v>0</v>
      </c>
      <c r="Q2075" s="4">
        <v>0</v>
      </c>
      <c r="R2075" s="4">
        <v>0</v>
      </c>
      <c r="S2075" s="4">
        <v>12586.05</v>
      </c>
      <c r="T2075" t="s">
        <v>2857</v>
      </c>
      <c r="U2075" t="s">
        <v>6423</v>
      </c>
      <c r="V2075" s="15" t="s">
        <v>5681</v>
      </c>
      <c r="W2075" t="s">
        <v>2922</v>
      </c>
    </row>
    <row r="2076" spans="1:23" x14ac:dyDescent="0.2">
      <c r="A2076" t="s">
        <v>3593</v>
      </c>
      <c r="B2076" t="s">
        <v>2912</v>
      </c>
      <c r="C2076" t="s">
        <v>2922</v>
      </c>
      <c r="D2076" t="s">
        <v>2923</v>
      </c>
      <c r="E2076" t="s">
        <v>3594</v>
      </c>
      <c r="F2076" t="s">
        <v>2916</v>
      </c>
      <c r="G2076" t="s">
        <v>2856</v>
      </c>
      <c r="H2076" t="s">
        <v>6424</v>
      </c>
      <c r="I2076" s="2">
        <v>45807</v>
      </c>
      <c r="J2076" t="s">
        <v>2933</v>
      </c>
      <c r="K2076" t="s">
        <v>2934</v>
      </c>
      <c r="L2076" t="s">
        <v>4489</v>
      </c>
      <c r="M2076" s="3">
        <v>0</v>
      </c>
      <c r="N2076" s="4">
        <v>2108.4299999999998</v>
      </c>
      <c r="O2076" s="4">
        <v>2.35</v>
      </c>
      <c r="P2076" s="4">
        <v>0</v>
      </c>
      <c r="Q2076" s="4">
        <v>0</v>
      </c>
      <c r="R2076" s="4">
        <v>0</v>
      </c>
      <c r="S2076" s="4">
        <v>2106.08</v>
      </c>
      <c r="T2076" t="s">
        <v>2857</v>
      </c>
      <c r="U2076" t="s">
        <v>6425</v>
      </c>
      <c r="V2076" s="15" t="s">
        <v>5681</v>
      </c>
      <c r="W2076" t="s">
        <v>2922</v>
      </c>
    </row>
    <row r="2077" spans="1:23" x14ac:dyDescent="0.2">
      <c r="A2077" t="s">
        <v>3593</v>
      </c>
      <c r="B2077" t="s">
        <v>2912</v>
      </c>
      <c r="C2077" t="s">
        <v>2913</v>
      </c>
      <c r="D2077" t="s">
        <v>2914</v>
      </c>
      <c r="E2077" t="s">
        <v>3594</v>
      </c>
      <c r="F2077" t="s">
        <v>2916</v>
      </c>
      <c r="G2077" t="s">
        <v>2856</v>
      </c>
      <c r="H2077" t="s">
        <v>6426</v>
      </c>
      <c r="I2077" s="2">
        <v>45807</v>
      </c>
      <c r="J2077" t="s">
        <v>4075</v>
      </c>
      <c r="K2077" t="s">
        <v>4076</v>
      </c>
      <c r="L2077" t="s">
        <v>5679</v>
      </c>
      <c r="M2077" s="3">
        <v>0</v>
      </c>
      <c r="N2077" s="4">
        <v>9106.11</v>
      </c>
      <c r="O2077" s="4">
        <v>10.130000000000001</v>
      </c>
      <c r="P2077" s="4">
        <v>0</v>
      </c>
      <c r="Q2077" s="4">
        <v>0</v>
      </c>
      <c r="R2077" s="4">
        <v>0</v>
      </c>
      <c r="S2077" s="4">
        <v>9095.98</v>
      </c>
      <c r="T2077" t="s">
        <v>2857</v>
      </c>
      <c r="U2077" t="s">
        <v>6427</v>
      </c>
      <c r="V2077" s="15" t="s">
        <v>5681</v>
      </c>
      <c r="W2077" t="s">
        <v>2913</v>
      </c>
    </row>
    <row r="2078" spans="1:23" x14ac:dyDescent="0.2">
      <c r="A2078" t="s">
        <v>3593</v>
      </c>
      <c r="B2078" t="s">
        <v>2912</v>
      </c>
      <c r="C2078" t="s">
        <v>2871</v>
      </c>
      <c r="D2078" t="s">
        <v>2872</v>
      </c>
      <c r="E2078" t="s">
        <v>3594</v>
      </c>
      <c r="F2078" t="s">
        <v>2916</v>
      </c>
      <c r="G2078" t="s">
        <v>2856</v>
      </c>
      <c r="H2078" t="s">
        <v>6428</v>
      </c>
      <c r="I2078" s="2">
        <v>45807</v>
      </c>
      <c r="J2078" t="s">
        <v>3068</v>
      </c>
      <c r="K2078" t="s">
        <v>3746</v>
      </c>
      <c r="L2078" t="s">
        <v>5846</v>
      </c>
      <c r="M2078" s="3">
        <v>0</v>
      </c>
      <c r="N2078" s="4">
        <v>12165.75</v>
      </c>
      <c r="O2078" s="4">
        <v>0</v>
      </c>
      <c r="P2078" s="4">
        <v>0</v>
      </c>
      <c r="Q2078" s="4">
        <v>0</v>
      </c>
      <c r="R2078" s="4">
        <v>0</v>
      </c>
      <c r="S2078" s="4">
        <v>12165.75</v>
      </c>
      <c r="T2078" t="s">
        <v>2857</v>
      </c>
      <c r="U2078" t="s">
        <v>6429</v>
      </c>
      <c r="V2078" s="15" t="s">
        <v>5681</v>
      </c>
      <c r="W2078" t="s">
        <v>2871</v>
      </c>
    </row>
    <row r="2079" spans="1:23" x14ac:dyDescent="0.2">
      <c r="A2079" t="s">
        <v>3593</v>
      </c>
      <c r="B2079" t="s">
        <v>2912</v>
      </c>
      <c r="C2079" t="s">
        <v>2871</v>
      </c>
      <c r="D2079" t="s">
        <v>2872</v>
      </c>
      <c r="E2079" t="s">
        <v>3594</v>
      </c>
      <c r="F2079" t="s">
        <v>2916</v>
      </c>
      <c r="G2079" t="s">
        <v>2856</v>
      </c>
      <c r="H2079" t="s">
        <v>6430</v>
      </c>
      <c r="I2079" s="2">
        <v>45807</v>
      </c>
      <c r="J2079" t="s">
        <v>3068</v>
      </c>
      <c r="K2079" t="s">
        <v>3746</v>
      </c>
      <c r="L2079" t="s">
        <v>5853</v>
      </c>
      <c r="M2079" s="3">
        <v>0</v>
      </c>
      <c r="N2079" s="4">
        <v>12185.31</v>
      </c>
      <c r="O2079" s="4">
        <v>0</v>
      </c>
      <c r="P2079" s="4">
        <v>0</v>
      </c>
      <c r="Q2079" s="4">
        <v>0</v>
      </c>
      <c r="R2079" s="4">
        <v>0</v>
      </c>
      <c r="S2079" s="4">
        <v>12185.31</v>
      </c>
      <c r="T2079" t="s">
        <v>2857</v>
      </c>
      <c r="U2079" t="s">
        <v>6431</v>
      </c>
      <c r="V2079" s="15" t="s">
        <v>5681</v>
      </c>
      <c r="W2079" t="s">
        <v>2871</v>
      </c>
    </row>
    <row r="2080" spans="1:23" x14ac:dyDescent="0.2">
      <c r="A2080" t="s">
        <v>3593</v>
      </c>
      <c r="B2080" t="s">
        <v>2912</v>
      </c>
      <c r="C2080" t="s">
        <v>2871</v>
      </c>
      <c r="D2080" t="s">
        <v>2872</v>
      </c>
      <c r="E2080" t="s">
        <v>3594</v>
      </c>
      <c r="F2080" t="s">
        <v>2916</v>
      </c>
      <c r="G2080" t="s">
        <v>2856</v>
      </c>
      <c r="H2080" t="s">
        <v>6432</v>
      </c>
      <c r="I2080" s="2">
        <v>45807</v>
      </c>
      <c r="J2080" t="s">
        <v>3068</v>
      </c>
      <c r="K2080" t="s">
        <v>3746</v>
      </c>
      <c r="L2080" t="s">
        <v>5856</v>
      </c>
      <c r="M2080" s="3">
        <v>0</v>
      </c>
      <c r="N2080" s="4">
        <v>11937.37</v>
      </c>
      <c r="O2080" s="4">
        <v>0</v>
      </c>
      <c r="P2080" s="4">
        <v>0</v>
      </c>
      <c r="Q2080" s="4">
        <v>0</v>
      </c>
      <c r="R2080" s="4">
        <v>0</v>
      </c>
      <c r="S2080" s="4">
        <v>11937.37</v>
      </c>
      <c r="T2080" t="s">
        <v>2857</v>
      </c>
      <c r="U2080" t="s">
        <v>6433</v>
      </c>
      <c r="V2080" s="15" t="s">
        <v>5681</v>
      </c>
      <c r="W2080" t="s">
        <v>2871</v>
      </c>
    </row>
    <row r="2081" spans="1:23" x14ac:dyDescent="0.2">
      <c r="A2081" t="s">
        <v>3593</v>
      </c>
      <c r="B2081" t="s">
        <v>2912</v>
      </c>
      <c r="C2081" t="s">
        <v>2871</v>
      </c>
      <c r="D2081" t="s">
        <v>2872</v>
      </c>
      <c r="E2081" t="s">
        <v>3594</v>
      </c>
      <c r="F2081" t="s">
        <v>2916</v>
      </c>
      <c r="G2081" t="s">
        <v>2856</v>
      </c>
      <c r="H2081" t="s">
        <v>6434</v>
      </c>
      <c r="I2081" s="2">
        <v>45807</v>
      </c>
      <c r="J2081" t="s">
        <v>3068</v>
      </c>
      <c r="K2081" t="s">
        <v>3746</v>
      </c>
      <c r="L2081" t="s">
        <v>5859</v>
      </c>
      <c r="M2081" s="3">
        <v>0</v>
      </c>
      <c r="N2081" s="4">
        <v>11892.37</v>
      </c>
      <c r="O2081" s="4">
        <v>0</v>
      </c>
      <c r="P2081" s="4">
        <v>0</v>
      </c>
      <c r="Q2081" s="4">
        <v>0</v>
      </c>
      <c r="R2081" s="4">
        <v>0</v>
      </c>
      <c r="S2081" s="4">
        <v>11892.37</v>
      </c>
      <c r="T2081" t="s">
        <v>2857</v>
      </c>
      <c r="U2081" t="s">
        <v>6435</v>
      </c>
      <c r="V2081" s="15" t="s">
        <v>5681</v>
      </c>
      <c r="W2081" t="s">
        <v>2871</v>
      </c>
    </row>
    <row r="2082" spans="1:23" x14ac:dyDescent="0.2">
      <c r="A2082" t="s">
        <v>3593</v>
      </c>
      <c r="B2082" t="s">
        <v>2912</v>
      </c>
      <c r="C2082" t="s">
        <v>2922</v>
      </c>
      <c r="D2082" t="s">
        <v>2923</v>
      </c>
      <c r="E2082" t="s">
        <v>3594</v>
      </c>
      <c r="F2082" t="s">
        <v>2916</v>
      </c>
      <c r="G2082" t="s">
        <v>2856</v>
      </c>
      <c r="H2082" t="s">
        <v>6436</v>
      </c>
      <c r="I2082" s="2">
        <v>45807</v>
      </c>
      <c r="J2082" t="s">
        <v>2967</v>
      </c>
      <c r="K2082" t="s">
        <v>5995</v>
      </c>
      <c r="L2082" t="s">
        <v>5996</v>
      </c>
      <c r="M2082" s="3">
        <v>0</v>
      </c>
      <c r="N2082" s="4">
        <v>14665.84</v>
      </c>
      <c r="O2082" s="4">
        <v>16.32</v>
      </c>
      <c r="P2082" s="4">
        <v>0</v>
      </c>
      <c r="Q2082" s="4">
        <v>0</v>
      </c>
      <c r="R2082" s="4">
        <v>0</v>
      </c>
      <c r="S2082" s="4">
        <v>14649.52</v>
      </c>
      <c r="T2082" t="s">
        <v>2857</v>
      </c>
      <c r="U2082" t="s">
        <v>6437</v>
      </c>
      <c r="V2082" s="15" t="s">
        <v>5681</v>
      </c>
      <c r="W2082" t="s">
        <v>2922</v>
      </c>
    </row>
    <row r="2083" spans="1:23" x14ac:dyDescent="0.2">
      <c r="A2083" t="s">
        <v>3593</v>
      </c>
      <c r="B2083" t="s">
        <v>2912</v>
      </c>
      <c r="C2083" t="s">
        <v>2871</v>
      </c>
      <c r="D2083" t="s">
        <v>2872</v>
      </c>
      <c r="E2083" t="s">
        <v>3594</v>
      </c>
      <c r="F2083" t="s">
        <v>2916</v>
      </c>
      <c r="G2083" t="s">
        <v>2856</v>
      </c>
      <c r="H2083" t="s">
        <v>6438</v>
      </c>
      <c r="I2083" s="2">
        <v>45808</v>
      </c>
      <c r="J2083" t="s">
        <v>3257</v>
      </c>
      <c r="K2083" t="s">
        <v>3258</v>
      </c>
      <c r="L2083" t="s">
        <v>6148</v>
      </c>
      <c r="M2083" s="3">
        <v>0</v>
      </c>
      <c r="N2083" s="4">
        <v>6421.86</v>
      </c>
      <c r="O2083" s="4">
        <v>0</v>
      </c>
      <c r="P2083" s="4">
        <v>0</v>
      </c>
      <c r="Q2083" s="4">
        <v>0</v>
      </c>
      <c r="R2083" s="4">
        <v>0</v>
      </c>
      <c r="S2083" s="4">
        <v>6421.86</v>
      </c>
      <c r="T2083" t="s">
        <v>2857</v>
      </c>
      <c r="U2083" t="s">
        <v>6439</v>
      </c>
      <c r="V2083" s="15" t="s">
        <v>5681</v>
      </c>
      <c r="W2083" t="s">
        <v>2871</v>
      </c>
    </row>
    <row r="2084" spans="1:23" x14ac:dyDescent="0.2">
      <c r="A2084" t="s">
        <v>3593</v>
      </c>
      <c r="B2084" t="s">
        <v>2912</v>
      </c>
      <c r="C2084" t="s">
        <v>2871</v>
      </c>
      <c r="D2084" t="s">
        <v>2872</v>
      </c>
      <c r="E2084" t="s">
        <v>3594</v>
      </c>
      <c r="F2084" t="s">
        <v>2916</v>
      </c>
      <c r="G2084" t="s">
        <v>2856</v>
      </c>
      <c r="H2084" t="s">
        <v>6438</v>
      </c>
      <c r="I2084" s="2">
        <v>45808</v>
      </c>
      <c r="J2084" t="s">
        <v>3257</v>
      </c>
      <c r="K2084" t="s">
        <v>3258</v>
      </c>
      <c r="L2084" t="s">
        <v>6150</v>
      </c>
      <c r="M2084" s="3">
        <v>0</v>
      </c>
      <c r="N2084" s="4">
        <v>6421.86</v>
      </c>
      <c r="O2084" s="4">
        <v>0</v>
      </c>
      <c r="P2084" s="4">
        <v>0</v>
      </c>
      <c r="Q2084" s="4">
        <v>0</v>
      </c>
      <c r="R2084" s="4">
        <v>0</v>
      </c>
      <c r="S2084" s="4">
        <v>6421.86</v>
      </c>
      <c r="T2084" t="s">
        <v>2857</v>
      </c>
      <c r="U2084" t="s">
        <v>6439</v>
      </c>
      <c r="V2084" s="15" t="s">
        <v>5681</v>
      </c>
      <c r="W2084" t="s">
        <v>2871</v>
      </c>
    </row>
    <row r="2085" spans="1:23" x14ac:dyDescent="0.2">
      <c r="A2085" t="s">
        <v>3593</v>
      </c>
      <c r="B2085" t="s">
        <v>2912</v>
      </c>
      <c r="C2085" t="s">
        <v>2871</v>
      </c>
      <c r="D2085" t="s">
        <v>2872</v>
      </c>
      <c r="E2085" t="s">
        <v>3594</v>
      </c>
      <c r="F2085" t="s">
        <v>2916</v>
      </c>
      <c r="G2085" t="s">
        <v>2856</v>
      </c>
      <c r="H2085" t="s">
        <v>6440</v>
      </c>
      <c r="I2085" s="2">
        <v>45808</v>
      </c>
      <c r="J2085" t="s">
        <v>3257</v>
      </c>
      <c r="K2085" t="s">
        <v>4521</v>
      </c>
      <c r="L2085" t="s">
        <v>6152</v>
      </c>
      <c r="M2085" s="3">
        <v>0</v>
      </c>
      <c r="N2085" s="4">
        <v>6432.23</v>
      </c>
      <c r="O2085" s="4">
        <v>0</v>
      </c>
      <c r="P2085" s="4">
        <v>0</v>
      </c>
      <c r="Q2085" s="4">
        <v>0</v>
      </c>
      <c r="R2085" s="4">
        <v>0</v>
      </c>
      <c r="S2085" s="4">
        <v>6432.23</v>
      </c>
      <c r="T2085" t="s">
        <v>2857</v>
      </c>
      <c r="U2085" t="s">
        <v>6441</v>
      </c>
      <c r="V2085" s="15" t="s">
        <v>5681</v>
      </c>
      <c r="W2085" t="s">
        <v>2871</v>
      </c>
    </row>
    <row r="2086" spans="1:23" x14ac:dyDescent="0.2">
      <c r="A2086" t="s">
        <v>3593</v>
      </c>
      <c r="B2086" t="s">
        <v>2912</v>
      </c>
      <c r="C2086" t="s">
        <v>2871</v>
      </c>
      <c r="D2086" t="s">
        <v>2872</v>
      </c>
      <c r="E2086" t="s">
        <v>3594</v>
      </c>
      <c r="F2086" t="s">
        <v>2916</v>
      </c>
      <c r="G2086" t="s">
        <v>2856</v>
      </c>
      <c r="H2086" t="s">
        <v>6440</v>
      </c>
      <c r="I2086" s="2">
        <v>45808</v>
      </c>
      <c r="J2086" t="s">
        <v>3257</v>
      </c>
      <c r="K2086" t="s">
        <v>4521</v>
      </c>
      <c r="L2086" t="s">
        <v>6154</v>
      </c>
      <c r="M2086" s="3">
        <v>0</v>
      </c>
      <c r="N2086" s="4">
        <v>6487.13</v>
      </c>
      <c r="O2086" s="4">
        <v>0</v>
      </c>
      <c r="P2086" s="4">
        <v>0</v>
      </c>
      <c r="Q2086" s="4">
        <v>0</v>
      </c>
      <c r="R2086" s="4">
        <v>0</v>
      </c>
      <c r="S2086" s="4">
        <v>6487.13</v>
      </c>
      <c r="T2086" t="s">
        <v>2857</v>
      </c>
      <c r="U2086" t="s">
        <v>6441</v>
      </c>
      <c r="V2086" s="15" t="s">
        <v>5681</v>
      </c>
      <c r="W2086" t="s">
        <v>2871</v>
      </c>
    </row>
    <row r="2087" spans="1:23" x14ac:dyDescent="0.2">
      <c r="A2087" t="s">
        <v>3593</v>
      </c>
      <c r="B2087" t="s">
        <v>2912</v>
      </c>
      <c r="C2087" t="s">
        <v>2871</v>
      </c>
      <c r="D2087" t="s">
        <v>2872</v>
      </c>
      <c r="E2087" t="s">
        <v>3594</v>
      </c>
      <c r="F2087" t="s">
        <v>2916</v>
      </c>
      <c r="G2087" t="s">
        <v>2856</v>
      </c>
      <c r="H2087" t="s">
        <v>6440</v>
      </c>
      <c r="I2087" s="2">
        <v>45808</v>
      </c>
      <c r="J2087" t="s">
        <v>3257</v>
      </c>
      <c r="K2087" t="s">
        <v>4521</v>
      </c>
      <c r="L2087" t="s">
        <v>6155</v>
      </c>
      <c r="M2087" s="3">
        <v>0</v>
      </c>
      <c r="N2087" s="4">
        <v>6487.13</v>
      </c>
      <c r="O2087" s="4">
        <v>0</v>
      </c>
      <c r="P2087" s="4">
        <v>0</v>
      </c>
      <c r="Q2087" s="4">
        <v>0</v>
      </c>
      <c r="R2087" s="4">
        <v>0</v>
      </c>
      <c r="S2087" s="4">
        <v>6487.13</v>
      </c>
      <c r="T2087" t="s">
        <v>2857</v>
      </c>
      <c r="U2087" t="s">
        <v>6441</v>
      </c>
      <c r="V2087" s="15" t="s">
        <v>5681</v>
      </c>
      <c r="W2087" t="s">
        <v>2871</v>
      </c>
    </row>
    <row r="2088" spans="1:23" x14ac:dyDescent="0.2">
      <c r="A2088" t="s">
        <v>3593</v>
      </c>
      <c r="B2088" t="s">
        <v>2912</v>
      </c>
      <c r="C2088" t="s">
        <v>2871</v>
      </c>
      <c r="D2088" t="s">
        <v>2872</v>
      </c>
      <c r="E2088" t="s">
        <v>3594</v>
      </c>
      <c r="F2088" t="s">
        <v>2916</v>
      </c>
      <c r="G2088" t="s">
        <v>2856</v>
      </c>
      <c r="H2088" t="s">
        <v>6440</v>
      </c>
      <c r="I2088" s="2">
        <v>45808</v>
      </c>
      <c r="J2088" t="s">
        <v>3257</v>
      </c>
      <c r="K2088" t="s">
        <v>4521</v>
      </c>
      <c r="L2088" t="s">
        <v>6156</v>
      </c>
      <c r="M2088" s="3">
        <v>0</v>
      </c>
      <c r="N2088" s="4">
        <v>6411.25</v>
      </c>
      <c r="O2088" s="4">
        <v>0</v>
      </c>
      <c r="P2088" s="4">
        <v>0</v>
      </c>
      <c r="Q2088" s="4">
        <v>0</v>
      </c>
      <c r="R2088" s="4">
        <v>0</v>
      </c>
      <c r="S2088" s="4">
        <v>6411.25</v>
      </c>
      <c r="T2088" t="s">
        <v>2857</v>
      </c>
      <c r="U2088" t="s">
        <v>6441</v>
      </c>
      <c r="V2088" s="15" t="s">
        <v>5681</v>
      </c>
      <c r="W2088" t="s">
        <v>2871</v>
      </c>
    </row>
    <row r="2089" spans="1:23" x14ac:dyDescent="0.2">
      <c r="A2089" t="s">
        <v>3593</v>
      </c>
      <c r="B2089" t="s">
        <v>2912</v>
      </c>
      <c r="C2089" t="s">
        <v>2871</v>
      </c>
      <c r="D2089" t="s">
        <v>2872</v>
      </c>
      <c r="E2089" t="s">
        <v>3594</v>
      </c>
      <c r="F2089" t="s">
        <v>2916</v>
      </c>
      <c r="G2089" t="s">
        <v>2856</v>
      </c>
      <c r="H2089" t="s">
        <v>6440</v>
      </c>
      <c r="I2089" s="2">
        <v>45808</v>
      </c>
      <c r="J2089" t="s">
        <v>3257</v>
      </c>
      <c r="K2089" t="s">
        <v>4521</v>
      </c>
      <c r="L2089" t="s">
        <v>6157</v>
      </c>
      <c r="M2089" s="3">
        <v>0</v>
      </c>
      <c r="N2089" s="4">
        <v>6451.78</v>
      </c>
      <c r="O2089" s="4">
        <v>0</v>
      </c>
      <c r="P2089" s="4">
        <v>0</v>
      </c>
      <c r="Q2089" s="4">
        <v>0</v>
      </c>
      <c r="R2089" s="4">
        <v>0</v>
      </c>
      <c r="S2089" s="4">
        <v>6451.78</v>
      </c>
      <c r="T2089" t="s">
        <v>2857</v>
      </c>
      <c r="U2089" t="s">
        <v>6441</v>
      </c>
      <c r="V2089" s="15" t="s">
        <v>5681</v>
      </c>
      <c r="W2089" t="s">
        <v>2871</v>
      </c>
    </row>
    <row r="2090" spans="1:23" x14ac:dyDescent="0.2">
      <c r="A2090" t="s">
        <v>3593</v>
      </c>
      <c r="B2090" t="s">
        <v>2912</v>
      </c>
      <c r="C2090" t="s">
        <v>2871</v>
      </c>
      <c r="D2090" t="s">
        <v>2872</v>
      </c>
      <c r="E2090" t="s">
        <v>3594</v>
      </c>
      <c r="F2090" t="s">
        <v>2916</v>
      </c>
      <c r="G2090" t="s">
        <v>2856</v>
      </c>
      <c r="H2090" t="s">
        <v>6440</v>
      </c>
      <c r="I2090" s="2">
        <v>45808</v>
      </c>
      <c r="J2090" t="s">
        <v>3257</v>
      </c>
      <c r="K2090" t="s">
        <v>4521</v>
      </c>
      <c r="L2090" t="s">
        <v>6158</v>
      </c>
      <c r="M2090" s="3">
        <v>0</v>
      </c>
      <c r="N2090" s="4">
        <v>6393.58</v>
      </c>
      <c r="O2090" s="4">
        <v>0</v>
      </c>
      <c r="P2090" s="4">
        <v>0</v>
      </c>
      <c r="Q2090" s="4">
        <v>0</v>
      </c>
      <c r="R2090" s="4">
        <v>0</v>
      </c>
      <c r="S2090" s="4">
        <v>6393.58</v>
      </c>
      <c r="T2090" t="s">
        <v>2857</v>
      </c>
      <c r="U2090" t="s">
        <v>6441</v>
      </c>
      <c r="V2090" s="15" t="s">
        <v>5681</v>
      </c>
      <c r="W2090" t="s">
        <v>2871</v>
      </c>
    </row>
    <row r="2091" spans="1:23" x14ac:dyDescent="0.2">
      <c r="A2091" t="s">
        <v>3593</v>
      </c>
      <c r="B2091" t="s">
        <v>2912</v>
      </c>
      <c r="C2091" t="s">
        <v>2922</v>
      </c>
      <c r="D2091" t="s">
        <v>2923</v>
      </c>
      <c r="E2091" t="s">
        <v>3594</v>
      </c>
      <c r="F2091" t="s">
        <v>2916</v>
      </c>
      <c r="G2091" t="s">
        <v>2856</v>
      </c>
      <c r="H2091" t="s">
        <v>6442</v>
      </c>
      <c r="I2091" s="2">
        <v>45808</v>
      </c>
      <c r="J2091" t="s">
        <v>2947</v>
      </c>
      <c r="K2091" t="s">
        <v>2948</v>
      </c>
      <c r="L2091" t="s">
        <v>5954</v>
      </c>
      <c r="M2091" s="3">
        <v>0</v>
      </c>
      <c r="N2091" s="4">
        <v>15258.69</v>
      </c>
      <c r="O2091" s="4">
        <v>16.98</v>
      </c>
      <c r="P2091" s="4">
        <v>0</v>
      </c>
      <c r="Q2091" s="4">
        <v>0</v>
      </c>
      <c r="R2091" s="4">
        <v>0</v>
      </c>
      <c r="S2091" s="4">
        <v>15241.71</v>
      </c>
      <c r="T2091" t="s">
        <v>2857</v>
      </c>
      <c r="U2091" t="s">
        <v>6443</v>
      </c>
      <c r="V2091" s="15" t="s">
        <v>5681</v>
      </c>
      <c r="W2091" t="s">
        <v>2922</v>
      </c>
    </row>
    <row r="2092" spans="1:23" x14ac:dyDescent="0.2">
      <c r="A2092" t="s">
        <v>3593</v>
      </c>
      <c r="B2092" t="s">
        <v>2912</v>
      </c>
      <c r="C2092" t="s">
        <v>2922</v>
      </c>
      <c r="D2092" t="s">
        <v>2923</v>
      </c>
      <c r="E2092" t="s">
        <v>3594</v>
      </c>
      <c r="F2092" t="s">
        <v>2916</v>
      </c>
      <c r="G2092" t="s">
        <v>2856</v>
      </c>
      <c r="H2092" t="s">
        <v>6444</v>
      </c>
      <c r="I2092" s="2">
        <v>45808</v>
      </c>
      <c r="J2092" t="s">
        <v>2947</v>
      </c>
      <c r="K2092" t="s">
        <v>2948</v>
      </c>
      <c r="L2092" t="s">
        <v>6234</v>
      </c>
      <c r="M2092" s="3">
        <v>0</v>
      </c>
      <c r="N2092" s="4">
        <v>2274.9299999999998</v>
      </c>
      <c r="O2092" s="4">
        <v>2.5299999999999998</v>
      </c>
      <c r="P2092" s="4">
        <v>0</v>
      </c>
      <c r="Q2092" s="4">
        <v>0</v>
      </c>
      <c r="R2092" s="4">
        <v>0</v>
      </c>
      <c r="S2092" s="4">
        <v>2272.4</v>
      </c>
      <c r="T2092" t="s">
        <v>2857</v>
      </c>
      <c r="U2092" t="s">
        <v>6445</v>
      </c>
      <c r="V2092" s="15" t="s">
        <v>5681</v>
      </c>
      <c r="W2092" t="s">
        <v>2922</v>
      </c>
    </row>
    <row r="2093" spans="1:23" x14ac:dyDescent="0.2">
      <c r="A2093" t="s">
        <v>3593</v>
      </c>
      <c r="B2093" t="s">
        <v>2912</v>
      </c>
      <c r="C2093" t="s">
        <v>2922</v>
      </c>
      <c r="D2093" t="s">
        <v>2923</v>
      </c>
      <c r="E2093" t="s">
        <v>3594</v>
      </c>
      <c r="F2093" t="s">
        <v>2916</v>
      </c>
      <c r="G2093" t="s">
        <v>2856</v>
      </c>
      <c r="H2093" t="s">
        <v>6446</v>
      </c>
      <c r="I2093" s="2">
        <v>45808</v>
      </c>
      <c r="J2093" t="s">
        <v>3279</v>
      </c>
      <c r="K2093" t="s">
        <v>5796</v>
      </c>
      <c r="L2093" t="s">
        <v>5797</v>
      </c>
      <c r="M2093" s="3">
        <v>0</v>
      </c>
      <c r="N2093" s="4">
        <v>4928.79</v>
      </c>
      <c r="O2093" s="4">
        <v>5.48</v>
      </c>
      <c r="P2093" s="4">
        <v>0</v>
      </c>
      <c r="Q2093" s="4">
        <v>0</v>
      </c>
      <c r="R2093" s="4">
        <v>0</v>
      </c>
      <c r="S2093" s="4">
        <v>4923.3100000000004</v>
      </c>
      <c r="T2093" t="s">
        <v>2857</v>
      </c>
      <c r="U2093" t="s">
        <v>6447</v>
      </c>
      <c r="V2093" s="15" t="s">
        <v>5681</v>
      </c>
      <c r="W2093" t="s">
        <v>2922</v>
      </c>
    </row>
    <row r="2094" spans="1:23" x14ac:dyDescent="0.2">
      <c r="A2094" t="s">
        <v>3593</v>
      </c>
      <c r="B2094" t="s">
        <v>2912</v>
      </c>
      <c r="C2094" t="s">
        <v>2922</v>
      </c>
      <c r="D2094" t="s">
        <v>2923</v>
      </c>
      <c r="E2094" t="s">
        <v>3594</v>
      </c>
      <c r="F2094" t="s">
        <v>2916</v>
      </c>
      <c r="G2094" t="s">
        <v>2856</v>
      </c>
      <c r="H2094" t="s">
        <v>6448</v>
      </c>
      <c r="I2094" s="2">
        <v>45808</v>
      </c>
      <c r="J2094" t="s">
        <v>3279</v>
      </c>
      <c r="K2094" t="s">
        <v>5796</v>
      </c>
      <c r="L2094" t="s">
        <v>5797</v>
      </c>
      <c r="M2094" s="3">
        <v>0</v>
      </c>
      <c r="N2094" s="4">
        <v>5632.91</v>
      </c>
      <c r="O2094" s="4">
        <v>6.27</v>
      </c>
      <c r="P2094" s="4">
        <v>0</v>
      </c>
      <c r="Q2094" s="4">
        <v>0</v>
      </c>
      <c r="R2094" s="4">
        <v>0</v>
      </c>
      <c r="S2094" s="4">
        <v>5626.64</v>
      </c>
      <c r="T2094" t="s">
        <v>2857</v>
      </c>
      <c r="U2094" t="s">
        <v>6449</v>
      </c>
      <c r="V2094" s="15" t="s">
        <v>5681</v>
      </c>
      <c r="W2094" t="s">
        <v>2922</v>
      </c>
    </row>
    <row r="2095" spans="1:23" x14ac:dyDescent="0.2">
      <c r="A2095" t="s">
        <v>3593</v>
      </c>
      <c r="B2095" t="s">
        <v>2912</v>
      </c>
      <c r="C2095" t="s">
        <v>2922</v>
      </c>
      <c r="D2095" t="s">
        <v>2923</v>
      </c>
      <c r="E2095" t="s">
        <v>3594</v>
      </c>
      <c r="F2095" t="s">
        <v>2916</v>
      </c>
      <c r="G2095" t="s">
        <v>2856</v>
      </c>
      <c r="H2095" t="s">
        <v>6450</v>
      </c>
      <c r="I2095" s="2">
        <v>45808</v>
      </c>
      <c r="J2095" t="s">
        <v>2947</v>
      </c>
      <c r="K2095" t="s">
        <v>2948</v>
      </c>
      <c r="L2095" t="s">
        <v>5691</v>
      </c>
      <c r="M2095" s="3">
        <v>0</v>
      </c>
      <c r="N2095" s="4">
        <v>11638.91</v>
      </c>
      <c r="O2095" s="4">
        <v>12.95</v>
      </c>
      <c r="P2095" s="4">
        <v>0</v>
      </c>
      <c r="Q2095" s="4">
        <v>0</v>
      </c>
      <c r="R2095" s="4">
        <v>0</v>
      </c>
      <c r="S2095" s="4">
        <v>11625.96</v>
      </c>
      <c r="T2095" t="s">
        <v>2857</v>
      </c>
      <c r="U2095" t="s">
        <v>6451</v>
      </c>
      <c r="V2095" s="15" t="s">
        <v>5681</v>
      </c>
      <c r="W2095" t="s">
        <v>2922</v>
      </c>
    </row>
    <row r="2096" spans="1:23" x14ac:dyDescent="0.2">
      <c r="A2096" t="s">
        <v>3593</v>
      </c>
      <c r="B2096" t="s">
        <v>2912</v>
      </c>
      <c r="C2096" t="s">
        <v>2922</v>
      </c>
      <c r="D2096" t="s">
        <v>2923</v>
      </c>
      <c r="E2096" t="s">
        <v>3594</v>
      </c>
      <c r="F2096" t="s">
        <v>2916</v>
      </c>
      <c r="G2096" t="s">
        <v>2856</v>
      </c>
      <c r="H2096" t="s">
        <v>6452</v>
      </c>
      <c r="I2096" s="2">
        <v>45808</v>
      </c>
      <c r="J2096" t="s">
        <v>2947</v>
      </c>
      <c r="K2096" t="s">
        <v>2948</v>
      </c>
      <c r="L2096" t="s">
        <v>5691</v>
      </c>
      <c r="M2096" s="3">
        <v>0</v>
      </c>
      <c r="N2096" s="4">
        <v>10779.59</v>
      </c>
      <c r="O2096" s="4">
        <v>12</v>
      </c>
      <c r="P2096" s="4">
        <v>0</v>
      </c>
      <c r="Q2096" s="4">
        <v>0</v>
      </c>
      <c r="R2096" s="4">
        <v>0</v>
      </c>
      <c r="S2096" s="4">
        <v>10767.59</v>
      </c>
      <c r="T2096" t="s">
        <v>2857</v>
      </c>
      <c r="U2096" t="s">
        <v>6453</v>
      </c>
      <c r="V2096" s="15" t="s">
        <v>5681</v>
      </c>
      <c r="W2096" t="s">
        <v>2922</v>
      </c>
    </row>
    <row r="2097" spans="1:23" x14ac:dyDescent="0.2">
      <c r="A2097" s="7" t="s">
        <v>3593</v>
      </c>
      <c r="B2097" s="7" t="s">
        <v>10</v>
      </c>
      <c r="C2097" s="7" t="s">
        <v>10</v>
      </c>
      <c r="D2097" s="7" t="s">
        <v>10</v>
      </c>
      <c r="E2097" s="7" t="s">
        <v>10</v>
      </c>
      <c r="F2097" s="7" t="s">
        <v>10</v>
      </c>
      <c r="G2097" s="7" t="s">
        <v>10</v>
      </c>
      <c r="H2097" s="7" t="s">
        <v>10</v>
      </c>
      <c r="I2097" s="8"/>
      <c r="J2097" s="7" t="s">
        <v>10</v>
      </c>
      <c r="K2097" s="7" t="s">
        <v>10</v>
      </c>
      <c r="L2097" s="7" t="s">
        <v>10</v>
      </c>
      <c r="M2097" s="9">
        <v>0</v>
      </c>
      <c r="N2097" s="10">
        <v>362204.5</v>
      </c>
      <c r="O2097" s="10">
        <v>437.61</v>
      </c>
      <c r="P2097" s="10">
        <v>0</v>
      </c>
      <c r="Q2097" s="10">
        <v>0</v>
      </c>
      <c r="R2097" s="10">
        <v>0</v>
      </c>
      <c r="S2097" s="10">
        <v>361766.89</v>
      </c>
      <c r="T2097" s="7" t="s">
        <v>10</v>
      </c>
      <c r="U2097" s="7" t="s">
        <v>10</v>
      </c>
      <c r="V2097" s="15" t="s">
        <v>5681</v>
      </c>
      <c r="W2097" s="7" t="s">
        <v>10</v>
      </c>
    </row>
    <row r="2098" spans="1:23" x14ac:dyDescent="0.2">
      <c r="A2098" s="11" t="s">
        <v>10</v>
      </c>
      <c r="B2098" s="11" t="s">
        <v>10</v>
      </c>
      <c r="C2098" s="11" t="s">
        <v>10</v>
      </c>
      <c r="D2098" s="11" t="s">
        <v>10</v>
      </c>
      <c r="E2098" s="11" t="s">
        <v>10</v>
      </c>
      <c r="F2098" s="11" t="s">
        <v>10</v>
      </c>
      <c r="G2098" s="11" t="s">
        <v>10</v>
      </c>
      <c r="H2098" s="11" t="s">
        <v>10</v>
      </c>
      <c r="I2098" s="12"/>
      <c r="J2098" s="11" t="s">
        <v>10</v>
      </c>
      <c r="K2098" s="11" t="s">
        <v>10</v>
      </c>
      <c r="L2098" s="11" t="s">
        <v>10</v>
      </c>
      <c r="M2098" s="13">
        <v>8170836</v>
      </c>
      <c r="N2098" s="14">
        <v>142456718.09</v>
      </c>
      <c r="O2098" s="14">
        <v>140336.16</v>
      </c>
      <c r="P2098" s="14">
        <v>462535.22</v>
      </c>
      <c r="Q2098" s="14">
        <v>155847.37</v>
      </c>
      <c r="R2098" s="14">
        <v>424334.22</v>
      </c>
      <c r="S2098" s="14">
        <v>141429512.49000001</v>
      </c>
      <c r="T2098" s="11" t="s">
        <v>10</v>
      </c>
      <c r="U2098" s="11" t="s">
        <v>10</v>
      </c>
      <c r="V2098" s="15" t="s">
        <v>5681</v>
      </c>
      <c r="W2098" s="11" t="s">
        <v>10</v>
      </c>
    </row>
    <row r="2099" spans="1:23" ht="25.5" x14ac:dyDescent="0.2">
      <c r="A2099" s="1" t="s">
        <v>2782</v>
      </c>
      <c r="B2099" s="5" t="s">
        <v>2783</v>
      </c>
      <c r="C2099" s="1" t="s">
        <v>2784</v>
      </c>
      <c r="D2099" s="1" t="s">
        <v>2784</v>
      </c>
      <c r="E2099" s="1" t="s">
        <v>2785</v>
      </c>
      <c r="F2099" s="1" t="s">
        <v>2786</v>
      </c>
      <c r="G2099" s="1" t="s">
        <v>2787</v>
      </c>
      <c r="H2099" s="1" t="s">
        <v>2788</v>
      </c>
      <c r="I2099" s="1" t="s">
        <v>2789</v>
      </c>
      <c r="J2099" s="1" t="s">
        <v>2790</v>
      </c>
      <c r="K2099" s="1" t="s">
        <v>2791</v>
      </c>
      <c r="L2099" s="1" t="s">
        <v>2792</v>
      </c>
      <c r="M2099" s="1" t="s">
        <v>2793</v>
      </c>
      <c r="N2099" s="1" t="s">
        <v>2794</v>
      </c>
      <c r="O2099" s="1" t="s">
        <v>2795</v>
      </c>
      <c r="P2099" s="1" t="s">
        <v>2796</v>
      </c>
      <c r="Q2099" s="1" t="s">
        <v>2797</v>
      </c>
      <c r="R2099" s="1" t="s">
        <v>2798</v>
      </c>
      <c r="S2099" s="1" t="s">
        <v>2799</v>
      </c>
      <c r="T2099" s="1" t="s">
        <v>2800</v>
      </c>
      <c r="U2099" s="1" t="s">
        <v>2801</v>
      </c>
      <c r="V2099" s="15" t="s">
        <v>6454</v>
      </c>
      <c r="W2099" s="1" t="s">
        <v>2784</v>
      </c>
    </row>
    <row r="2100" spans="1:23" x14ac:dyDescent="0.2">
      <c r="A2100" t="s">
        <v>2803</v>
      </c>
      <c r="B2100" t="s">
        <v>2912</v>
      </c>
      <c r="C2100" t="s">
        <v>2871</v>
      </c>
      <c r="D2100" t="s">
        <v>2872</v>
      </c>
      <c r="E2100" t="s">
        <v>2807</v>
      </c>
      <c r="F2100" t="s">
        <v>2916</v>
      </c>
      <c r="G2100" t="s">
        <v>2809</v>
      </c>
      <c r="H2100" t="s">
        <v>6455</v>
      </c>
      <c r="I2100" s="2">
        <v>45809</v>
      </c>
      <c r="J2100" t="s">
        <v>6394</v>
      </c>
      <c r="K2100" t="s">
        <v>6395</v>
      </c>
      <c r="L2100" t="s">
        <v>6396</v>
      </c>
      <c r="M2100" s="3">
        <v>-27646</v>
      </c>
      <c r="N2100" s="4">
        <v>-555082.39</v>
      </c>
      <c r="O2100" s="4">
        <v>0</v>
      </c>
      <c r="P2100" s="4">
        <v>0</v>
      </c>
      <c r="Q2100" s="4">
        <v>0</v>
      </c>
      <c r="R2100" s="4">
        <v>0</v>
      </c>
      <c r="S2100" s="4">
        <v>-555082.39</v>
      </c>
      <c r="T2100" t="s">
        <v>6397</v>
      </c>
      <c r="U2100" t="s">
        <v>6456</v>
      </c>
      <c r="V2100" s="15" t="s">
        <v>6454</v>
      </c>
      <c r="W2100" t="s">
        <v>2871</v>
      </c>
    </row>
    <row r="2101" spans="1:23" x14ac:dyDescent="0.2">
      <c r="A2101" t="s">
        <v>2803</v>
      </c>
      <c r="B2101" t="s">
        <v>2912</v>
      </c>
      <c r="C2101" t="s">
        <v>2871</v>
      </c>
      <c r="D2101" t="s">
        <v>2872</v>
      </c>
      <c r="E2101" t="s">
        <v>2807</v>
      </c>
      <c r="F2101" t="s">
        <v>2916</v>
      </c>
      <c r="G2101" t="s">
        <v>2809</v>
      </c>
      <c r="H2101" t="s">
        <v>6455</v>
      </c>
      <c r="I2101" s="2">
        <v>45809</v>
      </c>
      <c r="J2101" t="s">
        <v>6394</v>
      </c>
      <c r="K2101" t="s">
        <v>6395</v>
      </c>
      <c r="L2101" t="s">
        <v>6399</v>
      </c>
      <c r="M2101" s="3">
        <v>-27646</v>
      </c>
      <c r="N2101" s="4">
        <v>-555082.39</v>
      </c>
      <c r="O2101" s="4">
        <v>0</v>
      </c>
      <c r="P2101" s="4">
        <v>0</v>
      </c>
      <c r="Q2101" s="4">
        <v>0</v>
      </c>
      <c r="R2101" s="4">
        <v>0</v>
      </c>
      <c r="S2101" s="4">
        <v>-555082.39</v>
      </c>
      <c r="T2101" t="s">
        <v>6397</v>
      </c>
      <c r="U2101" t="s">
        <v>6456</v>
      </c>
      <c r="V2101" s="15" t="s">
        <v>6454</v>
      </c>
      <c r="W2101" t="s">
        <v>2871</v>
      </c>
    </row>
    <row r="2102" spans="1:23" x14ac:dyDescent="0.2">
      <c r="A2102" t="s">
        <v>2803</v>
      </c>
      <c r="B2102" t="s">
        <v>2870</v>
      </c>
      <c r="C2102" t="s">
        <v>2871</v>
      </c>
      <c r="D2102" t="s">
        <v>2872</v>
      </c>
      <c r="E2102" t="s">
        <v>2807</v>
      </c>
      <c r="F2102" t="s">
        <v>2874</v>
      </c>
      <c r="G2102" t="s">
        <v>2809</v>
      </c>
      <c r="H2102" t="s">
        <v>6457</v>
      </c>
      <c r="I2102" s="2">
        <v>45809</v>
      </c>
      <c r="J2102" t="s">
        <v>2811</v>
      </c>
      <c r="K2102" t="s">
        <v>2876</v>
      </c>
      <c r="L2102" t="s">
        <v>5714</v>
      </c>
      <c r="M2102" s="3">
        <v>-13666</v>
      </c>
      <c r="N2102" s="4">
        <v>-10201.450000000001</v>
      </c>
      <c r="O2102" s="4">
        <v>0</v>
      </c>
      <c r="P2102" s="4">
        <v>0</v>
      </c>
      <c r="Q2102" s="4">
        <v>0</v>
      </c>
      <c r="R2102" s="4">
        <v>0</v>
      </c>
      <c r="S2102" s="4">
        <v>-10201.450000000001</v>
      </c>
      <c r="T2102" t="s">
        <v>5699</v>
      </c>
      <c r="U2102" t="s">
        <v>6458</v>
      </c>
      <c r="V2102" s="15" t="s">
        <v>6454</v>
      </c>
      <c r="W2102" t="s">
        <v>2871</v>
      </c>
    </row>
    <row r="2103" spans="1:23" x14ac:dyDescent="0.2">
      <c r="A2103" t="s">
        <v>2803</v>
      </c>
      <c r="B2103" t="s">
        <v>2870</v>
      </c>
      <c r="C2103" t="s">
        <v>2871</v>
      </c>
      <c r="D2103" t="s">
        <v>2872</v>
      </c>
      <c r="E2103" t="s">
        <v>2807</v>
      </c>
      <c r="F2103" t="s">
        <v>2874</v>
      </c>
      <c r="G2103" t="s">
        <v>2809</v>
      </c>
      <c r="H2103" t="s">
        <v>6457</v>
      </c>
      <c r="I2103" s="2">
        <v>45809</v>
      </c>
      <c r="J2103" t="s">
        <v>2811</v>
      </c>
      <c r="K2103" t="s">
        <v>2876</v>
      </c>
      <c r="L2103" t="s">
        <v>6402</v>
      </c>
      <c r="M2103" s="3">
        <v>-13666</v>
      </c>
      <c r="N2103" s="4">
        <v>-10201.450000000001</v>
      </c>
      <c r="O2103" s="4">
        <v>0</v>
      </c>
      <c r="P2103" s="4">
        <v>0</v>
      </c>
      <c r="Q2103" s="4">
        <v>0</v>
      </c>
      <c r="R2103" s="4">
        <v>0</v>
      </c>
      <c r="S2103" s="4">
        <v>-10201.450000000001</v>
      </c>
      <c r="T2103" t="s">
        <v>5699</v>
      </c>
      <c r="U2103" t="s">
        <v>6458</v>
      </c>
      <c r="V2103" s="15" t="s">
        <v>6454</v>
      </c>
      <c r="W2103" t="s">
        <v>2871</v>
      </c>
    </row>
    <row r="2104" spans="1:23" x14ac:dyDescent="0.2">
      <c r="A2104" t="s">
        <v>2803</v>
      </c>
      <c r="B2104" t="s">
        <v>2870</v>
      </c>
      <c r="C2104" t="s">
        <v>2871</v>
      </c>
      <c r="D2104" t="s">
        <v>2872</v>
      </c>
      <c r="E2104" t="s">
        <v>2807</v>
      </c>
      <c r="F2104" t="s">
        <v>2874</v>
      </c>
      <c r="G2104" t="s">
        <v>2809</v>
      </c>
      <c r="H2104" t="s">
        <v>6457</v>
      </c>
      <c r="I2104" s="2">
        <v>45809</v>
      </c>
      <c r="J2104" t="s">
        <v>2811</v>
      </c>
      <c r="K2104" t="s">
        <v>2876</v>
      </c>
      <c r="L2104" t="s">
        <v>5715</v>
      </c>
      <c r="M2104" s="3">
        <v>-27249</v>
      </c>
      <c r="N2104" s="4">
        <v>-25850.81</v>
      </c>
      <c r="O2104" s="4">
        <v>0</v>
      </c>
      <c r="P2104" s="4">
        <v>0</v>
      </c>
      <c r="Q2104" s="4">
        <v>0</v>
      </c>
      <c r="R2104" s="4">
        <v>0</v>
      </c>
      <c r="S2104" s="4">
        <v>-25850.81</v>
      </c>
      <c r="T2104" t="s">
        <v>5699</v>
      </c>
      <c r="U2104" t="s">
        <v>6458</v>
      </c>
      <c r="V2104" s="15" t="s">
        <v>6454</v>
      </c>
      <c r="W2104" t="s">
        <v>2871</v>
      </c>
    </row>
    <row r="2105" spans="1:23" x14ac:dyDescent="0.2">
      <c r="A2105" t="s">
        <v>2803</v>
      </c>
      <c r="B2105" t="s">
        <v>2870</v>
      </c>
      <c r="C2105" t="s">
        <v>2871</v>
      </c>
      <c r="D2105" t="s">
        <v>2872</v>
      </c>
      <c r="E2105" t="s">
        <v>2807</v>
      </c>
      <c r="F2105" t="s">
        <v>2874</v>
      </c>
      <c r="G2105" t="s">
        <v>2809</v>
      </c>
      <c r="H2105" t="s">
        <v>6457</v>
      </c>
      <c r="I2105" s="2">
        <v>45809</v>
      </c>
      <c r="J2105" t="s">
        <v>2811</v>
      </c>
      <c r="K2105" t="s">
        <v>2876</v>
      </c>
      <c r="L2105" t="s">
        <v>5716</v>
      </c>
      <c r="M2105" s="3">
        <v>-27249</v>
      </c>
      <c r="N2105" s="4">
        <v>-25700.81</v>
      </c>
      <c r="O2105" s="4">
        <v>0</v>
      </c>
      <c r="P2105" s="4">
        <v>0</v>
      </c>
      <c r="Q2105" s="4">
        <v>0</v>
      </c>
      <c r="R2105" s="4">
        <v>0</v>
      </c>
      <c r="S2105" s="4">
        <v>-25700.81</v>
      </c>
      <c r="T2105" t="s">
        <v>5699</v>
      </c>
      <c r="U2105" t="s">
        <v>6458</v>
      </c>
      <c r="V2105" s="15" t="s">
        <v>6454</v>
      </c>
      <c r="W2105" t="s">
        <v>2871</v>
      </c>
    </row>
    <row r="2106" spans="1:23" x14ac:dyDescent="0.2">
      <c r="A2106" t="s">
        <v>2803</v>
      </c>
      <c r="B2106" t="s">
        <v>2870</v>
      </c>
      <c r="C2106" t="s">
        <v>2871</v>
      </c>
      <c r="D2106" t="s">
        <v>2872</v>
      </c>
      <c r="E2106" t="s">
        <v>2807</v>
      </c>
      <c r="F2106" t="s">
        <v>2874</v>
      </c>
      <c r="G2106" t="s">
        <v>2809</v>
      </c>
      <c r="H2106" t="s">
        <v>6457</v>
      </c>
      <c r="I2106" s="2">
        <v>45809</v>
      </c>
      <c r="J2106" t="s">
        <v>2811</v>
      </c>
      <c r="K2106" t="s">
        <v>2876</v>
      </c>
      <c r="L2106" t="s">
        <v>5717</v>
      </c>
      <c r="M2106" s="3">
        <v>-27765</v>
      </c>
      <c r="N2106" s="4">
        <v>-26337.49</v>
      </c>
      <c r="O2106" s="4">
        <v>0</v>
      </c>
      <c r="P2106" s="4">
        <v>0</v>
      </c>
      <c r="Q2106" s="4">
        <v>0</v>
      </c>
      <c r="R2106" s="4">
        <v>0</v>
      </c>
      <c r="S2106" s="4">
        <v>-26337.49</v>
      </c>
      <c r="T2106" t="s">
        <v>5699</v>
      </c>
      <c r="U2106" t="s">
        <v>6458</v>
      </c>
      <c r="V2106" s="15" t="s">
        <v>6454</v>
      </c>
      <c r="W2106" t="s">
        <v>2871</v>
      </c>
    </row>
    <row r="2107" spans="1:23" x14ac:dyDescent="0.2">
      <c r="A2107" t="s">
        <v>2803</v>
      </c>
      <c r="B2107" t="s">
        <v>2870</v>
      </c>
      <c r="C2107" t="s">
        <v>2871</v>
      </c>
      <c r="D2107" t="s">
        <v>2872</v>
      </c>
      <c r="E2107" t="s">
        <v>2807</v>
      </c>
      <c r="F2107" t="s">
        <v>2874</v>
      </c>
      <c r="G2107" t="s">
        <v>2809</v>
      </c>
      <c r="H2107" t="s">
        <v>6457</v>
      </c>
      <c r="I2107" s="2">
        <v>45809</v>
      </c>
      <c r="J2107" t="s">
        <v>2811</v>
      </c>
      <c r="K2107" t="s">
        <v>2876</v>
      </c>
      <c r="L2107" t="s">
        <v>5718</v>
      </c>
      <c r="M2107" s="3">
        <v>-27492</v>
      </c>
      <c r="N2107" s="4">
        <v>-25930</v>
      </c>
      <c r="O2107" s="4">
        <v>0</v>
      </c>
      <c r="P2107" s="4">
        <v>0</v>
      </c>
      <c r="Q2107" s="4">
        <v>0</v>
      </c>
      <c r="R2107" s="4">
        <v>0</v>
      </c>
      <c r="S2107" s="4">
        <v>-25930</v>
      </c>
      <c r="T2107" t="s">
        <v>5699</v>
      </c>
      <c r="U2107" t="s">
        <v>6458</v>
      </c>
      <c r="V2107" s="15" t="s">
        <v>6454</v>
      </c>
      <c r="W2107" t="s">
        <v>2871</v>
      </c>
    </row>
    <row r="2108" spans="1:23" x14ac:dyDescent="0.2">
      <c r="A2108" t="s">
        <v>2803</v>
      </c>
      <c r="B2108" t="s">
        <v>2870</v>
      </c>
      <c r="C2108" t="s">
        <v>2871</v>
      </c>
      <c r="D2108" t="s">
        <v>2872</v>
      </c>
      <c r="E2108" t="s">
        <v>2807</v>
      </c>
      <c r="F2108" t="s">
        <v>2874</v>
      </c>
      <c r="G2108" t="s">
        <v>2809</v>
      </c>
      <c r="H2108" t="s">
        <v>6457</v>
      </c>
      <c r="I2108" s="2">
        <v>45809</v>
      </c>
      <c r="J2108" t="s">
        <v>2811</v>
      </c>
      <c r="K2108" t="s">
        <v>2876</v>
      </c>
      <c r="L2108" t="s">
        <v>5719</v>
      </c>
      <c r="M2108" s="3">
        <v>-27492</v>
      </c>
      <c r="N2108" s="4">
        <v>-26080</v>
      </c>
      <c r="O2108" s="4">
        <v>0</v>
      </c>
      <c r="P2108" s="4">
        <v>0</v>
      </c>
      <c r="Q2108" s="4">
        <v>0</v>
      </c>
      <c r="R2108" s="4">
        <v>0</v>
      </c>
      <c r="S2108" s="4">
        <v>-26080</v>
      </c>
      <c r="T2108" t="s">
        <v>5699</v>
      </c>
      <c r="U2108" t="s">
        <v>6458</v>
      </c>
      <c r="V2108" s="15" t="s">
        <v>6454</v>
      </c>
      <c r="W2108" t="s">
        <v>2871</v>
      </c>
    </row>
    <row r="2109" spans="1:23" x14ac:dyDescent="0.2">
      <c r="A2109" t="s">
        <v>2803</v>
      </c>
      <c r="B2109" t="s">
        <v>2870</v>
      </c>
      <c r="C2109" t="s">
        <v>2871</v>
      </c>
      <c r="D2109" t="s">
        <v>2872</v>
      </c>
      <c r="E2109" t="s">
        <v>2807</v>
      </c>
      <c r="F2109" t="s">
        <v>2874</v>
      </c>
      <c r="G2109" t="s">
        <v>2809</v>
      </c>
      <c r="H2109" t="s">
        <v>6457</v>
      </c>
      <c r="I2109" s="2">
        <v>45809</v>
      </c>
      <c r="J2109" t="s">
        <v>2811</v>
      </c>
      <c r="K2109" t="s">
        <v>2876</v>
      </c>
      <c r="L2109" t="s">
        <v>5720</v>
      </c>
      <c r="M2109" s="3">
        <v>-27060</v>
      </c>
      <c r="N2109" s="4">
        <v>-20199.84</v>
      </c>
      <c r="O2109" s="4">
        <v>0</v>
      </c>
      <c r="P2109" s="4">
        <v>0</v>
      </c>
      <c r="Q2109" s="4">
        <v>0</v>
      </c>
      <c r="R2109" s="4">
        <v>0</v>
      </c>
      <c r="S2109" s="4">
        <v>-20199.84</v>
      </c>
      <c r="T2109" t="s">
        <v>5699</v>
      </c>
      <c r="U2109" t="s">
        <v>6458</v>
      </c>
      <c r="V2109" s="15" t="s">
        <v>6454</v>
      </c>
      <c r="W2109" t="s">
        <v>2871</v>
      </c>
    </row>
    <row r="2110" spans="1:23" x14ac:dyDescent="0.2">
      <c r="A2110" t="s">
        <v>2803</v>
      </c>
      <c r="B2110" t="s">
        <v>2870</v>
      </c>
      <c r="C2110" t="s">
        <v>2871</v>
      </c>
      <c r="D2110" t="s">
        <v>2872</v>
      </c>
      <c r="E2110" t="s">
        <v>2807</v>
      </c>
      <c r="F2110" t="s">
        <v>2874</v>
      </c>
      <c r="G2110" t="s">
        <v>2809</v>
      </c>
      <c r="H2110" t="s">
        <v>6457</v>
      </c>
      <c r="I2110" s="2">
        <v>45809</v>
      </c>
      <c r="J2110" t="s">
        <v>2811</v>
      </c>
      <c r="K2110" t="s">
        <v>2876</v>
      </c>
      <c r="L2110" t="s">
        <v>6403</v>
      </c>
      <c r="M2110" s="3">
        <v>-27430</v>
      </c>
      <c r="N2110" s="4">
        <v>-20476.05</v>
      </c>
      <c r="O2110" s="4">
        <v>0</v>
      </c>
      <c r="P2110" s="4">
        <v>0</v>
      </c>
      <c r="Q2110" s="4">
        <v>0</v>
      </c>
      <c r="R2110" s="4">
        <v>0</v>
      </c>
      <c r="S2110" s="4">
        <v>-20476.05</v>
      </c>
      <c r="T2110" t="s">
        <v>5699</v>
      </c>
      <c r="U2110" t="s">
        <v>6458</v>
      </c>
      <c r="V2110" s="15" t="s">
        <v>6454</v>
      </c>
      <c r="W2110" t="s">
        <v>2871</v>
      </c>
    </row>
    <row r="2111" spans="1:23" x14ac:dyDescent="0.2">
      <c r="A2111" t="s">
        <v>2803</v>
      </c>
      <c r="B2111" t="s">
        <v>2870</v>
      </c>
      <c r="C2111" t="s">
        <v>2871</v>
      </c>
      <c r="D2111" t="s">
        <v>2872</v>
      </c>
      <c r="E2111" t="s">
        <v>2807</v>
      </c>
      <c r="F2111" t="s">
        <v>2874</v>
      </c>
      <c r="G2111" t="s">
        <v>2809</v>
      </c>
      <c r="H2111" t="s">
        <v>6457</v>
      </c>
      <c r="I2111" s="2">
        <v>45809</v>
      </c>
      <c r="J2111" t="s">
        <v>2811</v>
      </c>
      <c r="K2111" t="s">
        <v>2876</v>
      </c>
      <c r="L2111" t="s">
        <v>5721</v>
      </c>
      <c r="M2111" s="3">
        <v>-27558</v>
      </c>
      <c r="N2111" s="4">
        <v>-20721.599999999999</v>
      </c>
      <c r="O2111" s="4">
        <v>0</v>
      </c>
      <c r="P2111" s="4">
        <v>0</v>
      </c>
      <c r="Q2111" s="4">
        <v>0</v>
      </c>
      <c r="R2111" s="4">
        <v>0</v>
      </c>
      <c r="S2111" s="4">
        <v>-20721.599999999999</v>
      </c>
      <c r="T2111" t="s">
        <v>5699</v>
      </c>
      <c r="U2111" t="s">
        <v>6458</v>
      </c>
      <c r="V2111" s="15" t="s">
        <v>6454</v>
      </c>
      <c r="W2111" t="s">
        <v>2871</v>
      </c>
    </row>
    <row r="2112" spans="1:23" x14ac:dyDescent="0.2">
      <c r="A2112" t="s">
        <v>2803</v>
      </c>
      <c r="B2112" t="s">
        <v>2912</v>
      </c>
      <c r="C2112" t="s">
        <v>2922</v>
      </c>
      <c r="D2112" t="s">
        <v>2923</v>
      </c>
      <c r="E2112" t="s">
        <v>2807</v>
      </c>
      <c r="F2112" t="s">
        <v>2916</v>
      </c>
      <c r="G2112" t="s">
        <v>2856</v>
      </c>
      <c r="H2112" t="s">
        <v>6459</v>
      </c>
      <c r="I2112" s="2">
        <v>45824</v>
      </c>
      <c r="J2112" t="s">
        <v>4695</v>
      </c>
      <c r="K2112" t="s">
        <v>4696</v>
      </c>
      <c r="L2112" t="s">
        <v>6460</v>
      </c>
      <c r="M2112" s="3">
        <v>-37651</v>
      </c>
      <c r="N2112" s="4">
        <v>-806620.34</v>
      </c>
      <c r="O2112" s="4">
        <v>-897.75</v>
      </c>
      <c r="P2112" s="4">
        <v>-1200</v>
      </c>
      <c r="Q2112" s="4">
        <v>-1129.53</v>
      </c>
      <c r="R2112" s="4">
        <v>-3500</v>
      </c>
      <c r="S2112" s="4">
        <v>-801022.59</v>
      </c>
      <c r="T2112" t="s">
        <v>2857</v>
      </c>
      <c r="U2112" t="s">
        <v>6461</v>
      </c>
      <c r="V2112" s="15" t="s">
        <v>6454</v>
      </c>
      <c r="W2112" t="s">
        <v>2922</v>
      </c>
    </row>
    <row r="2113" spans="1:23" x14ac:dyDescent="0.2">
      <c r="A2113" t="s">
        <v>2803</v>
      </c>
      <c r="B2113" t="s">
        <v>2912</v>
      </c>
      <c r="C2113" t="s">
        <v>2887</v>
      </c>
      <c r="D2113" t="s">
        <v>2888</v>
      </c>
      <c r="E2113" t="s">
        <v>2807</v>
      </c>
      <c r="F2113" t="s">
        <v>2916</v>
      </c>
      <c r="G2113" t="s">
        <v>2856</v>
      </c>
      <c r="H2113" t="s">
        <v>6462</v>
      </c>
      <c r="I2113" s="2">
        <v>45832</v>
      </c>
      <c r="J2113" t="s">
        <v>6463</v>
      </c>
      <c r="K2113" t="s">
        <v>6464</v>
      </c>
      <c r="L2113" t="s">
        <v>6465</v>
      </c>
      <c r="M2113" s="3">
        <v>-3851</v>
      </c>
      <c r="N2113" s="4">
        <v>-85039.13</v>
      </c>
      <c r="O2113" s="4">
        <v>-94.65</v>
      </c>
      <c r="P2113" s="4">
        <v>-525</v>
      </c>
      <c r="Q2113" s="4">
        <v>-115.53</v>
      </c>
      <c r="R2113" s="4">
        <v>-525</v>
      </c>
      <c r="S2113" s="4">
        <v>-83894.48</v>
      </c>
      <c r="T2113" t="s">
        <v>2857</v>
      </c>
      <c r="U2113" t="s">
        <v>6466</v>
      </c>
      <c r="V2113" s="15" t="s">
        <v>6454</v>
      </c>
      <c r="W2113" t="s">
        <v>2887</v>
      </c>
    </row>
    <row r="2114" spans="1:23" x14ac:dyDescent="0.2">
      <c r="A2114" t="s">
        <v>2803</v>
      </c>
      <c r="B2114" t="s">
        <v>2912</v>
      </c>
      <c r="C2114" t="s">
        <v>2887</v>
      </c>
      <c r="D2114" t="s">
        <v>2888</v>
      </c>
      <c r="E2114" t="s">
        <v>2807</v>
      </c>
      <c r="F2114" t="s">
        <v>2916</v>
      </c>
      <c r="G2114" t="s">
        <v>2856</v>
      </c>
      <c r="H2114" t="s">
        <v>6467</v>
      </c>
      <c r="I2114" s="2">
        <v>45832</v>
      </c>
      <c r="J2114" t="s">
        <v>6463</v>
      </c>
      <c r="K2114" t="s">
        <v>6464</v>
      </c>
      <c r="L2114" t="s">
        <v>6468</v>
      </c>
      <c r="M2114" s="3">
        <v>-3936</v>
      </c>
      <c r="N2114" s="4">
        <v>-86916.13</v>
      </c>
      <c r="O2114" s="4">
        <v>-96.74</v>
      </c>
      <c r="P2114" s="4">
        <v>-591.83000000000004</v>
      </c>
      <c r="Q2114" s="4">
        <v>-118.08</v>
      </c>
      <c r="R2114" s="4">
        <v>-525</v>
      </c>
      <c r="S2114" s="4">
        <v>-85702.56</v>
      </c>
      <c r="T2114" t="s">
        <v>2857</v>
      </c>
      <c r="U2114" t="s">
        <v>6469</v>
      </c>
      <c r="V2114" s="15" t="s">
        <v>6454</v>
      </c>
      <c r="W2114" t="s">
        <v>2887</v>
      </c>
    </row>
    <row r="2115" spans="1:23" x14ac:dyDescent="0.2">
      <c r="A2115" t="s">
        <v>2803</v>
      </c>
      <c r="B2115" t="s">
        <v>2912</v>
      </c>
      <c r="C2115" t="s">
        <v>2887</v>
      </c>
      <c r="D2115" t="s">
        <v>2888</v>
      </c>
      <c r="E2115" t="s">
        <v>2807</v>
      </c>
      <c r="F2115" t="s">
        <v>2916</v>
      </c>
      <c r="G2115" t="s">
        <v>2856</v>
      </c>
      <c r="H2115" t="s">
        <v>6470</v>
      </c>
      <c r="I2115" s="2">
        <v>45832</v>
      </c>
      <c r="J2115" t="s">
        <v>6463</v>
      </c>
      <c r="K2115" t="s">
        <v>6464</v>
      </c>
      <c r="L2115" t="s">
        <v>6471</v>
      </c>
      <c r="M2115" s="3">
        <v>-3956</v>
      </c>
      <c r="N2115" s="4">
        <v>-87357.78</v>
      </c>
      <c r="O2115" s="4">
        <v>-97.23</v>
      </c>
      <c r="P2115" s="4">
        <v>-591.83000000000004</v>
      </c>
      <c r="Q2115" s="4">
        <v>-118.68</v>
      </c>
      <c r="R2115" s="4">
        <v>-525</v>
      </c>
      <c r="S2115" s="4">
        <v>-86143.72</v>
      </c>
      <c r="T2115" t="s">
        <v>2857</v>
      </c>
      <c r="U2115" t="s">
        <v>6472</v>
      </c>
      <c r="V2115" s="15" t="s">
        <v>6454</v>
      </c>
      <c r="W2115" t="s">
        <v>2887</v>
      </c>
    </row>
    <row r="2116" spans="1:23" x14ac:dyDescent="0.2">
      <c r="A2116" t="s">
        <v>2803</v>
      </c>
      <c r="B2116" t="s">
        <v>3087</v>
      </c>
      <c r="C2116" t="s">
        <v>3088</v>
      </c>
      <c r="D2116" t="s">
        <v>3089</v>
      </c>
      <c r="E2116" t="s">
        <v>2807</v>
      </c>
      <c r="F2116" t="s">
        <v>2916</v>
      </c>
      <c r="G2116" t="s">
        <v>2856</v>
      </c>
      <c r="H2116" t="s">
        <v>6473</v>
      </c>
      <c r="I2116" s="2">
        <v>45838</v>
      </c>
      <c r="J2116" t="s">
        <v>3492</v>
      </c>
      <c r="K2116" t="s">
        <v>3493</v>
      </c>
      <c r="L2116" t="s">
        <v>6474</v>
      </c>
      <c r="M2116" s="3">
        <v>-8810</v>
      </c>
      <c r="N2116" s="4">
        <v>-204673.6</v>
      </c>
      <c r="O2116" s="4">
        <v>-227.8</v>
      </c>
      <c r="P2116" s="4">
        <v>-754.77</v>
      </c>
      <c r="Q2116" s="4">
        <v>-264.3</v>
      </c>
      <c r="R2116" s="4">
        <v>0</v>
      </c>
      <c r="S2116" s="4">
        <v>-203691.03</v>
      </c>
      <c r="T2116" t="s">
        <v>2857</v>
      </c>
      <c r="U2116" t="s">
        <v>6475</v>
      </c>
      <c r="V2116" s="15" t="s">
        <v>6454</v>
      </c>
      <c r="W2116" t="s">
        <v>3088</v>
      </c>
    </row>
    <row r="2117" spans="1:23" x14ac:dyDescent="0.2">
      <c r="A2117" t="s">
        <v>2803</v>
      </c>
      <c r="B2117" t="s">
        <v>3087</v>
      </c>
      <c r="C2117" t="s">
        <v>3088</v>
      </c>
      <c r="D2117" t="s">
        <v>3089</v>
      </c>
      <c r="E2117" t="s">
        <v>2807</v>
      </c>
      <c r="F2117" t="s">
        <v>2916</v>
      </c>
      <c r="G2117" t="s">
        <v>2856</v>
      </c>
      <c r="H2117" t="s">
        <v>6473</v>
      </c>
      <c r="I2117" s="2">
        <v>45838</v>
      </c>
      <c r="J2117" t="s">
        <v>3492</v>
      </c>
      <c r="K2117" t="s">
        <v>3493</v>
      </c>
      <c r="L2117" t="s">
        <v>6323</v>
      </c>
      <c r="M2117" s="3">
        <v>-6607</v>
      </c>
      <c r="N2117" s="4">
        <v>-153505.20000000001</v>
      </c>
      <c r="O2117" s="4">
        <v>-170.85</v>
      </c>
      <c r="P2117" s="4">
        <v>-566.07000000000005</v>
      </c>
      <c r="Q2117" s="4">
        <v>-198.21</v>
      </c>
      <c r="R2117" s="4">
        <v>0</v>
      </c>
      <c r="S2117" s="4">
        <v>-152768.28</v>
      </c>
      <c r="T2117" t="s">
        <v>2857</v>
      </c>
      <c r="U2117" t="s">
        <v>6475</v>
      </c>
      <c r="V2117" s="15" t="s">
        <v>6454</v>
      </c>
      <c r="W2117" t="s">
        <v>3088</v>
      </c>
    </row>
    <row r="2118" spans="1:23" x14ac:dyDescent="0.2">
      <c r="A2118" t="s">
        <v>2803</v>
      </c>
      <c r="B2118" t="s">
        <v>3087</v>
      </c>
      <c r="C2118" t="s">
        <v>3088</v>
      </c>
      <c r="D2118" t="s">
        <v>3089</v>
      </c>
      <c r="E2118" t="s">
        <v>2807</v>
      </c>
      <c r="F2118" t="s">
        <v>2916</v>
      </c>
      <c r="G2118" t="s">
        <v>2856</v>
      </c>
      <c r="H2118" t="s">
        <v>6473</v>
      </c>
      <c r="I2118" s="2">
        <v>45838</v>
      </c>
      <c r="J2118" t="s">
        <v>3492</v>
      </c>
      <c r="K2118" t="s">
        <v>3493</v>
      </c>
      <c r="L2118" t="s">
        <v>6476</v>
      </c>
      <c r="M2118" s="3">
        <v>-11012</v>
      </c>
      <c r="N2118" s="4">
        <v>-255842</v>
      </c>
      <c r="O2118" s="4">
        <v>-284.75</v>
      </c>
      <c r="P2118" s="4">
        <v>-943.46</v>
      </c>
      <c r="Q2118" s="4">
        <v>-330.36</v>
      </c>
      <c r="R2118" s="4">
        <v>0</v>
      </c>
      <c r="S2118" s="4">
        <v>-254613.79</v>
      </c>
      <c r="T2118" t="s">
        <v>2857</v>
      </c>
      <c r="U2118" t="s">
        <v>6475</v>
      </c>
      <c r="V2118" s="15" t="s">
        <v>6454</v>
      </c>
      <c r="W2118" t="s">
        <v>3088</v>
      </c>
    </row>
    <row r="2119" spans="1:23" x14ac:dyDescent="0.2">
      <c r="A2119" t="s">
        <v>2803</v>
      </c>
      <c r="B2119" t="s">
        <v>3087</v>
      </c>
      <c r="C2119" t="s">
        <v>3088</v>
      </c>
      <c r="D2119" t="s">
        <v>3089</v>
      </c>
      <c r="E2119" t="s">
        <v>2807</v>
      </c>
      <c r="F2119" t="s">
        <v>2916</v>
      </c>
      <c r="G2119" t="s">
        <v>2856</v>
      </c>
      <c r="H2119" t="s">
        <v>6473</v>
      </c>
      <c r="I2119" s="2">
        <v>45838</v>
      </c>
      <c r="J2119" t="s">
        <v>3492</v>
      </c>
      <c r="K2119" t="s">
        <v>3493</v>
      </c>
      <c r="L2119" t="s">
        <v>6477</v>
      </c>
      <c r="M2119" s="3">
        <v>-2202</v>
      </c>
      <c r="N2119" s="4">
        <v>-51168.4</v>
      </c>
      <c r="O2119" s="4">
        <v>-56.95</v>
      </c>
      <c r="P2119" s="4">
        <v>-190.26</v>
      </c>
      <c r="Q2119" s="4">
        <v>-66.06</v>
      </c>
      <c r="R2119" s="4">
        <v>0</v>
      </c>
      <c r="S2119" s="4">
        <v>-50921.19</v>
      </c>
      <c r="T2119" t="s">
        <v>2857</v>
      </c>
      <c r="U2119" t="s">
        <v>6475</v>
      </c>
      <c r="V2119" s="15" t="s">
        <v>6454</v>
      </c>
      <c r="W2119" t="s">
        <v>3088</v>
      </c>
    </row>
    <row r="2120" spans="1:23" x14ac:dyDescent="0.2">
      <c r="A2120" s="7" t="s">
        <v>2803</v>
      </c>
      <c r="B2120" s="7" t="s">
        <v>10</v>
      </c>
      <c r="C2120" s="7" t="s">
        <v>10</v>
      </c>
      <c r="D2120" s="7" t="s">
        <v>10</v>
      </c>
      <c r="E2120" s="7" t="s">
        <v>10</v>
      </c>
      <c r="F2120" s="7" t="s">
        <v>10</v>
      </c>
      <c r="G2120" s="7" t="s">
        <v>10</v>
      </c>
      <c r="H2120" s="7" t="s">
        <v>10</v>
      </c>
      <c r="I2120" s="8"/>
      <c r="J2120" s="7" t="s">
        <v>10</v>
      </c>
      <c r="K2120" s="7" t="s">
        <v>10</v>
      </c>
      <c r="L2120" s="7" t="s">
        <v>10</v>
      </c>
      <c r="M2120" s="9">
        <v>-379944</v>
      </c>
      <c r="N2120" s="10">
        <v>-3052986.86</v>
      </c>
      <c r="O2120" s="10">
        <v>-1926.72</v>
      </c>
      <c r="P2120" s="10">
        <v>-5363.22</v>
      </c>
      <c r="Q2120" s="10">
        <v>-2340.75</v>
      </c>
      <c r="R2120" s="10">
        <v>-5075</v>
      </c>
      <c r="S2120" s="10">
        <v>-3040621.92</v>
      </c>
      <c r="T2120" s="7" t="s">
        <v>10</v>
      </c>
      <c r="U2120" s="7" t="s">
        <v>10</v>
      </c>
      <c r="V2120" s="15" t="s">
        <v>6454</v>
      </c>
      <c r="W2120" s="7" t="s">
        <v>10</v>
      </c>
    </row>
    <row r="2121" spans="1:23" x14ac:dyDescent="0.2">
      <c r="A2121" t="s">
        <v>2817</v>
      </c>
      <c r="B2121" t="s">
        <v>2804</v>
      </c>
      <c r="C2121" t="s">
        <v>2821</v>
      </c>
      <c r="D2121" t="s">
        <v>2822</v>
      </c>
      <c r="E2121" t="s">
        <v>2818</v>
      </c>
      <c r="F2121" t="s">
        <v>2808</v>
      </c>
      <c r="G2121" t="s">
        <v>2809</v>
      </c>
      <c r="H2121" t="s">
        <v>6478</v>
      </c>
      <c r="I2121" s="2">
        <v>45834</v>
      </c>
      <c r="J2121" t="s">
        <v>2846</v>
      </c>
      <c r="K2121" t="s">
        <v>10</v>
      </c>
      <c r="L2121" t="s">
        <v>10</v>
      </c>
      <c r="M2121" s="3">
        <v>0</v>
      </c>
      <c r="N2121" s="4">
        <v>9078</v>
      </c>
      <c r="O2121" s="4">
        <v>0</v>
      </c>
      <c r="P2121" s="4">
        <v>0</v>
      </c>
      <c r="Q2121" s="4">
        <v>0</v>
      </c>
      <c r="R2121" s="4">
        <v>0</v>
      </c>
      <c r="S2121" s="4">
        <v>9078</v>
      </c>
      <c r="T2121" t="s">
        <v>6479</v>
      </c>
      <c r="U2121" t="s">
        <v>6480</v>
      </c>
      <c r="V2121" s="15" t="s">
        <v>6454</v>
      </c>
      <c r="W2121" t="s">
        <v>2821</v>
      </c>
    </row>
    <row r="2122" spans="1:23" x14ac:dyDescent="0.2">
      <c r="A2122" t="s">
        <v>2817</v>
      </c>
      <c r="B2122" t="s">
        <v>2804</v>
      </c>
      <c r="C2122" t="s">
        <v>2821</v>
      </c>
      <c r="D2122" t="s">
        <v>2822</v>
      </c>
      <c r="E2122" t="s">
        <v>2818</v>
      </c>
      <c r="F2122" t="s">
        <v>2808</v>
      </c>
      <c r="G2122" t="s">
        <v>2809</v>
      </c>
      <c r="H2122" t="s">
        <v>1980</v>
      </c>
      <c r="I2122" s="2">
        <v>45834</v>
      </c>
      <c r="J2122" t="s">
        <v>3</v>
      </c>
      <c r="K2122" t="s">
        <v>10</v>
      </c>
      <c r="L2122" t="s">
        <v>10</v>
      </c>
      <c r="M2122" s="3">
        <v>0</v>
      </c>
      <c r="N2122" s="4">
        <v>5775</v>
      </c>
      <c r="O2122" s="4">
        <v>0</v>
      </c>
      <c r="P2122" s="4">
        <v>0</v>
      </c>
      <c r="Q2122" s="4">
        <v>0</v>
      </c>
      <c r="R2122" s="4">
        <v>0</v>
      </c>
      <c r="S2122" s="4">
        <v>5775</v>
      </c>
      <c r="T2122" t="s">
        <v>6479</v>
      </c>
      <c r="U2122" t="s">
        <v>6481</v>
      </c>
      <c r="V2122" s="15" t="s">
        <v>6454</v>
      </c>
      <c r="W2122" t="s">
        <v>2821</v>
      </c>
    </row>
    <row r="2123" spans="1:23" x14ac:dyDescent="0.2">
      <c r="A2123" t="s">
        <v>2817</v>
      </c>
      <c r="B2123" t="s">
        <v>2804</v>
      </c>
      <c r="C2123" t="s">
        <v>2805</v>
      </c>
      <c r="D2123" t="s">
        <v>2833</v>
      </c>
      <c r="E2123" t="s">
        <v>2818</v>
      </c>
      <c r="F2123" t="s">
        <v>2808</v>
      </c>
      <c r="G2123" t="s">
        <v>2809</v>
      </c>
      <c r="H2123" t="s">
        <v>6482</v>
      </c>
      <c r="I2123" s="2">
        <v>45838</v>
      </c>
      <c r="J2123" t="s">
        <v>2811</v>
      </c>
      <c r="K2123" t="s">
        <v>10</v>
      </c>
      <c r="L2123" t="s">
        <v>10</v>
      </c>
      <c r="M2123" s="3">
        <v>94476</v>
      </c>
      <c r="N2123" s="4">
        <v>9447.6</v>
      </c>
      <c r="O2123" s="4">
        <v>0</v>
      </c>
      <c r="P2123" s="4">
        <v>0</v>
      </c>
      <c r="Q2123" s="4">
        <v>0</v>
      </c>
      <c r="R2123" s="4">
        <v>0</v>
      </c>
      <c r="S2123" s="4">
        <v>9447.6</v>
      </c>
      <c r="T2123" t="s">
        <v>6483</v>
      </c>
      <c r="U2123" t="s">
        <v>6484</v>
      </c>
      <c r="V2123" s="15" t="s">
        <v>6454</v>
      </c>
      <c r="W2123" t="s">
        <v>2805</v>
      </c>
    </row>
    <row r="2124" spans="1:23" x14ac:dyDescent="0.2">
      <c r="A2124" t="s">
        <v>2817</v>
      </c>
      <c r="B2124" t="s">
        <v>2804</v>
      </c>
      <c r="C2124" t="s">
        <v>2805</v>
      </c>
      <c r="D2124" t="s">
        <v>2833</v>
      </c>
      <c r="E2124" t="s">
        <v>2818</v>
      </c>
      <c r="F2124" t="s">
        <v>2808</v>
      </c>
      <c r="G2124" t="s">
        <v>2809</v>
      </c>
      <c r="H2124" t="s">
        <v>6485</v>
      </c>
      <c r="I2124" s="2">
        <v>45838</v>
      </c>
      <c r="J2124" t="s">
        <v>2811</v>
      </c>
      <c r="K2124" t="s">
        <v>10</v>
      </c>
      <c r="L2124" t="s">
        <v>10</v>
      </c>
      <c r="M2124" s="3">
        <v>23764</v>
      </c>
      <c r="N2124" s="4">
        <v>2376.4</v>
      </c>
      <c r="O2124" s="4">
        <v>0</v>
      </c>
      <c r="P2124" s="4">
        <v>0</v>
      </c>
      <c r="Q2124" s="4">
        <v>0</v>
      </c>
      <c r="R2124" s="4">
        <v>0</v>
      </c>
      <c r="S2124" s="4">
        <v>2376.4</v>
      </c>
      <c r="T2124" t="s">
        <v>6483</v>
      </c>
      <c r="U2124" t="s">
        <v>6486</v>
      </c>
      <c r="V2124" s="15" t="s">
        <v>6454</v>
      </c>
      <c r="W2124" t="s">
        <v>2805</v>
      </c>
    </row>
    <row r="2125" spans="1:23" x14ac:dyDescent="0.2">
      <c r="A2125" t="s">
        <v>2817</v>
      </c>
      <c r="B2125" t="s">
        <v>2804</v>
      </c>
      <c r="C2125" t="s">
        <v>2805</v>
      </c>
      <c r="D2125" t="s">
        <v>2833</v>
      </c>
      <c r="E2125" t="s">
        <v>2818</v>
      </c>
      <c r="F2125" t="s">
        <v>2808</v>
      </c>
      <c r="G2125" t="s">
        <v>2809</v>
      </c>
      <c r="H2125" t="s">
        <v>6485</v>
      </c>
      <c r="I2125" s="2">
        <v>45838</v>
      </c>
      <c r="J2125" t="s">
        <v>2811</v>
      </c>
      <c r="K2125" t="s">
        <v>10</v>
      </c>
      <c r="L2125" t="s">
        <v>10</v>
      </c>
      <c r="M2125" s="3">
        <v>96507</v>
      </c>
      <c r="N2125" s="4">
        <v>11580.84</v>
      </c>
      <c r="O2125" s="4">
        <v>0</v>
      </c>
      <c r="P2125" s="4">
        <v>0</v>
      </c>
      <c r="Q2125" s="4">
        <v>0</v>
      </c>
      <c r="R2125" s="4">
        <v>0</v>
      </c>
      <c r="S2125" s="4">
        <v>11580.84</v>
      </c>
      <c r="T2125" t="s">
        <v>6483</v>
      </c>
      <c r="U2125" t="s">
        <v>6486</v>
      </c>
      <c r="V2125" s="15" t="s">
        <v>6454</v>
      </c>
      <c r="W2125" t="s">
        <v>2805</v>
      </c>
    </row>
    <row r="2126" spans="1:23" x14ac:dyDescent="0.2">
      <c r="A2126" s="7" t="s">
        <v>2817</v>
      </c>
      <c r="B2126" s="7" t="s">
        <v>10</v>
      </c>
      <c r="C2126" s="7" t="s">
        <v>10</v>
      </c>
      <c r="D2126" s="7" t="s">
        <v>10</v>
      </c>
      <c r="E2126" s="7" t="s">
        <v>10</v>
      </c>
      <c r="F2126" s="7" t="s">
        <v>10</v>
      </c>
      <c r="G2126" s="7" t="s">
        <v>10</v>
      </c>
      <c r="H2126" s="7" t="s">
        <v>10</v>
      </c>
      <c r="I2126" s="8"/>
      <c r="J2126" s="7" t="s">
        <v>10</v>
      </c>
      <c r="K2126" s="7" t="s">
        <v>10</v>
      </c>
      <c r="L2126" s="7" t="s">
        <v>10</v>
      </c>
      <c r="M2126" s="9">
        <v>214747</v>
      </c>
      <c r="N2126" s="10">
        <v>38257.839999999997</v>
      </c>
      <c r="O2126" s="10">
        <v>0</v>
      </c>
      <c r="P2126" s="10">
        <v>0</v>
      </c>
      <c r="Q2126" s="10">
        <v>0</v>
      </c>
      <c r="R2126" s="10">
        <v>0</v>
      </c>
      <c r="S2126" s="10">
        <v>38257.839999999997</v>
      </c>
      <c r="T2126" s="7" t="s">
        <v>10</v>
      </c>
      <c r="U2126" s="7" t="s">
        <v>10</v>
      </c>
      <c r="V2126" s="15" t="s">
        <v>6454</v>
      </c>
      <c r="W2126" s="7" t="s">
        <v>10</v>
      </c>
    </row>
    <row r="2127" spans="1:23" x14ac:dyDescent="0.2">
      <c r="A2127" t="s">
        <v>2854</v>
      </c>
      <c r="B2127" t="s">
        <v>2804</v>
      </c>
      <c r="C2127" t="s">
        <v>2821</v>
      </c>
      <c r="D2127" t="s">
        <v>2822</v>
      </c>
      <c r="E2127" t="s">
        <v>2855</v>
      </c>
      <c r="F2127" t="s">
        <v>2808</v>
      </c>
      <c r="G2127" t="s">
        <v>2856</v>
      </c>
      <c r="H2127" t="s">
        <v>2283</v>
      </c>
      <c r="I2127" s="2">
        <v>45834</v>
      </c>
      <c r="J2127" t="s">
        <v>424</v>
      </c>
      <c r="K2127" t="s">
        <v>10</v>
      </c>
      <c r="L2127" t="s">
        <v>10</v>
      </c>
      <c r="M2127" s="3">
        <v>0</v>
      </c>
      <c r="N2127" s="4">
        <v>36028</v>
      </c>
      <c r="O2127" s="4">
        <v>0</v>
      </c>
      <c r="P2127" s="4">
        <v>0</v>
      </c>
      <c r="Q2127" s="4">
        <v>0</v>
      </c>
      <c r="R2127" s="4">
        <v>0</v>
      </c>
      <c r="S2127" s="4">
        <v>36028</v>
      </c>
      <c r="T2127" t="s">
        <v>2857</v>
      </c>
      <c r="U2127" t="s">
        <v>6487</v>
      </c>
      <c r="V2127" s="15" t="s">
        <v>6454</v>
      </c>
      <c r="W2127" t="s">
        <v>2821</v>
      </c>
    </row>
    <row r="2128" spans="1:23" x14ac:dyDescent="0.2">
      <c r="A2128" t="s">
        <v>2854</v>
      </c>
      <c r="B2128" t="s">
        <v>2804</v>
      </c>
      <c r="C2128" t="s">
        <v>2821</v>
      </c>
      <c r="D2128" t="s">
        <v>2822</v>
      </c>
      <c r="E2128" t="s">
        <v>2855</v>
      </c>
      <c r="F2128" t="s">
        <v>2808</v>
      </c>
      <c r="G2128" t="s">
        <v>2856</v>
      </c>
      <c r="H2128" t="s">
        <v>2248</v>
      </c>
      <c r="I2128" s="2">
        <v>45834</v>
      </c>
      <c r="J2128" t="s">
        <v>2859</v>
      </c>
      <c r="K2128" t="s">
        <v>10</v>
      </c>
      <c r="L2128" t="s">
        <v>10</v>
      </c>
      <c r="M2128" s="3">
        <v>0</v>
      </c>
      <c r="N2128" s="4">
        <v>2767</v>
      </c>
      <c r="O2128" s="4">
        <v>0</v>
      </c>
      <c r="P2128" s="4">
        <v>0</v>
      </c>
      <c r="Q2128" s="4">
        <v>0</v>
      </c>
      <c r="R2128" s="4">
        <v>0</v>
      </c>
      <c r="S2128" s="4">
        <v>2767</v>
      </c>
      <c r="T2128" t="s">
        <v>2857</v>
      </c>
      <c r="U2128" t="s">
        <v>6488</v>
      </c>
      <c r="V2128" s="15" t="s">
        <v>6454</v>
      </c>
      <c r="W2128" t="s">
        <v>2821</v>
      </c>
    </row>
    <row r="2129" spans="1:23" x14ac:dyDescent="0.2">
      <c r="A2129" t="s">
        <v>2854</v>
      </c>
      <c r="B2129" t="s">
        <v>2804</v>
      </c>
      <c r="C2129" t="s">
        <v>2821</v>
      </c>
      <c r="D2129" t="s">
        <v>2822</v>
      </c>
      <c r="E2129" t="s">
        <v>2855</v>
      </c>
      <c r="F2129" t="s">
        <v>2808</v>
      </c>
      <c r="G2129" t="s">
        <v>2856</v>
      </c>
      <c r="H2129" t="s">
        <v>2618</v>
      </c>
      <c r="I2129" s="2">
        <v>45834</v>
      </c>
      <c r="J2129" t="s">
        <v>2861</v>
      </c>
      <c r="K2129" t="s">
        <v>10</v>
      </c>
      <c r="L2129" t="s">
        <v>10</v>
      </c>
      <c r="M2129" s="3">
        <v>0</v>
      </c>
      <c r="N2129" s="4">
        <v>1939</v>
      </c>
      <c r="O2129" s="4">
        <v>0</v>
      </c>
      <c r="P2129" s="4">
        <v>0</v>
      </c>
      <c r="Q2129" s="4">
        <v>0</v>
      </c>
      <c r="R2129" s="4">
        <v>0</v>
      </c>
      <c r="S2129" s="4">
        <v>1939</v>
      </c>
      <c r="T2129" t="s">
        <v>2857</v>
      </c>
      <c r="U2129" t="s">
        <v>6489</v>
      </c>
      <c r="V2129" s="15" t="s">
        <v>6454</v>
      </c>
      <c r="W2129" t="s">
        <v>2821</v>
      </c>
    </row>
    <row r="2130" spans="1:23" x14ac:dyDescent="0.2">
      <c r="A2130" t="s">
        <v>2854</v>
      </c>
      <c r="B2130" t="s">
        <v>2804</v>
      </c>
      <c r="C2130" t="s">
        <v>2821</v>
      </c>
      <c r="D2130" t="s">
        <v>2822</v>
      </c>
      <c r="E2130" t="s">
        <v>2855</v>
      </c>
      <c r="F2130" t="s">
        <v>2808</v>
      </c>
      <c r="G2130" t="s">
        <v>2856</v>
      </c>
      <c r="H2130" t="s">
        <v>2752</v>
      </c>
      <c r="I2130" s="2">
        <v>45834</v>
      </c>
      <c r="J2130" t="s">
        <v>1782</v>
      </c>
      <c r="K2130" t="s">
        <v>10</v>
      </c>
      <c r="L2130" t="s">
        <v>10</v>
      </c>
      <c r="M2130" s="3">
        <v>0</v>
      </c>
      <c r="N2130" s="4">
        <v>3621</v>
      </c>
      <c r="O2130" s="4">
        <v>0</v>
      </c>
      <c r="P2130" s="4">
        <v>0</v>
      </c>
      <c r="Q2130" s="4">
        <v>0</v>
      </c>
      <c r="R2130" s="4">
        <v>0</v>
      </c>
      <c r="S2130" s="4">
        <v>3621</v>
      </c>
      <c r="T2130" t="s">
        <v>2857</v>
      </c>
      <c r="U2130" t="s">
        <v>6490</v>
      </c>
      <c r="V2130" s="15" t="s">
        <v>6454</v>
      </c>
      <c r="W2130" t="s">
        <v>2821</v>
      </c>
    </row>
    <row r="2131" spans="1:23" x14ac:dyDescent="0.2">
      <c r="A2131" t="s">
        <v>2854</v>
      </c>
      <c r="B2131" t="s">
        <v>2804</v>
      </c>
      <c r="C2131" t="s">
        <v>2821</v>
      </c>
      <c r="D2131" t="s">
        <v>2822</v>
      </c>
      <c r="E2131" t="s">
        <v>2855</v>
      </c>
      <c r="F2131" t="s">
        <v>2808</v>
      </c>
      <c r="G2131" t="s">
        <v>2856</v>
      </c>
      <c r="H2131" t="s">
        <v>2640</v>
      </c>
      <c r="I2131" s="2">
        <v>45834</v>
      </c>
      <c r="J2131" t="s">
        <v>2864</v>
      </c>
      <c r="K2131" t="s">
        <v>10</v>
      </c>
      <c r="L2131" t="s">
        <v>10</v>
      </c>
      <c r="M2131" s="3">
        <v>0</v>
      </c>
      <c r="N2131" s="4">
        <v>3330</v>
      </c>
      <c r="O2131" s="4">
        <v>0</v>
      </c>
      <c r="P2131" s="4">
        <v>0</v>
      </c>
      <c r="Q2131" s="4">
        <v>0</v>
      </c>
      <c r="R2131" s="4">
        <v>0</v>
      </c>
      <c r="S2131" s="4">
        <v>3330</v>
      </c>
      <c r="T2131" t="s">
        <v>2857</v>
      </c>
      <c r="U2131" t="s">
        <v>6491</v>
      </c>
      <c r="V2131" s="15" t="s">
        <v>6454</v>
      </c>
      <c r="W2131" t="s">
        <v>2821</v>
      </c>
    </row>
    <row r="2132" spans="1:23" x14ac:dyDescent="0.2">
      <c r="A2132" t="s">
        <v>2854</v>
      </c>
      <c r="B2132" t="s">
        <v>2804</v>
      </c>
      <c r="C2132" t="s">
        <v>2821</v>
      </c>
      <c r="D2132" t="s">
        <v>2822</v>
      </c>
      <c r="E2132" t="s">
        <v>2855</v>
      </c>
      <c r="F2132" t="s">
        <v>2808</v>
      </c>
      <c r="G2132" t="s">
        <v>2856</v>
      </c>
      <c r="H2132" t="s">
        <v>2346</v>
      </c>
      <c r="I2132" s="2">
        <v>45834</v>
      </c>
      <c r="J2132" t="s">
        <v>2866</v>
      </c>
      <c r="K2132" t="s">
        <v>10</v>
      </c>
      <c r="L2132" t="s">
        <v>10</v>
      </c>
      <c r="M2132" s="3">
        <v>0</v>
      </c>
      <c r="N2132" s="4">
        <v>4240</v>
      </c>
      <c r="O2132" s="4">
        <v>0</v>
      </c>
      <c r="P2132" s="4">
        <v>0</v>
      </c>
      <c r="Q2132" s="4">
        <v>0</v>
      </c>
      <c r="R2132" s="4">
        <v>0</v>
      </c>
      <c r="S2132" s="4">
        <v>4240</v>
      </c>
      <c r="T2132" t="s">
        <v>2857</v>
      </c>
      <c r="U2132" t="s">
        <v>6492</v>
      </c>
      <c r="V2132" s="15" t="s">
        <v>6454</v>
      </c>
      <c r="W2132" t="s">
        <v>2821</v>
      </c>
    </row>
    <row r="2133" spans="1:23" x14ac:dyDescent="0.2">
      <c r="A2133" t="s">
        <v>2854</v>
      </c>
      <c r="B2133" t="s">
        <v>2804</v>
      </c>
      <c r="C2133" t="s">
        <v>2821</v>
      </c>
      <c r="D2133" t="s">
        <v>2822</v>
      </c>
      <c r="E2133" t="s">
        <v>2855</v>
      </c>
      <c r="F2133" t="s">
        <v>2808</v>
      </c>
      <c r="G2133" t="s">
        <v>2856</v>
      </c>
      <c r="H2133" t="s">
        <v>2559</v>
      </c>
      <c r="I2133" s="2">
        <v>45834</v>
      </c>
      <c r="J2133" t="s">
        <v>930</v>
      </c>
      <c r="K2133" t="s">
        <v>10</v>
      </c>
      <c r="L2133" t="s">
        <v>10</v>
      </c>
      <c r="M2133" s="3">
        <v>0</v>
      </c>
      <c r="N2133" s="4">
        <v>15720</v>
      </c>
      <c r="O2133" s="4">
        <v>0</v>
      </c>
      <c r="P2133" s="4">
        <v>0</v>
      </c>
      <c r="Q2133" s="4">
        <v>0</v>
      </c>
      <c r="R2133" s="4">
        <v>0</v>
      </c>
      <c r="S2133" s="4">
        <v>15720</v>
      </c>
      <c r="T2133" t="s">
        <v>2857</v>
      </c>
      <c r="U2133" t="s">
        <v>6493</v>
      </c>
      <c r="V2133" s="15" t="s">
        <v>6454</v>
      </c>
      <c r="W2133" t="s">
        <v>2821</v>
      </c>
    </row>
    <row r="2134" spans="1:23" x14ac:dyDescent="0.2">
      <c r="A2134" s="7" t="s">
        <v>2854</v>
      </c>
      <c r="B2134" s="7" t="s">
        <v>10</v>
      </c>
      <c r="C2134" s="7" t="s">
        <v>10</v>
      </c>
      <c r="D2134" s="7" t="s">
        <v>10</v>
      </c>
      <c r="E2134" s="7" t="s">
        <v>10</v>
      </c>
      <c r="F2134" s="7" t="s">
        <v>10</v>
      </c>
      <c r="G2134" s="7" t="s">
        <v>10</v>
      </c>
      <c r="H2134" s="7" t="s">
        <v>10</v>
      </c>
      <c r="I2134" s="8"/>
      <c r="J2134" s="7" t="s">
        <v>10</v>
      </c>
      <c r="K2134" s="7" t="s">
        <v>10</v>
      </c>
      <c r="L2134" s="7" t="s">
        <v>10</v>
      </c>
      <c r="M2134" s="9">
        <v>0</v>
      </c>
      <c r="N2134" s="10">
        <v>67645</v>
      </c>
      <c r="O2134" s="10">
        <v>0</v>
      </c>
      <c r="P2134" s="10">
        <v>0</v>
      </c>
      <c r="Q2134" s="10">
        <v>0</v>
      </c>
      <c r="R2134" s="10">
        <v>0</v>
      </c>
      <c r="S2134" s="10">
        <v>67645</v>
      </c>
      <c r="T2134" s="7" t="s">
        <v>10</v>
      </c>
      <c r="U2134" s="7" t="s">
        <v>10</v>
      </c>
      <c r="V2134" s="15" t="s">
        <v>6454</v>
      </c>
      <c r="W2134" s="7" t="s">
        <v>10</v>
      </c>
    </row>
    <row r="2135" spans="1:23" x14ac:dyDescent="0.2">
      <c r="A2135" t="s">
        <v>2869</v>
      </c>
      <c r="B2135" t="s">
        <v>2870</v>
      </c>
      <c r="C2135" t="s">
        <v>2871</v>
      </c>
      <c r="D2135" t="s">
        <v>2872</v>
      </c>
      <c r="E2135" t="s">
        <v>2873</v>
      </c>
      <c r="F2135" t="s">
        <v>2874</v>
      </c>
      <c r="G2135" t="s">
        <v>2809</v>
      </c>
      <c r="H2135" t="s">
        <v>6494</v>
      </c>
      <c r="I2135" s="2">
        <v>45838</v>
      </c>
      <c r="J2135" t="s">
        <v>2811</v>
      </c>
      <c r="K2135" t="s">
        <v>2876</v>
      </c>
      <c r="L2135" t="s">
        <v>6403</v>
      </c>
      <c r="M2135" s="3">
        <v>27430</v>
      </c>
      <c r="N2135" s="4">
        <v>1167.4000000000001</v>
      </c>
      <c r="O2135" s="4">
        <v>0</v>
      </c>
      <c r="P2135" s="4">
        <v>0</v>
      </c>
      <c r="Q2135" s="4">
        <v>0</v>
      </c>
      <c r="R2135" s="4">
        <v>0</v>
      </c>
      <c r="S2135" s="4">
        <v>1167.4000000000001</v>
      </c>
      <c r="T2135" t="s">
        <v>6483</v>
      </c>
      <c r="U2135" t="s">
        <v>6495</v>
      </c>
      <c r="V2135" s="15" t="s">
        <v>6454</v>
      </c>
      <c r="W2135" t="s">
        <v>2871</v>
      </c>
    </row>
    <row r="2136" spans="1:23" x14ac:dyDescent="0.2">
      <c r="A2136" t="s">
        <v>2869</v>
      </c>
      <c r="B2136" t="s">
        <v>2870</v>
      </c>
      <c r="C2136" t="s">
        <v>2871</v>
      </c>
      <c r="D2136" t="s">
        <v>2872</v>
      </c>
      <c r="E2136" t="s">
        <v>2873</v>
      </c>
      <c r="F2136" t="s">
        <v>2874</v>
      </c>
      <c r="G2136" t="s">
        <v>2809</v>
      </c>
      <c r="H2136" t="s">
        <v>6494</v>
      </c>
      <c r="I2136" s="2">
        <v>45838</v>
      </c>
      <c r="J2136" t="s">
        <v>2811</v>
      </c>
      <c r="K2136" t="s">
        <v>2876</v>
      </c>
      <c r="L2136" t="s">
        <v>6496</v>
      </c>
      <c r="M2136" s="3">
        <v>26923</v>
      </c>
      <c r="N2136" s="4">
        <v>1223.2</v>
      </c>
      <c r="O2136" s="4">
        <v>0</v>
      </c>
      <c r="P2136" s="4">
        <v>0</v>
      </c>
      <c r="Q2136" s="4">
        <v>0</v>
      </c>
      <c r="R2136" s="4">
        <v>0</v>
      </c>
      <c r="S2136" s="4">
        <v>1223.2</v>
      </c>
      <c r="T2136" t="s">
        <v>6483</v>
      </c>
      <c r="U2136" t="s">
        <v>6495</v>
      </c>
      <c r="V2136" s="15" t="s">
        <v>6454</v>
      </c>
      <c r="W2136" t="s">
        <v>2871</v>
      </c>
    </row>
    <row r="2137" spans="1:23" x14ac:dyDescent="0.2">
      <c r="A2137" t="s">
        <v>2869</v>
      </c>
      <c r="B2137" t="s">
        <v>2870</v>
      </c>
      <c r="C2137" t="s">
        <v>2871</v>
      </c>
      <c r="D2137" t="s">
        <v>2872</v>
      </c>
      <c r="E2137" t="s">
        <v>2873</v>
      </c>
      <c r="F2137" t="s">
        <v>2874</v>
      </c>
      <c r="G2137" t="s">
        <v>2809</v>
      </c>
      <c r="H2137" t="s">
        <v>6494</v>
      </c>
      <c r="I2137" s="2">
        <v>45838</v>
      </c>
      <c r="J2137" t="s">
        <v>2811</v>
      </c>
      <c r="K2137" t="s">
        <v>2876</v>
      </c>
      <c r="L2137" t="s">
        <v>6497</v>
      </c>
      <c r="M2137" s="3">
        <v>27531</v>
      </c>
      <c r="N2137" s="4">
        <v>1223.2</v>
      </c>
      <c r="O2137" s="4">
        <v>0</v>
      </c>
      <c r="P2137" s="4">
        <v>0</v>
      </c>
      <c r="Q2137" s="4">
        <v>0</v>
      </c>
      <c r="R2137" s="4">
        <v>0</v>
      </c>
      <c r="S2137" s="4">
        <v>1223.2</v>
      </c>
      <c r="T2137" t="s">
        <v>6483</v>
      </c>
      <c r="U2137" t="s">
        <v>6495</v>
      </c>
      <c r="V2137" s="15" t="s">
        <v>6454</v>
      </c>
      <c r="W2137" t="s">
        <v>2871</v>
      </c>
    </row>
    <row r="2138" spans="1:23" x14ac:dyDescent="0.2">
      <c r="A2138" t="s">
        <v>2869</v>
      </c>
      <c r="B2138" t="s">
        <v>2870</v>
      </c>
      <c r="C2138" t="s">
        <v>2871</v>
      </c>
      <c r="D2138" t="s">
        <v>2872</v>
      </c>
      <c r="E2138" t="s">
        <v>2873</v>
      </c>
      <c r="F2138" t="s">
        <v>2874</v>
      </c>
      <c r="G2138" t="s">
        <v>2809</v>
      </c>
      <c r="H2138" t="s">
        <v>6494</v>
      </c>
      <c r="I2138" s="2">
        <v>45838</v>
      </c>
      <c r="J2138" t="s">
        <v>2811</v>
      </c>
      <c r="K2138" t="s">
        <v>2876</v>
      </c>
      <c r="L2138" t="s">
        <v>6498</v>
      </c>
      <c r="M2138" s="3">
        <v>27531</v>
      </c>
      <c r="N2138" s="4">
        <v>1223.2</v>
      </c>
      <c r="O2138" s="4">
        <v>0</v>
      </c>
      <c r="P2138" s="4">
        <v>0</v>
      </c>
      <c r="Q2138" s="4">
        <v>0</v>
      </c>
      <c r="R2138" s="4">
        <v>0</v>
      </c>
      <c r="S2138" s="4">
        <v>1223.2</v>
      </c>
      <c r="T2138" t="s">
        <v>6483</v>
      </c>
      <c r="U2138" t="s">
        <v>6495</v>
      </c>
      <c r="V2138" s="15" t="s">
        <v>6454</v>
      </c>
      <c r="W2138" t="s">
        <v>2871</v>
      </c>
    </row>
    <row r="2139" spans="1:23" x14ac:dyDescent="0.2">
      <c r="A2139" t="s">
        <v>2869</v>
      </c>
      <c r="B2139" t="s">
        <v>2870</v>
      </c>
      <c r="C2139" t="s">
        <v>2871</v>
      </c>
      <c r="D2139" t="s">
        <v>2872</v>
      </c>
      <c r="E2139" t="s">
        <v>2873</v>
      </c>
      <c r="F2139" t="s">
        <v>2874</v>
      </c>
      <c r="G2139" t="s">
        <v>2809</v>
      </c>
      <c r="H2139" t="s">
        <v>6494</v>
      </c>
      <c r="I2139" s="2">
        <v>45838</v>
      </c>
      <c r="J2139" t="s">
        <v>2811</v>
      </c>
      <c r="K2139" t="s">
        <v>2876</v>
      </c>
      <c r="L2139" t="s">
        <v>6499</v>
      </c>
      <c r="M2139" s="3">
        <v>27126</v>
      </c>
      <c r="N2139" s="4">
        <v>1223.2</v>
      </c>
      <c r="O2139" s="4">
        <v>0</v>
      </c>
      <c r="P2139" s="4">
        <v>0</v>
      </c>
      <c r="Q2139" s="4">
        <v>0</v>
      </c>
      <c r="R2139" s="4">
        <v>0</v>
      </c>
      <c r="S2139" s="4">
        <v>1223.2</v>
      </c>
      <c r="T2139" t="s">
        <v>6483</v>
      </c>
      <c r="U2139" t="s">
        <v>6495</v>
      </c>
      <c r="V2139" s="15" t="s">
        <v>6454</v>
      </c>
      <c r="W2139" t="s">
        <v>2871</v>
      </c>
    </row>
    <row r="2140" spans="1:23" x14ac:dyDescent="0.2">
      <c r="A2140" t="s">
        <v>2869</v>
      </c>
      <c r="B2140" t="s">
        <v>2870</v>
      </c>
      <c r="C2140" t="s">
        <v>2871</v>
      </c>
      <c r="D2140" t="s">
        <v>2872</v>
      </c>
      <c r="E2140" t="s">
        <v>2873</v>
      </c>
      <c r="F2140" t="s">
        <v>2874</v>
      </c>
      <c r="G2140" t="s">
        <v>2809</v>
      </c>
      <c r="H2140" t="s">
        <v>6500</v>
      </c>
      <c r="I2140" s="2">
        <v>45838</v>
      </c>
      <c r="J2140" t="s">
        <v>2811</v>
      </c>
      <c r="K2140" t="s">
        <v>2899</v>
      </c>
      <c r="L2140" t="s">
        <v>6501</v>
      </c>
      <c r="M2140" s="3">
        <v>27558</v>
      </c>
      <c r="N2140" s="4">
        <v>1223.2</v>
      </c>
      <c r="O2140" s="4">
        <v>0</v>
      </c>
      <c r="P2140" s="4">
        <v>0</v>
      </c>
      <c r="Q2140" s="4">
        <v>0</v>
      </c>
      <c r="R2140" s="4">
        <v>0</v>
      </c>
      <c r="S2140" s="4">
        <v>1223.2</v>
      </c>
      <c r="T2140" t="s">
        <v>6483</v>
      </c>
      <c r="U2140" t="s">
        <v>6502</v>
      </c>
      <c r="V2140" s="15" t="s">
        <v>6454</v>
      </c>
      <c r="W2140" t="s">
        <v>2871</v>
      </c>
    </row>
    <row r="2141" spans="1:23" x14ac:dyDescent="0.2">
      <c r="A2141" t="s">
        <v>2869</v>
      </c>
      <c r="B2141" t="s">
        <v>2870</v>
      </c>
      <c r="C2141" t="s">
        <v>2871</v>
      </c>
      <c r="D2141" t="s">
        <v>2872</v>
      </c>
      <c r="E2141" t="s">
        <v>2873</v>
      </c>
      <c r="F2141" t="s">
        <v>2874</v>
      </c>
      <c r="G2141" t="s">
        <v>2809</v>
      </c>
      <c r="H2141" t="s">
        <v>6500</v>
      </c>
      <c r="I2141" s="2">
        <v>45838</v>
      </c>
      <c r="J2141" t="s">
        <v>2811</v>
      </c>
      <c r="K2141" t="s">
        <v>2899</v>
      </c>
      <c r="L2141" t="s">
        <v>6503</v>
      </c>
      <c r="M2141" s="3">
        <v>27822</v>
      </c>
      <c r="N2141" s="4">
        <v>1223.2</v>
      </c>
      <c r="O2141" s="4">
        <v>0</v>
      </c>
      <c r="P2141" s="4">
        <v>0</v>
      </c>
      <c r="Q2141" s="4">
        <v>0</v>
      </c>
      <c r="R2141" s="4">
        <v>0</v>
      </c>
      <c r="S2141" s="4">
        <v>1223.2</v>
      </c>
      <c r="T2141" t="s">
        <v>6483</v>
      </c>
      <c r="U2141" t="s">
        <v>6502</v>
      </c>
      <c r="V2141" s="15" t="s">
        <v>6454</v>
      </c>
      <c r="W2141" t="s">
        <v>2871</v>
      </c>
    </row>
    <row r="2142" spans="1:23" x14ac:dyDescent="0.2">
      <c r="A2142" t="s">
        <v>2869</v>
      </c>
      <c r="B2142" t="s">
        <v>2870</v>
      </c>
      <c r="C2142" t="s">
        <v>2871</v>
      </c>
      <c r="D2142" t="s">
        <v>2872</v>
      </c>
      <c r="E2142" t="s">
        <v>2873</v>
      </c>
      <c r="F2142" t="s">
        <v>2874</v>
      </c>
      <c r="G2142" t="s">
        <v>2809</v>
      </c>
      <c r="H2142" t="s">
        <v>6500</v>
      </c>
      <c r="I2142" s="2">
        <v>45838</v>
      </c>
      <c r="J2142" t="s">
        <v>2811</v>
      </c>
      <c r="K2142" t="s">
        <v>2899</v>
      </c>
      <c r="L2142" t="s">
        <v>6504</v>
      </c>
      <c r="M2142" s="3">
        <v>27430</v>
      </c>
      <c r="N2142" s="4">
        <v>1223.2</v>
      </c>
      <c r="O2142" s="4">
        <v>0</v>
      </c>
      <c r="P2142" s="4">
        <v>0</v>
      </c>
      <c r="Q2142" s="4">
        <v>0</v>
      </c>
      <c r="R2142" s="4">
        <v>0</v>
      </c>
      <c r="S2142" s="4">
        <v>1223.2</v>
      </c>
      <c r="T2142" t="s">
        <v>6483</v>
      </c>
      <c r="U2142" t="s">
        <v>6502</v>
      </c>
      <c r="V2142" s="15" t="s">
        <v>6454</v>
      </c>
      <c r="W2142" t="s">
        <v>2871</v>
      </c>
    </row>
    <row r="2143" spans="1:23" x14ac:dyDescent="0.2">
      <c r="A2143" t="s">
        <v>2869</v>
      </c>
      <c r="B2143" t="s">
        <v>2870</v>
      </c>
      <c r="C2143" t="s">
        <v>2871</v>
      </c>
      <c r="D2143" t="s">
        <v>2872</v>
      </c>
      <c r="E2143" t="s">
        <v>2873</v>
      </c>
      <c r="F2143" t="s">
        <v>2874</v>
      </c>
      <c r="G2143" t="s">
        <v>2809</v>
      </c>
      <c r="H2143" t="s">
        <v>6500</v>
      </c>
      <c r="I2143" s="2">
        <v>45838</v>
      </c>
      <c r="J2143" t="s">
        <v>2811</v>
      </c>
      <c r="K2143" t="s">
        <v>2899</v>
      </c>
      <c r="L2143" t="s">
        <v>6505</v>
      </c>
      <c r="M2143" s="3">
        <v>27302</v>
      </c>
      <c r="N2143" s="4">
        <v>1223.2</v>
      </c>
      <c r="O2143" s="4">
        <v>0</v>
      </c>
      <c r="P2143" s="4">
        <v>0</v>
      </c>
      <c r="Q2143" s="4">
        <v>0</v>
      </c>
      <c r="R2143" s="4">
        <v>0</v>
      </c>
      <c r="S2143" s="4">
        <v>1223.2</v>
      </c>
      <c r="T2143" t="s">
        <v>6483</v>
      </c>
      <c r="U2143" t="s">
        <v>6502</v>
      </c>
      <c r="V2143" s="15" t="s">
        <v>6454</v>
      </c>
      <c r="W2143" t="s">
        <v>2871</v>
      </c>
    </row>
    <row r="2144" spans="1:23" x14ac:dyDescent="0.2">
      <c r="A2144" t="s">
        <v>2869</v>
      </c>
      <c r="B2144" t="s">
        <v>2870</v>
      </c>
      <c r="C2144" t="s">
        <v>2871</v>
      </c>
      <c r="D2144" t="s">
        <v>2872</v>
      </c>
      <c r="E2144" t="s">
        <v>2873</v>
      </c>
      <c r="F2144" t="s">
        <v>2874</v>
      </c>
      <c r="G2144" t="s">
        <v>2809</v>
      </c>
      <c r="H2144" t="s">
        <v>6500</v>
      </c>
      <c r="I2144" s="2">
        <v>45838</v>
      </c>
      <c r="J2144" t="s">
        <v>2811</v>
      </c>
      <c r="K2144" t="s">
        <v>2899</v>
      </c>
      <c r="L2144" t="s">
        <v>6506</v>
      </c>
      <c r="M2144" s="3">
        <v>27637</v>
      </c>
      <c r="N2144" s="4">
        <v>1223.2</v>
      </c>
      <c r="O2144" s="4">
        <v>0</v>
      </c>
      <c r="P2144" s="4">
        <v>0</v>
      </c>
      <c r="Q2144" s="4">
        <v>0</v>
      </c>
      <c r="R2144" s="4">
        <v>0</v>
      </c>
      <c r="S2144" s="4">
        <v>1223.2</v>
      </c>
      <c r="T2144" t="s">
        <v>6483</v>
      </c>
      <c r="U2144" t="s">
        <v>6502</v>
      </c>
      <c r="V2144" s="15" t="s">
        <v>6454</v>
      </c>
      <c r="W2144" t="s">
        <v>2871</v>
      </c>
    </row>
    <row r="2145" spans="1:23" x14ac:dyDescent="0.2">
      <c r="A2145" t="s">
        <v>2869</v>
      </c>
      <c r="B2145" t="s">
        <v>2870</v>
      </c>
      <c r="C2145" t="s">
        <v>2871</v>
      </c>
      <c r="D2145" t="s">
        <v>2872</v>
      </c>
      <c r="E2145" t="s">
        <v>2873</v>
      </c>
      <c r="F2145" t="s">
        <v>2874</v>
      </c>
      <c r="G2145" t="s">
        <v>2809</v>
      </c>
      <c r="H2145" t="s">
        <v>6500</v>
      </c>
      <c r="I2145" s="2">
        <v>45838</v>
      </c>
      <c r="J2145" t="s">
        <v>2811</v>
      </c>
      <c r="K2145" t="s">
        <v>2899</v>
      </c>
      <c r="L2145" t="s">
        <v>6507</v>
      </c>
      <c r="M2145" s="3">
        <v>27320</v>
      </c>
      <c r="N2145" s="4">
        <v>1223.2</v>
      </c>
      <c r="O2145" s="4">
        <v>0</v>
      </c>
      <c r="P2145" s="4">
        <v>0</v>
      </c>
      <c r="Q2145" s="4">
        <v>0</v>
      </c>
      <c r="R2145" s="4">
        <v>0</v>
      </c>
      <c r="S2145" s="4">
        <v>1223.2</v>
      </c>
      <c r="T2145" t="s">
        <v>6483</v>
      </c>
      <c r="U2145" t="s">
        <v>6502</v>
      </c>
      <c r="V2145" s="15" t="s">
        <v>6454</v>
      </c>
      <c r="W2145" t="s">
        <v>2871</v>
      </c>
    </row>
    <row r="2146" spans="1:23" x14ac:dyDescent="0.2">
      <c r="A2146" t="s">
        <v>2869</v>
      </c>
      <c r="B2146" t="s">
        <v>2870</v>
      </c>
      <c r="C2146" t="s">
        <v>2871</v>
      </c>
      <c r="D2146" t="s">
        <v>2872</v>
      </c>
      <c r="E2146" t="s">
        <v>2873</v>
      </c>
      <c r="F2146" t="s">
        <v>2874</v>
      </c>
      <c r="G2146" t="s">
        <v>2809</v>
      </c>
      <c r="H2146" t="s">
        <v>6500</v>
      </c>
      <c r="I2146" s="2">
        <v>45838</v>
      </c>
      <c r="J2146" t="s">
        <v>2811</v>
      </c>
      <c r="K2146" t="s">
        <v>2899</v>
      </c>
      <c r="L2146" t="s">
        <v>6508</v>
      </c>
      <c r="M2146" s="3">
        <v>27320</v>
      </c>
      <c r="N2146" s="4">
        <v>1223.2</v>
      </c>
      <c r="O2146" s="4">
        <v>0</v>
      </c>
      <c r="P2146" s="4">
        <v>0</v>
      </c>
      <c r="Q2146" s="4">
        <v>0</v>
      </c>
      <c r="R2146" s="4">
        <v>0</v>
      </c>
      <c r="S2146" s="4">
        <v>1223.2</v>
      </c>
      <c r="T2146" t="s">
        <v>6483</v>
      </c>
      <c r="U2146" t="s">
        <v>6502</v>
      </c>
      <c r="V2146" s="15" t="s">
        <v>6454</v>
      </c>
      <c r="W2146" t="s">
        <v>2871</v>
      </c>
    </row>
    <row r="2147" spans="1:23" x14ac:dyDescent="0.2">
      <c r="A2147" t="s">
        <v>2869</v>
      </c>
      <c r="B2147" t="s">
        <v>2870</v>
      </c>
      <c r="C2147" t="s">
        <v>2871</v>
      </c>
      <c r="D2147" t="s">
        <v>2872</v>
      </c>
      <c r="E2147" t="s">
        <v>2873</v>
      </c>
      <c r="F2147" t="s">
        <v>2874</v>
      </c>
      <c r="G2147" t="s">
        <v>2809</v>
      </c>
      <c r="H2147" t="s">
        <v>6500</v>
      </c>
      <c r="I2147" s="2">
        <v>45838</v>
      </c>
      <c r="J2147" t="s">
        <v>2811</v>
      </c>
      <c r="K2147" t="s">
        <v>2899</v>
      </c>
      <c r="L2147" t="s">
        <v>6509</v>
      </c>
      <c r="M2147" s="3">
        <v>27302</v>
      </c>
      <c r="N2147" s="4">
        <v>1223.2</v>
      </c>
      <c r="O2147" s="4">
        <v>0</v>
      </c>
      <c r="P2147" s="4">
        <v>0</v>
      </c>
      <c r="Q2147" s="4">
        <v>0</v>
      </c>
      <c r="R2147" s="4">
        <v>0</v>
      </c>
      <c r="S2147" s="4">
        <v>1223.2</v>
      </c>
      <c r="T2147" t="s">
        <v>6483</v>
      </c>
      <c r="U2147" t="s">
        <v>6502</v>
      </c>
      <c r="V2147" s="15" t="s">
        <v>6454</v>
      </c>
      <c r="W2147" t="s">
        <v>2871</v>
      </c>
    </row>
    <row r="2148" spans="1:23" x14ac:dyDescent="0.2">
      <c r="A2148" s="7" t="s">
        <v>2869</v>
      </c>
      <c r="B2148" s="7" t="s">
        <v>10</v>
      </c>
      <c r="C2148" s="7" t="s">
        <v>10</v>
      </c>
      <c r="D2148" s="7" t="s">
        <v>10</v>
      </c>
      <c r="E2148" s="7" t="s">
        <v>10</v>
      </c>
      <c r="F2148" s="7" t="s">
        <v>10</v>
      </c>
      <c r="G2148" s="7" t="s">
        <v>10</v>
      </c>
      <c r="H2148" s="7" t="s">
        <v>10</v>
      </c>
      <c r="I2148" s="8"/>
      <c r="J2148" s="7" t="s">
        <v>10</v>
      </c>
      <c r="K2148" s="7" t="s">
        <v>10</v>
      </c>
      <c r="L2148" s="7" t="s">
        <v>10</v>
      </c>
      <c r="M2148" s="9">
        <v>356232</v>
      </c>
      <c r="N2148" s="10">
        <v>15845.8</v>
      </c>
      <c r="O2148" s="10">
        <v>0</v>
      </c>
      <c r="P2148" s="10">
        <v>0</v>
      </c>
      <c r="Q2148" s="10">
        <v>0</v>
      </c>
      <c r="R2148" s="10">
        <v>0</v>
      </c>
      <c r="S2148" s="10">
        <v>15845.8</v>
      </c>
      <c r="T2148" s="7" t="s">
        <v>10</v>
      </c>
      <c r="U2148" s="7" t="s">
        <v>10</v>
      </c>
      <c r="V2148" s="15" t="s">
        <v>6454</v>
      </c>
      <c r="W2148" s="7" t="s">
        <v>10</v>
      </c>
    </row>
    <row r="2149" spans="1:23" x14ac:dyDescent="0.2">
      <c r="A2149" t="s">
        <v>2911</v>
      </c>
      <c r="B2149" t="s">
        <v>2912</v>
      </c>
      <c r="C2149" t="s">
        <v>3053</v>
      </c>
      <c r="D2149" t="s">
        <v>3054</v>
      </c>
      <c r="E2149" t="s">
        <v>2915</v>
      </c>
      <c r="F2149" t="s">
        <v>2916</v>
      </c>
      <c r="G2149" t="s">
        <v>2856</v>
      </c>
      <c r="H2149" t="s">
        <v>6510</v>
      </c>
      <c r="I2149" s="2">
        <v>45809</v>
      </c>
      <c r="J2149" t="s">
        <v>3056</v>
      </c>
      <c r="K2149" t="s">
        <v>3057</v>
      </c>
      <c r="L2149" t="s">
        <v>6511</v>
      </c>
      <c r="M2149" s="3">
        <v>9024</v>
      </c>
      <c r="N2149" s="4">
        <v>200825.15</v>
      </c>
      <c r="O2149" s="4">
        <v>223.51</v>
      </c>
      <c r="P2149" s="4">
        <v>945.46</v>
      </c>
      <c r="Q2149" s="4">
        <v>270.72000000000003</v>
      </c>
      <c r="R2149" s="4">
        <v>1272.73</v>
      </c>
      <c r="S2149" s="4">
        <v>198383.45</v>
      </c>
      <c r="T2149" t="s">
        <v>2857</v>
      </c>
      <c r="U2149" t="s">
        <v>6512</v>
      </c>
      <c r="V2149" s="15" t="s">
        <v>6454</v>
      </c>
      <c r="W2149" t="s">
        <v>3053</v>
      </c>
    </row>
    <row r="2150" spans="1:23" x14ac:dyDescent="0.2">
      <c r="A2150" t="s">
        <v>2911</v>
      </c>
      <c r="B2150" t="s">
        <v>2912</v>
      </c>
      <c r="C2150" t="s">
        <v>3053</v>
      </c>
      <c r="D2150" t="s">
        <v>3054</v>
      </c>
      <c r="E2150" t="s">
        <v>2915</v>
      </c>
      <c r="F2150" t="s">
        <v>2916</v>
      </c>
      <c r="G2150" t="s">
        <v>2856</v>
      </c>
      <c r="H2150" t="s">
        <v>6510</v>
      </c>
      <c r="I2150" s="2">
        <v>45809</v>
      </c>
      <c r="J2150" t="s">
        <v>3056</v>
      </c>
      <c r="K2150" t="s">
        <v>3057</v>
      </c>
      <c r="L2150" t="s">
        <v>6513</v>
      </c>
      <c r="M2150" s="3">
        <v>7896</v>
      </c>
      <c r="N2150" s="4">
        <v>175722.01</v>
      </c>
      <c r="O2150" s="4">
        <v>195.58</v>
      </c>
      <c r="P2150" s="4">
        <v>827.27</v>
      </c>
      <c r="Q2150" s="4">
        <v>236.88</v>
      </c>
      <c r="R2150" s="4">
        <v>1113.6400000000001</v>
      </c>
      <c r="S2150" s="4">
        <v>173585.52</v>
      </c>
      <c r="T2150" t="s">
        <v>2857</v>
      </c>
      <c r="U2150" t="s">
        <v>6512</v>
      </c>
      <c r="V2150" s="15" t="s">
        <v>6454</v>
      </c>
      <c r="W2150" t="s">
        <v>3053</v>
      </c>
    </row>
    <row r="2151" spans="1:23" x14ac:dyDescent="0.2">
      <c r="A2151" t="s">
        <v>2911</v>
      </c>
      <c r="B2151" t="s">
        <v>2912</v>
      </c>
      <c r="C2151" t="s">
        <v>3053</v>
      </c>
      <c r="D2151" t="s">
        <v>3054</v>
      </c>
      <c r="E2151" t="s">
        <v>2915</v>
      </c>
      <c r="F2151" t="s">
        <v>2916</v>
      </c>
      <c r="G2151" t="s">
        <v>2856</v>
      </c>
      <c r="H2151" t="s">
        <v>6510</v>
      </c>
      <c r="I2151" s="2">
        <v>45809</v>
      </c>
      <c r="J2151" t="s">
        <v>3056</v>
      </c>
      <c r="K2151" t="s">
        <v>3057</v>
      </c>
      <c r="L2151" t="s">
        <v>6514</v>
      </c>
      <c r="M2151" s="3">
        <v>7896</v>
      </c>
      <c r="N2151" s="4">
        <v>175722.01</v>
      </c>
      <c r="O2151" s="4">
        <v>195.58</v>
      </c>
      <c r="P2151" s="4">
        <v>827.27</v>
      </c>
      <c r="Q2151" s="4">
        <v>236.88</v>
      </c>
      <c r="R2151" s="4">
        <v>1113.6400000000001</v>
      </c>
      <c r="S2151" s="4">
        <v>173585.52</v>
      </c>
      <c r="T2151" t="s">
        <v>2857</v>
      </c>
      <c r="U2151" t="s">
        <v>6512</v>
      </c>
      <c r="V2151" s="15" t="s">
        <v>6454</v>
      </c>
      <c r="W2151" t="s">
        <v>3053</v>
      </c>
    </row>
    <row r="2152" spans="1:23" x14ac:dyDescent="0.2">
      <c r="A2152" t="s">
        <v>2911</v>
      </c>
      <c r="B2152" t="s">
        <v>2912</v>
      </c>
      <c r="C2152" t="s">
        <v>2922</v>
      </c>
      <c r="D2152" t="s">
        <v>2923</v>
      </c>
      <c r="E2152" t="s">
        <v>2915</v>
      </c>
      <c r="F2152" t="s">
        <v>2916</v>
      </c>
      <c r="G2152" t="s">
        <v>2856</v>
      </c>
      <c r="H2152" t="s">
        <v>6515</v>
      </c>
      <c r="I2152" s="2">
        <v>45809</v>
      </c>
      <c r="J2152" t="s">
        <v>3659</v>
      </c>
      <c r="K2152" t="s">
        <v>3660</v>
      </c>
      <c r="L2152" t="s">
        <v>6516</v>
      </c>
      <c r="M2152" s="3">
        <v>30494</v>
      </c>
      <c r="N2152" s="4">
        <v>675078.61</v>
      </c>
      <c r="O2152" s="4">
        <v>751.35</v>
      </c>
      <c r="P2152" s="4">
        <v>1449.16</v>
      </c>
      <c r="Q2152" s="4">
        <v>1524.7</v>
      </c>
      <c r="R2152" s="4">
        <v>0</v>
      </c>
      <c r="S2152" s="4">
        <v>672878.1</v>
      </c>
      <c r="T2152" t="s">
        <v>2857</v>
      </c>
      <c r="U2152" t="s">
        <v>6517</v>
      </c>
      <c r="V2152" s="15" t="s">
        <v>6454</v>
      </c>
      <c r="W2152" t="s">
        <v>2922</v>
      </c>
    </row>
    <row r="2153" spans="1:23" x14ac:dyDescent="0.2">
      <c r="A2153" t="s">
        <v>2911</v>
      </c>
      <c r="B2153" t="s">
        <v>2912</v>
      </c>
      <c r="C2153" t="s">
        <v>2922</v>
      </c>
      <c r="D2153" t="s">
        <v>2923</v>
      </c>
      <c r="E2153" t="s">
        <v>2915</v>
      </c>
      <c r="F2153" t="s">
        <v>2916</v>
      </c>
      <c r="G2153" t="s">
        <v>2856</v>
      </c>
      <c r="H2153" t="s">
        <v>6518</v>
      </c>
      <c r="I2153" s="2">
        <v>45810</v>
      </c>
      <c r="J2153" t="s">
        <v>6056</v>
      </c>
      <c r="K2153" t="s">
        <v>6519</v>
      </c>
      <c r="L2153" t="s">
        <v>6520</v>
      </c>
      <c r="M2153" s="3">
        <v>37149</v>
      </c>
      <c r="N2153" s="4">
        <v>810504.24</v>
      </c>
      <c r="O2153" s="4">
        <v>902.08</v>
      </c>
      <c r="P2153" s="4">
        <v>2031.48</v>
      </c>
      <c r="Q2153" s="4">
        <v>1114.47</v>
      </c>
      <c r="R2153" s="4">
        <v>3500</v>
      </c>
      <c r="S2153" s="4">
        <v>804070.68</v>
      </c>
      <c r="T2153" t="s">
        <v>2857</v>
      </c>
      <c r="U2153" t="s">
        <v>6521</v>
      </c>
      <c r="V2153" s="15" t="s">
        <v>6454</v>
      </c>
      <c r="W2153" t="s">
        <v>2922</v>
      </c>
    </row>
    <row r="2154" spans="1:23" x14ac:dyDescent="0.2">
      <c r="A2154" t="s">
        <v>2911</v>
      </c>
      <c r="B2154" t="s">
        <v>2912</v>
      </c>
      <c r="C2154" t="s">
        <v>2913</v>
      </c>
      <c r="D2154" t="s">
        <v>2914</v>
      </c>
      <c r="E2154" t="s">
        <v>2915</v>
      </c>
      <c r="F2154" t="s">
        <v>2916</v>
      </c>
      <c r="G2154" t="s">
        <v>2856</v>
      </c>
      <c r="H2154" t="s">
        <v>6522</v>
      </c>
      <c r="I2154" s="2">
        <v>45810</v>
      </c>
      <c r="J2154" t="s">
        <v>2990</v>
      </c>
      <c r="K2154" t="s">
        <v>2991</v>
      </c>
      <c r="L2154" t="s">
        <v>6523</v>
      </c>
      <c r="M2154" s="3">
        <v>29304</v>
      </c>
      <c r="N2154" s="4">
        <v>666219.41</v>
      </c>
      <c r="O2154" s="4">
        <v>741.49</v>
      </c>
      <c r="P2154" s="4">
        <v>2600</v>
      </c>
      <c r="Q2154" s="4">
        <v>879.12</v>
      </c>
      <c r="R2154" s="4">
        <v>3500.01</v>
      </c>
      <c r="S2154" s="4">
        <v>659377.91</v>
      </c>
      <c r="T2154" t="s">
        <v>2857</v>
      </c>
      <c r="U2154" t="s">
        <v>6524</v>
      </c>
      <c r="V2154" s="15" t="s">
        <v>6454</v>
      </c>
      <c r="W2154" t="s">
        <v>2913</v>
      </c>
    </row>
    <row r="2155" spans="1:23" x14ac:dyDescent="0.2">
      <c r="A2155" t="s">
        <v>2911</v>
      </c>
      <c r="B2155" t="s">
        <v>2912</v>
      </c>
      <c r="C2155" t="s">
        <v>3156</v>
      </c>
      <c r="D2155" t="s">
        <v>3157</v>
      </c>
      <c r="E2155" t="s">
        <v>2915</v>
      </c>
      <c r="F2155" t="s">
        <v>2916</v>
      </c>
      <c r="G2155" t="s">
        <v>2856</v>
      </c>
      <c r="H2155" t="s">
        <v>6525</v>
      </c>
      <c r="I2155" s="2">
        <v>45810</v>
      </c>
      <c r="J2155" t="s">
        <v>4811</v>
      </c>
      <c r="K2155" t="s">
        <v>6526</v>
      </c>
      <c r="L2155" t="s">
        <v>6527</v>
      </c>
      <c r="M2155" s="3">
        <v>381</v>
      </c>
      <c r="N2155" s="4">
        <v>304800</v>
      </c>
      <c r="O2155" s="4">
        <v>339.24</v>
      </c>
      <c r="P2155" s="4">
        <v>1531.8</v>
      </c>
      <c r="Q2155" s="4">
        <v>0</v>
      </c>
      <c r="R2155" s="4">
        <v>0</v>
      </c>
      <c r="S2155" s="4">
        <v>302928.96000000002</v>
      </c>
      <c r="T2155" t="s">
        <v>2857</v>
      </c>
      <c r="U2155" t="s">
        <v>6528</v>
      </c>
      <c r="V2155" s="15" t="s">
        <v>6454</v>
      </c>
      <c r="W2155" t="s">
        <v>3156</v>
      </c>
    </row>
    <row r="2156" spans="1:23" x14ac:dyDescent="0.2">
      <c r="A2156" t="s">
        <v>2911</v>
      </c>
      <c r="B2156" t="s">
        <v>2912</v>
      </c>
      <c r="C2156" t="s">
        <v>2913</v>
      </c>
      <c r="D2156" t="s">
        <v>2914</v>
      </c>
      <c r="E2156" t="s">
        <v>2915</v>
      </c>
      <c r="F2156" t="s">
        <v>2916</v>
      </c>
      <c r="G2156" t="s">
        <v>2856</v>
      </c>
      <c r="H2156" t="s">
        <v>6529</v>
      </c>
      <c r="I2156" s="2">
        <v>45811</v>
      </c>
      <c r="J2156" t="s">
        <v>2918</v>
      </c>
      <c r="K2156" t="s">
        <v>2919</v>
      </c>
      <c r="L2156" t="s">
        <v>6530</v>
      </c>
      <c r="M2156" s="3">
        <v>29304</v>
      </c>
      <c r="N2156" s="4">
        <v>649803.31000000006</v>
      </c>
      <c r="O2156" s="4">
        <v>723.22</v>
      </c>
      <c r="P2156" s="4">
        <v>1854</v>
      </c>
      <c r="Q2156" s="4">
        <v>879.12</v>
      </c>
      <c r="R2156" s="4">
        <v>4500</v>
      </c>
      <c r="S2156" s="4">
        <v>642726.09</v>
      </c>
      <c r="T2156" t="s">
        <v>2857</v>
      </c>
      <c r="U2156" t="s">
        <v>6531</v>
      </c>
      <c r="V2156" s="15" t="s">
        <v>6454</v>
      </c>
      <c r="W2156" t="s">
        <v>2913</v>
      </c>
    </row>
    <row r="2157" spans="1:23" x14ac:dyDescent="0.2">
      <c r="A2157" t="s">
        <v>2911</v>
      </c>
      <c r="B2157" t="s">
        <v>2912</v>
      </c>
      <c r="C2157" t="s">
        <v>2922</v>
      </c>
      <c r="D2157" t="s">
        <v>2923</v>
      </c>
      <c r="E2157" t="s">
        <v>2915</v>
      </c>
      <c r="F2157" t="s">
        <v>2916</v>
      </c>
      <c r="G2157" t="s">
        <v>2856</v>
      </c>
      <c r="H2157" t="s">
        <v>6532</v>
      </c>
      <c r="I2157" s="2">
        <v>45811</v>
      </c>
      <c r="J2157" t="s">
        <v>4119</v>
      </c>
      <c r="K2157" t="s">
        <v>6533</v>
      </c>
      <c r="L2157" t="s">
        <v>6534</v>
      </c>
      <c r="M2157" s="3">
        <v>36249</v>
      </c>
      <c r="N2157" s="4">
        <v>789235.19999999995</v>
      </c>
      <c r="O2157" s="4">
        <v>878.4</v>
      </c>
      <c r="P2157" s="4">
        <v>1776.68</v>
      </c>
      <c r="Q2157" s="4">
        <v>1087.47</v>
      </c>
      <c r="R2157" s="4">
        <v>3500</v>
      </c>
      <c r="S2157" s="4">
        <v>783080.12</v>
      </c>
      <c r="T2157" t="s">
        <v>2857</v>
      </c>
      <c r="U2157" t="s">
        <v>6535</v>
      </c>
      <c r="V2157" s="15" t="s">
        <v>6454</v>
      </c>
      <c r="W2157" t="s">
        <v>2922</v>
      </c>
    </row>
    <row r="2158" spans="1:23" x14ac:dyDescent="0.2">
      <c r="A2158" t="s">
        <v>2911</v>
      </c>
      <c r="B2158" t="s">
        <v>2912</v>
      </c>
      <c r="C2158" t="s">
        <v>2913</v>
      </c>
      <c r="D2158" t="s">
        <v>2914</v>
      </c>
      <c r="E2158" t="s">
        <v>2915</v>
      </c>
      <c r="F2158" t="s">
        <v>2916</v>
      </c>
      <c r="G2158" t="s">
        <v>2856</v>
      </c>
      <c r="H2158" t="s">
        <v>6536</v>
      </c>
      <c r="I2158" s="2">
        <v>45811</v>
      </c>
      <c r="J2158" t="s">
        <v>3394</v>
      </c>
      <c r="K2158" t="s">
        <v>3395</v>
      </c>
      <c r="L2158" t="s">
        <v>6537</v>
      </c>
      <c r="M2158" s="3">
        <v>29366</v>
      </c>
      <c r="N2158" s="4">
        <v>663811.38</v>
      </c>
      <c r="O2158" s="4">
        <v>738.81</v>
      </c>
      <c r="P2158" s="4">
        <v>2056.5500000000002</v>
      </c>
      <c r="Q2158" s="4">
        <v>880.98</v>
      </c>
      <c r="R2158" s="4">
        <v>3500</v>
      </c>
      <c r="S2158" s="4">
        <v>657516.02</v>
      </c>
      <c r="T2158" t="s">
        <v>2857</v>
      </c>
      <c r="U2158" t="s">
        <v>6538</v>
      </c>
      <c r="V2158" s="15" t="s">
        <v>6454</v>
      </c>
      <c r="W2158" t="s">
        <v>2913</v>
      </c>
    </row>
    <row r="2159" spans="1:23" x14ac:dyDescent="0.2">
      <c r="A2159" t="s">
        <v>2911</v>
      </c>
      <c r="B2159" t="s">
        <v>2912</v>
      </c>
      <c r="C2159" t="s">
        <v>2913</v>
      </c>
      <c r="D2159" t="s">
        <v>2914</v>
      </c>
      <c r="E2159" t="s">
        <v>2915</v>
      </c>
      <c r="F2159" t="s">
        <v>2916</v>
      </c>
      <c r="G2159" t="s">
        <v>2856</v>
      </c>
      <c r="H2159" t="s">
        <v>6539</v>
      </c>
      <c r="I2159" s="2">
        <v>45811</v>
      </c>
      <c r="J2159" t="s">
        <v>2952</v>
      </c>
      <c r="K2159" t="s">
        <v>3373</v>
      </c>
      <c r="L2159" t="s">
        <v>6540</v>
      </c>
      <c r="M2159" s="3">
        <v>29304</v>
      </c>
      <c r="N2159" s="4">
        <v>663289.01</v>
      </c>
      <c r="O2159" s="4">
        <v>738.23</v>
      </c>
      <c r="P2159" s="4">
        <v>1510.67</v>
      </c>
      <c r="Q2159" s="4">
        <v>879.12</v>
      </c>
      <c r="R2159" s="4">
        <v>3500.01</v>
      </c>
      <c r="S2159" s="4">
        <v>657540.1</v>
      </c>
      <c r="T2159" t="s">
        <v>2857</v>
      </c>
      <c r="U2159" t="s">
        <v>6541</v>
      </c>
      <c r="V2159" s="15" t="s">
        <v>6454</v>
      </c>
      <c r="W2159" t="s">
        <v>2913</v>
      </c>
    </row>
    <row r="2160" spans="1:23" x14ac:dyDescent="0.2">
      <c r="A2160" t="s">
        <v>2911</v>
      </c>
      <c r="B2160" t="s">
        <v>2912</v>
      </c>
      <c r="C2160" t="s">
        <v>2871</v>
      </c>
      <c r="D2160" t="s">
        <v>2872</v>
      </c>
      <c r="E2160" t="s">
        <v>2915</v>
      </c>
      <c r="F2160" t="s">
        <v>2916</v>
      </c>
      <c r="G2160" t="s">
        <v>2856</v>
      </c>
      <c r="H2160" t="s">
        <v>6542</v>
      </c>
      <c r="I2160" s="2">
        <v>45811</v>
      </c>
      <c r="J2160" t="s">
        <v>3239</v>
      </c>
      <c r="K2160" t="s">
        <v>6543</v>
      </c>
      <c r="L2160" t="s">
        <v>6231</v>
      </c>
      <c r="M2160" s="3">
        <v>13576</v>
      </c>
      <c r="N2160" s="4">
        <v>282380.79999999999</v>
      </c>
      <c r="O2160" s="4">
        <v>314.27999999999997</v>
      </c>
      <c r="P2160" s="4">
        <v>920.83</v>
      </c>
      <c r="Q2160" s="4">
        <v>543.04</v>
      </c>
      <c r="R2160" s="4">
        <v>900</v>
      </c>
      <c r="S2160" s="4">
        <v>280245.69</v>
      </c>
      <c r="T2160" t="s">
        <v>2857</v>
      </c>
      <c r="U2160" t="s">
        <v>6544</v>
      </c>
      <c r="V2160" s="15" t="s">
        <v>6454</v>
      </c>
      <c r="W2160" t="s">
        <v>2871</v>
      </c>
    </row>
    <row r="2161" spans="1:23" x14ac:dyDescent="0.2">
      <c r="A2161" t="s">
        <v>2911</v>
      </c>
      <c r="B2161" t="s">
        <v>2912</v>
      </c>
      <c r="C2161" t="s">
        <v>2871</v>
      </c>
      <c r="D2161" t="s">
        <v>2872</v>
      </c>
      <c r="E2161" t="s">
        <v>2915</v>
      </c>
      <c r="F2161" t="s">
        <v>2916</v>
      </c>
      <c r="G2161" t="s">
        <v>2856</v>
      </c>
      <c r="H2161" t="s">
        <v>6545</v>
      </c>
      <c r="I2161" s="2">
        <v>45811</v>
      </c>
      <c r="J2161" t="s">
        <v>6546</v>
      </c>
      <c r="K2161" t="s">
        <v>6547</v>
      </c>
      <c r="L2161" t="s">
        <v>6548</v>
      </c>
      <c r="M2161" s="3">
        <v>27205</v>
      </c>
      <c r="N2161" s="4">
        <v>568584.5</v>
      </c>
      <c r="O2161" s="4">
        <v>632.82000000000005</v>
      </c>
      <c r="P2161" s="4">
        <v>1100</v>
      </c>
      <c r="Q2161" s="4">
        <v>816.15</v>
      </c>
      <c r="R2161" s="4">
        <v>1500</v>
      </c>
      <c r="S2161" s="4">
        <v>565351.68000000005</v>
      </c>
      <c r="T2161" t="s">
        <v>2857</v>
      </c>
      <c r="U2161" t="s">
        <v>6549</v>
      </c>
      <c r="V2161" s="15" t="s">
        <v>6454</v>
      </c>
      <c r="W2161" t="s">
        <v>2871</v>
      </c>
    </row>
    <row r="2162" spans="1:23" x14ac:dyDescent="0.2">
      <c r="A2162" t="s">
        <v>2911</v>
      </c>
      <c r="B2162" t="s">
        <v>2912</v>
      </c>
      <c r="C2162" t="s">
        <v>2871</v>
      </c>
      <c r="D2162" t="s">
        <v>2872</v>
      </c>
      <c r="E2162" t="s">
        <v>2915</v>
      </c>
      <c r="F2162" t="s">
        <v>2916</v>
      </c>
      <c r="G2162" t="s">
        <v>2856</v>
      </c>
      <c r="H2162" t="s">
        <v>6550</v>
      </c>
      <c r="I2162" s="2">
        <v>45811</v>
      </c>
      <c r="J2162" t="s">
        <v>3912</v>
      </c>
      <c r="K2162" t="s">
        <v>4026</v>
      </c>
      <c r="L2162" t="s">
        <v>6551</v>
      </c>
      <c r="M2162" s="3">
        <v>27117</v>
      </c>
      <c r="N2162" s="4">
        <v>580303.80000000005</v>
      </c>
      <c r="O2162" s="4">
        <v>645.87</v>
      </c>
      <c r="P2162" s="4">
        <v>1088.1400000000001</v>
      </c>
      <c r="Q2162" s="4">
        <v>813.51</v>
      </c>
      <c r="R2162" s="4">
        <v>900</v>
      </c>
      <c r="S2162" s="4">
        <v>577669.79</v>
      </c>
      <c r="T2162" t="s">
        <v>2857</v>
      </c>
      <c r="U2162" t="s">
        <v>6552</v>
      </c>
      <c r="V2162" s="15" t="s">
        <v>6454</v>
      </c>
      <c r="W2162" t="s">
        <v>2871</v>
      </c>
    </row>
    <row r="2163" spans="1:23" x14ac:dyDescent="0.2">
      <c r="A2163" t="s">
        <v>2911</v>
      </c>
      <c r="B2163" t="s">
        <v>2912</v>
      </c>
      <c r="C2163" t="s">
        <v>2871</v>
      </c>
      <c r="D2163" t="s">
        <v>2872</v>
      </c>
      <c r="E2163" t="s">
        <v>2915</v>
      </c>
      <c r="F2163" t="s">
        <v>2916</v>
      </c>
      <c r="G2163" t="s">
        <v>2856</v>
      </c>
      <c r="H2163" t="s">
        <v>6550</v>
      </c>
      <c r="I2163" s="2">
        <v>45811</v>
      </c>
      <c r="J2163" t="s">
        <v>3912</v>
      </c>
      <c r="K2163" t="s">
        <v>4026</v>
      </c>
      <c r="L2163" t="s">
        <v>6553</v>
      </c>
      <c r="M2163" s="3">
        <v>27117</v>
      </c>
      <c r="N2163" s="4">
        <v>580303.80000000005</v>
      </c>
      <c r="O2163" s="4">
        <v>645.87</v>
      </c>
      <c r="P2163" s="4">
        <v>1088.1400000000001</v>
      </c>
      <c r="Q2163" s="4">
        <v>813.51</v>
      </c>
      <c r="R2163" s="4">
        <v>900</v>
      </c>
      <c r="S2163" s="4">
        <v>577669.79</v>
      </c>
      <c r="T2163" t="s">
        <v>2857</v>
      </c>
      <c r="U2163" t="s">
        <v>6552</v>
      </c>
      <c r="V2163" s="15" t="s">
        <v>6454</v>
      </c>
      <c r="W2163" t="s">
        <v>2871</v>
      </c>
    </row>
    <row r="2164" spans="1:23" x14ac:dyDescent="0.2">
      <c r="A2164" t="s">
        <v>2911</v>
      </c>
      <c r="B2164" t="s">
        <v>2912</v>
      </c>
      <c r="C2164" t="s">
        <v>2922</v>
      </c>
      <c r="D2164" t="s">
        <v>2923</v>
      </c>
      <c r="E2164" t="s">
        <v>2915</v>
      </c>
      <c r="F2164" t="s">
        <v>2916</v>
      </c>
      <c r="G2164" t="s">
        <v>2856</v>
      </c>
      <c r="H2164" t="s">
        <v>6554</v>
      </c>
      <c r="I2164" s="2">
        <v>45811</v>
      </c>
      <c r="J2164" t="s">
        <v>4111</v>
      </c>
      <c r="K2164" t="s">
        <v>6555</v>
      </c>
      <c r="L2164" t="s">
        <v>6556</v>
      </c>
      <c r="M2164" s="3">
        <v>36535</v>
      </c>
      <c r="N2164" s="4">
        <v>792970.2</v>
      </c>
      <c r="O2164" s="4">
        <v>882.56</v>
      </c>
      <c r="P2164" s="4">
        <v>1400</v>
      </c>
      <c r="Q2164" s="4">
        <v>1096.05</v>
      </c>
      <c r="R2164" s="4">
        <v>3500</v>
      </c>
      <c r="S2164" s="4">
        <v>787187.64</v>
      </c>
      <c r="T2164" t="s">
        <v>2857</v>
      </c>
      <c r="U2164" t="s">
        <v>6557</v>
      </c>
      <c r="V2164" s="15" t="s">
        <v>6454</v>
      </c>
      <c r="W2164" t="s">
        <v>2922</v>
      </c>
    </row>
    <row r="2165" spans="1:23" x14ac:dyDescent="0.2">
      <c r="A2165" t="s">
        <v>2911</v>
      </c>
      <c r="B2165" t="s">
        <v>2912</v>
      </c>
      <c r="C2165" t="s">
        <v>2922</v>
      </c>
      <c r="D2165" t="s">
        <v>2923</v>
      </c>
      <c r="E2165" t="s">
        <v>2915</v>
      </c>
      <c r="F2165" t="s">
        <v>2916</v>
      </c>
      <c r="G2165" t="s">
        <v>2856</v>
      </c>
      <c r="H2165" t="s">
        <v>6554</v>
      </c>
      <c r="I2165" s="2">
        <v>45811</v>
      </c>
      <c r="J2165" t="s">
        <v>4111</v>
      </c>
      <c r="K2165" t="s">
        <v>6555</v>
      </c>
      <c r="L2165" t="s">
        <v>6558</v>
      </c>
      <c r="M2165" s="3">
        <v>35503</v>
      </c>
      <c r="N2165" s="4">
        <v>770576.4</v>
      </c>
      <c r="O2165" s="4">
        <v>857.64</v>
      </c>
      <c r="P2165" s="4">
        <v>1400</v>
      </c>
      <c r="Q2165" s="4">
        <v>1065.0899999999999</v>
      </c>
      <c r="R2165" s="4">
        <v>3500</v>
      </c>
      <c r="S2165" s="4">
        <v>764818.76</v>
      </c>
      <c r="T2165" t="s">
        <v>2857</v>
      </c>
      <c r="U2165" t="s">
        <v>6557</v>
      </c>
      <c r="V2165" s="15" t="s">
        <v>6454</v>
      </c>
      <c r="W2165" t="s">
        <v>2922</v>
      </c>
    </row>
    <row r="2166" spans="1:23" x14ac:dyDescent="0.2">
      <c r="A2166" t="s">
        <v>2911</v>
      </c>
      <c r="B2166" t="s">
        <v>2912</v>
      </c>
      <c r="C2166" t="s">
        <v>2922</v>
      </c>
      <c r="D2166" t="s">
        <v>2923</v>
      </c>
      <c r="E2166" t="s">
        <v>2915</v>
      </c>
      <c r="F2166" t="s">
        <v>2916</v>
      </c>
      <c r="G2166" t="s">
        <v>2856</v>
      </c>
      <c r="H2166" t="s">
        <v>6554</v>
      </c>
      <c r="I2166" s="2">
        <v>45811</v>
      </c>
      <c r="J2166" t="s">
        <v>4111</v>
      </c>
      <c r="K2166" t="s">
        <v>6555</v>
      </c>
      <c r="L2166" t="s">
        <v>6559</v>
      </c>
      <c r="M2166" s="3">
        <v>36265</v>
      </c>
      <c r="N2166" s="4">
        <v>787113.36</v>
      </c>
      <c r="O2166" s="4">
        <v>876.04</v>
      </c>
      <c r="P2166" s="4">
        <v>1400</v>
      </c>
      <c r="Q2166" s="4">
        <v>1087.95</v>
      </c>
      <c r="R2166" s="4">
        <v>3500</v>
      </c>
      <c r="S2166" s="4">
        <v>781337.32</v>
      </c>
      <c r="T2166" t="s">
        <v>2857</v>
      </c>
      <c r="U2166" t="s">
        <v>6557</v>
      </c>
      <c r="V2166" s="15" t="s">
        <v>6454</v>
      </c>
      <c r="W2166" t="s">
        <v>2922</v>
      </c>
    </row>
    <row r="2167" spans="1:23" x14ac:dyDescent="0.2">
      <c r="A2167" t="s">
        <v>2911</v>
      </c>
      <c r="B2167" t="s">
        <v>2912</v>
      </c>
      <c r="C2167" t="s">
        <v>2871</v>
      </c>
      <c r="D2167" t="s">
        <v>2872</v>
      </c>
      <c r="E2167" t="s">
        <v>2915</v>
      </c>
      <c r="F2167" t="s">
        <v>2916</v>
      </c>
      <c r="G2167" t="s">
        <v>2856</v>
      </c>
      <c r="H2167" t="s">
        <v>6560</v>
      </c>
      <c r="I2167" s="2">
        <v>45811</v>
      </c>
      <c r="J2167" t="s">
        <v>3864</v>
      </c>
      <c r="K2167" t="s">
        <v>5839</v>
      </c>
      <c r="L2167" t="s">
        <v>6561</v>
      </c>
      <c r="M2167" s="3">
        <v>26839</v>
      </c>
      <c r="N2167" s="4">
        <v>587774.1</v>
      </c>
      <c r="O2167" s="4">
        <v>654.17999999999995</v>
      </c>
      <c r="P2167" s="4">
        <v>1087.58</v>
      </c>
      <c r="Q2167" s="4">
        <v>805.17</v>
      </c>
      <c r="R2167" s="4">
        <v>900</v>
      </c>
      <c r="S2167" s="4">
        <v>585132.34</v>
      </c>
      <c r="T2167" t="s">
        <v>2857</v>
      </c>
      <c r="U2167" t="s">
        <v>6562</v>
      </c>
      <c r="V2167" s="15" t="s">
        <v>6454</v>
      </c>
      <c r="W2167" t="s">
        <v>2871</v>
      </c>
    </row>
    <row r="2168" spans="1:23" x14ac:dyDescent="0.2">
      <c r="A2168" t="s">
        <v>2911</v>
      </c>
      <c r="B2168" t="s">
        <v>2912</v>
      </c>
      <c r="C2168" t="s">
        <v>2871</v>
      </c>
      <c r="D2168" t="s">
        <v>2872</v>
      </c>
      <c r="E2168" t="s">
        <v>2915</v>
      </c>
      <c r="F2168" t="s">
        <v>2916</v>
      </c>
      <c r="G2168" t="s">
        <v>2856</v>
      </c>
      <c r="H2168" t="s">
        <v>6563</v>
      </c>
      <c r="I2168" s="2">
        <v>45811</v>
      </c>
      <c r="J2168" t="s">
        <v>3269</v>
      </c>
      <c r="K2168" t="s">
        <v>3264</v>
      </c>
      <c r="L2168" t="s">
        <v>6564</v>
      </c>
      <c r="M2168" s="3">
        <v>26217</v>
      </c>
      <c r="N2168" s="4">
        <v>534864.81000000006</v>
      </c>
      <c r="O2168" s="4">
        <v>0</v>
      </c>
      <c r="P2168" s="4">
        <v>662</v>
      </c>
      <c r="Q2168" s="4">
        <v>786.51</v>
      </c>
      <c r="R2168" s="4">
        <v>0</v>
      </c>
      <c r="S2168" s="4">
        <v>534202.81000000006</v>
      </c>
      <c r="T2168" t="s">
        <v>2857</v>
      </c>
      <c r="U2168" t="s">
        <v>6565</v>
      </c>
      <c r="V2168" s="15" t="s">
        <v>6454</v>
      </c>
      <c r="W2168" t="s">
        <v>2871</v>
      </c>
    </row>
    <row r="2169" spans="1:23" x14ac:dyDescent="0.2">
      <c r="A2169" t="s">
        <v>2911</v>
      </c>
      <c r="B2169" t="s">
        <v>2912</v>
      </c>
      <c r="C2169" t="s">
        <v>2871</v>
      </c>
      <c r="D2169" t="s">
        <v>2872</v>
      </c>
      <c r="E2169" t="s">
        <v>2915</v>
      </c>
      <c r="F2169" t="s">
        <v>2916</v>
      </c>
      <c r="G2169" t="s">
        <v>2856</v>
      </c>
      <c r="H2169" t="s">
        <v>6563</v>
      </c>
      <c r="I2169" s="2">
        <v>45811</v>
      </c>
      <c r="J2169" t="s">
        <v>3269</v>
      </c>
      <c r="K2169" t="s">
        <v>3264</v>
      </c>
      <c r="L2169" t="s">
        <v>6566</v>
      </c>
      <c r="M2169" s="3">
        <v>26217</v>
      </c>
      <c r="N2169" s="4">
        <v>534864.81000000006</v>
      </c>
      <c r="O2169" s="4">
        <v>0</v>
      </c>
      <c r="P2169" s="4">
        <v>662</v>
      </c>
      <c r="Q2169" s="4">
        <v>786.51</v>
      </c>
      <c r="R2169" s="4">
        <v>0</v>
      </c>
      <c r="S2169" s="4">
        <v>534202.81000000006</v>
      </c>
      <c r="T2169" t="s">
        <v>2857</v>
      </c>
      <c r="U2169" t="s">
        <v>6565</v>
      </c>
      <c r="V2169" s="15" t="s">
        <v>6454</v>
      </c>
      <c r="W2169" t="s">
        <v>2871</v>
      </c>
    </row>
    <row r="2170" spans="1:23" x14ac:dyDescent="0.2">
      <c r="A2170" t="s">
        <v>2911</v>
      </c>
      <c r="B2170" t="s">
        <v>2912</v>
      </c>
      <c r="C2170" t="s">
        <v>2871</v>
      </c>
      <c r="D2170" t="s">
        <v>2872</v>
      </c>
      <c r="E2170" t="s">
        <v>2915</v>
      </c>
      <c r="F2170" t="s">
        <v>2916</v>
      </c>
      <c r="G2170" t="s">
        <v>2856</v>
      </c>
      <c r="H2170" t="s">
        <v>6567</v>
      </c>
      <c r="I2170" s="2">
        <v>45811</v>
      </c>
      <c r="J2170" t="s">
        <v>3257</v>
      </c>
      <c r="K2170" t="s">
        <v>4521</v>
      </c>
      <c r="L2170" t="s">
        <v>6568</v>
      </c>
      <c r="M2170" s="3">
        <v>26328</v>
      </c>
      <c r="N2170" s="4">
        <v>537129.38</v>
      </c>
      <c r="O2170" s="4">
        <v>0</v>
      </c>
      <c r="P2170" s="4">
        <v>662</v>
      </c>
      <c r="Q2170" s="4">
        <v>789.84</v>
      </c>
      <c r="R2170" s="4">
        <v>0</v>
      </c>
      <c r="S2170" s="4">
        <v>536467.38</v>
      </c>
      <c r="T2170" t="s">
        <v>2857</v>
      </c>
      <c r="U2170" t="s">
        <v>6569</v>
      </c>
      <c r="V2170" s="15" t="s">
        <v>6454</v>
      </c>
      <c r="W2170" t="s">
        <v>2871</v>
      </c>
    </row>
    <row r="2171" spans="1:23" x14ac:dyDescent="0.2">
      <c r="A2171" t="s">
        <v>2911</v>
      </c>
      <c r="B2171" t="s">
        <v>2912</v>
      </c>
      <c r="C2171" t="s">
        <v>2871</v>
      </c>
      <c r="D2171" t="s">
        <v>2872</v>
      </c>
      <c r="E2171" t="s">
        <v>2915</v>
      </c>
      <c r="F2171" t="s">
        <v>2916</v>
      </c>
      <c r="G2171" t="s">
        <v>2856</v>
      </c>
      <c r="H2171" t="s">
        <v>6567</v>
      </c>
      <c r="I2171" s="2">
        <v>45811</v>
      </c>
      <c r="J2171" t="s">
        <v>3257</v>
      </c>
      <c r="K2171" t="s">
        <v>4521</v>
      </c>
      <c r="L2171" t="s">
        <v>6570</v>
      </c>
      <c r="M2171" s="3">
        <v>26328</v>
      </c>
      <c r="N2171" s="4">
        <v>537129.38</v>
      </c>
      <c r="O2171" s="4">
        <v>0</v>
      </c>
      <c r="P2171" s="4">
        <v>662</v>
      </c>
      <c r="Q2171" s="4">
        <v>789.84</v>
      </c>
      <c r="R2171" s="4">
        <v>0</v>
      </c>
      <c r="S2171" s="4">
        <v>536467.38</v>
      </c>
      <c r="T2171" t="s">
        <v>2857</v>
      </c>
      <c r="U2171" t="s">
        <v>6569</v>
      </c>
      <c r="V2171" s="15" t="s">
        <v>6454</v>
      </c>
      <c r="W2171" t="s">
        <v>2871</v>
      </c>
    </row>
    <row r="2172" spans="1:23" x14ac:dyDescent="0.2">
      <c r="A2172" t="s">
        <v>2911</v>
      </c>
      <c r="B2172" t="s">
        <v>2912</v>
      </c>
      <c r="C2172" t="s">
        <v>2871</v>
      </c>
      <c r="D2172" t="s">
        <v>2872</v>
      </c>
      <c r="E2172" t="s">
        <v>2915</v>
      </c>
      <c r="F2172" t="s">
        <v>2916</v>
      </c>
      <c r="G2172" t="s">
        <v>2856</v>
      </c>
      <c r="H2172" t="s">
        <v>6567</v>
      </c>
      <c r="I2172" s="2">
        <v>45811</v>
      </c>
      <c r="J2172" t="s">
        <v>3257</v>
      </c>
      <c r="K2172" t="s">
        <v>4521</v>
      </c>
      <c r="L2172" t="s">
        <v>6571</v>
      </c>
      <c r="M2172" s="3">
        <v>26178</v>
      </c>
      <c r="N2172" s="4">
        <v>534069.16</v>
      </c>
      <c r="O2172" s="4">
        <v>0</v>
      </c>
      <c r="P2172" s="4">
        <v>662</v>
      </c>
      <c r="Q2172" s="4">
        <v>785.34</v>
      </c>
      <c r="R2172" s="4">
        <v>0</v>
      </c>
      <c r="S2172" s="4">
        <v>533407.16</v>
      </c>
      <c r="T2172" t="s">
        <v>2857</v>
      </c>
      <c r="U2172" t="s">
        <v>6569</v>
      </c>
      <c r="V2172" s="15" t="s">
        <v>6454</v>
      </c>
      <c r="W2172" t="s">
        <v>2871</v>
      </c>
    </row>
    <row r="2173" spans="1:23" x14ac:dyDescent="0.2">
      <c r="A2173" t="s">
        <v>2911</v>
      </c>
      <c r="B2173" t="s">
        <v>2912</v>
      </c>
      <c r="C2173" t="s">
        <v>2871</v>
      </c>
      <c r="D2173" t="s">
        <v>2872</v>
      </c>
      <c r="E2173" t="s">
        <v>2915</v>
      </c>
      <c r="F2173" t="s">
        <v>2916</v>
      </c>
      <c r="G2173" t="s">
        <v>2856</v>
      </c>
      <c r="H2173" t="s">
        <v>6567</v>
      </c>
      <c r="I2173" s="2">
        <v>45811</v>
      </c>
      <c r="J2173" t="s">
        <v>3257</v>
      </c>
      <c r="K2173" t="s">
        <v>4521</v>
      </c>
      <c r="L2173" t="s">
        <v>6572</v>
      </c>
      <c r="M2173" s="3">
        <v>26178</v>
      </c>
      <c r="N2173" s="4">
        <v>534069.16</v>
      </c>
      <c r="O2173" s="4">
        <v>0</v>
      </c>
      <c r="P2173" s="4">
        <v>662</v>
      </c>
      <c r="Q2173" s="4">
        <v>785.34</v>
      </c>
      <c r="R2173" s="4">
        <v>0</v>
      </c>
      <c r="S2173" s="4">
        <v>533407.16</v>
      </c>
      <c r="T2173" t="s">
        <v>2857</v>
      </c>
      <c r="U2173" t="s">
        <v>6569</v>
      </c>
      <c r="V2173" s="15" t="s">
        <v>6454</v>
      </c>
      <c r="W2173" t="s">
        <v>2871</v>
      </c>
    </row>
    <row r="2174" spans="1:23" x14ac:dyDescent="0.2">
      <c r="A2174" t="s">
        <v>2911</v>
      </c>
      <c r="B2174" t="s">
        <v>2912</v>
      </c>
      <c r="C2174" t="s">
        <v>2871</v>
      </c>
      <c r="D2174" t="s">
        <v>2872</v>
      </c>
      <c r="E2174" t="s">
        <v>2915</v>
      </c>
      <c r="F2174" t="s">
        <v>2916</v>
      </c>
      <c r="G2174" t="s">
        <v>2856</v>
      </c>
      <c r="H2174" t="s">
        <v>6567</v>
      </c>
      <c r="I2174" s="2">
        <v>45811</v>
      </c>
      <c r="J2174" t="s">
        <v>3257</v>
      </c>
      <c r="K2174" t="s">
        <v>4521</v>
      </c>
      <c r="L2174" t="s">
        <v>6573</v>
      </c>
      <c r="M2174" s="3">
        <v>26231</v>
      </c>
      <c r="N2174" s="4">
        <v>535150.43000000005</v>
      </c>
      <c r="O2174" s="4">
        <v>0</v>
      </c>
      <c r="P2174" s="4">
        <v>662</v>
      </c>
      <c r="Q2174" s="4">
        <v>786.93</v>
      </c>
      <c r="R2174" s="4">
        <v>0</v>
      </c>
      <c r="S2174" s="4">
        <v>534488.43000000005</v>
      </c>
      <c r="T2174" t="s">
        <v>2857</v>
      </c>
      <c r="U2174" t="s">
        <v>6569</v>
      </c>
      <c r="V2174" s="15" t="s">
        <v>6454</v>
      </c>
      <c r="W2174" t="s">
        <v>2871</v>
      </c>
    </row>
    <row r="2175" spans="1:23" x14ac:dyDescent="0.2">
      <c r="A2175" t="s">
        <v>2911</v>
      </c>
      <c r="B2175" t="s">
        <v>2912</v>
      </c>
      <c r="C2175" t="s">
        <v>2871</v>
      </c>
      <c r="D2175" t="s">
        <v>2872</v>
      </c>
      <c r="E2175" t="s">
        <v>2915</v>
      </c>
      <c r="F2175" t="s">
        <v>2916</v>
      </c>
      <c r="G2175" t="s">
        <v>2856</v>
      </c>
      <c r="H2175" t="s">
        <v>6574</v>
      </c>
      <c r="I2175" s="2">
        <v>45811</v>
      </c>
      <c r="J2175" t="s">
        <v>3257</v>
      </c>
      <c r="K2175" t="s">
        <v>3258</v>
      </c>
      <c r="L2175" t="s">
        <v>6575</v>
      </c>
      <c r="M2175" s="3">
        <v>26067</v>
      </c>
      <c r="N2175" s="4">
        <v>573474</v>
      </c>
      <c r="O2175" s="4">
        <v>0</v>
      </c>
      <c r="P2175" s="4">
        <v>662</v>
      </c>
      <c r="Q2175" s="4">
        <v>782.01</v>
      </c>
      <c r="R2175" s="4">
        <v>0</v>
      </c>
      <c r="S2175" s="4">
        <v>572812</v>
      </c>
      <c r="T2175" t="s">
        <v>2857</v>
      </c>
      <c r="U2175" t="s">
        <v>6576</v>
      </c>
      <c r="V2175" s="15" t="s">
        <v>6454</v>
      </c>
      <c r="W2175" t="s">
        <v>2871</v>
      </c>
    </row>
    <row r="2176" spans="1:23" x14ac:dyDescent="0.2">
      <c r="A2176" t="s">
        <v>2911</v>
      </c>
      <c r="B2176" t="s">
        <v>2912</v>
      </c>
      <c r="C2176" t="s">
        <v>2871</v>
      </c>
      <c r="D2176" t="s">
        <v>2872</v>
      </c>
      <c r="E2176" t="s">
        <v>2915</v>
      </c>
      <c r="F2176" t="s">
        <v>2916</v>
      </c>
      <c r="G2176" t="s">
        <v>2856</v>
      </c>
      <c r="H2176" t="s">
        <v>6574</v>
      </c>
      <c r="I2176" s="2">
        <v>45811</v>
      </c>
      <c r="J2176" t="s">
        <v>3257</v>
      </c>
      <c r="K2176" t="s">
        <v>3258</v>
      </c>
      <c r="L2176" t="s">
        <v>6577</v>
      </c>
      <c r="M2176" s="3">
        <v>26067</v>
      </c>
      <c r="N2176" s="4">
        <v>573474</v>
      </c>
      <c r="O2176" s="4">
        <v>0</v>
      </c>
      <c r="P2176" s="4">
        <v>662</v>
      </c>
      <c r="Q2176" s="4">
        <v>782.01</v>
      </c>
      <c r="R2176" s="4">
        <v>0</v>
      </c>
      <c r="S2176" s="4">
        <v>572812</v>
      </c>
      <c r="T2176" t="s">
        <v>2857</v>
      </c>
      <c r="U2176" t="s">
        <v>6576</v>
      </c>
      <c r="V2176" s="15" t="s">
        <v>6454</v>
      </c>
      <c r="W2176" t="s">
        <v>2871</v>
      </c>
    </row>
    <row r="2177" spans="1:23" x14ac:dyDescent="0.2">
      <c r="A2177" t="s">
        <v>2911</v>
      </c>
      <c r="B2177" t="s">
        <v>2912</v>
      </c>
      <c r="C2177" t="s">
        <v>3053</v>
      </c>
      <c r="D2177" t="s">
        <v>3054</v>
      </c>
      <c r="E2177" t="s">
        <v>2915</v>
      </c>
      <c r="F2177" t="s">
        <v>2916</v>
      </c>
      <c r="G2177" t="s">
        <v>2856</v>
      </c>
      <c r="H2177" t="s">
        <v>6578</v>
      </c>
      <c r="I2177" s="2">
        <v>45811</v>
      </c>
      <c r="J2177" t="s">
        <v>4386</v>
      </c>
      <c r="K2177" t="s">
        <v>4387</v>
      </c>
      <c r="L2177" t="s">
        <v>6579</v>
      </c>
      <c r="M2177" s="3">
        <v>7460</v>
      </c>
      <c r="N2177" s="4">
        <v>168855.31</v>
      </c>
      <c r="O2177" s="4">
        <v>187.93</v>
      </c>
      <c r="P2177" s="4">
        <v>638.1</v>
      </c>
      <c r="Q2177" s="4">
        <v>223.8</v>
      </c>
      <c r="R2177" s="4">
        <v>1350</v>
      </c>
      <c r="S2177" s="4">
        <v>166679.28</v>
      </c>
      <c r="T2177" t="s">
        <v>2857</v>
      </c>
      <c r="U2177" t="s">
        <v>6580</v>
      </c>
      <c r="V2177" s="15" t="s">
        <v>6454</v>
      </c>
      <c r="W2177" t="s">
        <v>3053</v>
      </c>
    </row>
    <row r="2178" spans="1:23" x14ac:dyDescent="0.2">
      <c r="A2178" t="s">
        <v>2911</v>
      </c>
      <c r="B2178" t="s">
        <v>2912</v>
      </c>
      <c r="C2178" t="s">
        <v>3053</v>
      </c>
      <c r="D2178" t="s">
        <v>3054</v>
      </c>
      <c r="E2178" t="s">
        <v>2915</v>
      </c>
      <c r="F2178" t="s">
        <v>2916</v>
      </c>
      <c r="G2178" t="s">
        <v>2856</v>
      </c>
      <c r="H2178" t="s">
        <v>6578</v>
      </c>
      <c r="I2178" s="2">
        <v>45811</v>
      </c>
      <c r="J2178" t="s">
        <v>4386</v>
      </c>
      <c r="K2178" t="s">
        <v>4387</v>
      </c>
      <c r="L2178" t="s">
        <v>6581</v>
      </c>
      <c r="M2178" s="3">
        <v>8704</v>
      </c>
      <c r="N2178" s="4">
        <v>197012.95</v>
      </c>
      <c r="O2178" s="4">
        <v>219.27</v>
      </c>
      <c r="P2178" s="4">
        <v>744.45</v>
      </c>
      <c r="Q2178" s="4">
        <v>261.12</v>
      </c>
      <c r="R2178" s="4">
        <v>1575</v>
      </c>
      <c r="S2178" s="4">
        <v>194474.23</v>
      </c>
      <c r="T2178" t="s">
        <v>2857</v>
      </c>
      <c r="U2178" t="s">
        <v>6580</v>
      </c>
      <c r="V2178" s="15" t="s">
        <v>6454</v>
      </c>
      <c r="W2178" t="s">
        <v>3053</v>
      </c>
    </row>
    <row r="2179" spans="1:23" x14ac:dyDescent="0.2">
      <c r="A2179" t="s">
        <v>2911</v>
      </c>
      <c r="B2179" t="s">
        <v>2912</v>
      </c>
      <c r="C2179" t="s">
        <v>3053</v>
      </c>
      <c r="D2179" t="s">
        <v>3054</v>
      </c>
      <c r="E2179" t="s">
        <v>2915</v>
      </c>
      <c r="F2179" t="s">
        <v>2916</v>
      </c>
      <c r="G2179" t="s">
        <v>2856</v>
      </c>
      <c r="H2179" t="s">
        <v>6578</v>
      </c>
      <c r="I2179" s="2">
        <v>45811</v>
      </c>
      <c r="J2179" t="s">
        <v>4386</v>
      </c>
      <c r="K2179" t="s">
        <v>4387</v>
      </c>
      <c r="L2179" t="s">
        <v>6582</v>
      </c>
      <c r="M2179" s="3">
        <v>8704</v>
      </c>
      <c r="N2179" s="4">
        <v>197012.95</v>
      </c>
      <c r="O2179" s="4">
        <v>219.27</v>
      </c>
      <c r="P2179" s="4">
        <v>744.45</v>
      </c>
      <c r="Q2179" s="4">
        <v>261.12</v>
      </c>
      <c r="R2179" s="4">
        <v>1575</v>
      </c>
      <c r="S2179" s="4">
        <v>194474.23</v>
      </c>
      <c r="T2179" t="s">
        <v>2857</v>
      </c>
      <c r="U2179" t="s">
        <v>6580</v>
      </c>
      <c r="V2179" s="15" t="s">
        <v>6454</v>
      </c>
      <c r="W2179" t="s">
        <v>3053</v>
      </c>
    </row>
    <row r="2180" spans="1:23" x14ac:dyDescent="0.2">
      <c r="A2180" t="s">
        <v>2911</v>
      </c>
      <c r="B2180" t="s">
        <v>2912</v>
      </c>
      <c r="C2180" t="s">
        <v>2871</v>
      </c>
      <c r="D2180" t="s">
        <v>2872</v>
      </c>
      <c r="E2180" t="s">
        <v>2915</v>
      </c>
      <c r="F2180" t="s">
        <v>2916</v>
      </c>
      <c r="G2180" t="s">
        <v>2856</v>
      </c>
      <c r="H2180" t="s">
        <v>6583</v>
      </c>
      <c r="I2180" s="2">
        <v>45811</v>
      </c>
      <c r="J2180" t="s">
        <v>3844</v>
      </c>
      <c r="K2180" t="s">
        <v>3840</v>
      </c>
      <c r="L2180" t="s">
        <v>6584</v>
      </c>
      <c r="M2180" s="3">
        <v>31625</v>
      </c>
      <c r="N2180" s="4">
        <v>652469.61</v>
      </c>
      <c r="O2180" s="4">
        <v>0</v>
      </c>
      <c r="P2180" s="4">
        <v>679</v>
      </c>
      <c r="Q2180" s="4">
        <v>948.75</v>
      </c>
      <c r="R2180" s="4">
        <v>0</v>
      </c>
      <c r="S2180" s="4">
        <v>651790.61</v>
      </c>
      <c r="T2180" t="s">
        <v>2857</v>
      </c>
      <c r="U2180" t="s">
        <v>6585</v>
      </c>
      <c r="V2180" s="15" t="s">
        <v>6454</v>
      </c>
      <c r="W2180" t="s">
        <v>2871</v>
      </c>
    </row>
    <row r="2181" spans="1:23" x14ac:dyDescent="0.2">
      <c r="A2181" t="s">
        <v>2911</v>
      </c>
      <c r="B2181" t="s">
        <v>2912</v>
      </c>
      <c r="C2181" t="s">
        <v>2871</v>
      </c>
      <c r="D2181" t="s">
        <v>2872</v>
      </c>
      <c r="E2181" t="s">
        <v>2915</v>
      </c>
      <c r="F2181" t="s">
        <v>2916</v>
      </c>
      <c r="G2181" t="s">
        <v>2856</v>
      </c>
      <c r="H2181" t="s">
        <v>6583</v>
      </c>
      <c r="I2181" s="2">
        <v>45811</v>
      </c>
      <c r="J2181" t="s">
        <v>3844</v>
      </c>
      <c r="K2181" t="s">
        <v>3840</v>
      </c>
      <c r="L2181" t="s">
        <v>6586</v>
      </c>
      <c r="M2181" s="3">
        <v>32217</v>
      </c>
      <c r="N2181" s="4">
        <v>664683.42000000004</v>
      </c>
      <c r="O2181" s="4">
        <v>0</v>
      </c>
      <c r="P2181" s="4">
        <v>679</v>
      </c>
      <c r="Q2181" s="4">
        <v>966.51</v>
      </c>
      <c r="R2181" s="4">
        <v>0</v>
      </c>
      <c r="S2181" s="4">
        <v>664004.42000000004</v>
      </c>
      <c r="T2181" t="s">
        <v>2857</v>
      </c>
      <c r="U2181" t="s">
        <v>6585</v>
      </c>
      <c r="V2181" s="15" t="s">
        <v>6454</v>
      </c>
      <c r="W2181" t="s">
        <v>2871</v>
      </c>
    </row>
    <row r="2182" spans="1:23" x14ac:dyDescent="0.2">
      <c r="A2182" t="s">
        <v>2911</v>
      </c>
      <c r="B2182" t="s">
        <v>2912</v>
      </c>
      <c r="C2182" t="s">
        <v>2871</v>
      </c>
      <c r="D2182" t="s">
        <v>2872</v>
      </c>
      <c r="E2182" t="s">
        <v>2915</v>
      </c>
      <c r="F2182" t="s">
        <v>2916</v>
      </c>
      <c r="G2182" t="s">
        <v>2856</v>
      </c>
      <c r="H2182" t="s">
        <v>6583</v>
      </c>
      <c r="I2182" s="2">
        <v>45811</v>
      </c>
      <c r="J2182" t="s">
        <v>3844</v>
      </c>
      <c r="K2182" t="s">
        <v>3840</v>
      </c>
      <c r="L2182" t="s">
        <v>6587</v>
      </c>
      <c r="M2182" s="3">
        <v>32752</v>
      </c>
      <c r="N2182" s="4">
        <v>675721.25</v>
      </c>
      <c r="O2182" s="4">
        <v>0</v>
      </c>
      <c r="P2182" s="4">
        <v>679</v>
      </c>
      <c r="Q2182" s="4">
        <v>982.56</v>
      </c>
      <c r="R2182" s="4">
        <v>0</v>
      </c>
      <c r="S2182" s="4">
        <v>675042.25</v>
      </c>
      <c r="T2182" t="s">
        <v>2857</v>
      </c>
      <c r="U2182" t="s">
        <v>6585</v>
      </c>
      <c r="V2182" s="15" t="s">
        <v>6454</v>
      </c>
      <c r="W2182" t="s">
        <v>2871</v>
      </c>
    </row>
    <row r="2183" spans="1:23" x14ac:dyDescent="0.2">
      <c r="A2183" t="s">
        <v>2911</v>
      </c>
      <c r="B2183" t="s">
        <v>2912</v>
      </c>
      <c r="C2183" t="s">
        <v>2871</v>
      </c>
      <c r="D2183" t="s">
        <v>2872</v>
      </c>
      <c r="E2183" t="s">
        <v>2915</v>
      </c>
      <c r="F2183" t="s">
        <v>2916</v>
      </c>
      <c r="G2183" t="s">
        <v>2856</v>
      </c>
      <c r="H2183" t="s">
        <v>6583</v>
      </c>
      <c r="I2183" s="2">
        <v>45811</v>
      </c>
      <c r="J2183" t="s">
        <v>3844</v>
      </c>
      <c r="K2183" t="s">
        <v>3840</v>
      </c>
      <c r="L2183" t="s">
        <v>6588</v>
      </c>
      <c r="M2183" s="3">
        <v>32715</v>
      </c>
      <c r="N2183" s="4">
        <v>674957.89</v>
      </c>
      <c r="O2183" s="4">
        <v>0</v>
      </c>
      <c r="P2183" s="4">
        <v>679</v>
      </c>
      <c r="Q2183" s="4">
        <v>981.45</v>
      </c>
      <c r="R2183" s="4">
        <v>0</v>
      </c>
      <c r="S2183" s="4">
        <v>674278.89</v>
      </c>
      <c r="T2183" t="s">
        <v>2857</v>
      </c>
      <c r="U2183" t="s">
        <v>6585</v>
      </c>
      <c r="V2183" s="15" t="s">
        <v>6454</v>
      </c>
      <c r="W2183" t="s">
        <v>2871</v>
      </c>
    </row>
    <row r="2184" spans="1:23" x14ac:dyDescent="0.2">
      <c r="A2184" t="s">
        <v>2911</v>
      </c>
      <c r="B2184" t="s">
        <v>2912</v>
      </c>
      <c r="C2184" t="s">
        <v>2871</v>
      </c>
      <c r="D2184" t="s">
        <v>2872</v>
      </c>
      <c r="E2184" t="s">
        <v>2915</v>
      </c>
      <c r="F2184" t="s">
        <v>2916</v>
      </c>
      <c r="G2184" t="s">
        <v>2856</v>
      </c>
      <c r="H2184" t="s">
        <v>6583</v>
      </c>
      <c r="I2184" s="2">
        <v>45811</v>
      </c>
      <c r="J2184" t="s">
        <v>3844</v>
      </c>
      <c r="K2184" t="s">
        <v>3840</v>
      </c>
      <c r="L2184" t="s">
        <v>6589</v>
      </c>
      <c r="M2184" s="3">
        <v>32551</v>
      </c>
      <c r="N2184" s="4">
        <v>671574.33</v>
      </c>
      <c r="O2184" s="4">
        <v>0</v>
      </c>
      <c r="P2184" s="4">
        <v>679</v>
      </c>
      <c r="Q2184" s="4">
        <v>976.53</v>
      </c>
      <c r="R2184" s="4">
        <v>0</v>
      </c>
      <c r="S2184" s="4">
        <v>670895.32999999996</v>
      </c>
      <c r="T2184" t="s">
        <v>2857</v>
      </c>
      <c r="U2184" t="s">
        <v>6585</v>
      </c>
      <c r="V2184" s="15" t="s">
        <v>6454</v>
      </c>
      <c r="W2184" t="s">
        <v>2871</v>
      </c>
    </row>
    <row r="2185" spans="1:23" x14ac:dyDescent="0.2">
      <c r="A2185" t="s">
        <v>2911</v>
      </c>
      <c r="B2185" t="s">
        <v>2912</v>
      </c>
      <c r="C2185" t="s">
        <v>2922</v>
      </c>
      <c r="D2185" t="s">
        <v>2923</v>
      </c>
      <c r="E2185" t="s">
        <v>2915</v>
      </c>
      <c r="F2185" t="s">
        <v>2916</v>
      </c>
      <c r="G2185" t="s">
        <v>2856</v>
      </c>
      <c r="H2185" t="s">
        <v>6590</v>
      </c>
      <c r="I2185" s="2">
        <v>45812</v>
      </c>
      <c r="J2185" t="s">
        <v>2957</v>
      </c>
      <c r="K2185" t="s">
        <v>2958</v>
      </c>
      <c r="L2185" t="s">
        <v>6591</v>
      </c>
      <c r="M2185" s="3">
        <v>29539</v>
      </c>
      <c r="N2185" s="4">
        <v>651573.63</v>
      </c>
      <c r="O2185" s="4">
        <v>725.19</v>
      </c>
      <c r="P2185" s="4">
        <v>2154</v>
      </c>
      <c r="Q2185" s="4">
        <v>886.17</v>
      </c>
      <c r="R2185" s="4">
        <v>4500</v>
      </c>
      <c r="S2185" s="4">
        <v>644194.43999999994</v>
      </c>
      <c r="T2185" t="s">
        <v>2857</v>
      </c>
      <c r="U2185" t="s">
        <v>6592</v>
      </c>
      <c r="V2185" s="15" t="s">
        <v>6454</v>
      </c>
      <c r="W2185" t="s">
        <v>2922</v>
      </c>
    </row>
    <row r="2186" spans="1:23" x14ac:dyDescent="0.2">
      <c r="A2186" t="s">
        <v>2911</v>
      </c>
      <c r="B2186" t="s">
        <v>2912</v>
      </c>
      <c r="C2186" t="s">
        <v>2922</v>
      </c>
      <c r="D2186" t="s">
        <v>2923</v>
      </c>
      <c r="E2186" t="s">
        <v>2915</v>
      </c>
      <c r="F2186" t="s">
        <v>2916</v>
      </c>
      <c r="G2186" t="s">
        <v>2856</v>
      </c>
      <c r="H2186" t="s">
        <v>6593</v>
      </c>
      <c r="I2186" s="2">
        <v>45812</v>
      </c>
      <c r="J2186" t="s">
        <v>3013</v>
      </c>
      <c r="K2186" t="s">
        <v>3808</v>
      </c>
      <c r="L2186" t="s">
        <v>6594</v>
      </c>
      <c r="M2186" s="3">
        <v>11875</v>
      </c>
      <c r="N2186" s="4">
        <v>261464.7</v>
      </c>
      <c r="O2186" s="4">
        <v>291</v>
      </c>
      <c r="P2186" s="4">
        <v>1101.5999999999999</v>
      </c>
      <c r="Q2186" s="4">
        <v>356.25</v>
      </c>
      <c r="R2186" s="4">
        <v>1800</v>
      </c>
      <c r="S2186" s="4">
        <v>258272.1</v>
      </c>
      <c r="T2186" t="s">
        <v>2857</v>
      </c>
      <c r="U2186" t="s">
        <v>6595</v>
      </c>
      <c r="V2186" s="15" t="s">
        <v>6454</v>
      </c>
      <c r="W2186" t="s">
        <v>2922</v>
      </c>
    </row>
    <row r="2187" spans="1:23" x14ac:dyDescent="0.2">
      <c r="A2187" t="s">
        <v>2911</v>
      </c>
      <c r="B2187" t="s">
        <v>2912</v>
      </c>
      <c r="C2187" t="s">
        <v>2922</v>
      </c>
      <c r="D2187" t="s">
        <v>2923</v>
      </c>
      <c r="E2187" t="s">
        <v>2915</v>
      </c>
      <c r="F2187" t="s">
        <v>2916</v>
      </c>
      <c r="G2187" t="s">
        <v>2856</v>
      </c>
      <c r="H2187" t="s">
        <v>6596</v>
      </c>
      <c r="I2187" s="2">
        <v>45812</v>
      </c>
      <c r="J2187" t="s">
        <v>2925</v>
      </c>
      <c r="K2187" t="s">
        <v>3003</v>
      </c>
      <c r="L2187" t="s">
        <v>6597</v>
      </c>
      <c r="M2187" s="3">
        <v>29455</v>
      </c>
      <c r="N2187" s="4">
        <v>646480.69999999995</v>
      </c>
      <c r="O2187" s="4">
        <v>719.52</v>
      </c>
      <c r="P2187" s="4">
        <v>2154</v>
      </c>
      <c r="Q2187" s="4">
        <v>883.65</v>
      </c>
      <c r="R2187" s="4">
        <v>4500</v>
      </c>
      <c r="S2187" s="4">
        <v>639107.18000000005</v>
      </c>
      <c r="T2187" t="s">
        <v>2857</v>
      </c>
      <c r="U2187" t="s">
        <v>6598</v>
      </c>
      <c r="V2187" s="15" t="s">
        <v>6454</v>
      </c>
      <c r="W2187" t="s">
        <v>2922</v>
      </c>
    </row>
    <row r="2188" spans="1:23" x14ac:dyDescent="0.2">
      <c r="A2188" t="s">
        <v>2911</v>
      </c>
      <c r="B2188" t="s">
        <v>2912</v>
      </c>
      <c r="C2188" t="s">
        <v>2922</v>
      </c>
      <c r="D2188" t="s">
        <v>2923</v>
      </c>
      <c r="E2188" t="s">
        <v>2915</v>
      </c>
      <c r="F2188" t="s">
        <v>2916</v>
      </c>
      <c r="G2188" t="s">
        <v>2856</v>
      </c>
      <c r="H2188" t="s">
        <v>6596</v>
      </c>
      <c r="I2188" s="2">
        <v>45812</v>
      </c>
      <c r="J2188" t="s">
        <v>2925</v>
      </c>
      <c r="K2188" t="s">
        <v>3003</v>
      </c>
      <c r="L2188" t="s">
        <v>6599</v>
      </c>
      <c r="M2188" s="3">
        <v>29560</v>
      </c>
      <c r="N2188" s="4">
        <v>648785.24</v>
      </c>
      <c r="O2188" s="4">
        <v>722.08</v>
      </c>
      <c r="P2188" s="4">
        <v>2154</v>
      </c>
      <c r="Q2188" s="4">
        <v>886.8</v>
      </c>
      <c r="R2188" s="4">
        <v>4500</v>
      </c>
      <c r="S2188" s="4">
        <v>641409.16</v>
      </c>
      <c r="T2188" t="s">
        <v>2857</v>
      </c>
      <c r="U2188" t="s">
        <v>6598</v>
      </c>
      <c r="V2188" s="15" t="s">
        <v>6454</v>
      </c>
      <c r="W2188" t="s">
        <v>2922</v>
      </c>
    </row>
    <row r="2189" spans="1:23" x14ac:dyDescent="0.2">
      <c r="A2189" t="s">
        <v>2911</v>
      </c>
      <c r="B2189" t="s">
        <v>2912</v>
      </c>
      <c r="C2189" t="s">
        <v>2913</v>
      </c>
      <c r="D2189" t="s">
        <v>2914</v>
      </c>
      <c r="E2189" t="s">
        <v>2915</v>
      </c>
      <c r="F2189" t="s">
        <v>2916</v>
      </c>
      <c r="G2189" t="s">
        <v>2856</v>
      </c>
      <c r="H2189" t="s">
        <v>6600</v>
      </c>
      <c r="I2189" s="2">
        <v>45813</v>
      </c>
      <c r="J2189" t="s">
        <v>3294</v>
      </c>
      <c r="K2189" t="s">
        <v>3295</v>
      </c>
      <c r="L2189" t="s">
        <v>6601</v>
      </c>
      <c r="M2189" s="3">
        <v>29366</v>
      </c>
      <c r="N2189" s="4">
        <v>664692.36</v>
      </c>
      <c r="O2189" s="4">
        <v>739.79</v>
      </c>
      <c r="P2189" s="4">
        <v>2056.5500000000002</v>
      </c>
      <c r="Q2189" s="4">
        <v>880.98</v>
      </c>
      <c r="R2189" s="4">
        <v>3500</v>
      </c>
      <c r="S2189" s="4">
        <v>658396.02</v>
      </c>
      <c r="T2189" t="s">
        <v>2857</v>
      </c>
      <c r="U2189" t="s">
        <v>6602</v>
      </c>
      <c r="V2189" s="15" t="s">
        <v>6454</v>
      </c>
      <c r="W2189" t="s">
        <v>2913</v>
      </c>
    </row>
    <row r="2190" spans="1:23" x14ac:dyDescent="0.2">
      <c r="A2190" t="s">
        <v>2911</v>
      </c>
      <c r="B2190" t="s">
        <v>2912</v>
      </c>
      <c r="C2190" t="s">
        <v>2871</v>
      </c>
      <c r="D2190" t="s">
        <v>2872</v>
      </c>
      <c r="E2190" t="s">
        <v>2915</v>
      </c>
      <c r="F2190" t="s">
        <v>2916</v>
      </c>
      <c r="G2190" t="s">
        <v>2856</v>
      </c>
      <c r="H2190" t="s">
        <v>6603</v>
      </c>
      <c r="I2190" s="2">
        <v>45813</v>
      </c>
      <c r="J2190" t="s">
        <v>3471</v>
      </c>
      <c r="K2190" t="s">
        <v>6225</v>
      </c>
      <c r="L2190" t="s">
        <v>6604</v>
      </c>
      <c r="M2190" s="3">
        <v>26839</v>
      </c>
      <c r="N2190" s="4">
        <v>579722.4</v>
      </c>
      <c r="O2190" s="4">
        <v>645.22</v>
      </c>
      <c r="P2190" s="4">
        <v>1087.58</v>
      </c>
      <c r="Q2190" s="4">
        <v>805.17</v>
      </c>
      <c r="R2190" s="4">
        <v>900</v>
      </c>
      <c r="S2190" s="4">
        <v>577089.6</v>
      </c>
      <c r="T2190" t="s">
        <v>2857</v>
      </c>
      <c r="U2190" t="s">
        <v>6605</v>
      </c>
      <c r="V2190" s="15" t="s">
        <v>6454</v>
      </c>
      <c r="W2190" t="s">
        <v>2871</v>
      </c>
    </row>
    <row r="2191" spans="1:23" x14ac:dyDescent="0.2">
      <c r="A2191" t="s">
        <v>2911</v>
      </c>
      <c r="B2191" t="s">
        <v>2912</v>
      </c>
      <c r="C2191" t="s">
        <v>2871</v>
      </c>
      <c r="D2191" t="s">
        <v>2872</v>
      </c>
      <c r="E2191" t="s">
        <v>2915</v>
      </c>
      <c r="F2191" t="s">
        <v>2916</v>
      </c>
      <c r="G2191" t="s">
        <v>2856</v>
      </c>
      <c r="H2191" t="s">
        <v>6606</v>
      </c>
      <c r="I2191" s="2">
        <v>45813</v>
      </c>
      <c r="J2191" t="s">
        <v>6607</v>
      </c>
      <c r="K2191" t="s">
        <v>6608</v>
      </c>
      <c r="L2191" t="s">
        <v>6609</v>
      </c>
      <c r="M2191" s="3">
        <v>27223</v>
      </c>
      <c r="N2191" s="4">
        <v>590739.1</v>
      </c>
      <c r="O2191" s="4">
        <v>657.48</v>
      </c>
      <c r="P2191" s="4">
        <v>1400</v>
      </c>
      <c r="Q2191" s="4">
        <v>816.69</v>
      </c>
      <c r="R2191" s="4">
        <v>1200</v>
      </c>
      <c r="S2191" s="4">
        <v>587481.62</v>
      </c>
      <c r="T2191" t="s">
        <v>2857</v>
      </c>
      <c r="U2191" t="s">
        <v>6610</v>
      </c>
      <c r="V2191" s="15" t="s">
        <v>6454</v>
      </c>
      <c r="W2191" t="s">
        <v>2871</v>
      </c>
    </row>
    <row r="2192" spans="1:23" x14ac:dyDescent="0.2">
      <c r="A2192" t="s">
        <v>2911</v>
      </c>
      <c r="B2192" t="s">
        <v>2912</v>
      </c>
      <c r="C2192" t="s">
        <v>2922</v>
      </c>
      <c r="D2192" t="s">
        <v>2923</v>
      </c>
      <c r="E2192" t="s">
        <v>2915</v>
      </c>
      <c r="F2192" t="s">
        <v>2916</v>
      </c>
      <c r="G2192" t="s">
        <v>2856</v>
      </c>
      <c r="H2192" t="s">
        <v>6611</v>
      </c>
      <c r="I2192" s="2">
        <v>45813</v>
      </c>
      <c r="J2192" t="s">
        <v>6612</v>
      </c>
      <c r="K2192" t="s">
        <v>6613</v>
      </c>
      <c r="L2192" t="s">
        <v>6614</v>
      </c>
      <c r="M2192" s="3">
        <v>36530</v>
      </c>
      <c r="N2192" s="4">
        <v>795340.80000000005</v>
      </c>
      <c r="O2192" s="4">
        <v>885.2</v>
      </c>
      <c r="P2192" s="4">
        <v>0</v>
      </c>
      <c r="Q2192" s="4">
        <v>1095.9000000000001</v>
      </c>
      <c r="R2192" s="4">
        <v>0</v>
      </c>
      <c r="S2192" s="4">
        <v>794455.6</v>
      </c>
      <c r="T2192" t="s">
        <v>2857</v>
      </c>
      <c r="U2192" t="s">
        <v>6615</v>
      </c>
      <c r="V2192" s="15" t="s">
        <v>6454</v>
      </c>
      <c r="W2192" t="s">
        <v>2922</v>
      </c>
    </row>
    <row r="2193" spans="1:23" x14ac:dyDescent="0.2">
      <c r="A2193" t="s">
        <v>2911</v>
      </c>
      <c r="B2193" t="s">
        <v>2912</v>
      </c>
      <c r="C2193" t="s">
        <v>2913</v>
      </c>
      <c r="D2193" t="s">
        <v>2914</v>
      </c>
      <c r="E2193" t="s">
        <v>2915</v>
      </c>
      <c r="F2193" t="s">
        <v>2916</v>
      </c>
      <c r="G2193" t="s">
        <v>2856</v>
      </c>
      <c r="H2193" t="s">
        <v>6616</v>
      </c>
      <c r="I2193" s="2">
        <v>45813</v>
      </c>
      <c r="J2193" t="s">
        <v>2918</v>
      </c>
      <c r="K2193" t="s">
        <v>2919</v>
      </c>
      <c r="L2193" t="s">
        <v>6617</v>
      </c>
      <c r="M2193" s="3">
        <v>29304</v>
      </c>
      <c r="N2193" s="4">
        <v>662409.89</v>
      </c>
      <c r="O2193" s="4">
        <v>737.25</v>
      </c>
      <c r="P2193" s="4">
        <v>3921.5</v>
      </c>
      <c r="Q2193" s="4">
        <v>879.12</v>
      </c>
      <c r="R2193" s="4">
        <v>3500</v>
      </c>
      <c r="S2193" s="4">
        <v>654251.14</v>
      </c>
      <c r="T2193" t="s">
        <v>2857</v>
      </c>
      <c r="U2193" t="s">
        <v>6618</v>
      </c>
      <c r="V2193" s="15" t="s">
        <v>6454</v>
      </c>
      <c r="W2193" t="s">
        <v>2913</v>
      </c>
    </row>
    <row r="2194" spans="1:23" x14ac:dyDescent="0.2">
      <c r="A2194" t="s">
        <v>2911</v>
      </c>
      <c r="B2194" t="s">
        <v>2912</v>
      </c>
      <c r="C2194" t="s">
        <v>2871</v>
      </c>
      <c r="D2194" t="s">
        <v>2872</v>
      </c>
      <c r="E2194" t="s">
        <v>2915</v>
      </c>
      <c r="F2194" t="s">
        <v>2916</v>
      </c>
      <c r="G2194" t="s">
        <v>2856</v>
      </c>
      <c r="H2194" t="s">
        <v>6619</v>
      </c>
      <c r="I2194" s="2">
        <v>45813</v>
      </c>
      <c r="J2194" t="s">
        <v>2938</v>
      </c>
      <c r="K2194" t="s">
        <v>2939</v>
      </c>
      <c r="L2194" t="s">
        <v>6620</v>
      </c>
      <c r="M2194" s="3">
        <v>27258</v>
      </c>
      <c r="N2194" s="4">
        <v>555012.4</v>
      </c>
      <c r="O2194" s="4">
        <v>617.72</v>
      </c>
      <c r="P2194" s="4">
        <v>1835</v>
      </c>
      <c r="Q2194" s="4">
        <v>1090.32</v>
      </c>
      <c r="R2194" s="4">
        <v>1800</v>
      </c>
      <c r="S2194" s="4">
        <v>550759.68000000005</v>
      </c>
      <c r="T2194" t="s">
        <v>2857</v>
      </c>
      <c r="U2194" t="s">
        <v>6621</v>
      </c>
      <c r="V2194" s="15" t="s">
        <v>6454</v>
      </c>
      <c r="W2194" t="s">
        <v>2871</v>
      </c>
    </row>
    <row r="2195" spans="1:23" x14ac:dyDescent="0.2">
      <c r="A2195" t="s">
        <v>2911</v>
      </c>
      <c r="B2195" t="s">
        <v>2912</v>
      </c>
      <c r="C2195" t="s">
        <v>2871</v>
      </c>
      <c r="D2195" t="s">
        <v>2872</v>
      </c>
      <c r="E2195" t="s">
        <v>2915</v>
      </c>
      <c r="F2195" t="s">
        <v>2916</v>
      </c>
      <c r="G2195" t="s">
        <v>2856</v>
      </c>
      <c r="H2195" t="s">
        <v>6622</v>
      </c>
      <c r="I2195" s="2">
        <v>45813</v>
      </c>
      <c r="J2195" t="s">
        <v>2998</v>
      </c>
      <c r="K2195" t="s">
        <v>2999</v>
      </c>
      <c r="L2195" t="s">
        <v>6623</v>
      </c>
      <c r="M2195" s="3">
        <v>27298</v>
      </c>
      <c r="N2195" s="4">
        <v>555826.86</v>
      </c>
      <c r="O2195" s="4">
        <v>618.62</v>
      </c>
      <c r="P2195" s="4">
        <v>1835</v>
      </c>
      <c r="Q2195" s="4">
        <v>1091.92</v>
      </c>
      <c r="R2195" s="4">
        <v>1800</v>
      </c>
      <c r="S2195" s="4">
        <v>551573.24</v>
      </c>
      <c r="T2195" t="s">
        <v>2857</v>
      </c>
      <c r="U2195" t="s">
        <v>6624</v>
      </c>
      <c r="V2195" s="15" t="s">
        <v>6454</v>
      </c>
      <c r="W2195" t="s">
        <v>2871</v>
      </c>
    </row>
    <row r="2196" spans="1:23" x14ac:dyDescent="0.2">
      <c r="A2196" t="s">
        <v>2911</v>
      </c>
      <c r="B2196" t="s">
        <v>2912</v>
      </c>
      <c r="C2196" t="s">
        <v>2871</v>
      </c>
      <c r="D2196" t="s">
        <v>2872</v>
      </c>
      <c r="E2196" t="s">
        <v>2915</v>
      </c>
      <c r="F2196" t="s">
        <v>2916</v>
      </c>
      <c r="G2196" t="s">
        <v>2856</v>
      </c>
      <c r="H2196" t="s">
        <v>6625</v>
      </c>
      <c r="I2196" s="2">
        <v>45813</v>
      </c>
      <c r="J2196" t="s">
        <v>2998</v>
      </c>
      <c r="K2196" t="s">
        <v>2999</v>
      </c>
      <c r="L2196" t="s">
        <v>6626</v>
      </c>
      <c r="M2196" s="3">
        <v>27174</v>
      </c>
      <c r="N2196" s="4">
        <v>553302.04</v>
      </c>
      <c r="O2196" s="4">
        <v>615.80999999999995</v>
      </c>
      <c r="P2196" s="4">
        <v>1835</v>
      </c>
      <c r="Q2196" s="4">
        <v>1086.96</v>
      </c>
      <c r="R2196" s="4">
        <v>1800</v>
      </c>
      <c r="S2196" s="4">
        <v>549051.23</v>
      </c>
      <c r="T2196" t="s">
        <v>2857</v>
      </c>
      <c r="U2196" t="s">
        <v>6627</v>
      </c>
      <c r="V2196" s="15" t="s">
        <v>6454</v>
      </c>
      <c r="W2196" t="s">
        <v>2871</v>
      </c>
    </row>
    <row r="2197" spans="1:23" x14ac:dyDescent="0.2">
      <c r="A2197" t="s">
        <v>2911</v>
      </c>
      <c r="B2197" t="s">
        <v>2912</v>
      </c>
      <c r="C2197" t="s">
        <v>2913</v>
      </c>
      <c r="D2197" t="s">
        <v>2914</v>
      </c>
      <c r="E2197" t="s">
        <v>2915</v>
      </c>
      <c r="F2197" t="s">
        <v>2916</v>
      </c>
      <c r="G2197" t="s">
        <v>2856</v>
      </c>
      <c r="H2197" t="s">
        <v>6628</v>
      </c>
      <c r="I2197" s="2">
        <v>45813</v>
      </c>
      <c r="J2197" t="s">
        <v>2918</v>
      </c>
      <c r="K2197" t="s">
        <v>2919</v>
      </c>
      <c r="L2197" t="s">
        <v>6629</v>
      </c>
      <c r="M2197" s="3">
        <v>29304</v>
      </c>
      <c r="N2197" s="4">
        <v>662409.89</v>
      </c>
      <c r="O2197" s="4">
        <v>737.25</v>
      </c>
      <c r="P2197" s="4">
        <v>4205.49</v>
      </c>
      <c r="Q2197" s="4">
        <v>879.12</v>
      </c>
      <c r="R2197" s="4">
        <v>3500</v>
      </c>
      <c r="S2197" s="4">
        <v>653967.15</v>
      </c>
      <c r="T2197" t="s">
        <v>2857</v>
      </c>
      <c r="U2197" t="s">
        <v>6630</v>
      </c>
      <c r="V2197" s="15" t="s">
        <v>6454</v>
      </c>
      <c r="W2197" t="s">
        <v>2913</v>
      </c>
    </row>
    <row r="2198" spans="1:23" x14ac:dyDescent="0.2">
      <c r="A2198" t="s">
        <v>2911</v>
      </c>
      <c r="B2198" t="s">
        <v>2912</v>
      </c>
      <c r="C2198" t="s">
        <v>2922</v>
      </c>
      <c r="D2198" t="s">
        <v>2923</v>
      </c>
      <c r="E2198" t="s">
        <v>2915</v>
      </c>
      <c r="F2198" t="s">
        <v>2916</v>
      </c>
      <c r="G2198" t="s">
        <v>2856</v>
      </c>
      <c r="H2198" t="s">
        <v>6631</v>
      </c>
      <c r="I2198" s="2">
        <v>45813</v>
      </c>
      <c r="J2198" t="s">
        <v>3008</v>
      </c>
      <c r="K2198" t="s">
        <v>3009</v>
      </c>
      <c r="L2198" t="s">
        <v>6632</v>
      </c>
      <c r="M2198" s="3">
        <v>29515</v>
      </c>
      <c r="N2198" s="4">
        <v>634383.9</v>
      </c>
      <c r="O2198" s="4">
        <v>706.06</v>
      </c>
      <c r="P2198" s="4">
        <v>2754</v>
      </c>
      <c r="Q2198" s="4">
        <v>885.45</v>
      </c>
      <c r="R2198" s="4">
        <v>4500</v>
      </c>
      <c r="S2198" s="4">
        <v>626423.84</v>
      </c>
      <c r="T2198" t="s">
        <v>2857</v>
      </c>
      <c r="U2198" t="s">
        <v>6633</v>
      </c>
      <c r="V2198" s="15" t="s">
        <v>6454</v>
      </c>
      <c r="W2198" t="s">
        <v>2922</v>
      </c>
    </row>
    <row r="2199" spans="1:23" x14ac:dyDescent="0.2">
      <c r="A2199" t="s">
        <v>2911</v>
      </c>
      <c r="B2199" t="s">
        <v>2912</v>
      </c>
      <c r="C2199" t="s">
        <v>2871</v>
      </c>
      <c r="D2199" t="s">
        <v>2872</v>
      </c>
      <c r="E2199" t="s">
        <v>2915</v>
      </c>
      <c r="F2199" t="s">
        <v>2916</v>
      </c>
      <c r="G2199" t="s">
        <v>2856</v>
      </c>
      <c r="H2199" t="s">
        <v>6634</v>
      </c>
      <c r="I2199" s="2">
        <v>45813</v>
      </c>
      <c r="J2199" t="s">
        <v>3068</v>
      </c>
      <c r="K2199" t="s">
        <v>3746</v>
      </c>
      <c r="L2199" t="s">
        <v>6635</v>
      </c>
      <c r="M2199" s="3">
        <v>33064</v>
      </c>
      <c r="N2199" s="4">
        <v>721208.5</v>
      </c>
      <c r="O2199" s="4">
        <v>0</v>
      </c>
      <c r="P2199" s="4">
        <v>0</v>
      </c>
      <c r="Q2199" s="4">
        <v>991.92</v>
      </c>
      <c r="R2199" s="4">
        <v>0</v>
      </c>
      <c r="S2199" s="4">
        <v>721208.5</v>
      </c>
      <c r="T2199" t="s">
        <v>2857</v>
      </c>
      <c r="U2199" t="s">
        <v>6636</v>
      </c>
      <c r="V2199" s="15" t="s">
        <v>6454</v>
      </c>
      <c r="W2199" t="s">
        <v>2871</v>
      </c>
    </row>
    <row r="2200" spans="1:23" x14ac:dyDescent="0.2">
      <c r="A2200" t="s">
        <v>2911</v>
      </c>
      <c r="B2200" t="s">
        <v>2912</v>
      </c>
      <c r="C2200" t="s">
        <v>2871</v>
      </c>
      <c r="D2200" t="s">
        <v>2872</v>
      </c>
      <c r="E2200" t="s">
        <v>2915</v>
      </c>
      <c r="F2200" t="s">
        <v>2916</v>
      </c>
      <c r="G2200" t="s">
        <v>2856</v>
      </c>
      <c r="H2200" t="s">
        <v>6637</v>
      </c>
      <c r="I2200" s="2">
        <v>45813</v>
      </c>
      <c r="J2200" t="s">
        <v>3068</v>
      </c>
      <c r="K2200" t="s">
        <v>3746</v>
      </c>
      <c r="L2200" t="s">
        <v>6638</v>
      </c>
      <c r="M2200" s="3">
        <v>32434</v>
      </c>
      <c r="N2200" s="4">
        <v>707466.63</v>
      </c>
      <c r="O2200" s="4">
        <v>0</v>
      </c>
      <c r="P2200" s="4">
        <v>0</v>
      </c>
      <c r="Q2200" s="4">
        <v>973.02</v>
      </c>
      <c r="R2200" s="4">
        <v>0</v>
      </c>
      <c r="S2200" s="4">
        <v>707466.63</v>
      </c>
      <c r="T2200" t="s">
        <v>2857</v>
      </c>
      <c r="U2200" t="s">
        <v>6639</v>
      </c>
      <c r="V2200" s="15" t="s">
        <v>6454</v>
      </c>
      <c r="W2200" t="s">
        <v>2871</v>
      </c>
    </row>
    <row r="2201" spans="1:23" x14ac:dyDescent="0.2">
      <c r="A2201" t="s">
        <v>2911</v>
      </c>
      <c r="B2201" t="s">
        <v>2912</v>
      </c>
      <c r="C2201" t="s">
        <v>2871</v>
      </c>
      <c r="D2201" t="s">
        <v>2872</v>
      </c>
      <c r="E2201" t="s">
        <v>2915</v>
      </c>
      <c r="F2201" t="s">
        <v>2916</v>
      </c>
      <c r="G2201" t="s">
        <v>2856</v>
      </c>
      <c r="H2201" t="s">
        <v>6640</v>
      </c>
      <c r="I2201" s="2">
        <v>45813</v>
      </c>
      <c r="J2201" t="s">
        <v>3068</v>
      </c>
      <c r="K2201" t="s">
        <v>3746</v>
      </c>
      <c r="L2201" t="s">
        <v>6641</v>
      </c>
      <c r="M2201" s="3">
        <v>32381</v>
      </c>
      <c r="N2201" s="4">
        <v>706310.56</v>
      </c>
      <c r="O2201" s="4">
        <v>0</v>
      </c>
      <c r="P2201" s="4">
        <v>0</v>
      </c>
      <c r="Q2201" s="4">
        <v>971.43</v>
      </c>
      <c r="R2201" s="4">
        <v>0</v>
      </c>
      <c r="S2201" s="4">
        <v>706310.56</v>
      </c>
      <c r="T2201" t="s">
        <v>2857</v>
      </c>
      <c r="U2201" t="s">
        <v>6642</v>
      </c>
      <c r="V2201" s="15" t="s">
        <v>6454</v>
      </c>
      <c r="W2201" t="s">
        <v>2871</v>
      </c>
    </row>
    <row r="2202" spans="1:23" x14ac:dyDescent="0.2">
      <c r="A2202" t="s">
        <v>2911</v>
      </c>
      <c r="B2202" t="s">
        <v>2912</v>
      </c>
      <c r="C2202" t="s">
        <v>2871</v>
      </c>
      <c r="D2202" t="s">
        <v>2872</v>
      </c>
      <c r="E2202" t="s">
        <v>2915</v>
      </c>
      <c r="F2202" t="s">
        <v>2916</v>
      </c>
      <c r="G2202" t="s">
        <v>2856</v>
      </c>
      <c r="H2202" t="s">
        <v>6643</v>
      </c>
      <c r="I2202" s="2">
        <v>45813</v>
      </c>
      <c r="J2202" t="s">
        <v>3068</v>
      </c>
      <c r="K2202" t="s">
        <v>3746</v>
      </c>
      <c r="L2202" t="s">
        <v>6644</v>
      </c>
      <c r="M2202" s="3">
        <v>32202</v>
      </c>
      <c r="N2202" s="4">
        <v>702406.13</v>
      </c>
      <c r="O2202" s="4">
        <v>0</v>
      </c>
      <c r="P2202" s="4">
        <v>0</v>
      </c>
      <c r="Q2202" s="4">
        <v>966.06</v>
      </c>
      <c r="R2202" s="4">
        <v>0</v>
      </c>
      <c r="S2202" s="4">
        <v>702406.13</v>
      </c>
      <c r="T2202" t="s">
        <v>2857</v>
      </c>
      <c r="U2202" t="s">
        <v>6645</v>
      </c>
      <c r="V2202" s="15" t="s">
        <v>6454</v>
      </c>
      <c r="W2202" t="s">
        <v>2871</v>
      </c>
    </row>
    <row r="2203" spans="1:23" x14ac:dyDescent="0.2">
      <c r="A2203" t="s">
        <v>2911</v>
      </c>
      <c r="B2203" t="s">
        <v>2912</v>
      </c>
      <c r="C2203" t="s">
        <v>2922</v>
      </c>
      <c r="D2203" t="s">
        <v>2923</v>
      </c>
      <c r="E2203" t="s">
        <v>2915</v>
      </c>
      <c r="F2203" t="s">
        <v>2916</v>
      </c>
      <c r="G2203" t="s">
        <v>2856</v>
      </c>
      <c r="H2203" t="s">
        <v>6646</v>
      </c>
      <c r="I2203" s="2">
        <v>45813</v>
      </c>
      <c r="J2203" t="s">
        <v>3814</v>
      </c>
      <c r="K2203" t="s">
        <v>3815</v>
      </c>
      <c r="L2203" t="s">
        <v>6647</v>
      </c>
      <c r="M2203" s="3">
        <v>13454</v>
      </c>
      <c r="N2203" s="4">
        <v>299325.67</v>
      </c>
      <c r="O2203" s="4">
        <v>333.14</v>
      </c>
      <c r="P2203" s="4">
        <v>925</v>
      </c>
      <c r="Q2203" s="4">
        <v>403.62</v>
      </c>
      <c r="R2203" s="4">
        <v>2250</v>
      </c>
      <c r="S2203" s="4">
        <v>295817.53000000003</v>
      </c>
      <c r="T2203" t="s">
        <v>2857</v>
      </c>
      <c r="U2203" t="s">
        <v>6648</v>
      </c>
      <c r="V2203" s="15" t="s">
        <v>6454</v>
      </c>
      <c r="W2203" t="s">
        <v>2922</v>
      </c>
    </row>
    <row r="2204" spans="1:23" x14ac:dyDescent="0.2">
      <c r="A2204" t="s">
        <v>2911</v>
      </c>
      <c r="B2204" t="s">
        <v>2912</v>
      </c>
      <c r="C2204" t="s">
        <v>3338</v>
      </c>
      <c r="D2204" t="s">
        <v>3339</v>
      </c>
      <c r="E2204" t="s">
        <v>2915</v>
      </c>
      <c r="F2204" t="s">
        <v>2916</v>
      </c>
      <c r="G2204" t="s">
        <v>2856</v>
      </c>
      <c r="H2204" t="s">
        <v>6649</v>
      </c>
      <c r="I2204" s="2">
        <v>45814</v>
      </c>
      <c r="J2204" t="s">
        <v>4786</v>
      </c>
      <c r="K2204" t="s">
        <v>4787</v>
      </c>
      <c r="L2204" t="s">
        <v>6650</v>
      </c>
      <c r="M2204" s="3">
        <v>7183</v>
      </c>
      <c r="N2204" s="4">
        <v>164012.25</v>
      </c>
      <c r="O2204" s="4">
        <v>182.54</v>
      </c>
      <c r="P2204" s="4">
        <v>750</v>
      </c>
      <c r="Q2204" s="4">
        <v>215.49</v>
      </c>
      <c r="R2204" s="4">
        <v>1050</v>
      </c>
      <c r="S2204" s="4">
        <v>162029.71</v>
      </c>
      <c r="T2204" t="s">
        <v>2857</v>
      </c>
      <c r="U2204" t="s">
        <v>6651</v>
      </c>
      <c r="V2204" s="15" t="s">
        <v>6454</v>
      </c>
      <c r="W2204" t="s">
        <v>3338</v>
      </c>
    </row>
    <row r="2205" spans="1:23" x14ac:dyDescent="0.2">
      <c r="A2205" t="s">
        <v>2911</v>
      </c>
      <c r="B2205" t="s">
        <v>2912</v>
      </c>
      <c r="C2205" t="s">
        <v>3338</v>
      </c>
      <c r="D2205" t="s">
        <v>3339</v>
      </c>
      <c r="E2205" t="s">
        <v>2915</v>
      </c>
      <c r="F2205" t="s">
        <v>2916</v>
      </c>
      <c r="G2205" t="s">
        <v>2856</v>
      </c>
      <c r="H2205" t="s">
        <v>6649</v>
      </c>
      <c r="I2205" s="2">
        <v>45814</v>
      </c>
      <c r="J2205" t="s">
        <v>4786</v>
      </c>
      <c r="K2205" t="s">
        <v>4787</v>
      </c>
      <c r="L2205" t="s">
        <v>6652</v>
      </c>
      <c r="M2205" s="3">
        <v>8380</v>
      </c>
      <c r="N2205" s="4">
        <v>191347.62</v>
      </c>
      <c r="O2205" s="4">
        <v>212.97</v>
      </c>
      <c r="P2205" s="4">
        <v>875</v>
      </c>
      <c r="Q2205" s="4">
        <v>251.4</v>
      </c>
      <c r="R2205" s="4">
        <v>1225</v>
      </c>
      <c r="S2205" s="4">
        <v>189034.65</v>
      </c>
      <c r="T2205" t="s">
        <v>2857</v>
      </c>
      <c r="U2205" t="s">
        <v>6651</v>
      </c>
      <c r="V2205" s="15" t="s">
        <v>6454</v>
      </c>
      <c r="W2205" t="s">
        <v>3338</v>
      </c>
    </row>
    <row r="2206" spans="1:23" x14ac:dyDescent="0.2">
      <c r="A2206" t="s">
        <v>2911</v>
      </c>
      <c r="B2206" t="s">
        <v>2912</v>
      </c>
      <c r="C2206" t="s">
        <v>3338</v>
      </c>
      <c r="D2206" t="s">
        <v>3339</v>
      </c>
      <c r="E2206" t="s">
        <v>2915</v>
      </c>
      <c r="F2206" t="s">
        <v>2916</v>
      </c>
      <c r="G2206" t="s">
        <v>2856</v>
      </c>
      <c r="H2206" t="s">
        <v>6649</v>
      </c>
      <c r="I2206" s="2">
        <v>45814</v>
      </c>
      <c r="J2206" t="s">
        <v>4786</v>
      </c>
      <c r="K2206" t="s">
        <v>4787</v>
      </c>
      <c r="L2206" t="s">
        <v>6653</v>
      </c>
      <c r="M2206" s="3">
        <v>8380</v>
      </c>
      <c r="N2206" s="4">
        <v>191347.62</v>
      </c>
      <c r="O2206" s="4">
        <v>212.97</v>
      </c>
      <c r="P2206" s="4">
        <v>875</v>
      </c>
      <c r="Q2206" s="4">
        <v>251.4</v>
      </c>
      <c r="R2206" s="4">
        <v>1225</v>
      </c>
      <c r="S2206" s="4">
        <v>189034.65</v>
      </c>
      <c r="T2206" t="s">
        <v>2857</v>
      </c>
      <c r="U2206" t="s">
        <v>6651</v>
      </c>
      <c r="V2206" s="15" t="s">
        <v>6454</v>
      </c>
      <c r="W2206" t="s">
        <v>3338</v>
      </c>
    </row>
    <row r="2207" spans="1:23" x14ac:dyDescent="0.2">
      <c r="A2207" t="s">
        <v>2911</v>
      </c>
      <c r="B2207" t="s">
        <v>2912</v>
      </c>
      <c r="C2207" t="s">
        <v>2913</v>
      </c>
      <c r="D2207" t="s">
        <v>2914</v>
      </c>
      <c r="E2207" t="s">
        <v>2915</v>
      </c>
      <c r="F2207" t="s">
        <v>2916</v>
      </c>
      <c r="G2207" t="s">
        <v>2856</v>
      </c>
      <c r="H2207" t="s">
        <v>6654</v>
      </c>
      <c r="I2207" s="2">
        <v>45814</v>
      </c>
      <c r="J2207" t="s">
        <v>2952</v>
      </c>
      <c r="K2207" t="s">
        <v>3373</v>
      </c>
      <c r="L2207" t="s">
        <v>6655</v>
      </c>
      <c r="M2207" s="3">
        <v>29304</v>
      </c>
      <c r="N2207" s="4">
        <v>663289.01</v>
      </c>
      <c r="O2207" s="4">
        <v>738.23</v>
      </c>
      <c r="P2207" s="4">
        <v>1510.67</v>
      </c>
      <c r="Q2207" s="4">
        <v>879.12</v>
      </c>
      <c r="R2207" s="4">
        <v>3500.01</v>
      </c>
      <c r="S2207" s="4">
        <v>657540.1</v>
      </c>
      <c r="T2207" t="s">
        <v>2857</v>
      </c>
      <c r="U2207" t="s">
        <v>6656</v>
      </c>
      <c r="V2207" s="15" t="s">
        <v>6454</v>
      </c>
      <c r="W2207" t="s">
        <v>2913</v>
      </c>
    </row>
    <row r="2208" spans="1:23" x14ac:dyDescent="0.2">
      <c r="A2208" t="s">
        <v>2911</v>
      </c>
      <c r="B2208" t="s">
        <v>2912</v>
      </c>
      <c r="C2208" t="s">
        <v>2913</v>
      </c>
      <c r="D2208" t="s">
        <v>2914</v>
      </c>
      <c r="E2208" t="s">
        <v>2915</v>
      </c>
      <c r="F2208" t="s">
        <v>2916</v>
      </c>
      <c r="G2208" t="s">
        <v>2856</v>
      </c>
      <c r="H2208" t="s">
        <v>6657</v>
      </c>
      <c r="I2208" s="2">
        <v>45814</v>
      </c>
      <c r="J2208" t="s">
        <v>3681</v>
      </c>
      <c r="K2208" t="s">
        <v>3295</v>
      </c>
      <c r="L2208" t="s">
        <v>6658</v>
      </c>
      <c r="M2208" s="3">
        <v>29304</v>
      </c>
      <c r="N2208" s="4">
        <v>663289.01</v>
      </c>
      <c r="O2208" s="4">
        <v>738.23</v>
      </c>
      <c r="P2208" s="4">
        <v>2127</v>
      </c>
      <c r="Q2208" s="4">
        <v>879.12</v>
      </c>
      <c r="R2208" s="4">
        <v>4500</v>
      </c>
      <c r="S2208" s="4">
        <v>655923.78</v>
      </c>
      <c r="T2208" t="s">
        <v>2857</v>
      </c>
      <c r="U2208" t="s">
        <v>6659</v>
      </c>
      <c r="V2208" s="15" t="s">
        <v>6454</v>
      </c>
      <c r="W2208" t="s">
        <v>2913</v>
      </c>
    </row>
    <row r="2209" spans="1:23" x14ac:dyDescent="0.2">
      <c r="A2209" t="s">
        <v>2911</v>
      </c>
      <c r="B2209" t="s">
        <v>2912</v>
      </c>
      <c r="C2209" t="s">
        <v>2871</v>
      </c>
      <c r="D2209" t="s">
        <v>2872</v>
      </c>
      <c r="E2209" t="s">
        <v>2915</v>
      </c>
      <c r="F2209" t="s">
        <v>2916</v>
      </c>
      <c r="G2209" t="s">
        <v>2856</v>
      </c>
      <c r="H2209" t="s">
        <v>6660</v>
      </c>
      <c r="I2209" s="2">
        <v>45814</v>
      </c>
      <c r="J2209" t="s">
        <v>6661</v>
      </c>
      <c r="K2209" t="s">
        <v>6662</v>
      </c>
      <c r="L2209" t="s">
        <v>6663</v>
      </c>
      <c r="M2209" s="3">
        <v>27223</v>
      </c>
      <c r="N2209" s="4">
        <v>588016.80000000005</v>
      </c>
      <c r="O2209" s="4">
        <v>654.45000000000005</v>
      </c>
      <c r="P2209" s="4">
        <v>1400</v>
      </c>
      <c r="Q2209" s="4">
        <v>816.69</v>
      </c>
      <c r="R2209" s="4">
        <v>1200</v>
      </c>
      <c r="S2209" s="4">
        <v>584762.35</v>
      </c>
      <c r="T2209" t="s">
        <v>2857</v>
      </c>
      <c r="U2209" t="s">
        <v>6664</v>
      </c>
      <c r="V2209" s="15" t="s">
        <v>6454</v>
      </c>
      <c r="W2209" t="s">
        <v>2871</v>
      </c>
    </row>
    <row r="2210" spans="1:23" x14ac:dyDescent="0.2">
      <c r="A2210" t="s">
        <v>2911</v>
      </c>
      <c r="B2210" t="s">
        <v>2912</v>
      </c>
      <c r="C2210" t="s">
        <v>2922</v>
      </c>
      <c r="D2210" t="s">
        <v>2923</v>
      </c>
      <c r="E2210" t="s">
        <v>2915</v>
      </c>
      <c r="F2210" t="s">
        <v>2916</v>
      </c>
      <c r="G2210" t="s">
        <v>2856</v>
      </c>
      <c r="H2210" t="s">
        <v>2547</v>
      </c>
      <c r="I2210" s="2">
        <v>45814</v>
      </c>
      <c r="J2210" t="s">
        <v>930</v>
      </c>
      <c r="K2210" t="s">
        <v>6665</v>
      </c>
      <c r="L2210" t="s">
        <v>5683</v>
      </c>
      <c r="M2210" s="3">
        <v>36842</v>
      </c>
      <c r="N2210" s="4">
        <v>789288.64</v>
      </c>
      <c r="O2210" s="4">
        <v>878.46</v>
      </c>
      <c r="P2210" s="4">
        <v>1793</v>
      </c>
      <c r="Q2210" s="4">
        <v>0</v>
      </c>
      <c r="R2210" s="4">
        <v>3500</v>
      </c>
      <c r="S2210" s="4">
        <v>783117.18</v>
      </c>
      <c r="T2210" t="s">
        <v>2857</v>
      </c>
      <c r="U2210" t="s">
        <v>6666</v>
      </c>
      <c r="V2210" s="15" t="s">
        <v>6454</v>
      </c>
      <c r="W2210" t="s">
        <v>2922</v>
      </c>
    </row>
    <row r="2211" spans="1:23" x14ac:dyDescent="0.2">
      <c r="A2211" t="s">
        <v>2911</v>
      </c>
      <c r="B2211" t="s">
        <v>2912</v>
      </c>
      <c r="C2211" t="s">
        <v>2922</v>
      </c>
      <c r="D2211" t="s">
        <v>2923</v>
      </c>
      <c r="E2211" t="s">
        <v>2915</v>
      </c>
      <c r="F2211" t="s">
        <v>2916</v>
      </c>
      <c r="G2211" t="s">
        <v>2856</v>
      </c>
      <c r="H2211" t="s">
        <v>6667</v>
      </c>
      <c r="I2211" s="2">
        <v>45814</v>
      </c>
      <c r="J2211" t="s">
        <v>2985</v>
      </c>
      <c r="K2211" t="s">
        <v>2986</v>
      </c>
      <c r="L2211" t="s">
        <v>6668</v>
      </c>
      <c r="M2211" s="3">
        <v>28862</v>
      </c>
      <c r="N2211" s="4">
        <v>636640.30000000005</v>
      </c>
      <c r="O2211" s="4">
        <v>708.57</v>
      </c>
      <c r="P2211" s="4">
        <v>2154</v>
      </c>
      <c r="Q2211" s="4">
        <v>865.86</v>
      </c>
      <c r="R2211" s="4">
        <v>4500</v>
      </c>
      <c r="S2211" s="4">
        <v>629277.73</v>
      </c>
      <c r="T2211" t="s">
        <v>2857</v>
      </c>
      <c r="U2211" t="s">
        <v>6669</v>
      </c>
      <c r="V2211" s="15" t="s">
        <v>6454</v>
      </c>
      <c r="W2211" t="s">
        <v>2922</v>
      </c>
    </row>
    <row r="2212" spans="1:23" x14ac:dyDescent="0.2">
      <c r="A2212" t="s">
        <v>2911</v>
      </c>
      <c r="B2212" t="s">
        <v>2912</v>
      </c>
      <c r="C2212" t="s">
        <v>2922</v>
      </c>
      <c r="D2212" t="s">
        <v>2923</v>
      </c>
      <c r="E2212" t="s">
        <v>2915</v>
      </c>
      <c r="F2212" t="s">
        <v>2916</v>
      </c>
      <c r="G2212" t="s">
        <v>2856</v>
      </c>
      <c r="H2212" t="s">
        <v>6667</v>
      </c>
      <c r="I2212" s="2">
        <v>45814</v>
      </c>
      <c r="J2212" t="s">
        <v>2985</v>
      </c>
      <c r="K2212" t="s">
        <v>2986</v>
      </c>
      <c r="L2212" t="s">
        <v>6670</v>
      </c>
      <c r="M2212" s="3">
        <v>28623</v>
      </c>
      <c r="N2212" s="4">
        <v>631368.42000000004</v>
      </c>
      <c r="O2212" s="4">
        <v>702.7</v>
      </c>
      <c r="P2212" s="4">
        <v>2154</v>
      </c>
      <c r="Q2212" s="4">
        <v>858.69</v>
      </c>
      <c r="R2212" s="4">
        <v>4500</v>
      </c>
      <c r="S2212" s="4">
        <v>624011.72</v>
      </c>
      <c r="T2212" t="s">
        <v>2857</v>
      </c>
      <c r="U2212" t="s">
        <v>6669</v>
      </c>
      <c r="V2212" s="15" t="s">
        <v>6454</v>
      </c>
      <c r="W2212" t="s">
        <v>2922</v>
      </c>
    </row>
    <row r="2213" spans="1:23" x14ac:dyDescent="0.2">
      <c r="A2213" t="s">
        <v>2911</v>
      </c>
      <c r="B2213" t="s">
        <v>2912</v>
      </c>
      <c r="C2213" t="s">
        <v>2871</v>
      </c>
      <c r="D2213" t="s">
        <v>2872</v>
      </c>
      <c r="E2213" t="s">
        <v>2915</v>
      </c>
      <c r="F2213" t="s">
        <v>2916</v>
      </c>
      <c r="G2213" t="s">
        <v>2856</v>
      </c>
      <c r="H2213" t="s">
        <v>6671</v>
      </c>
      <c r="I2213" s="2">
        <v>45814</v>
      </c>
      <c r="J2213" t="s">
        <v>3023</v>
      </c>
      <c r="K2213" t="s">
        <v>3024</v>
      </c>
      <c r="L2213" t="s">
        <v>6672</v>
      </c>
      <c r="M2213" s="3">
        <v>13695</v>
      </c>
      <c r="N2213" s="4">
        <v>278987.01</v>
      </c>
      <c r="O2213" s="4">
        <v>310.51</v>
      </c>
      <c r="P2213" s="4">
        <v>917.5</v>
      </c>
      <c r="Q2213" s="4">
        <v>547.79999999999995</v>
      </c>
      <c r="R2213" s="4">
        <v>900</v>
      </c>
      <c r="S2213" s="4">
        <v>276859</v>
      </c>
      <c r="T2213" t="s">
        <v>2857</v>
      </c>
      <c r="U2213" t="s">
        <v>6673</v>
      </c>
      <c r="V2213" s="15" t="s">
        <v>6454</v>
      </c>
      <c r="W2213" t="s">
        <v>2871</v>
      </c>
    </row>
    <row r="2214" spans="1:23" x14ac:dyDescent="0.2">
      <c r="A2214" t="s">
        <v>2911</v>
      </c>
      <c r="B2214" t="s">
        <v>2912</v>
      </c>
      <c r="C2214" t="s">
        <v>2871</v>
      </c>
      <c r="D2214" t="s">
        <v>2872</v>
      </c>
      <c r="E2214" t="s">
        <v>2915</v>
      </c>
      <c r="F2214" t="s">
        <v>2916</v>
      </c>
      <c r="G2214" t="s">
        <v>2856</v>
      </c>
      <c r="H2214" t="s">
        <v>6674</v>
      </c>
      <c r="I2214" s="2">
        <v>45814</v>
      </c>
      <c r="J2214" t="s">
        <v>3023</v>
      </c>
      <c r="K2214" t="s">
        <v>3024</v>
      </c>
      <c r="L2214" t="s">
        <v>6672</v>
      </c>
      <c r="M2214" s="3">
        <v>13695</v>
      </c>
      <c r="N2214" s="4">
        <v>278987.01</v>
      </c>
      <c r="O2214" s="4">
        <v>310.51</v>
      </c>
      <c r="P2214" s="4">
        <v>917.5</v>
      </c>
      <c r="Q2214" s="4">
        <v>547.79999999999995</v>
      </c>
      <c r="R2214" s="4">
        <v>900</v>
      </c>
      <c r="S2214" s="4">
        <v>276859</v>
      </c>
      <c r="T2214" t="s">
        <v>2857</v>
      </c>
      <c r="U2214" t="s">
        <v>6675</v>
      </c>
      <c r="V2214" s="15" t="s">
        <v>6454</v>
      </c>
      <c r="W2214" t="s">
        <v>2871</v>
      </c>
    </row>
    <row r="2215" spans="1:23" x14ac:dyDescent="0.2">
      <c r="A2215" t="s">
        <v>2911</v>
      </c>
      <c r="B2215" t="s">
        <v>2912</v>
      </c>
      <c r="C2215" t="s">
        <v>2922</v>
      </c>
      <c r="D2215" t="s">
        <v>2923</v>
      </c>
      <c r="E2215" t="s">
        <v>2915</v>
      </c>
      <c r="F2215" t="s">
        <v>2916</v>
      </c>
      <c r="G2215" t="s">
        <v>2856</v>
      </c>
      <c r="H2215" t="s">
        <v>6676</v>
      </c>
      <c r="I2215" s="2">
        <v>45814</v>
      </c>
      <c r="J2215" t="s">
        <v>2947</v>
      </c>
      <c r="K2215" t="s">
        <v>2948</v>
      </c>
      <c r="L2215" t="s">
        <v>6677</v>
      </c>
      <c r="M2215" s="3">
        <v>29631</v>
      </c>
      <c r="N2215" s="4">
        <v>653899.28</v>
      </c>
      <c r="O2215" s="4">
        <v>727.78</v>
      </c>
      <c r="P2215" s="4">
        <v>2600</v>
      </c>
      <c r="Q2215" s="4">
        <v>888.93</v>
      </c>
      <c r="R2215" s="4">
        <v>3500</v>
      </c>
      <c r="S2215" s="4">
        <v>647071.5</v>
      </c>
      <c r="T2215" t="s">
        <v>2857</v>
      </c>
      <c r="U2215" t="s">
        <v>6678</v>
      </c>
      <c r="V2215" s="15" t="s">
        <v>6454</v>
      </c>
      <c r="W2215" t="s">
        <v>2922</v>
      </c>
    </row>
    <row r="2216" spans="1:23" x14ac:dyDescent="0.2">
      <c r="A2216" t="s">
        <v>2911</v>
      </c>
      <c r="B2216" t="s">
        <v>2912</v>
      </c>
      <c r="C2216" t="s">
        <v>3120</v>
      </c>
      <c r="D2216" t="s">
        <v>3121</v>
      </c>
      <c r="E2216" t="s">
        <v>2915</v>
      </c>
      <c r="F2216" t="s">
        <v>2916</v>
      </c>
      <c r="G2216" t="s">
        <v>2856</v>
      </c>
      <c r="H2216" t="s">
        <v>2549</v>
      </c>
      <c r="I2216" s="2">
        <v>45814</v>
      </c>
      <c r="J2216" t="s">
        <v>930</v>
      </c>
      <c r="K2216" t="s">
        <v>3166</v>
      </c>
      <c r="L2216" t="s">
        <v>6679</v>
      </c>
      <c r="M2216" s="3">
        <v>18481</v>
      </c>
      <c r="N2216" s="4">
        <v>355355.26</v>
      </c>
      <c r="O2216" s="4">
        <v>395.5</v>
      </c>
      <c r="P2216" s="4">
        <v>1784.47</v>
      </c>
      <c r="Q2216" s="4">
        <v>0</v>
      </c>
      <c r="R2216" s="4">
        <v>780</v>
      </c>
      <c r="S2216" s="4">
        <v>352395.29</v>
      </c>
      <c r="T2216" t="s">
        <v>2857</v>
      </c>
      <c r="U2216" t="s">
        <v>6680</v>
      </c>
      <c r="V2216" s="15" t="s">
        <v>6454</v>
      </c>
      <c r="W2216" t="s">
        <v>3120</v>
      </c>
    </row>
    <row r="2217" spans="1:23" x14ac:dyDescent="0.2">
      <c r="A2217" t="s">
        <v>2911</v>
      </c>
      <c r="B2217" t="s">
        <v>2912</v>
      </c>
      <c r="C2217" t="s">
        <v>3120</v>
      </c>
      <c r="D2217" t="s">
        <v>3121</v>
      </c>
      <c r="E2217" t="s">
        <v>2915</v>
      </c>
      <c r="F2217" t="s">
        <v>2916</v>
      </c>
      <c r="G2217" t="s">
        <v>2856</v>
      </c>
      <c r="H2217" t="s">
        <v>2549</v>
      </c>
      <c r="I2217" s="2">
        <v>45814</v>
      </c>
      <c r="J2217" t="s">
        <v>930</v>
      </c>
      <c r="K2217" t="s">
        <v>3166</v>
      </c>
      <c r="L2217" t="s">
        <v>6681</v>
      </c>
      <c r="M2217" s="3">
        <v>19365</v>
      </c>
      <c r="N2217" s="4">
        <v>372352.93</v>
      </c>
      <c r="O2217" s="4">
        <v>414.42</v>
      </c>
      <c r="P2217" s="4">
        <v>1788.45</v>
      </c>
      <c r="Q2217" s="4">
        <v>0</v>
      </c>
      <c r="R2217" s="4">
        <v>780</v>
      </c>
      <c r="S2217" s="4">
        <v>369370.06</v>
      </c>
      <c r="T2217" t="s">
        <v>2857</v>
      </c>
      <c r="U2217" t="s">
        <v>6680</v>
      </c>
      <c r="V2217" s="15" t="s">
        <v>6454</v>
      </c>
      <c r="W2217" t="s">
        <v>3120</v>
      </c>
    </row>
    <row r="2218" spans="1:23" x14ac:dyDescent="0.2">
      <c r="A2218" t="s">
        <v>2911</v>
      </c>
      <c r="B2218" t="s">
        <v>2912</v>
      </c>
      <c r="C2218" t="s">
        <v>3120</v>
      </c>
      <c r="D2218" t="s">
        <v>3121</v>
      </c>
      <c r="E2218" t="s">
        <v>2915</v>
      </c>
      <c r="F2218" t="s">
        <v>2916</v>
      </c>
      <c r="G2218" t="s">
        <v>2856</v>
      </c>
      <c r="H2218" t="s">
        <v>2549</v>
      </c>
      <c r="I2218" s="2">
        <v>45814</v>
      </c>
      <c r="J2218" t="s">
        <v>930</v>
      </c>
      <c r="K2218" t="s">
        <v>3166</v>
      </c>
      <c r="L2218" t="s">
        <v>6682</v>
      </c>
      <c r="M2218" s="3">
        <v>18797</v>
      </c>
      <c r="N2218" s="4">
        <v>361431.35</v>
      </c>
      <c r="O2218" s="4">
        <v>402.27</v>
      </c>
      <c r="P2218" s="4">
        <v>1780.32</v>
      </c>
      <c r="Q2218" s="4">
        <v>0</v>
      </c>
      <c r="R2218" s="4">
        <v>780</v>
      </c>
      <c r="S2218" s="4">
        <v>358468.76</v>
      </c>
      <c r="T2218" t="s">
        <v>2857</v>
      </c>
      <c r="U2218" t="s">
        <v>6680</v>
      </c>
      <c r="V2218" s="15" t="s">
        <v>6454</v>
      </c>
      <c r="W2218" t="s">
        <v>3120</v>
      </c>
    </row>
    <row r="2219" spans="1:23" x14ac:dyDescent="0.2">
      <c r="A2219" t="s">
        <v>2911</v>
      </c>
      <c r="B2219" t="s">
        <v>2912</v>
      </c>
      <c r="C2219" t="s">
        <v>3120</v>
      </c>
      <c r="D2219" t="s">
        <v>3121</v>
      </c>
      <c r="E2219" t="s">
        <v>2915</v>
      </c>
      <c r="F2219" t="s">
        <v>2916</v>
      </c>
      <c r="G2219" t="s">
        <v>2856</v>
      </c>
      <c r="H2219" t="s">
        <v>2549</v>
      </c>
      <c r="I2219" s="2">
        <v>45814</v>
      </c>
      <c r="J2219" t="s">
        <v>930</v>
      </c>
      <c r="K2219" t="s">
        <v>3166</v>
      </c>
      <c r="L2219" t="s">
        <v>6683</v>
      </c>
      <c r="M2219" s="3">
        <v>18640</v>
      </c>
      <c r="N2219" s="4">
        <v>358412.53</v>
      </c>
      <c r="O2219" s="4">
        <v>398.91</v>
      </c>
      <c r="P2219" s="4">
        <v>1771.86</v>
      </c>
      <c r="Q2219" s="4">
        <v>0</v>
      </c>
      <c r="R2219" s="4">
        <v>780</v>
      </c>
      <c r="S2219" s="4">
        <v>355461.76</v>
      </c>
      <c r="T2219" t="s">
        <v>2857</v>
      </c>
      <c r="U2219" t="s">
        <v>6680</v>
      </c>
      <c r="V2219" s="15" t="s">
        <v>6454</v>
      </c>
      <c r="W2219" t="s">
        <v>3120</v>
      </c>
    </row>
    <row r="2220" spans="1:23" x14ac:dyDescent="0.2">
      <c r="A2220" t="s">
        <v>2911</v>
      </c>
      <c r="B2220" t="s">
        <v>2912</v>
      </c>
      <c r="C2220" t="s">
        <v>3120</v>
      </c>
      <c r="D2220" t="s">
        <v>3121</v>
      </c>
      <c r="E2220" t="s">
        <v>2915</v>
      </c>
      <c r="F2220" t="s">
        <v>2916</v>
      </c>
      <c r="G2220" t="s">
        <v>2856</v>
      </c>
      <c r="H2220" t="s">
        <v>2549</v>
      </c>
      <c r="I2220" s="2">
        <v>45814</v>
      </c>
      <c r="J2220" t="s">
        <v>930</v>
      </c>
      <c r="K2220" t="s">
        <v>3166</v>
      </c>
      <c r="L2220" t="s">
        <v>6684</v>
      </c>
      <c r="M2220" s="3">
        <v>18430</v>
      </c>
      <c r="N2220" s="4">
        <v>354374.62</v>
      </c>
      <c r="O2220" s="4">
        <v>394.41</v>
      </c>
      <c r="P2220" s="4">
        <v>1785.74</v>
      </c>
      <c r="Q2220" s="4">
        <v>0</v>
      </c>
      <c r="R2220" s="4">
        <v>780</v>
      </c>
      <c r="S2220" s="4">
        <v>351414.47</v>
      </c>
      <c r="T2220" t="s">
        <v>2857</v>
      </c>
      <c r="U2220" t="s">
        <v>6680</v>
      </c>
      <c r="V2220" s="15" t="s">
        <v>6454</v>
      </c>
      <c r="W2220" t="s">
        <v>3120</v>
      </c>
    </row>
    <row r="2221" spans="1:23" x14ac:dyDescent="0.2">
      <c r="A2221" t="s">
        <v>2911</v>
      </c>
      <c r="B2221" t="s">
        <v>2912</v>
      </c>
      <c r="C2221" t="s">
        <v>3120</v>
      </c>
      <c r="D2221" t="s">
        <v>3121</v>
      </c>
      <c r="E2221" t="s">
        <v>2915</v>
      </c>
      <c r="F2221" t="s">
        <v>2916</v>
      </c>
      <c r="G2221" t="s">
        <v>2856</v>
      </c>
      <c r="H2221" t="s">
        <v>2549</v>
      </c>
      <c r="I2221" s="2">
        <v>45814</v>
      </c>
      <c r="J2221" t="s">
        <v>930</v>
      </c>
      <c r="K2221" t="s">
        <v>3166</v>
      </c>
      <c r="L2221" t="s">
        <v>6685</v>
      </c>
      <c r="M2221" s="3">
        <v>18663</v>
      </c>
      <c r="N2221" s="4">
        <v>358854.78</v>
      </c>
      <c r="O2221" s="4">
        <v>399.4</v>
      </c>
      <c r="P2221" s="4">
        <v>1767.63</v>
      </c>
      <c r="Q2221" s="4">
        <v>0</v>
      </c>
      <c r="R2221" s="4">
        <v>780</v>
      </c>
      <c r="S2221" s="4">
        <v>355907.75</v>
      </c>
      <c r="T2221" t="s">
        <v>2857</v>
      </c>
      <c r="U2221" t="s">
        <v>6680</v>
      </c>
      <c r="V2221" s="15" t="s">
        <v>6454</v>
      </c>
      <c r="W2221" t="s">
        <v>3120</v>
      </c>
    </row>
    <row r="2222" spans="1:23" x14ac:dyDescent="0.2">
      <c r="A2222" t="s">
        <v>2911</v>
      </c>
      <c r="B2222" t="s">
        <v>2912</v>
      </c>
      <c r="C2222" t="s">
        <v>3120</v>
      </c>
      <c r="D2222" t="s">
        <v>3121</v>
      </c>
      <c r="E2222" t="s">
        <v>2915</v>
      </c>
      <c r="F2222" t="s">
        <v>2916</v>
      </c>
      <c r="G2222" t="s">
        <v>2856</v>
      </c>
      <c r="H2222" t="s">
        <v>2549</v>
      </c>
      <c r="I2222" s="2">
        <v>45814</v>
      </c>
      <c r="J2222" t="s">
        <v>930</v>
      </c>
      <c r="K2222" t="s">
        <v>3166</v>
      </c>
      <c r="L2222" t="s">
        <v>6686</v>
      </c>
      <c r="M2222" s="3">
        <v>18607</v>
      </c>
      <c r="N2222" s="4">
        <v>357778</v>
      </c>
      <c r="O2222" s="4">
        <v>398.2</v>
      </c>
      <c r="P2222" s="4">
        <v>1768.06</v>
      </c>
      <c r="Q2222" s="4">
        <v>0</v>
      </c>
      <c r="R2222" s="4">
        <v>780</v>
      </c>
      <c r="S2222" s="4">
        <v>354831.74</v>
      </c>
      <c r="T2222" t="s">
        <v>2857</v>
      </c>
      <c r="U2222" t="s">
        <v>6680</v>
      </c>
      <c r="V2222" s="15" t="s">
        <v>6454</v>
      </c>
      <c r="W2222" t="s">
        <v>3120</v>
      </c>
    </row>
    <row r="2223" spans="1:23" x14ac:dyDescent="0.2">
      <c r="A2223" t="s">
        <v>2911</v>
      </c>
      <c r="B2223" t="s">
        <v>2912</v>
      </c>
      <c r="C2223" t="s">
        <v>3120</v>
      </c>
      <c r="D2223" t="s">
        <v>3121</v>
      </c>
      <c r="E2223" t="s">
        <v>2915</v>
      </c>
      <c r="F2223" t="s">
        <v>2916</v>
      </c>
      <c r="G2223" t="s">
        <v>2856</v>
      </c>
      <c r="H2223" t="s">
        <v>2549</v>
      </c>
      <c r="I2223" s="2">
        <v>45814</v>
      </c>
      <c r="J2223" t="s">
        <v>930</v>
      </c>
      <c r="K2223" t="s">
        <v>3166</v>
      </c>
      <c r="L2223" t="s">
        <v>6687</v>
      </c>
      <c r="M2223" s="3">
        <v>18682</v>
      </c>
      <c r="N2223" s="4">
        <v>359220.11</v>
      </c>
      <c r="O2223" s="4">
        <v>399.8</v>
      </c>
      <c r="P2223" s="4">
        <v>1763.07</v>
      </c>
      <c r="Q2223" s="4">
        <v>0</v>
      </c>
      <c r="R2223" s="4">
        <v>780</v>
      </c>
      <c r="S2223" s="4">
        <v>356277.24</v>
      </c>
      <c r="T2223" t="s">
        <v>2857</v>
      </c>
      <c r="U2223" t="s">
        <v>6680</v>
      </c>
      <c r="V2223" s="15" t="s">
        <v>6454</v>
      </c>
      <c r="W2223" t="s">
        <v>3120</v>
      </c>
    </row>
    <row r="2224" spans="1:23" x14ac:dyDescent="0.2">
      <c r="A2224" t="s">
        <v>2911</v>
      </c>
      <c r="B2224" t="s">
        <v>2912</v>
      </c>
      <c r="C2224" t="s">
        <v>2922</v>
      </c>
      <c r="D2224" t="s">
        <v>2923</v>
      </c>
      <c r="E2224" t="s">
        <v>2915</v>
      </c>
      <c r="F2224" t="s">
        <v>2916</v>
      </c>
      <c r="G2224" t="s">
        <v>2856</v>
      </c>
      <c r="H2224" t="s">
        <v>6688</v>
      </c>
      <c r="I2224" s="2">
        <v>45815</v>
      </c>
      <c r="J2224" t="s">
        <v>2962</v>
      </c>
      <c r="K2224" t="s">
        <v>3718</v>
      </c>
      <c r="L2224" t="s">
        <v>6647</v>
      </c>
      <c r="M2224" s="3">
        <v>13454</v>
      </c>
      <c r="N2224" s="4">
        <v>297307.57</v>
      </c>
      <c r="O2224" s="4">
        <v>330.9</v>
      </c>
      <c r="P2224" s="4">
        <v>925</v>
      </c>
      <c r="Q2224" s="4">
        <v>403.62</v>
      </c>
      <c r="R2224" s="4">
        <v>2250</v>
      </c>
      <c r="S2224" s="4">
        <v>293801.67</v>
      </c>
      <c r="T2224" t="s">
        <v>2857</v>
      </c>
      <c r="U2224" t="s">
        <v>6689</v>
      </c>
      <c r="V2224" s="15" t="s">
        <v>6454</v>
      </c>
      <c r="W2224" t="s">
        <v>2922</v>
      </c>
    </row>
    <row r="2225" spans="1:23" x14ac:dyDescent="0.2">
      <c r="A2225" t="s">
        <v>2911</v>
      </c>
      <c r="B2225" t="s">
        <v>2912</v>
      </c>
      <c r="C2225" t="s">
        <v>2922</v>
      </c>
      <c r="D2225" t="s">
        <v>2923</v>
      </c>
      <c r="E2225" t="s">
        <v>2915</v>
      </c>
      <c r="F2225" t="s">
        <v>2916</v>
      </c>
      <c r="G2225" t="s">
        <v>2856</v>
      </c>
      <c r="H2225" t="s">
        <v>6688</v>
      </c>
      <c r="I2225" s="2">
        <v>45815</v>
      </c>
      <c r="J2225" t="s">
        <v>2962</v>
      </c>
      <c r="K2225" t="s">
        <v>3718</v>
      </c>
      <c r="L2225" t="s">
        <v>5167</v>
      </c>
      <c r="M2225" s="3">
        <v>2746</v>
      </c>
      <c r="N2225" s="4">
        <v>60681.33</v>
      </c>
      <c r="O2225" s="4">
        <v>67.540000000000006</v>
      </c>
      <c r="P2225" s="4">
        <v>275.57</v>
      </c>
      <c r="Q2225" s="4">
        <v>82.38</v>
      </c>
      <c r="R2225" s="4">
        <v>450</v>
      </c>
      <c r="S2225" s="4">
        <v>59888.22</v>
      </c>
      <c r="T2225" t="s">
        <v>2857</v>
      </c>
      <c r="U2225" t="s">
        <v>6689</v>
      </c>
      <c r="V2225" s="15" t="s">
        <v>6454</v>
      </c>
      <c r="W2225" t="s">
        <v>2922</v>
      </c>
    </row>
    <row r="2226" spans="1:23" x14ac:dyDescent="0.2">
      <c r="A2226" t="s">
        <v>2911</v>
      </c>
      <c r="B2226" t="s">
        <v>2912</v>
      </c>
      <c r="C2226" t="s">
        <v>2913</v>
      </c>
      <c r="D2226" t="s">
        <v>2914</v>
      </c>
      <c r="E2226" t="s">
        <v>2915</v>
      </c>
      <c r="F2226" t="s">
        <v>2916</v>
      </c>
      <c r="G2226" t="s">
        <v>2856</v>
      </c>
      <c r="H2226" t="s">
        <v>6690</v>
      </c>
      <c r="I2226" s="2">
        <v>45815</v>
      </c>
      <c r="J2226" t="s">
        <v>3269</v>
      </c>
      <c r="K2226" t="s">
        <v>4574</v>
      </c>
      <c r="L2226" t="s">
        <v>6691</v>
      </c>
      <c r="M2226" s="3">
        <v>29366</v>
      </c>
      <c r="N2226" s="4">
        <v>673502.16</v>
      </c>
      <c r="O2226" s="4">
        <v>0</v>
      </c>
      <c r="P2226" s="4">
        <v>549</v>
      </c>
      <c r="Q2226" s="4">
        <v>880.98</v>
      </c>
      <c r="R2226" s="4">
        <v>0</v>
      </c>
      <c r="S2226" s="4">
        <v>672953.16</v>
      </c>
      <c r="T2226" t="s">
        <v>2857</v>
      </c>
      <c r="U2226" t="s">
        <v>6692</v>
      </c>
      <c r="V2226" s="15" t="s">
        <v>6454</v>
      </c>
      <c r="W2226" t="s">
        <v>2913</v>
      </c>
    </row>
    <row r="2227" spans="1:23" x14ac:dyDescent="0.2">
      <c r="A2227" t="s">
        <v>2911</v>
      </c>
      <c r="B2227" t="s">
        <v>2912</v>
      </c>
      <c r="C2227" t="s">
        <v>2922</v>
      </c>
      <c r="D2227" t="s">
        <v>2923</v>
      </c>
      <c r="E2227" t="s">
        <v>2915</v>
      </c>
      <c r="F2227" t="s">
        <v>2916</v>
      </c>
      <c r="G2227" t="s">
        <v>2856</v>
      </c>
      <c r="H2227" t="s">
        <v>6693</v>
      </c>
      <c r="I2227" s="2">
        <v>45817</v>
      </c>
      <c r="J2227" t="s">
        <v>2925</v>
      </c>
      <c r="K2227" t="s">
        <v>2926</v>
      </c>
      <c r="L2227" t="s">
        <v>6694</v>
      </c>
      <c r="M2227" s="3">
        <v>29593</v>
      </c>
      <c r="N2227" s="4">
        <v>697639.59</v>
      </c>
      <c r="O2227" s="4">
        <v>776.46</v>
      </c>
      <c r="P2227" s="4">
        <v>2154</v>
      </c>
      <c r="Q2227" s="4">
        <v>887.79</v>
      </c>
      <c r="R2227" s="4">
        <v>4500</v>
      </c>
      <c r="S2227" s="4">
        <v>690209.13</v>
      </c>
      <c r="T2227" t="s">
        <v>2857</v>
      </c>
      <c r="U2227" t="s">
        <v>6695</v>
      </c>
      <c r="V2227" s="15" t="s">
        <v>6454</v>
      </c>
      <c r="W2227" t="s">
        <v>2922</v>
      </c>
    </row>
    <row r="2228" spans="1:23" x14ac:dyDescent="0.2">
      <c r="A2228" t="s">
        <v>2911</v>
      </c>
      <c r="B2228" t="s">
        <v>2912</v>
      </c>
      <c r="C2228" t="s">
        <v>2913</v>
      </c>
      <c r="D2228" t="s">
        <v>2914</v>
      </c>
      <c r="E2228" t="s">
        <v>2915</v>
      </c>
      <c r="F2228" t="s">
        <v>2916</v>
      </c>
      <c r="G2228" t="s">
        <v>2856</v>
      </c>
      <c r="H2228" t="s">
        <v>6696</v>
      </c>
      <c r="I2228" s="2">
        <v>45818</v>
      </c>
      <c r="J2228" t="s">
        <v>2952</v>
      </c>
      <c r="K2228" t="s">
        <v>3373</v>
      </c>
      <c r="L2228" t="s">
        <v>6697</v>
      </c>
      <c r="M2228" s="3">
        <v>29304</v>
      </c>
      <c r="N2228" s="4">
        <v>663289.01</v>
      </c>
      <c r="O2228" s="4">
        <v>738.23</v>
      </c>
      <c r="P2228" s="4">
        <v>3891.16</v>
      </c>
      <c r="Q2228" s="4">
        <v>879.12</v>
      </c>
      <c r="R2228" s="4">
        <v>3500.01</v>
      </c>
      <c r="S2228" s="4">
        <v>655159.61</v>
      </c>
      <c r="T2228" t="s">
        <v>2857</v>
      </c>
      <c r="U2228" t="s">
        <v>6698</v>
      </c>
      <c r="V2228" s="15" t="s">
        <v>6454</v>
      </c>
      <c r="W2228" t="s">
        <v>2913</v>
      </c>
    </row>
    <row r="2229" spans="1:23" x14ac:dyDescent="0.2">
      <c r="A2229" t="s">
        <v>2911</v>
      </c>
      <c r="B2229" t="s">
        <v>2912</v>
      </c>
      <c r="C2229" t="s">
        <v>2871</v>
      </c>
      <c r="D2229" t="s">
        <v>2872</v>
      </c>
      <c r="E2229" t="s">
        <v>2915</v>
      </c>
      <c r="F2229" t="s">
        <v>2916</v>
      </c>
      <c r="G2229" t="s">
        <v>2856</v>
      </c>
      <c r="H2229" t="s">
        <v>6699</v>
      </c>
      <c r="I2229" s="2">
        <v>45818</v>
      </c>
      <c r="J2229" t="s">
        <v>6220</v>
      </c>
      <c r="K2229" t="s">
        <v>6221</v>
      </c>
      <c r="L2229" t="s">
        <v>6700</v>
      </c>
      <c r="M2229" s="3">
        <v>27403</v>
      </c>
      <c r="N2229" s="4">
        <v>594645.1</v>
      </c>
      <c r="O2229" s="4">
        <v>661.83</v>
      </c>
      <c r="P2229" s="4">
        <v>1088.1400000000001</v>
      </c>
      <c r="Q2229" s="4">
        <v>822.09</v>
      </c>
      <c r="R2229" s="4">
        <v>800</v>
      </c>
      <c r="S2229" s="4">
        <v>592095.13</v>
      </c>
      <c r="T2229" t="s">
        <v>2857</v>
      </c>
      <c r="U2229" t="s">
        <v>6701</v>
      </c>
      <c r="V2229" s="15" t="s">
        <v>6454</v>
      </c>
      <c r="W2229" t="s">
        <v>2871</v>
      </c>
    </row>
    <row r="2230" spans="1:23" x14ac:dyDescent="0.2">
      <c r="A2230" t="s">
        <v>2911</v>
      </c>
      <c r="B2230" t="s">
        <v>2912</v>
      </c>
      <c r="C2230" t="s">
        <v>2871</v>
      </c>
      <c r="D2230" t="s">
        <v>2872</v>
      </c>
      <c r="E2230" t="s">
        <v>2915</v>
      </c>
      <c r="F2230" t="s">
        <v>2916</v>
      </c>
      <c r="G2230" t="s">
        <v>2856</v>
      </c>
      <c r="H2230" t="s">
        <v>6699</v>
      </c>
      <c r="I2230" s="2">
        <v>45818</v>
      </c>
      <c r="J2230" t="s">
        <v>6220</v>
      </c>
      <c r="K2230" t="s">
        <v>6221</v>
      </c>
      <c r="L2230" t="s">
        <v>6702</v>
      </c>
      <c r="M2230" s="3">
        <v>27403</v>
      </c>
      <c r="N2230" s="4">
        <v>594645.1</v>
      </c>
      <c r="O2230" s="4">
        <v>661.83</v>
      </c>
      <c r="P2230" s="4">
        <v>1088.1400000000001</v>
      </c>
      <c r="Q2230" s="4">
        <v>822.09</v>
      </c>
      <c r="R2230" s="4">
        <v>800</v>
      </c>
      <c r="S2230" s="4">
        <v>592095.13</v>
      </c>
      <c r="T2230" t="s">
        <v>2857</v>
      </c>
      <c r="U2230" t="s">
        <v>6701</v>
      </c>
      <c r="V2230" s="15" t="s">
        <v>6454</v>
      </c>
      <c r="W2230" t="s">
        <v>2871</v>
      </c>
    </row>
    <row r="2231" spans="1:23" x14ac:dyDescent="0.2">
      <c r="A2231" t="s">
        <v>2911</v>
      </c>
      <c r="B2231" t="s">
        <v>2912</v>
      </c>
      <c r="C2231" t="s">
        <v>2871</v>
      </c>
      <c r="D2231" t="s">
        <v>2872</v>
      </c>
      <c r="E2231" t="s">
        <v>2915</v>
      </c>
      <c r="F2231" t="s">
        <v>2916</v>
      </c>
      <c r="G2231" t="s">
        <v>2856</v>
      </c>
      <c r="H2231" t="s">
        <v>6703</v>
      </c>
      <c r="I2231" s="2">
        <v>45818</v>
      </c>
      <c r="J2231" t="s">
        <v>2980</v>
      </c>
      <c r="K2231" t="s">
        <v>2981</v>
      </c>
      <c r="L2231" t="s">
        <v>6704</v>
      </c>
      <c r="M2231" s="3">
        <v>13373</v>
      </c>
      <c r="N2231" s="4">
        <v>272293.67</v>
      </c>
      <c r="O2231" s="4">
        <v>303.06</v>
      </c>
      <c r="P2231" s="4">
        <v>917.5</v>
      </c>
      <c r="Q2231" s="4">
        <v>534.91999999999996</v>
      </c>
      <c r="R2231" s="4">
        <v>900</v>
      </c>
      <c r="S2231" s="4">
        <v>270173.11</v>
      </c>
      <c r="T2231" t="s">
        <v>2857</v>
      </c>
      <c r="U2231" t="s">
        <v>6705</v>
      </c>
      <c r="V2231" s="15" t="s">
        <v>6454</v>
      </c>
      <c r="W2231" t="s">
        <v>2871</v>
      </c>
    </row>
    <row r="2232" spans="1:23" x14ac:dyDescent="0.2">
      <c r="A2232" t="s">
        <v>2911</v>
      </c>
      <c r="B2232" t="s">
        <v>2912</v>
      </c>
      <c r="C2232" t="s">
        <v>2871</v>
      </c>
      <c r="D2232" t="s">
        <v>2872</v>
      </c>
      <c r="E2232" t="s">
        <v>2915</v>
      </c>
      <c r="F2232" t="s">
        <v>2916</v>
      </c>
      <c r="G2232" t="s">
        <v>2856</v>
      </c>
      <c r="H2232" t="s">
        <v>6706</v>
      </c>
      <c r="I2232" s="2">
        <v>45818</v>
      </c>
      <c r="J2232" t="s">
        <v>2980</v>
      </c>
      <c r="K2232" t="s">
        <v>2981</v>
      </c>
      <c r="L2232" t="s">
        <v>6704</v>
      </c>
      <c r="M2232" s="3">
        <v>13373</v>
      </c>
      <c r="N2232" s="4">
        <v>272293.67</v>
      </c>
      <c r="O2232" s="4">
        <v>303.06</v>
      </c>
      <c r="P2232" s="4">
        <v>917.5</v>
      </c>
      <c r="Q2232" s="4">
        <v>534.91999999999996</v>
      </c>
      <c r="R2232" s="4">
        <v>900</v>
      </c>
      <c r="S2232" s="4">
        <v>270173.11</v>
      </c>
      <c r="T2232" t="s">
        <v>2857</v>
      </c>
      <c r="U2232" t="s">
        <v>6707</v>
      </c>
      <c r="V2232" s="15" t="s">
        <v>6454</v>
      </c>
      <c r="W2232" t="s">
        <v>2871</v>
      </c>
    </row>
    <row r="2233" spans="1:23" x14ac:dyDescent="0.2">
      <c r="A2233" t="s">
        <v>2911</v>
      </c>
      <c r="B2233" t="s">
        <v>2912</v>
      </c>
      <c r="C2233" t="s">
        <v>2871</v>
      </c>
      <c r="D2233" t="s">
        <v>2872</v>
      </c>
      <c r="E2233" t="s">
        <v>2915</v>
      </c>
      <c r="F2233" t="s">
        <v>2916</v>
      </c>
      <c r="G2233" t="s">
        <v>2856</v>
      </c>
      <c r="H2233" t="s">
        <v>6708</v>
      </c>
      <c r="I2233" s="2">
        <v>45818</v>
      </c>
      <c r="J2233" t="s">
        <v>2998</v>
      </c>
      <c r="K2233" t="s">
        <v>2999</v>
      </c>
      <c r="L2233" t="s">
        <v>6709</v>
      </c>
      <c r="M2233" s="3">
        <v>27298</v>
      </c>
      <c r="N2233" s="4">
        <v>555826.86</v>
      </c>
      <c r="O2233" s="4">
        <v>618.62</v>
      </c>
      <c r="P2233" s="4">
        <v>1835</v>
      </c>
      <c r="Q2233" s="4">
        <v>1091.92</v>
      </c>
      <c r="R2233" s="4">
        <v>1800</v>
      </c>
      <c r="S2233" s="4">
        <v>551573.24</v>
      </c>
      <c r="T2233" t="s">
        <v>2857</v>
      </c>
      <c r="U2233" t="s">
        <v>6710</v>
      </c>
      <c r="V2233" s="15" t="s">
        <v>6454</v>
      </c>
      <c r="W2233" t="s">
        <v>2871</v>
      </c>
    </row>
    <row r="2234" spans="1:23" x14ac:dyDescent="0.2">
      <c r="A2234" t="s">
        <v>2911</v>
      </c>
      <c r="B2234" t="s">
        <v>2912</v>
      </c>
      <c r="C2234" t="s">
        <v>2871</v>
      </c>
      <c r="D2234" t="s">
        <v>2872</v>
      </c>
      <c r="E2234" t="s">
        <v>2915</v>
      </c>
      <c r="F2234" t="s">
        <v>2916</v>
      </c>
      <c r="G2234" t="s">
        <v>2856</v>
      </c>
      <c r="H2234" t="s">
        <v>6711</v>
      </c>
      <c r="I2234" s="2">
        <v>45818</v>
      </c>
      <c r="J2234" t="s">
        <v>3364</v>
      </c>
      <c r="K2234" t="s">
        <v>3365</v>
      </c>
      <c r="L2234" t="s">
        <v>6712</v>
      </c>
      <c r="M2234" s="3">
        <v>26958</v>
      </c>
      <c r="N2234" s="4">
        <v>548903.97</v>
      </c>
      <c r="O2234" s="4">
        <v>610.91999999999996</v>
      </c>
      <c r="P2234" s="4">
        <v>1835</v>
      </c>
      <c r="Q2234" s="4">
        <v>1078.32</v>
      </c>
      <c r="R2234" s="4">
        <v>1800</v>
      </c>
      <c r="S2234" s="4">
        <v>544658.05000000005</v>
      </c>
      <c r="T2234" t="s">
        <v>2857</v>
      </c>
      <c r="U2234" t="s">
        <v>6713</v>
      </c>
      <c r="V2234" s="15" t="s">
        <v>6454</v>
      </c>
      <c r="W2234" t="s">
        <v>2871</v>
      </c>
    </row>
    <row r="2235" spans="1:23" x14ac:dyDescent="0.2">
      <c r="A2235" t="s">
        <v>2911</v>
      </c>
      <c r="B2235" t="s">
        <v>2912</v>
      </c>
      <c r="C2235" t="s">
        <v>2871</v>
      </c>
      <c r="D2235" t="s">
        <v>2872</v>
      </c>
      <c r="E2235" t="s">
        <v>2915</v>
      </c>
      <c r="F2235" t="s">
        <v>2916</v>
      </c>
      <c r="G2235" t="s">
        <v>2856</v>
      </c>
      <c r="H2235" t="s">
        <v>6714</v>
      </c>
      <c r="I2235" s="2">
        <v>45819</v>
      </c>
      <c r="J2235" t="s">
        <v>2980</v>
      </c>
      <c r="K2235" t="s">
        <v>2981</v>
      </c>
      <c r="L2235" t="s">
        <v>6715</v>
      </c>
      <c r="M2235" s="3">
        <v>26746</v>
      </c>
      <c r="N2235" s="4">
        <v>544587.34</v>
      </c>
      <c r="O2235" s="4">
        <v>606.11</v>
      </c>
      <c r="P2235" s="4">
        <v>1835</v>
      </c>
      <c r="Q2235" s="4">
        <v>1069.8399999999999</v>
      </c>
      <c r="R2235" s="4">
        <v>1800</v>
      </c>
      <c r="S2235" s="4">
        <v>540346.23</v>
      </c>
      <c r="T2235" t="s">
        <v>2857</v>
      </c>
      <c r="U2235" t="s">
        <v>6716</v>
      </c>
      <c r="V2235" s="15" t="s">
        <v>6454</v>
      </c>
      <c r="W2235" t="s">
        <v>2871</v>
      </c>
    </row>
    <row r="2236" spans="1:23" x14ac:dyDescent="0.2">
      <c r="A2236" t="s">
        <v>2911</v>
      </c>
      <c r="B2236" t="s">
        <v>2912</v>
      </c>
      <c r="C2236" t="s">
        <v>2913</v>
      </c>
      <c r="D2236" t="s">
        <v>2914</v>
      </c>
      <c r="E2236" t="s">
        <v>2915</v>
      </c>
      <c r="F2236" t="s">
        <v>2916</v>
      </c>
      <c r="G2236" t="s">
        <v>2856</v>
      </c>
      <c r="H2236" t="s">
        <v>6717</v>
      </c>
      <c r="I2236" s="2">
        <v>45819</v>
      </c>
      <c r="J2236" t="s">
        <v>3394</v>
      </c>
      <c r="K2236" t="s">
        <v>3395</v>
      </c>
      <c r="L2236" t="s">
        <v>6718</v>
      </c>
      <c r="M2236" s="3">
        <v>29366</v>
      </c>
      <c r="N2236" s="4">
        <v>663811.38</v>
      </c>
      <c r="O2236" s="4">
        <v>738.81</v>
      </c>
      <c r="P2236" s="4">
        <v>2056.5500000000002</v>
      </c>
      <c r="Q2236" s="4">
        <v>880.98</v>
      </c>
      <c r="R2236" s="4">
        <v>3500</v>
      </c>
      <c r="S2236" s="4">
        <v>657516.02</v>
      </c>
      <c r="T2236" t="s">
        <v>2857</v>
      </c>
      <c r="U2236" t="s">
        <v>6719</v>
      </c>
      <c r="V2236" s="15" t="s">
        <v>6454</v>
      </c>
      <c r="W2236" t="s">
        <v>2913</v>
      </c>
    </row>
    <row r="2237" spans="1:23" x14ac:dyDescent="0.2">
      <c r="A2237" t="s">
        <v>2911</v>
      </c>
      <c r="B2237" t="s">
        <v>2912</v>
      </c>
      <c r="C2237" t="s">
        <v>2871</v>
      </c>
      <c r="D2237" t="s">
        <v>2872</v>
      </c>
      <c r="E2237" t="s">
        <v>2915</v>
      </c>
      <c r="F2237" t="s">
        <v>2916</v>
      </c>
      <c r="G2237" t="s">
        <v>2856</v>
      </c>
      <c r="H2237" t="s">
        <v>6720</v>
      </c>
      <c r="I2237" s="2">
        <v>45819</v>
      </c>
      <c r="J2237" t="s">
        <v>3023</v>
      </c>
      <c r="K2237" t="s">
        <v>3024</v>
      </c>
      <c r="L2237" t="s">
        <v>6721</v>
      </c>
      <c r="M2237" s="3">
        <v>13695</v>
      </c>
      <c r="N2237" s="4">
        <v>278987.01</v>
      </c>
      <c r="O2237" s="4">
        <v>310.51</v>
      </c>
      <c r="P2237" s="4">
        <v>917.5</v>
      </c>
      <c r="Q2237" s="4">
        <v>547.79999999999995</v>
      </c>
      <c r="R2237" s="4">
        <v>900</v>
      </c>
      <c r="S2237" s="4">
        <v>276859</v>
      </c>
      <c r="T2237" t="s">
        <v>2857</v>
      </c>
      <c r="U2237" t="s">
        <v>6722</v>
      </c>
      <c r="V2237" s="15" t="s">
        <v>6454</v>
      </c>
      <c r="W2237" t="s">
        <v>2871</v>
      </c>
    </row>
    <row r="2238" spans="1:23" x14ac:dyDescent="0.2">
      <c r="A2238" t="s">
        <v>2911</v>
      </c>
      <c r="B2238" t="s">
        <v>2912</v>
      </c>
      <c r="C2238" t="s">
        <v>2871</v>
      </c>
      <c r="D2238" t="s">
        <v>2872</v>
      </c>
      <c r="E2238" t="s">
        <v>2915</v>
      </c>
      <c r="F2238" t="s">
        <v>2916</v>
      </c>
      <c r="G2238" t="s">
        <v>2856</v>
      </c>
      <c r="H2238" t="s">
        <v>6723</v>
      </c>
      <c r="I2238" s="2">
        <v>45819</v>
      </c>
      <c r="J2238" t="s">
        <v>6220</v>
      </c>
      <c r="K2238" t="s">
        <v>6221</v>
      </c>
      <c r="L2238" t="s">
        <v>6724</v>
      </c>
      <c r="M2238" s="3">
        <v>27681</v>
      </c>
      <c r="N2238" s="4">
        <v>606213.9</v>
      </c>
      <c r="O2238" s="4">
        <v>674.7</v>
      </c>
      <c r="P2238" s="4">
        <v>1088.1400000000001</v>
      </c>
      <c r="Q2238" s="4">
        <v>830.43</v>
      </c>
      <c r="R2238" s="4">
        <v>900</v>
      </c>
      <c r="S2238" s="4">
        <v>603551.06000000006</v>
      </c>
      <c r="T2238" t="s">
        <v>2857</v>
      </c>
      <c r="U2238" t="s">
        <v>6725</v>
      </c>
      <c r="V2238" s="15" t="s">
        <v>6454</v>
      </c>
      <c r="W2238" t="s">
        <v>2871</v>
      </c>
    </row>
    <row r="2239" spans="1:23" x14ac:dyDescent="0.2">
      <c r="A2239" t="s">
        <v>2911</v>
      </c>
      <c r="B2239" t="s">
        <v>2912</v>
      </c>
      <c r="C2239" t="s">
        <v>2871</v>
      </c>
      <c r="D2239" t="s">
        <v>2872</v>
      </c>
      <c r="E2239" t="s">
        <v>2915</v>
      </c>
      <c r="F2239" t="s">
        <v>2916</v>
      </c>
      <c r="G2239" t="s">
        <v>2856</v>
      </c>
      <c r="H2239" t="s">
        <v>6723</v>
      </c>
      <c r="I2239" s="2">
        <v>45819</v>
      </c>
      <c r="J2239" t="s">
        <v>6220</v>
      </c>
      <c r="K2239" t="s">
        <v>6221</v>
      </c>
      <c r="L2239" t="s">
        <v>6726</v>
      </c>
      <c r="M2239" s="3">
        <v>27681</v>
      </c>
      <c r="N2239" s="4">
        <v>606213.9</v>
      </c>
      <c r="O2239" s="4">
        <v>674.7</v>
      </c>
      <c r="P2239" s="4">
        <v>1088.1400000000001</v>
      </c>
      <c r="Q2239" s="4">
        <v>830.43</v>
      </c>
      <c r="R2239" s="4">
        <v>900</v>
      </c>
      <c r="S2239" s="4">
        <v>603551.06000000006</v>
      </c>
      <c r="T2239" t="s">
        <v>2857</v>
      </c>
      <c r="U2239" t="s">
        <v>6725</v>
      </c>
      <c r="V2239" s="15" t="s">
        <v>6454</v>
      </c>
      <c r="W2239" t="s">
        <v>2871</v>
      </c>
    </row>
    <row r="2240" spans="1:23" x14ac:dyDescent="0.2">
      <c r="A2240" t="s">
        <v>2911</v>
      </c>
      <c r="B2240" t="s">
        <v>2912</v>
      </c>
      <c r="C2240" t="s">
        <v>2871</v>
      </c>
      <c r="D2240" t="s">
        <v>2872</v>
      </c>
      <c r="E2240" t="s">
        <v>2915</v>
      </c>
      <c r="F2240" t="s">
        <v>2916</v>
      </c>
      <c r="G2240" t="s">
        <v>2856</v>
      </c>
      <c r="H2240" t="s">
        <v>6727</v>
      </c>
      <c r="I2240" s="2">
        <v>45819</v>
      </c>
      <c r="J2240" t="s">
        <v>3299</v>
      </c>
      <c r="K2240" t="s">
        <v>3300</v>
      </c>
      <c r="L2240" t="s">
        <v>6728</v>
      </c>
      <c r="M2240" s="3">
        <v>28153</v>
      </c>
      <c r="N2240" s="4">
        <v>616550.69999999995</v>
      </c>
      <c r="O2240" s="4">
        <v>686.21</v>
      </c>
      <c r="P2240" s="4">
        <v>1074.7</v>
      </c>
      <c r="Q2240" s="4">
        <v>844.59</v>
      </c>
      <c r="R2240" s="4">
        <v>900</v>
      </c>
      <c r="S2240" s="4">
        <v>613889.79</v>
      </c>
      <c r="T2240" t="s">
        <v>2857</v>
      </c>
      <c r="U2240" t="s">
        <v>6729</v>
      </c>
      <c r="V2240" s="15" t="s">
        <v>6454</v>
      </c>
      <c r="W2240" t="s">
        <v>2871</v>
      </c>
    </row>
    <row r="2241" spans="1:23" x14ac:dyDescent="0.2">
      <c r="A2241" t="s">
        <v>2911</v>
      </c>
      <c r="B2241" t="s">
        <v>2912</v>
      </c>
      <c r="C2241" t="s">
        <v>2922</v>
      </c>
      <c r="D2241" t="s">
        <v>2923</v>
      </c>
      <c r="E2241" t="s">
        <v>2915</v>
      </c>
      <c r="F2241" t="s">
        <v>2916</v>
      </c>
      <c r="G2241" t="s">
        <v>2856</v>
      </c>
      <c r="H2241" t="s">
        <v>6730</v>
      </c>
      <c r="I2241" s="2">
        <v>45819</v>
      </c>
      <c r="J2241" t="s">
        <v>2925</v>
      </c>
      <c r="K2241" t="s">
        <v>2926</v>
      </c>
      <c r="L2241" t="s">
        <v>6731</v>
      </c>
      <c r="M2241" s="3">
        <v>28820</v>
      </c>
      <c r="N2241" s="4">
        <v>679416.51</v>
      </c>
      <c r="O2241" s="4">
        <v>756.18</v>
      </c>
      <c r="P2241" s="4">
        <v>2154</v>
      </c>
      <c r="Q2241" s="4">
        <v>864.6</v>
      </c>
      <c r="R2241" s="4">
        <v>4500</v>
      </c>
      <c r="S2241" s="4">
        <v>672006.33</v>
      </c>
      <c r="T2241" t="s">
        <v>2857</v>
      </c>
      <c r="U2241" t="s">
        <v>6732</v>
      </c>
      <c r="V2241" s="15" t="s">
        <v>6454</v>
      </c>
      <c r="W2241" t="s">
        <v>2922</v>
      </c>
    </row>
    <row r="2242" spans="1:23" x14ac:dyDescent="0.2">
      <c r="A2242" t="s">
        <v>2911</v>
      </c>
      <c r="B2242" t="s">
        <v>2912</v>
      </c>
      <c r="C2242" t="s">
        <v>2922</v>
      </c>
      <c r="D2242" t="s">
        <v>2923</v>
      </c>
      <c r="E2242" t="s">
        <v>2915</v>
      </c>
      <c r="F2242" t="s">
        <v>2916</v>
      </c>
      <c r="G2242" t="s">
        <v>2856</v>
      </c>
      <c r="H2242" t="s">
        <v>6733</v>
      </c>
      <c r="I2242" s="2">
        <v>45819</v>
      </c>
      <c r="J2242" t="s">
        <v>3212</v>
      </c>
      <c r="K2242" t="s">
        <v>3213</v>
      </c>
      <c r="L2242" t="s">
        <v>6734</v>
      </c>
      <c r="M2242" s="3">
        <v>30402</v>
      </c>
      <c r="N2242" s="4">
        <v>666651.76</v>
      </c>
      <c r="O2242" s="4">
        <v>741.97</v>
      </c>
      <c r="P2242" s="4">
        <v>2154</v>
      </c>
      <c r="Q2242" s="4">
        <v>0</v>
      </c>
      <c r="R2242" s="4">
        <v>4500</v>
      </c>
      <c r="S2242" s="4">
        <v>659255.79</v>
      </c>
      <c r="T2242" t="s">
        <v>2857</v>
      </c>
      <c r="U2242" t="s">
        <v>6735</v>
      </c>
      <c r="V2242" s="15" t="s">
        <v>6454</v>
      </c>
      <c r="W2242" t="s">
        <v>2922</v>
      </c>
    </row>
    <row r="2243" spans="1:23" x14ac:dyDescent="0.2">
      <c r="A2243" t="s">
        <v>2911</v>
      </c>
      <c r="B2243" t="s">
        <v>2912</v>
      </c>
      <c r="C2243" t="s">
        <v>2922</v>
      </c>
      <c r="D2243" t="s">
        <v>2923</v>
      </c>
      <c r="E2243" t="s">
        <v>2915</v>
      </c>
      <c r="F2243" t="s">
        <v>2916</v>
      </c>
      <c r="G2243" t="s">
        <v>2856</v>
      </c>
      <c r="H2243" t="s">
        <v>6733</v>
      </c>
      <c r="I2243" s="2">
        <v>45819</v>
      </c>
      <c r="J2243" t="s">
        <v>3212</v>
      </c>
      <c r="K2243" t="s">
        <v>3213</v>
      </c>
      <c r="L2243" t="s">
        <v>6736</v>
      </c>
      <c r="M2243" s="3">
        <v>30662</v>
      </c>
      <c r="N2243" s="4">
        <v>672356.25</v>
      </c>
      <c r="O2243" s="4">
        <v>748.32</v>
      </c>
      <c r="P2243" s="4">
        <v>2754</v>
      </c>
      <c r="Q2243" s="4">
        <v>0</v>
      </c>
      <c r="R2243" s="4">
        <v>3500</v>
      </c>
      <c r="S2243" s="4">
        <v>665353.93000000005</v>
      </c>
      <c r="T2243" t="s">
        <v>2857</v>
      </c>
      <c r="U2243" t="s">
        <v>6735</v>
      </c>
      <c r="V2243" s="15" t="s">
        <v>6454</v>
      </c>
      <c r="W2243" t="s">
        <v>2922</v>
      </c>
    </row>
    <row r="2244" spans="1:23" x14ac:dyDescent="0.2">
      <c r="A2244" t="s">
        <v>2911</v>
      </c>
      <c r="B2244" t="s">
        <v>2912</v>
      </c>
      <c r="C2244" t="s">
        <v>2913</v>
      </c>
      <c r="D2244" t="s">
        <v>2914</v>
      </c>
      <c r="E2244" t="s">
        <v>2915</v>
      </c>
      <c r="F2244" t="s">
        <v>2916</v>
      </c>
      <c r="G2244" t="s">
        <v>2856</v>
      </c>
      <c r="H2244" t="s">
        <v>6737</v>
      </c>
      <c r="I2244" s="2">
        <v>45820</v>
      </c>
      <c r="J2244" t="s">
        <v>5197</v>
      </c>
      <c r="K2244" t="s">
        <v>5198</v>
      </c>
      <c r="L2244" t="s">
        <v>6738</v>
      </c>
      <c r="M2244" s="3">
        <v>29366</v>
      </c>
      <c r="N2244" s="4">
        <v>670825.44999999995</v>
      </c>
      <c r="O2244" s="4">
        <v>746.62</v>
      </c>
      <c r="P2244" s="4">
        <v>1746.25</v>
      </c>
      <c r="Q2244" s="4">
        <v>880.98</v>
      </c>
      <c r="R2244" s="4">
        <v>2000</v>
      </c>
      <c r="S2244" s="4">
        <v>666332.57999999996</v>
      </c>
      <c r="T2244" t="s">
        <v>2857</v>
      </c>
      <c r="U2244" t="s">
        <v>6739</v>
      </c>
      <c r="V2244" s="15" t="s">
        <v>6454</v>
      </c>
      <c r="W2244" t="s">
        <v>2913</v>
      </c>
    </row>
    <row r="2245" spans="1:23" x14ac:dyDescent="0.2">
      <c r="A2245" t="s">
        <v>2911</v>
      </c>
      <c r="B2245" t="s">
        <v>2912</v>
      </c>
      <c r="C2245" t="s">
        <v>2913</v>
      </c>
      <c r="D2245" t="s">
        <v>2914</v>
      </c>
      <c r="E2245" t="s">
        <v>2915</v>
      </c>
      <c r="F2245" t="s">
        <v>2916</v>
      </c>
      <c r="G2245" t="s">
        <v>2856</v>
      </c>
      <c r="H2245" t="s">
        <v>6737</v>
      </c>
      <c r="I2245" s="2">
        <v>45820</v>
      </c>
      <c r="J2245" t="s">
        <v>5197</v>
      </c>
      <c r="K2245" t="s">
        <v>5198</v>
      </c>
      <c r="L2245" t="s">
        <v>6740</v>
      </c>
      <c r="M2245" s="3">
        <v>29366</v>
      </c>
      <c r="N2245" s="4">
        <v>670825.44999999995</v>
      </c>
      <c r="O2245" s="4">
        <v>746.62</v>
      </c>
      <c r="P2245" s="4">
        <v>1746.25</v>
      </c>
      <c r="Q2245" s="4">
        <v>880.98</v>
      </c>
      <c r="R2245" s="4">
        <v>2000</v>
      </c>
      <c r="S2245" s="4">
        <v>666332.57999999996</v>
      </c>
      <c r="T2245" t="s">
        <v>2857</v>
      </c>
      <c r="U2245" t="s">
        <v>6739</v>
      </c>
      <c r="V2245" s="15" t="s">
        <v>6454</v>
      </c>
      <c r="W2245" t="s">
        <v>2913</v>
      </c>
    </row>
    <row r="2246" spans="1:23" x14ac:dyDescent="0.2">
      <c r="A2246" t="s">
        <v>2911</v>
      </c>
      <c r="B2246" t="s">
        <v>2912</v>
      </c>
      <c r="C2246" t="s">
        <v>2913</v>
      </c>
      <c r="D2246" t="s">
        <v>2914</v>
      </c>
      <c r="E2246" t="s">
        <v>2915</v>
      </c>
      <c r="F2246" t="s">
        <v>2916</v>
      </c>
      <c r="G2246" t="s">
        <v>2856</v>
      </c>
      <c r="H2246" t="s">
        <v>6737</v>
      </c>
      <c r="I2246" s="2">
        <v>45820</v>
      </c>
      <c r="J2246" t="s">
        <v>5197</v>
      </c>
      <c r="K2246" t="s">
        <v>5198</v>
      </c>
      <c r="L2246" t="s">
        <v>6741</v>
      </c>
      <c r="M2246" s="3">
        <v>29366</v>
      </c>
      <c r="N2246" s="4">
        <v>670825.44999999995</v>
      </c>
      <c r="O2246" s="4">
        <v>746.62</v>
      </c>
      <c r="P2246" s="4">
        <v>1746.25</v>
      </c>
      <c r="Q2246" s="4">
        <v>880.98</v>
      </c>
      <c r="R2246" s="4">
        <v>2000</v>
      </c>
      <c r="S2246" s="4">
        <v>666332.57999999996</v>
      </c>
      <c r="T2246" t="s">
        <v>2857</v>
      </c>
      <c r="U2246" t="s">
        <v>6739</v>
      </c>
      <c r="V2246" s="15" t="s">
        <v>6454</v>
      </c>
      <c r="W2246" t="s">
        <v>2913</v>
      </c>
    </row>
    <row r="2247" spans="1:23" x14ac:dyDescent="0.2">
      <c r="A2247" t="s">
        <v>2911</v>
      </c>
      <c r="B2247" t="s">
        <v>2912</v>
      </c>
      <c r="C2247" t="s">
        <v>2913</v>
      </c>
      <c r="D2247" t="s">
        <v>2914</v>
      </c>
      <c r="E2247" t="s">
        <v>2915</v>
      </c>
      <c r="F2247" t="s">
        <v>2916</v>
      </c>
      <c r="G2247" t="s">
        <v>2856</v>
      </c>
      <c r="H2247" t="s">
        <v>6737</v>
      </c>
      <c r="I2247" s="2">
        <v>45820</v>
      </c>
      <c r="J2247" t="s">
        <v>5197</v>
      </c>
      <c r="K2247" t="s">
        <v>5198</v>
      </c>
      <c r="L2247" t="s">
        <v>6742</v>
      </c>
      <c r="M2247" s="3">
        <v>29366</v>
      </c>
      <c r="N2247" s="4">
        <v>670825.44999999995</v>
      </c>
      <c r="O2247" s="4">
        <v>746.62</v>
      </c>
      <c r="P2247" s="4">
        <v>1746.25</v>
      </c>
      <c r="Q2247" s="4">
        <v>880.98</v>
      </c>
      <c r="R2247" s="4">
        <v>2000</v>
      </c>
      <c r="S2247" s="4">
        <v>666332.57999999996</v>
      </c>
      <c r="T2247" t="s">
        <v>2857</v>
      </c>
      <c r="U2247" t="s">
        <v>6739</v>
      </c>
      <c r="V2247" s="15" t="s">
        <v>6454</v>
      </c>
      <c r="W2247" t="s">
        <v>2913</v>
      </c>
    </row>
    <row r="2248" spans="1:23" x14ac:dyDescent="0.2">
      <c r="A2248" t="s">
        <v>2911</v>
      </c>
      <c r="B2248" t="s">
        <v>2912</v>
      </c>
      <c r="C2248" t="s">
        <v>2913</v>
      </c>
      <c r="D2248" t="s">
        <v>2914</v>
      </c>
      <c r="E2248" t="s">
        <v>2915</v>
      </c>
      <c r="F2248" t="s">
        <v>2916</v>
      </c>
      <c r="G2248" t="s">
        <v>2856</v>
      </c>
      <c r="H2248" t="s">
        <v>6743</v>
      </c>
      <c r="I2248" s="2">
        <v>45820</v>
      </c>
      <c r="J2248" t="s">
        <v>3294</v>
      </c>
      <c r="K2248" t="s">
        <v>3295</v>
      </c>
      <c r="L2248" t="s">
        <v>6744</v>
      </c>
      <c r="M2248" s="3">
        <v>29366</v>
      </c>
      <c r="N2248" s="4">
        <v>664692.36</v>
      </c>
      <c r="O2248" s="4">
        <v>739.79</v>
      </c>
      <c r="P2248" s="4">
        <v>2056.5500000000002</v>
      </c>
      <c r="Q2248" s="4">
        <v>880.98</v>
      </c>
      <c r="R2248" s="4">
        <v>3500</v>
      </c>
      <c r="S2248" s="4">
        <v>658396.02</v>
      </c>
      <c r="T2248" t="s">
        <v>2857</v>
      </c>
      <c r="U2248" t="s">
        <v>6745</v>
      </c>
      <c r="V2248" s="15" t="s">
        <v>6454</v>
      </c>
      <c r="W2248" t="s">
        <v>2913</v>
      </c>
    </row>
    <row r="2249" spans="1:23" x14ac:dyDescent="0.2">
      <c r="A2249" t="s">
        <v>2911</v>
      </c>
      <c r="B2249" t="s">
        <v>2912</v>
      </c>
      <c r="C2249" t="s">
        <v>2871</v>
      </c>
      <c r="D2249" t="s">
        <v>2872</v>
      </c>
      <c r="E2249" t="s">
        <v>2915</v>
      </c>
      <c r="F2249" t="s">
        <v>2916</v>
      </c>
      <c r="G2249" t="s">
        <v>2856</v>
      </c>
      <c r="H2249" t="s">
        <v>6746</v>
      </c>
      <c r="I2249" s="2">
        <v>45820</v>
      </c>
      <c r="J2249" t="s">
        <v>2998</v>
      </c>
      <c r="K2249" t="s">
        <v>2999</v>
      </c>
      <c r="L2249" t="s">
        <v>6747</v>
      </c>
      <c r="M2249" s="3">
        <v>26451</v>
      </c>
      <c r="N2249" s="4">
        <v>538580.71</v>
      </c>
      <c r="O2249" s="4">
        <v>599.42999999999995</v>
      </c>
      <c r="P2249" s="4">
        <v>1835</v>
      </c>
      <c r="Q2249" s="4">
        <v>1058.04</v>
      </c>
      <c r="R2249" s="4">
        <v>1800</v>
      </c>
      <c r="S2249" s="4">
        <v>534346.28</v>
      </c>
      <c r="T2249" t="s">
        <v>2857</v>
      </c>
      <c r="U2249" t="s">
        <v>6748</v>
      </c>
      <c r="V2249" s="15" t="s">
        <v>6454</v>
      </c>
      <c r="W2249" t="s">
        <v>2871</v>
      </c>
    </row>
    <row r="2250" spans="1:23" x14ac:dyDescent="0.2">
      <c r="A2250" t="s">
        <v>2911</v>
      </c>
      <c r="B2250" t="s">
        <v>2912</v>
      </c>
      <c r="C2250" t="s">
        <v>2871</v>
      </c>
      <c r="D2250" t="s">
        <v>2872</v>
      </c>
      <c r="E2250" t="s">
        <v>2915</v>
      </c>
      <c r="F2250" t="s">
        <v>2916</v>
      </c>
      <c r="G2250" t="s">
        <v>2856</v>
      </c>
      <c r="H2250" t="s">
        <v>6749</v>
      </c>
      <c r="I2250" s="2">
        <v>45820</v>
      </c>
      <c r="J2250" t="s">
        <v>5957</v>
      </c>
      <c r="K2250" t="s">
        <v>5958</v>
      </c>
      <c r="L2250" t="s">
        <v>6750</v>
      </c>
      <c r="M2250" s="3">
        <v>27500</v>
      </c>
      <c r="N2250" s="4">
        <v>599500</v>
      </c>
      <c r="O2250" s="4">
        <v>667.23</v>
      </c>
      <c r="P2250" s="4">
        <v>1088.1400000000001</v>
      </c>
      <c r="Q2250" s="4">
        <v>825</v>
      </c>
      <c r="R2250" s="4">
        <v>900</v>
      </c>
      <c r="S2250" s="4">
        <v>596844.63</v>
      </c>
      <c r="T2250" t="s">
        <v>2857</v>
      </c>
      <c r="U2250" t="s">
        <v>6751</v>
      </c>
      <c r="V2250" s="15" t="s">
        <v>6454</v>
      </c>
      <c r="W2250" t="s">
        <v>2871</v>
      </c>
    </row>
    <row r="2251" spans="1:23" x14ac:dyDescent="0.2">
      <c r="A2251" t="s">
        <v>2911</v>
      </c>
      <c r="B2251" t="s">
        <v>2912</v>
      </c>
      <c r="C2251" t="s">
        <v>2871</v>
      </c>
      <c r="D2251" t="s">
        <v>2872</v>
      </c>
      <c r="E2251" t="s">
        <v>2915</v>
      </c>
      <c r="F2251" t="s">
        <v>2916</v>
      </c>
      <c r="G2251" t="s">
        <v>2856</v>
      </c>
      <c r="H2251" t="s">
        <v>6752</v>
      </c>
      <c r="I2251" s="2">
        <v>45820</v>
      </c>
      <c r="J2251" t="s">
        <v>3023</v>
      </c>
      <c r="K2251" t="s">
        <v>3024</v>
      </c>
      <c r="L2251" t="s">
        <v>6753</v>
      </c>
      <c r="M2251" s="3">
        <v>13618</v>
      </c>
      <c r="N2251" s="4">
        <v>277418.40999999997</v>
      </c>
      <c r="O2251" s="4">
        <v>308.76</v>
      </c>
      <c r="P2251" s="4">
        <v>917.5</v>
      </c>
      <c r="Q2251" s="4">
        <v>544.72</v>
      </c>
      <c r="R2251" s="4">
        <v>900</v>
      </c>
      <c r="S2251" s="4">
        <v>275292.15000000002</v>
      </c>
      <c r="T2251" t="s">
        <v>2857</v>
      </c>
      <c r="U2251" t="s">
        <v>6754</v>
      </c>
      <c r="V2251" s="15" t="s">
        <v>6454</v>
      </c>
      <c r="W2251" t="s">
        <v>2871</v>
      </c>
    </row>
    <row r="2252" spans="1:23" x14ac:dyDescent="0.2">
      <c r="A2252" t="s">
        <v>2911</v>
      </c>
      <c r="B2252" t="s">
        <v>2912</v>
      </c>
      <c r="C2252" t="s">
        <v>2871</v>
      </c>
      <c r="D2252" t="s">
        <v>2872</v>
      </c>
      <c r="E2252" t="s">
        <v>2915</v>
      </c>
      <c r="F2252" t="s">
        <v>2916</v>
      </c>
      <c r="G2252" t="s">
        <v>2856</v>
      </c>
      <c r="H2252" t="s">
        <v>6755</v>
      </c>
      <c r="I2252" s="2">
        <v>45820</v>
      </c>
      <c r="J2252" t="s">
        <v>3239</v>
      </c>
      <c r="K2252" t="s">
        <v>3240</v>
      </c>
      <c r="L2252" t="s">
        <v>6756</v>
      </c>
      <c r="M2252" s="3">
        <v>13479</v>
      </c>
      <c r="N2252" s="4">
        <v>274451.98</v>
      </c>
      <c r="O2252" s="4">
        <v>305.45999999999998</v>
      </c>
      <c r="P2252" s="4">
        <v>917.5</v>
      </c>
      <c r="Q2252" s="4">
        <v>539.16</v>
      </c>
      <c r="R2252" s="4">
        <v>900</v>
      </c>
      <c r="S2252" s="4">
        <v>272329.02</v>
      </c>
      <c r="T2252" t="s">
        <v>2857</v>
      </c>
      <c r="U2252" t="s">
        <v>6757</v>
      </c>
      <c r="V2252" s="15" t="s">
        <v>6454</v>
      </c>
      <c r="W2252" t="s">
        <v>2871</v>
      </c>
    </row>
    <row r="2253" spans="1:23" x14ac:dyDescent="0.2">
      <c r="A2253" t="s">
        <v>2911</v>
      </c>
      <c r="B2253" t="s">
        <v>2912</v>
      </c>
      <c r="C2253" t="s">
        <v>2871</v>
      </c>
      <c r="D2253" t="s">
        <v>2872</v>
      </c>
      <c r="E2253" t="s">
        <v>2915</v>
      </c>
      <c r="F2253" t="s">
        <v>2916</v>
      </c>
      <c r="G2253" t="s">
        <v>2856</v>
      </c>
      <c r="H2253" t="s">
        <v>6758</v>
      </c>
      <c r="I2253" s="2">
        <v>45820</v>
      </c>
      <c r="J2253" t="s">
        <v>3239</v>
      </c>
      <c r="K2253" t="s">
        <v>3240</v>
      </c>
      <c r="L2253" t="s">
        <v>6756</v>
      </c>
      <c r="M2253" s="3">
        <v>13479</v>
      </c>
      <c r="N2253" s="4">
        <v>274451.98</v>
      </c>
      <c r="O2253" s="4">
        <v>305.45999999999998</v>
      </c>
      <c r="P2253" s="4">
        <v>917.5</v>
      </c>
      <c r="Q2253" s="4">
        <v>539.16</v>
      </c>
      <c r="R2253" s="4">
        <v>900</v>
      </c>
      <c r="S2253" s="4">
        <v>272329.02</v>
      </c>
      <c r="T2253" t="s">
        <v>2857</v>
      </c>
      <c r="U2253" t="s">
        <v>6759</v>
      </c>
      <c r="V2253" s="15" t="s">
        <v>6454</v>
      </c>
      <c r="W2253" t="s">
        <v>2871</v>
      </c>
    </row>
    <row r="2254" spans="1:23" x14ac:dyDescent="0.2">
      <c r="A2254" t="s">
        <v>2911</v>
      </c>
      <c r="B2254" t="s">
        <v>2912</v>
      </c>
      <c r="C2254" t="s">
        <v>2871</v>
      </c>
      <c r="D2254" t="s">
        <v>2872</v>
      </c>
      <c r="E2254" t="s">
        <v>2915</v>
      </c>
      <c r="F2254" t="s">
        <v>2916</v>
      </c>
      <c r="G2254" t="s">
        <v>2856</v>
      </c>
      <c r="H2254" t="s">
        <v>6760</v>
      </c>
      <c r="I2254" s="2">
        <v>45820</v>
      </c>
      <c r="J2254" t="s">
        <v>3239</v>
      </c>
      <c r="K2254" t="s">
        <v>3240</v>
      </c>
      <c r="L2254" t="s">
        <v>6761</v>
      </c>
      <c r="M2254" s="3">
        <v>13629</v>
      </c>
      <c r="N2254" s="4">
        <v>277506.2</v>
      </c>
      <c r="O2254" s="4">
        <v>308.86</v>
      </c>
      <c r="P2254" s="4">
        <v>917.5</v>
      </c>
      <c r="Q2254" s="4">
        <v>545.16</v>
      </c>
      <c r="R2254" s="4">
        <v>900</v>
      </c>
      <c r="S2254" s="4">
        <v>275379.84000000003</v>
      </c>
      <c r="T2254" t="s">
        <v>2857</v>
      </c>
      <c r="U2254" t="s">
        <v>6762</v>
      </c>
      <c r="V2254" s="15" t="s">
        <v>6454</v>
      </c>
      <c r="W2254" t="s">
        <v>2871</v>
      </c>
    </row>
    <row r="2255" spans="1:23" x14ac:dyDescent="0.2">
      <c r="A2255" t="s">
        <v>2911</v>
      </c>
      <c r="B2255" t="s">
        <v>2912</v>
      </c>
      <c r="C2255" t="s">
        <v>2871</v>
      </c>
      <c r="D2255" t="s">
        <v>2872</v>
      </c>
      <c r="E2255" t="s">
        <v>2915</v>
      </c>
      <c r="F2255" t="s">
        <v>2916</v>
      </c>
      <c r="G2255" t="s">
        <v>2856</v>
      </c>
      <c r="H2255" t="s">
        <v>6763</v>
      </c>
      <c r="I2255" s="2">
        <v>45820</v>
      </c>
      <c r="J2255" t="s">
        <v>3239</v>
      </c>
      <c r="K2255" t="s">
        <v>3240</v>
      </c>
      <c r="L2255" t="s">
        <v>6761</v>
      </c>
      <c r="M2255" s="3">
        <v>13629</v>
      </c>
      <c r="N2255" s="4">
        <v>277506.2</v>
      </c>
      <c r="O2255" s="4">
        <v>308.86</v>
      </c>
      <c r="P2255" s="4">
        <v>917.5</v>
      </c>
      <c r="Q2255" s="4">
        <v>545.16</v>
      </c>
      <c r="R2255" s="4">
        <v>900</v>
      </c>
      <c r="S2255" s="4">
        <v>275379.84000000003</v>
      </c>
      <c r="T2255" t="s">
        <v>2857</v>
      </c>
      <c r="U2255" t="s">
        <v>6764</v>
      </c>
      <c r="V2255" s="15" t="s">
        <v>6454</v>
      </c>
      <c r="W2255" t="s">
        <v>2871</v>
      </c>
    </row>
    <row r="2256" spans="1:23" x14ac:dyDescent="0.2">
      <c r="A2256" t="s">
        <v>2911</v>
      </c>
      <c r="B2256" t="s">
        <v>2912</v>
      </c>
      <c r="C2256" t="s">
        <v>2922</v>
      </c>
      <c r="D2256" t="s">
        <v>2923</v>
      </c>
      <c r="E2256" t="s">
        <v>2915</v>
      </c>
      <c r="F2256" t="s">
        <v>2916</v>
      </c>
      <c r="G2256" t="s">
        <v>2856</v>
      </c>
      <c r="H2256" t="s">
        <v>6765</v>
      </c>
      <c r="I2256" s="2">
        <v>45820</v>
      </c>
      <c r="J2256" t="s">
        <v>6766</v>
      </c>
      <c r="K2256" t="s">
        <v>6767</v>
      </c>
      <c r="L2256" t="s">
        <v>6768</v>
      </c>
      <c r="M2256" s="3">
        <v>36583</v>
      </c>
      <c r="N2256" s="4">
        <v>812256.72</v>
      </c>
      <c r="O2256" s="4">
        <v>904.03</v>
      </c>
      <c r="P2256" s="4">
        <v>2600</v>
      </c>
      <c r="Q2256" s="4">
        <v>1097.49</v>
      </c>
      <c r="R2256" s="4">
        <v>3500</v>
      </c>
      <c r="S2256" s="4">
        <v>805252.69</v>
      </c>
      <c r="T2256" t="s">
        <v>2857</v>
      </c>
      <c r="U2256" t="s">
        <v>6769</v>
      </c>
      <c r="V2256" s="15" t="s">
        <v>6454</v>
      </c>
      <c r="W2256" t="s">
        <v>2922</v>
      </c>
    </row>
    <row r="2257" spans="1:23" x14ac:dyDescent="0.2">
      <c r="A2257" t="s">
        <v>2911</v>
      </c>
      <c r="B2257" t="s">
        <v>2912</v>
      </c>
      <c r="C2257" t="s">
        <v>2922</v>
      </c>
      <c r="D2257" t="s">
        <v>2923</v>
      </c>
      <c r="E2257" t="s">
        <v>2915</v>
      </c>
      <c r="F2257" t="s">
        <v>2916</v>
      </c>
      <c r="G2257" t="s">
        <v>2856</v>
      </c>
      <c r="H2257" t="s">
        <v>6765</v>
      </c>
      <c r="I2257" s="2">
        <v>45820</v>
      </c>
      <c r="J2257" t="s">
        <v>6766</v>
      </c>
      <c r="K2257" t="s">
        <v>6767</v>
      </c>
      <c r="L2257" t="s">
        <v>6770</v>
      </c>
      <c r="M2257" s="3">
        <v>36630</v>
      </c>
      <c r="N2257" s="4">
        <v>813314.04</v>
      </c>
      <c r="O2257" s="4">
        <v>905.2</v>
      </c>
      <c r="P2257" s="4">
        <v>2600</v>
      </c>
      <c r="Q2257" s="4">
        <v>1098.9000000000001</v>
      </c>
      <c r="R2257" s="4">
        <v>3500</v>
      </c>
      <c r="S2257" s="4">
        <v>806308.84</v>
      </c>
      <c r="T2257" t="s">
        <v>2857</v>
      </c>
      <c r="U2257" t="s">
        <v>6769</v>
      </c>
      <c r="V2257" s="15" t="s">
        <v>6454</v>
      </c>
      <c r="W2257" t="s">
        <v>2922</v>
      </c>
    </row>
    <row r="2258" spans="1:23" x14ac:dyDescent="0.2">
      <c r="A2258" t="s">
        <v>2911</v>
      </c>
      <c r="B2258" t="s">
        <v>2912</v>
      </c>
      <c r="C2258" t="s">
        <v>3148</v>
      </c>
      <c r="D2258" t="s">
        <v>3149</v>
      </c>
      <c r="E2258" t="s">
        <v>2915</v>
      </c>
      <c r="F2258" t="s">
        <v>2916</v>
      </c>
      <c r="G2258" t="s">
        <v>2856</v>
      </c>
      <c r="H2258" t="s">
        <v>6771</v>
      </c>
      <c r="I2258" s="2">
        <v>45820</v>
      </c>
      <c r="J2258" t="s">
        <v>4818</v>
      </c>
      <c r="K2258" t="s">
        <v>6772</v>
      </c>
      <c r="L2258" t="s">
        <v>6773</v>
      </c>
      <c r="M2258" s="3">
        <v>352</v>
      </c>
      <c r="N2258" s="4">
        <v>193600</v>
      </c>
      <c r="O2258" s="4">
        <v>215.47</v>
      </c>
      <c r="P2258" s="4">
        <v>1237</v>
      </c>
      <c r="Q2258" s="4">
        <v>0</v>
      </c>
      <c r="R2258" s="4">
        <v>0</v>
      </c>
      <c r="S2258" s="4">
        <v>192147.53</v>
      </c>
      <c r="T2258" t="s">
        <v>2857</v>
      </c>
      <c r="U2258" t="s">
        <v>6774</v>
      </c>
      <c r="V2258" s="15" t="s">
        <v>6454</v>
      </c>
      <c r="W2258" t="s">
        <v>3148</v>
      </c>
    </row>
    <row r="2259" spans="1:23" x14ac:dyDescent="0.2">
      <c r="A2259" t="s">
        <v>2911</v>
      </c>
      <c r="B2259" t="s">
        <v>2912</v>
      </c>
      <c r="C2259" t="s">
        <v>2871</v>
      </c>
      <c r="D2259" t="s">
        <v>2872</v>
      </c>
      <c r="E2259" t="s">
        <v>2915</v>
      </c>
      <c r="F2259" t="s">
        <v>2916</v>
      </c>
      <c r="G2259" t="s">
        <v>2856</v>
      </c>
      <c r="H2259" t="s">
        <v>6775</v>
      </c>
      <c r="I2259" s="2">
        <v>45820</v>
      </c>
      <c r="J2259" t="s">
        <v>6085</v>
      </c>
      <c r="K2259" t="s">
        <v>6086</v>
      </c>
      <c r="L2259" t="s">
        <v>6776</v>
      </c>
      <c r="M2259" s="3">
        <v>27373</v>
      </c>
      <c r="N2259" s="4">
        <v>593994.1</v>
      </c>
      <c r="O2259" s="4">
        <v>661.1</v>
      </c>
      <c r="P2259" s="4">
        <v>1088.1400000000001</v>
      </c>
      <c r="Q2259" s="4">
        <v>821.19</v>
      </c>
      <c r="R2259" s="4">
        <v>900</v>
      </c>
      <c r="S2259" s="4">
        <v>591344.86</v>
      </c>
      <c r="T2259" t="s">
        <v>2857</v>
      </c>
      <c r="U2259" t="s">
        <v>6777</v>
      </c>
      <c r="V2259" s="15" t="s">
        <v>6454</v>
      </c>
      <c r="W2259" t="s">
        <v>2871</v>
      </c>
    </row>
    <row r="2260" spans="1:23" x14ac:dyDescent="0.2">
      <c r="A2260" t="s">
        <v>2911</v>
      </c>
      <c r="B2260" t="s">
        <v>2912</v>
      </c>
      <c r="C2260" t="s">
        <v>2871</v>
      </c>
      <c r="D2260" t="s">
        <v>2872</v>
      </c>
      <c r="E2260" t="s">
        <v>2915</v>
      </c>
      <c r="F2260" t="s">
        <v>2916</v>
      </c>
      <c r="G2260" t="s">
        <v>2856</v>
      </c>
      <c r="H2260" t="s">
        <v>6775</v>
      </c>
      <c r="I2260" s="2">
        <v>45820</v>
      </c>
      <c r="J2260" t="s">
        <v>6085</v>
      </c>
      <c r="K2260" t="s">
        <v>6086</v>
      </c>
      <c r="L2260" t="s">
        <v>6778</v>
      </c>
      <c r="M2260" s="3">
        <v>27373</v>
      </c>
      <c r="N2260" s="4">
        <v>593994.1</v>
      </c>
      <c r="O2260" s="4">
        <v>661.1</v>
      </c>
      <c r="P2260" s="4">
        <v>1088.1400000000001</v>
      </c>
      <c r="Q2260" s="4">
        <v>821.19</v>
      </c>
      <c r="R2260" s="4">
        <v>900</v>
      </c>
      <c r="S2260" s="4">
        <v>591344.86</v>
      </c>
      <c r="T2260" t="s">
        <v>2857</v>
      </c>
      <c r="U2260" t="s">
        <v>6777</v>
      </c>
      <c r="V2260" s="15" t="s">
        <v>6454</v>
      </c>
      <c r="W2260" t="s">
        <v>2871</v>
      </c>
    </row>
    <row r="2261" spans="1:23" x14ac:dyDescent="0.2">
      <c r="A2261" t="s">
        <v>2911</v>
      </c>
      <c r="B2261" t="s">
        <v>2912</v>
      </c>
      <c r="C2261" t="s">
        <v>2871</v>
      </c>
      <c r="D2261" t="s">
        <v>2872</v>
      </c>
      <c r="E2261" t="s">
        <v>2915</v>
      </c>
      <c r="F2261" t="s">
        <v>2916</v>
      </c>
      <c r="G2261" t="s">
        <v>2856</v>
      </c>
      <c r="H2261" t="s">
        <v>6779</v>
      </c>
      <c r="I2261" s="2">
        <v>45820</v>
      </c>
      <c r="J2261" t="s">
        <v>3864</v>
      </c>
      <c r="K2261" t="s">
        <v>3865</v>
      </c>
      <c r="L2261" t="s">
        <v>6780</v>
      </c>
      <c r="M2261" s="3">
        <v>27002</v>
      </c>
      <c r="N2261" s="4">
        <v>585943.4</v>
      </c>
      <c r="O2261" s="4">
        <v>652.14</v>
      </c>
      <c r="P2261" s="4">
        <v>1074.7</v>
      </c>
      <c r="Q2261" s="4">
        <v>810.06</v>
      </c>
      <c r="R2261" s="4">
        <v>900</v>
      </c>
      <c r="S2261" s="4">
        <v>583316.56000000006</v>
      </c>
      <c r="T2261" t="s">
        <v>2857</v>
      </c>
      <c r="U2261" t="s">
        <v>6781</v>
      </c>
      <c r="V2261" s="15" t="s">
        <v>6454</v>
      </c>
      <c r="W2261" t="s">
        <v>2871</v>
      </c>
    </row>
    <row r="2262" spans="1:23" x14ac:dyDescent="0.2">
      <c r="A2262" t="s">
        <v>2911</v>
      </c>
      <c r="B2262" t="s">
        <v>2912</v>
      </c>
      <c r="C2262" t="s">
        <v>2922</v>
      </c>
      <c r="D2262" t="s">
        <v>2923</v>
      </c>
      <c r="E2262" t="s">
        <v>2915</v>
      </c>
      <c r="F2262" t="s">
        <v>2916</v>
      </c>
      <c r="G2262" t="s">
        <v>2856</v>
      </c>
      <c r="H2262" t="s">
        <v>6782</v>
      </c>
      <c r="I2262" s="2">
        <v>45820</v>
      </c>
      <c r="J2262" t="s">
        <v>4174</v>
      </c>
      <c r="K2262" t="s">
        <v>6783</v>
      </c>
      <c r="L2262" t="s">
        <v>6594</v>
      </c>
      <c r="M2262" s="3">
        <v>2969</v>
      </c>
      <c r="N2262" s="4">
        <v>72740.5</v>
      </c>
      <c r="O2262" s="4">
        <v>80.959999999999994</v>
      </c>
      <c r="P2262" s="4">
        <v>275.39999999999998</v>
      </c>
      <c r="Q2262" s="4">
        <v>89.07</v>
      </c>
      <c r="R2262" s="4">
        <v>450</v>
      </c>
      <c r="S2262" s="4">
        <v>71934.14</v>
      </c>
      <c r="T2262" t="s">
        <v>2857</v>
      </c>
      <c r="U2262" t="s">
        <v>6784</v>
      </c>
      <c r="V2262" s="15" t="s">
        <v>6454</v>
      </c>
      <c r="W2262" t="s">
        <v>2922</v>
      </c>
    </row>
    <row r="2263" spans="1:23" x14ac:dyDescent="0.2">
      <c r="A2263" t="s">
        <v>2911</v>
      </c>
      <c r="B2263" t="s">
        <v>2912</v>
      </c>
      <c r="C2263" t="s">
        <v>2922</v>
      </c>
      <c r="D2263" t="s">
        <v>2923</v>
      </c>
      <c r="E2263" t="s">
        <v>2915</v>
      </c>
      <c r="F2263" t="s">
        <v>2916</v>
      </c>
      <c r="G2263" t="s">
        <v>2856</v>
      </c>
      <c r="H2263" t="s">
        <v>6785</v>
      </c>
      <c r="I2263" s="2">
        <v>45820</v>
      </c>
      <c r="J2263" t="s">
        <v>2962</v>
      </c>
      <c r="K2263" t="s">
        <v>4250</v>
      </c>
      <c r="L2263" t="s">
        <v>6786</v>
      </c>
      <c r="M2263" s="3">
        <v>27156</v>
      </c>
      <c r="N2263" s="4">
        <v>600095.46</v>
      </c>
      <c r="O2263" s="4">
        <v>667.89</v>
      </c>
      <c r="P2263" s="4">
        <v>1924</v>
      </c>
      <c r="Q2263" s="4">
        <v>814.68</v>
      </c>
      <c r="R2263" s="4">
        <v>4500</v>
      </c>
      <c r="S2263" s="4">
        <v>593003.56999999995</v>
      </c>
      <c r="T2263" t="s">
        <v>2857</v>
      </c>
      <c r="U2263" t="s">
        <v>6787</v>
      </c>
      <c r="V2263" s="15" t="s">
        <v>6454</v>
      </c>
      <c r="W2263" t="s">
        <v>2922</v>
      </c>
    </row>
    <row r="2264" spans="1:23" x14ac:dyDescent="0.2">
      <c r="A2264" t="s">
        <v>2911</v>
      </c>
      <c r="B2264" t="s">
        <v>2912</v>
      </c>
      <c r="C2264" t="s">
        <v>2871</v>
      </c>
      <c r="D2264" t="s">
        <v>2872</v>
      </c>
      <c r="E2264" t="s">
        <v>2915</v>
      </c>
      <c r="F2264" t="s">
        <v>2916</v>
      </c>
      <c r="G2264" t="s">
        <v>2856</v>
      </c>
      <c r="H2264" t="s">
        <v>6788</v>
      </c>
      <c r="I2264" s="2">
        <v>45821</v>
      </c>
      <c r="J2264" t="s">
        <v>2980</v>
      </c>
      <c r="K2264" t="s">
        <v>2981</v>
      </c>
      <c r="L2264" t="s">
        <v>6789</v>
      </c>
      <c r="M2264" s="3">
        <v>13226</v>
      </c>
      <c r="N2264" s="4">
        <v>269300.53999999998</v>
      </c>
      <c r="O2264" s="4">
        <v>299.73</v>
      </c>
      <c r="P2264" s="4">
        <v>917.5</v>
      </c>
      <c r="Q2264" s="4">
        <v>529.04</v>
      </c>
      <c r="R2264" s="4">
        <v>900</v>
      </c>
      <c r="S2264" s="4">
        <v>267183.31</v>
      </c>
      <c r="T2264" t="s">
        <v>2857</v>
      </c>
      <c r="U2264" t="s">
        <v>6790</v>
      </c>
      <c r="V2264" s="15" t="s">
        <v>6454</v>
      </c>
      <c r="W2264" t="s">
        <v>2871</v>
      </c>
    </row>
    <row r="2265" spans="1:23" x14ac:dyDescent="0.2">
      <c r="A2265" t="s">
        <v>2911</v>
      </c>
      <c r="B2265" t="s">
        <v>2912</v>
      </c>
      <c r="C2265" t="s">
        <v>2913</v>
      </c>
      <c r="D2265" t="s">
        <v>2914</v>
      </c>
      <c r="E2265" t="s">
        <v>2915</v>
      </c>
      <c r="F2265" t="s">
        <v>2916</v>
      </c>
      <c r="G2265" t="s">
        <v>2856</v>
      </c>
      <c r="H2265" t="s">
        <v>6791</v>
      </c>
      <c r="I2265" s="2">
        <v>45821</v>
      </c>
      <c r="J2265" t="s">
        <v>3681</v>
      </c>
      <c r="K2265" t="s">
        <v>3295</v>
      </c>
      <c r="L2265" t="s">
        <v>6792</v>
      </c>
      <c r="M2265" s="3">
        <v>29304</v>
      </c>
      <c r="N2265" s="4">
        <v>663289.01</v>
      </c>
      <c r="O2265" s="4">
        <v>738.23</v>
      </c>
      <c r="P2265" s="4">
        <v>2127</v>
      </c>
      <c r="Q2265" s="4">
        <v>879.12</v>
      </c>
      <c r="R2265" s="4">
        <v>4500</v>
      </c>
      <c r="S2265" s="4">
        <v>655923.78</v>
      </c>
      <c r="T2265" t="s">
        <v>2857</v>
      </c>
      <c r="U2265" t="s">
        <v>6793</v>
      </c>
      <c r="V2265" s="15" t="s">
        <v>6454</v>
      </c>
      <c r="W2265" t="s">
        <v>2913</v>
      </c>
    </row>
    <row r="2266" spans="1:23" x14ac:dyDescent="0.2">
      <c r="A2266" t="s">
        <v>2911</v>
      </c>
      <c r="B2266" t="s">
        <v>2912</v>
      </c>
      <c r="C2266" t="s">
        <v>2922</v>
      </c>
      <c r="D2266" t="s">
        <v>2923</v>
      </c>
      <c r="E2266" t="s">
        <v>2915</v>
      </c>
      <c r="F2266" t="s">
        <v>2916</v>
      </c>
      <c r="G2266" t="s">
        <v>2856</v>
      </c>
      <c r="H2266" t="s">
        <v>6794</v>
      </c>
      <c r="I2266" s="2">
        <v>45821</v>
      </c>
      <c r="J2266" t="s">
        <v>2947</v>
      </c>
      <c r="K2266" t="s">
        <v>2948</v>
      </c>
      <c r="L2266" t="s">
        <v>6795</v>
      </c>
      <c r="M2266" s="3">
        <v>28560</v>
      </c>
      <c r="N2266" s="4">
        <v>675203.24</v>
      </c>
      <c r="O2266" s="4">
        <v>751.49</v>
      </c>
      <c r="P2266" s="4">
        <v>2700</v>
      </c>
      <c r="Q2266" s="4">
        <v>856.8</v>
      </c>
      <c r="R2266" s="4">
        <v>3500</v>
      </c>
      <c r="S2266" s="4">
        <v>668251.75</v>
      </c>
      <c r="T2266" t="s">
        <v>2857</v>
      </c>
      <c r="U2266" t="s">
        <v>6796</v>
      </c>
      <c r="V2266" s="15" t="s">
        <v>6454</v>
      </c>
      <c r="W2266" t="s">
        <v>2922</v>
      </c>
    </row>
    <row r="2267" spans="1:23" x14ac:dyDescent="0.2">
      <c r="A2267" t="s">
        <v>2911</v>
      </c>
      <c r="B2267" t="s">
        <v>2912</v>
      </c>
      <c r="C2267" t="s">
        <v>3030</v>
      </c>
      <c r="D2267" t="s">
        <v>3031</v>
      </c>
      <c r="E2267" t="s">
        <v>2915</v>
      </c>
      <c r="F2267" t="s">
        <v>2916</v>
      </c>
      <c r="G2267" t="s">
        <v>2856</v>
      </c>
      <c r="H2267" t="s">
        <v>2722</v>
      </c>
      <c r="I2267" s="2">
        <v>45821</v>
      </c>
      <c r="J2267" t="s">
        <v>3032</v>
      </c>
      <c r="K2267" t="s">
        <v>6797</v>
      </c>
      <c r="L2267" t="s">
        <v>6798</v>
      </c>
      <c r="M2267" s="3">
        <v>55</v>
      </c>
      <c r="N2267" s="4">
        <v>63250</v>
      </c>
      <c r="O2267" s="4">
        <v>70.400000000000006</v>
      </c>
      <c r="P2267" s="4">
        <v>0</v>
      </c>
      <c r="Q2267" s="4">
        <v>0</v>
      </c>
      <c r="R2267" s="4">
        <v>0</v>
      </c>
      <c r="S2267" s="4">
        <v>63179.6</v>
      </c>
      <c r="T2267" t="s">
        <v>2857</v>
      </c>
      <c r="U2267" t="s">
        <v>6799</v>
      </c>
      <c r="V2267" s="15" t="s">
        <v>6454</v>
      </c>
      <c r="W2267" t="s">
        <v>3030</v>
      </c>
    </row>
    <row r="2268" spans="1:23" x14ac:dyDescent="0.2">
      <c r="A2268" t="s">
        <v>2911</v>
      </c>
      <c r="B2268" t="s">
        <v>2912</v>
      </c>
      <c r="C2268" t="s">
        <v>3030</v>
      </c>
      <c r="D2268" t="s">
        <v>3031</v>
      </c>
      <c r="E2268" t="s">
        <v>2915</v>
      </c>
      <c r="F2268" t="s">
        <v>2916</v>
      </c>
      <c r="G2268" t="s">
        <v>2856</v>
      </c>
      <c r="H2268" t="s">
        <v>2722</v>
      </c>
      <c r="I2268" s="2">
        <v>45821</v>
      </c>
      <c r="J2268" t="s">
        <v>3032</v>
      </c>
      <c r="K2268" t="s">
        <v>6797</v>
      </c>
      <c r="L2268" t="s">
        <v>6800</v>
      </c>
      <c r="M2268" s="3">
        <v>66</v>
      </c>
      <c r="N2268" s="4">
        <v>75900</v>
      </c>
      <c r="O2268" s="4">
        <v>84.48</v>
      </c>
      <c r="P2268" s="4">
        <v>0</v>
      </c>
      <c r="Q2268" s="4">
        <v>0</v>
      </c>
      <c r="R2268" s="4">
        <v>0</v>
      </c>
      <c r="S2268" s="4">
        <v>75815.520000000004</v>
      </c>
      <c r="T2268" t="s">
        <v>2857</v>
      </c>
      <c r="U2268" t="s">
        <v>6799</v>
      </c>
      <c r="V2268" s="15" t="s">
        <v>6454</v>
      </c>
      <c r="W2268" t="s">
        <v>3030</v>
      </c>
    </row>
    <row r="2269" spans="1:23" x14ac:dyDescent="0.2">
      <c r="A2269" t="s">
        <v>2911</v>
      </c>
      <c r="B2269" t="s">
        <v>2912</v>
      </c>
      <c r="C2269" t="s">
        <v>3030</v>
      </c>
      <c r="D2269" t="s">
        <v>3031</v>
      </c>
      <c r="E2269" t="s">
        <v>2915</v>
      </c>
      <c r="F2269" t="s">
        <v>2916</v>
      </c>
      <c r="G2269" t="s">
        <v>2856</v>
      </c>
      <c r="H2269" t="s">
        <v>2722</v>
      </c>
      <c r="I2269" s="2">
        <v>45821</v>
      </c>
      <c r="J2269" t="s">
        <v>3032</v>
      </c>
      <c r="K2269" t="s">
        <v>6797</v>
      </c>
      <c r="L2269" t="s">
        <v>6801</v>
      </c>
      <c r="M2269" s="3">
        <v>33</v>
      </c>
      <c r="N2269" s="4">
        <v>37950</v>
      </c>
      <c r="O2269" s="4">
        <v>42.24</v>
      </c>
      <c r="P2269" s="4">
        <v>0</v>
      </c>
      <c r="Q2269" s="4">
        <v>0</v>
      </c>
      <c r="R2269" s="4">
        <v>0</v>
      </c>
      <c r="S2269" s="4">
        <v>37907.760000000002</v>
      </c>
      <c r="T2269" t="s">
        <v>2857</v>
      </c>
      <c r="U2269" t="s">
        <v>6799</v>
      </c>
      <c r="V2269" s="15" t="s">
        <v>6454</v>
      </c>
      <c r="W2269" t="s">
        <v>3030</v>
      </c>
    </row>
    <row r="2270" spans="1:23" x14ac:dyDescent="0.2">
      <c r="A2270" t="s">
        <v>2911</v>
      </c>
      <c r="B2270" t="s">
        <v>2912</v>
      </c>
      <c r="C2270" t="s">
        <v>3030</v>
      </c>
      <c r="D2270" t="s">
        <v>3031</v>
      </c>
      <c r="E2270" t="s">
        <v>2915</v>
      </c>
      <c r="F2270" t="s">
        <v>2916</v>
      </c>
      <c r="G2270" t="s">
        <v>2856</v>
      </c>
      <c r="H2270" t="s">
        <v>2722</v>
      </c>
      <c r="I2270" s="2">
        <v>45821</v>
      </c>
      <c r="J2270" t="s">
        <v>3032</v>
      </c>
      <c r="K2270" t="s">
        <v>6797</v>
      </c>
      <c r="L2270" t="s">
        <v>6802</v>
      </c>
      <c r="M2270" s="3">
        <v>22</v>
      </c>
      <c r="N2270" s="4">
        <v>25300</v>
      </c>
      <c r="O2270" s="4">
        <v>28.16</v>
      </c>
      <c r="P2270" s="4">
        <v>0</v>
      </c>
      <c r="Q2270" s="4">
        <v>0</v>
      </c>
      <c r="R2270" s="4">
        <v>0</v>
      </c>
      <c r="S2270" s="4">
        <v>25271.84</v>
      </c>
      <c r="T2270" t="s">
        <v>2857</v>
      </c>
      <c r="U2270" t="s">
        <v>6799</v>
      </c>
      <c r="V2270" s="15" t="s">
        <v>6454</v>
      </c>
      <c r="W2270" t="s">
        <v>3030</v>
      </c>
    </row>
    <row r="2271" spans="1:23" x14ac:dyDescent="0.2">
      <c r="A2271" t="s">
        <v>2911</v>
      </c>
      <c r="B2271" t="s">
        <v>2912</v>
      </c>
      <c r="C2271" t="s">
        <v>3030</v>
      </c>
      <c r="D2271" t="s">
        <v>3031</v>
      </c>
      <c r="E2271" t="s">
        <v>2915</v>
      </c>
      <c r="F2271" t="s">
        <v>2916</v>
      </c>
      <c r="G2271" t="s">
        <v>2856</v>
      </c>
      <c r="H2271" t="s">
        <v>2722</v>
      </c>
      <c r="I2271" s="2">
        <v>45821</v>
      </c>
      <c r="J2271" t="s">
        <v>3032</v>
      </c>
      <c r="K2271" t="s">
        <v>6797</v>
      </c>
      <c r="L2271" t="s">
        <v>6803</v>
      </c>
      <c r="M2271" s="3">
        <v>22</v>
      </c>
      <c r="N2271" s="4">
        <v>25300</v>
      </c>
      <c r="O2271" s="4">
        <v>28.16</v>
      </c>
      <c r="P2271" s="4">
        <v>0</v>
      </c>
      <c r="Q2271" s="4">
        <v>0</v>
      </c>
      <c r="R2271" s="4">
        <v>0</v>
      </c>
      <c r="S2271" s="4">
        <v>25271.84</v>
      </c>
      <c r="T2271" t="s">
        <v>2857</v>
      </c>
      <c r="U2271" t="s">
        <v>6799</v>
      </c>
      <c r="V2271" s="15" t="s">
        <v>6454</v>
      </c>
      <c r="W2271" t="s">
        <v>3030</v>
      </c>
    </row>
    <row r="2272" spans="1:23" x14ac:dyDescent="0.2">
      <c r="A2272" t="s">
        <v>2911</v>
      </c>
      <c r="B2272" t="s">
        <v>2912</v>
      </c>
      <c r="C2272" t="s">
        <v>3030</v>
      </c>
      <c r="D2272" t="s">
        <v>3031</v>
      </c>
      <c r="E2272" t="s">
        <v>2915</v>
      </c>
      <c r="F2272" t="s">
        <v>2916</v>
      </c>
      <c r="G2272" t="s">
        <v>2856</v>
      </c>
      <c r="H2272" t="s">
        <v>2722</v>
      </c>
      <c r="I2272" s="2">
        <v>45821</v>
      </c>
      <c r="J2272" t="s">
        <v>3032</v>
      </c>
      <c r="K2272" t="s">
        <v>6797</v>
      </c>
      <c r="L2272" t="s">
        <v>6804</v>
      </c>
      <c r="M2272" s="3">
        <v>55</v>
      </c>
      <c r="N2272" s="4">
        <v>63250</v>
      </c>
      <c r="O2272" s="4">
        <v>70.400000000000006</v>
      </c>
      <c r="P2272" s="4">
        <v>0</v>
      </c>
      <c r="Q2272" s="4">
        <v>0</v>
      </c>
      <c r="R2272" s="4">
        <v>0</v>
      </c>
      <c r="S2272" s="4">
        <v>63179.6</v>
      </c>
      <c r="T2272" t="s">
        <v>2857</v>
      </c>
      <c r="U2272" t="s">
        <v>6799</v>
      </c>
      <c r="V2272" s="15" t="s">
        <v>6454</v>
      </c>
      <c r="W2272" t="s">
        <v>3030</v>
      </c>
    </row>
    <row r="2273" spans="1:23" x14ac:dyDescent="0.2">
      <c r="A2273" t="s">
        <v>2911</v>
      </c>
      <c r="B2273" t="s">
        <v>2912</v>
      </c>
      <c r="C2273" t="s">
        <v>3030</v>
      </c>
      <c r="D2273" t="s">
        <v>3031</v>
      </c>
      <c r="E2273" t="s">
        <v>2915</v>
      </c>
      <c r="F2273" t="s">
        <v>2916</v>
      </c>
      <c r="G2273" t="s">
        <v>2856</v>
      </c>
      <c r="H2273" t="s">
        <v>2722</v>
      </c>
      <c r="I2273" s="2">
        <v>45821</v>
      </c>
      <c r="J2273" t="s">
        <v>3032</v>
      </c>
      <c r="K2273" t="s">
        <v>6797</v>
      </c>
      <c r="L2273" t="s">
        <v>6805</v>
      </c>
      <c r="M2273" s="3">
        <v>77</v>
      </c>
      <c r="N2273" s="4">
        <v>88550</v>
      </c>
      <c r="O2273" s="4">
        <v>98.55</v>
      </c>
      <c r="P2273" s="4">
        <v>0</v>
      </c>
      <c r="Q2273" s="4">
        <v>0</v>
      </c>
      <c r="R2273" s="4">
        <v>0</v>
      </c>
      <c r="S2273" s="4">
        <v>88451.45</v>
      </c>
      <c r="T2273" t="s">
        <v>2857</v>
      </c>
      <c r="U2273" t="s">
        <v>6799</v>
      </c>
      <c r="V2273" s="15" t="s">
        <v>6454</v>
      </c>
      <c r="W2273" t="s">
        <v>3030</v>
      </c>
    </row>
    <row r="2274" spans="1:23" x14ac:dyDescent="0.2">
      <c r="A2274" t="s">
        <v>2911</v>
      </c>
      <c r="B2274" t="s">
        <v>2912</v>
      </c>
      <c r="C2274" t="s">
        <v>3030</v>
      </c>
      <c r="D2274" t="s">
        <v>3031</v>
      </c>
      <c r="E2274" t="s">
        <v>2915</v>
      </c>
      <c r="F2274" t="s">
        <v>2916</v>
      </c>
      <c r="G2274" t="s">
        <v>2856</v>
      </c>
      <c r="H2274" t="s">
        <v>2722</v>
      </c>
      <c r="I2274" s="2">
        <v>45821</v>
      </c>
      <c r="J2274" t="s">
        <v>3032</v>
      </c>
      <c r="K2274" t="s">
        <v>6797</v>
      </c>
      <c r="L2274" t="s">
        <v>6806</v>
      </c>
      <c r="M2274" s="3">
        <v>33</v>
      </c>
      <c r="N2274" s="4">
        <v>37950</v>
      </c>
      <c r="O2274" s="4">
        <v>42.24</v>
      </c>
      <c r="P2274" s="4">
        <v>0</v>
      </c>
      <c r="Q2274" s="4">
        <v>0</v>
      </c>
      <c r="R2274" s="4">
        <v>0</v>
      </c>
      <c r="S2274" s="4">
        <v>37907.760000000002</v>
      </c>
      <c r="T2274" t="s">
        <v>2857</v>
      </c>
      <c r="U2274" t="s">
        <v>6799</v>
      </c>
      <c r="V2274" s="15" t="s">
        <v>6454</v>
      </c>
      <c r="W2274" t="s">
        <v>3030</v>
      </c>
    </row>
    <row r="2275" spans="1:23" x14ac:dyDescent="0.2">
      <c r="A2275" t="s">
        <v>2911</v>
      </c>
      <c r="B2275" t="s">
        <v>2912</v>
      </c>
      <c r="C2275" t="s">
        <v>3030</v>
      </c>
      <c r="D2275" t="s">
        <v>3031</v>
      </c>
      <c r="E2275" t="s">
        <v>2915</v>
      </c>
      <c r="F2275" t="s">
        <v>2916</v>
      </c>
      <c r="G2275" t="s">
        <v>2856</v>
      </c>
      <c r="H2275" t="s">
        <v>2722</v>
      </c>
      <c r="I2275" s="2">
        <v>45821</v>
      </c>
      <c r="J2275" t="s">
        <v>3032</v>
      </c>
      <c r="K2275" t="s">
        <v>6797</v>
      </c>
      <c r="L2275" t="s">
        <v>6807</v>
      </c>
      <c r="M2275" s="3">
        <v>55</v>
      </c>
      <c r="N2275" s="4">
        <v>63250</v>
      </c>
      <c r="O2275" s="4">
        <v>70.400000000000006</v>
      </c>
      <c r="P2275" s="4">
        <v>0</v>
      </c>
      <c r="Q2275" s="4">
        <v>0</v>
      </c>
      <c r="R2275" s="4">
        <v>0</v>
      </c>
      <c r="S2275" s="4">
        <v>63179.6</v>
      </c>
      <c r="T2275" t="s">
        <v>2857</v>
      </c>
      <c r="U2275" t="s">
        <v>6799</v>
      </c>
      <c r="V2275" s="15" t="s">
        <v>6454</v>
      </c>
      <c r="W2275" t="s">
        <v>3030</v>
      </c>
    </row>
    <row r="2276" spans="1:23" x14ac:dyDescent="0.2">
      <c r="A2276" t="s">
        <v>2911</v>
      </c>
      <c r="B2276" t="s">
        <v>2912</v>
      </c>
      <c r="C2276" t="s">
        <v>3030</v>
      </c>
      <c r="D2276" t="s">
        <v>3031</v>
      </c>
      <c r="E2276" t="s">
        <v>2915</v>
      </c>
      <c r="F2276" t="s">
        <v>2916</v>
      </c>
      <c r="G2276" t="s">
        <v>2856</v>
      </c>
      <c r="H2276" t="s">
        <v>2722</v>
      </c>
      <c r="I2276" s="2">
        <v>45821</v>
      </c>
      <c r="J2276" t="s">
        <v>3032</v>
      </c>
      <c r="K2276" t="s">
        <v>6797</v>
      </c>
      <c r="L2276" t="s">
        <v>6808</v>
      </c>
      <c r="M2276" s="3">
        <v>55</v>
      </c>
      <c r="N2276" s="4">
        <v>63250</v>
      </c>
      <c r="O2276" s="4">
        <v>70.400000000000006</v>
      </c>
      <c r="P2276" s="4">
        <v>0</v>
      </c>
      <c r="Q2276" s="4">
        <v>0</v>
      </c>
      <c r="R2276" s="4">
        <v>0</v>
      </c>
      <c r="S2276" s="4">
        <v>63179.6</v>
      </c>
      <c r="T2276" t="s">
        <v>2857</v>
      </c>
      <c r="U2276" t="s">
        <v>6799</v>
      </c>
      <c r="V2276" s="15" t="s">
        <v>6454</v>
      </c>
      <c r="W2276" t="s">
        <v>3030</v>
      </c>
    </row>
    <row r="2277" spans="1:23" x14ac:dyDescent="0.2">
      <c r="A2277" t="s">
        <v>2911</v>
      </c>
      <c r="B2277" t="s">
        <v>2912</v>
      </c>
      <c r="C2277" t="s">
        <v>3030</v>
      </c>
      <c r="D2277" t="s">
        <v>3031</v>
      </c>
      <c r="E2277" t="s">
        <v>2915</v>
      </c>
      <c r="F2277" t="s">
        <v>2916</v>
      </c>
      <c r="G2277" t="s">
        <v>2856</v>
      </c>
      <c r="H2277" t="s">
        <v>2722</v>
      </c>
      <c r="I2277" s="2">
        <v>45821</v>
      </c>
      <c r="J2277" t="s">
        <v>3032</v>
      </c>
      <c r="K2277" t="s">
        <v>6797</v>
      </c>
      <c r="L2277" t="s">
        <v>6809</v>
      </c>
      <c r="M2277" s="3">
        <v>44</v>
      </c>
      <c r="N2277" s="4">
        <v>50600</v>
      </c>
      <c r="O2277" s="4">
        <v>56.32</v>
      </c>
      <c r="P2277" s="4">
        <v>0</v>
      </c>
      <c r="Q2277" s="4">
        <v>0</v>
      </c>
      <c r="R2277" s="4">
        <v>0</v>
      </c>
      <c r="S2277" s="4">
        <v>50543.68</v>
      </c>
      <c r="T2277" t="s">
        <v>2857</v>
      </c>
      <c r="U2277" t="s">
        <v>6799</v>
      </c>
      <c r="V2277" s="15" t="s">
        <v>6454</v>
      </c>
      <c r="W2277" t="s">
        <v>3030</v>
      </c>
    </row>
    <row r="2278" spans="1:23" x14ac:dyDescent="0.2">
      <c r="A2278" t="s">
        <v>2911</v>
      </c>
      <c r="B2278" t="s">
        <v>2912</v>
      </c>
      <c r="C2278" t="s">
        <v>3030</v>
      </c>
      <c r="D2278" t="s">
        <v>3031</v>
      </c>
      <c r="E2278" t="s">
        <v>2915</v>
      </c>
      <c r="F2278" t="s">
        <v>2916</v>
      </c>
      <c r="G2278" t="s">
        <v>2856</v>
      </c>
      <c r="H2278" t="s">
        <v>2722</v>
      </c>
      <c r="I2278" s="2">
        <v>45821</v>
      </c>
      <c r="J2278" t="s">
        <v>3032</v>
      </c>
      <c r="K2278" t="s">
        <v>6797</v>
      </c>
      <c r="L2278" t="s">
        <v>6810</v>
      </c>
      <c r="M2278" s="3">
        <v>55</v>
      </c>
      <c r="N2278" s="4">
        <v>63250</v>
      </c>
      <c r="O2278" s="4">
        <v>70.400000000000006</v>
      </c>
      <c r="P2278" s="4">
        <v>0</v>
      </c>
      <c r="Q2278" s="4">
        <v>0</v>
      </c>
      <c r="R2278" s="4">
        <v>0</v>
      </c>
      <c r="S2278" s="4">
        <v>63179.6</v>
      </c>
      <c r="T2278" t="s">
        <v>2857</v>
      </c>
      <c r="U2278" t="s">
        <v>6799</v>
      </c>
      <c r="V2278" s="15" t="s">
        <v>6454</v>
      </c>
      <c r="W2278" t="s">
        <v>3030</v>
      </c>
    </row>
    <row r="2279" spans="1:23" x14ac:dyDescent="0.2">
      <c r="A2279" t="s">
        <v>2911</v>
      </c>
      <c r="B2279" t="s">
        <v>2912</v>
      </c>
      <c r="C2279" t="s">
        <v>3030</v>
      </c>
      <c r="D2279" t="s">
        <v>3031</v>
      </c>
      <c r="E2279" t="s">
        <v>2915</v>
      </c>
      <c r="F2279" t="s">
        <v>2916</v>
      </c>
      <c r="G2279" t="s">
        <v>2856</v>
      </c>
      <c r="H2279" t="s">
        <v>2722</v>
      </c>
      <c r="I2279" s="2">
        <v>45821</v>
      </c>
      <c r="J2279" t="s">
        <v>3032</v>
      </c>
      <c r="K2279" t="s">
        <v>6797</v>
      </c>
      <c r="L2279" t="s">
        <v>6811</v>
      </c>
      <c r="M2279" s="3">
        <v>44</v>
      </c>
      <c r="N2279" s="4">
        <v>50600</v>
      </c>
      <c r="O2279" s="4">
        <v>56.32</v>
      </c>
      <c r="P2279" s="4">
        <v>0</v>
      </c>
      <c r="Q2279" s="4">
        <v>0</v>
      </c>
      <c r="R2279" s="4">
        <v>0</v>
      </c>
      <c r="S2279" s="4">
        <v>50543.68</v>
      </c>
      <c r="T2279" t="s">
        <v>2857</v>
      </c>
      <c r="U2279" t="s">
        <v>6799</v>
      </c>
      <c r="V2279" s="15" t="s">
        <v>6454</v>
      </c>
      <c r="W2279" t="s">
        <v>3030</v>
      </c>
    </row>
    <row r="2280" spans="1:23" x14ac:dyDescent="0.2">
      <c r="A2280" t="s">
        <v>2911</v>
      </c>
      <c r="B2280" t="s">
        <v>2912</v>
      </c>
      <c r="C2280" t="s">
        <v>3030</v>
      </c>
      <c r="D2280" t="s">
        <v>3031</v>
      </c>
      <c r="E2280" t="s">
        <v>2915</v>
      </c>
      <c r="F2280" t="s">
        <v>2916</v>
      </c>
      <c r="G2280" t="s">
        <v>2856</v>
      </c>
      <c r="H2280" t="s">
        <v>2722</v>
      </c>
      <c r="I2280" s="2">
        <v>45821</v>
      </c>
      <c r="J2280" t="s">
        <v>3032</v>
      </c>
      <c r="K2280" t="s">
        <v>6797</v>
      </c>
      <c r="L2280" t="s">
        <v>6812</v>
      </c>
      <c r="M2280" s="3">
        <v>33</v>
      </c>
      <c r="N2280" s="4">
        <v>37950</v>
      </c>
      <c r="O2280" s="4">
        <v>42.24</v>
      </c>
      <c r="P2280" s="4">
        <v>0</v>
      </c>
      <c r="Q2280" s="4">
        <v>0</v>
      </c>
      <c r="R2280" s="4">
        <v>0</v>
      </c>
      <c r="S2280" s="4">
        <v>37907.760000000002</v>
      </c>
      <c r="T2280" t="s">
        <v>2857</v>
      </c>
      <c r="U2280" t="s">
        <v>6799</v>
      </c>
      <c r="V2280" s="15" t="s">
        <v>6454</v>
      </c>
      <c r="W2280" t="s">
        <v>3030</v>
      </c>
    </row>
    <row r="2281" spans="1:23" x14ac:dyDescent="0.2">
      <c r="A2281" t="s">
        <v>2911</v>
      </c>
      <c r="B2281" t="s">
        <v>3087</v>
      </c>
      <c r="C2281" t="s">
        <v>3030</v>
      </c>
      <c r="D2281" t="s">
        <v>3031</v>
      </c>
      <c r="E2281" t="s">
        <v>2915</v>
      </c>
      <c r="F2281" t="s">
        <v>2916</v>
      </c>
      <c r="G2281" t="s">
        <v>2856</v>
      </c>
      <c r="H2281" t="s">
        <v>6813</v>
      </c>
      <c r="I2281" s="2">
        <v>45822</v>
      </c>
      <c r="J2281" t="s">
        <v>4323</v>
      </c>
      <c r="K2281" t="s">
        <v>6814</v>
      </c>
      <c r="L2281" t="s">
        <v>6815</v>
      </c>
      <c r="M2281" s="3">
        <v>0</v>
      </c>
      <c r="N2281" s="4">
        <v>22000</v>
      </c>
      <c r="O2281" s="4">
        <v>24.49</v>
      </c>
      <c r="P2281" s="4">
        <v>111.75</v>
      </c>
      <c r="Q2281" s="4">
        <v>0</v>
      </c>
      <c r="R2281" s="4">
        <v>106.02</v>
      </c>
      <c r="S2281" s="4">
        <v>21757.74</v>
      </c>
      <c r="T2281" t="s">
        <v>2857</v>
      </c>
      <c r="U2281" t="s">
        <v>6816</v>
      </c>
      <c r="V2281" s="15" t="s">
        <v>6454</v>
      </c>
      <c r="W2281" t="s">
        <v>3030</v>
      </c>
    </row>
    <row r="2282" spans="1:23" x14ac:dyDescent="0.2">
      <c r="A2282" t="s">
        <v>2911</v>
      </c>
      <c r="B2282" t="s">
        <v>3087</v>
      </c>
      <c r="C2282" t="s">
        <v>3030</v>
      </c>
      <c r="D2282" t="s">
        <v>3031</v>
      </c>
      <c r="E2282" t="s">
        <v>2915</v>
      </c>
      <c r="F2282" t="s">
        <v>2916</v>
      </c>
      <c r="G2282" t="s">
        <v>2856</v>
      </c>
      <c r="H2282" t="s">
        <v>6813</v>
      </c>
      <c r="I2282" s="2">
        <v>45822</v>
      </c>
      <c r="J2282" t="s">
        <v>4323</v>
      </c>
      <c r="K2282" t="s">
        <v>6814</v>
      </c>
      <c r="L2282" t="s">
        <v>6817</v>
      </c>
      <c r="M2282" s="3">
        <v>0</v>
      </c>
      <c r="N2282" s="4">
        <v>22000</v>
      </c>
      <c r="O2282" s="4">
        <v>24.49</v>
      </c>
      <c r="P2282" s="4">
        <v>111.75</v>
      </c>
      <c r="Q2282" s="4">
        <v>0</v>
      </c>
      <c r="R2282" s="4">
        <v>106.02</v>
      </c>
      <c r="S2282" s="4">
        <v>21757.74</v>
      </c>
      <c r="T2282" t="s">
        <v>2857</v>
      </c>
      <c r="U2282" t="s">
        <v>6816</v>
      </c>
      <c r="V2282" s="15" t="s">
        <v>6454</v>
      </c>
      <c r="W2282" t="s">
        <v>3030</v>
      </c>
    </row>
    <row r="2283" spans="1:23" x14ac:dyDescent="0.2">
      <c r="A2283" t="s">
        <v>2911</v>
      </c>
      <c r="B2283" t="s">
        <v>3087</v>
      </c>
      <c r="C2283" t="s">
        <v>3030</v>
      </c>
      <c r="D2283" t="s">
        <v>3031</v>
      </c>
      <c r="E2283" t="s">
        <v>2915</v>
      </c>
      <c r="F2283" t="s">
        <v>2916</v>
      </c>
      <c r="G2283" t="s">
        <v>2856</v>
      </c>
      <c r="H2283" t="s">
        <v>6813</v>
      </c>
      <c r="I2283" s="2">
        <v>45822</v>
      </c>
      <c r="J2283" t="s">
        <v>4323</v>
      </c>
      <c r="K2283" t="s">
        <v>6814</v>
      </c>
      <c r="L2283" t="s">
        <v>6818</v>
      </c>
      <c r="M2283" s="3">
        <v>0</v>
      </c>
      <c r="N2283" s="4">
        <v>22000</v>
      </c>
      <c r="O2283" s="4">
        <v>24.49</v>
      </c>
      <c r="P2283" s="4">
        <v>111.75</v>
      </c>
      <c r="Q2283" s="4">
        <v>0</v>
      </c>
      <c r="R2283" s="4">
        <v>106.02</v>
      </c>
      <c r="S2283" s="4">
        <v>21757.74</v>
      </c>
      <c r="T2283" t="s">
        <v>2857</v>
      </c>
      <c r="U2283" t="s">
        <v>6816</v>
      </c>
      <c r="V2283" s="15" t="s">
        <v>6454</v>
      </c>
      <c r="W2283" t="s">
        <v>3030</v>
      </c>
    </row>
    <row r="2284" spans="1:23" x14ac:dyDescent="0.2">
      <c r="A2284" t="s">
        <v>2911</v>
      </c>
      <c r="B2284" t="s">
        <v>3087</v>
      </c>
      <c r="C2284" t="s">
        <v>3030</v>
      </c>
      <c r="D2284" t="s">
        <v>3031</v>
      </c>
      <c r="E2284" t="s">
        <v>2915</v>
      </c>
      <c r="F2284" t="s">
        <v>2916</v>
      </c>
      <c r="G2284" t="s">
        <v>2856</v>
      </c>
      <c r="H2284" t="s">
        <v>6813</v>
      </c>
      <c r="I2284" s="2">
        <v>45822</v>
      </c>
      <c r="J2284" t="s">
        <v>4323</v>
      </c>
      <c r="K2284" t="s">
        <v>6814</v>
      </c>
      <c r="L2284" t="s">
        <v>6819</v>
      </c>
      <c r="M2284" s="3">
        <v>0</v>
      </c>
      <c r="N2284" s="4">
        <v>22000</v>
      </c>
      <c r="O2284" s="4">
        <v>24.49</v>
      </c>
      <c r="P2284" s="4">
        <v>111.75</v>
      </c>
      <c r="Q2284" s="4">
        <v>0</v>
      </c>
      <c r="R2284" s="4">
        <v>106.02</v>
      </c>
      <c r="S2284" s="4">
        <v>21757.74</v>
      </c>
      <c r="T2284" t="s">
        <v>2857</v>
      </c>
      <c r="U2284" t="s">
        <v>6816</v>
      </c>
      <c r="V2284" s="15" t="s">
        <v>6454</v>
      </c>
      <c r="W2284" t="s">
        <v>3030</v>
      </c>
    </row>
    <row r="2285" spans="1:23" x14ac:dyDescent="0.2">
      <c r="A2285" t="s">
        <v>2911</v>
      </c>
      <c r="B2285" t="s">
        <v>3087</v>
      </c>
      <c r="C2285" t="s">
        <v>3030</v>
      </c>
      <c r="D2285" t="s">
        <v>3031</v>
      </c>
      <c r="E2285" t="s">
        <v>2915</v>
      </c>
      <c r="F2285" t="s">
        <v>2916</v>
      </c>
      <c r="G2285" t="s">
        <v>2856</v>
      </c>
      <c r="H2285" t="s">
        <v>6813</v>
      </c>
      <c r="I2285" s="2">
        <v>45822</v>
      </c>
      <c r="J2285" t="s">
        <v>4323</v>
      </c>
      <c r="K2285" t="s">
        <v>6814</v>
      </c>
      <c r="L2285" t="s">
        <v>6820</v>
      </c>
      <c r="M2285" s="3">
        <v>0</v>
      </c>
      <c r="N2285" s="4">
        <v>22000</v>
      </c>
      <c r="O2285" s="4">
        <v>24.49</v>
      </c>
      <c r="P2285" s="4">
        <v>111.75</v>
      </c>
      <c r="Q2285" s="4">
        <v>0</v>
      </c>
      <c r="R2285" s="4">
        <v>106.02</v>
      </c>
      <c r="S2285" s="4">
        <v>21757.74</v>
      </c>
      <c r="T2285" t="s">
        <v>2857</v>
      </c>
      <c r="U2285" t="s">
        <v>6816</v>
      </c>
      <c r="V2285" s="15" t="s">
        <v>6454</v>
      </c>
      <c r="W2285" t="s">
        <v>3030</v>
      </c>
    </row>
    <row r="2286" spans="1:23" x14ac:dyDescent="0.2">
      <c r="A2286" t="s">
        <v>2911</v>
      </c>
      <c r="B2286" t="s">
        <v>3087</v>
      </c>
      <c r="C2286" t="s">
        <v>3030</v>
      </c>
      <c r="D2286" t="s">
        <v>3031</v>
      </c>
      <c r="E2286" t="s">
        <v>2915</v>
      </c>
      <c r="F2286" t="s">
        <v>2916</v>
      </c>
      <c r="G2286" t="s">
        <v>2856</v>
      </c>
      <c r="H2286" t="s">
        <v>6813</v>
      </c>
      <c r="I2286" s="2">
        <v>45822</v>
      </c>
      <c r="J2286" t="s">
        <v>4323</v>
      </c>
      <c r="K2286" t="s">
        <v>6814</v>
      </c>
      <c r="L2286" t="s">
        <v>6821</v>
      </c>
      <c r="M2286" s="3">
        <v>44</v>
      </c>
      <c r="N2286" s="4">
        <v>22000</v>
      </c>
      <c r="O2286" s="4">
        <v>24.49</v>
      </c>
      <c r="P2286" s="4">
        <v>111.65</v>
      </c>
      <c r="Q2286" s="4">
        <v>0</v>
      </c>
      <c r="R2286" s="4">
        <v>105.93</v>
      </c>
      <c r="S2286" s="4">
        <v>21757.93</v>
      </c>
      <c r="T2286" t="s">
        <v>2857</v>
      </c>
      <c r="U2286" t="s">
        <v>6816</v>
      </c>
      <c r="V2286" s="15" t="s">
        <v>6454</v>
      </c>
      <c r="W2286" t="s">
        <v>3030</v>
      </c>
    </row>
    <row r="2287" spans="1:23" x14ac:dyDescent="0.2">
      <c r="A2287" t="s">
        <v>2911</v>
      </c>
      <c r="B2287" t="s">
        <v>3087</v>
      </c>
      <c r="C2287" t="s">
        <v>3030</v>
      </c>
      <c r="D2287" t="s">
        <v>3031</v>
      </c>
      <c r="E2287" t="s">
        <v>2915</v>
      </c>
      <c r="F2287" t="s">
        <v>2916</v>
      </c>
      <c r="G2287" t="s">
        <v>2856</v>
      </c>
      <c r="H2287" t="s">
        <v>6813</v>
      </c>
      <c r="I2287" s="2">
        <v>45822</v>
      </c>
      <c r="J2287" t="s">
        <v>4323</v>
      </c>
      <c r="K2287" t="s">
        <v>6814</v>
      </c>
      <c r="L2287" t="s">
        <v>6822</v>
      </c>
      <c r="M2287" s="3">
        <v>44</v>
      </c>
      <c r="N2287" s="4">
        <v>22000</v>
      </c>
      <c r="O2287" s="4">
        <v>24.49</v>
      </c>
      <c r="P2287" s="4">
        <v>111.15</v>
      </c>
      <c r="Q2287" s="4">
        <v>0</v>
      </c>
      <c r="R2287" s="4">
        <v>105.47</v>
      </c>
      <c r="S2287" s="4">
        <v>21758.89</v>
      </c>
      <c r="T2287" t="s">
        <v>2857</v>
      </c>
      <c r="U2287" t="s">
        <v>6816</v>
      </c>
      <c r="V2287" s="15" t="s">
        <v>6454</v>
      </c>
      <c r="W2287" t="s">
        <v>3030</v>
      </c>
    </row>
    <row r="2288" spans="1:23" x14ac:dyDescent="0.2">
      <c r="A2288" t="s">
        <v>2911</v>
      </c>
      <c r="B2288" t="s">
        <v>2912</v>
      </c>
      <c r="C2288" t="s">
        <v>3120</v>
      </c>
      <c r="D2288" t="s">
        <v>3121</v>
      </c>
      <c r="E2288" t="s">
        <v>2915</v>
      </c>
      <c r="F2288" t="s">
        <v>2916</v>
      </c>
      <c r="G2288" t="s">
        <v>2856</v>
      </c>
      <c r="H2288" t="s">
        <v>2551</v>
      </c>
      <c r="I2288" s="2">
        <v>45822</v>
      </c>
      <c r="J2288" t="s">
        <v>930</v>
      </c>
      <c r="K2288" t="s">
        <v>3166</v>
      </c>
      <c r="L2288" t="s">
        <v>6823</v>
      </c>
      <c r="M2288" s="3">
        <v>17918</v>
      </c>
      <c r="N2288" s="4">
        <v>344529.81</v>
      </c>
      <c r="O2288" s="4">
        <v>383.45</v>
      </c>
      <c r="P2288" s="4">
        <v>1772.96</v>
      </c>
      <c r="Q2288" s="4">
        <v>0</v>
      </c>
      <c r="R2288" s="4">
        <v>780</v>
      </c>
      <c r="S2288" s="4">
        <v>341593.4</v>
      </c>
      <c r="T2288" t="s">
        <v>2857</v>
      </c>
      <c r="U2288" t="s">
        <v>6824</v>
      </c>
      <c r="V2288" s="15" t="s">
        <v>6454</v>
      </c>
      <c r="W2288" t="s">
        <v>3120</v>
      </c>
    </row>
    <row r="2289" spans="1:23" x14ac:dyDescent="0.2">
      <c r="A2289" t="s">
        <v>2911</v>
      </c>
      <c r="B2289" t="s">
        <v>2912</v>
      </c>
      <c r="C2289" t="s">
        <v>3120</v>
      </c>
      <c r="D2289" t="s">
        <v>3121</v>
      </c>
      <c r="E2289" t="s">
        <v>2915</v>
      </c>
      <c r="F2289" t="s">
        <v>2916</v>
      </c>
      <c r="G2289" t="s">
        <v>2856</v>
      </c>
      <c r="H2289" t="s">
        <v>2551</v>
      </c>
      <c r="I2289" s="2">
        <v>45822</v>
      </c>
      <c r="J2289" t="s">
        <v>930</v>
      </c>
      <c r="K2289" t="s">
        <v>3166</v>
      </c>
      <c r="L2289" t="s">
        <v>6825</v>
      </c>
      <c r="M2289" s="3">
        <v>17906</v>
      </c>
      <c r="N2289" s="4">
        <v>344299.07</v>
      </c>
      <c r="O2289" s="4">
        <v>383.2</v>
      </c>
      <c r="P2289" s="4">
        <v>1781.95</v>
      </c>
      <c r="Q2289" s="4">
        <v>0</v>
      </c>
      <c r="R2289" s="4">
        <v>780</v>
      </c>
      <c r="S2289" s="4">
        <v>341353.92</v>
      </c>
      <c r="T2289" t="s">
        <v>2857</v>
      </c>
      <c r="U2289" t="s">
        <v>6824</v>
      </c>
      <c r="V2289" s="15" t="s">
        <v>6454</v>
      </c>
      <c r="W2289" t="s">
        <v>3120</v>
      </c>
    </row>
    <row r="2290" spans="1:23" x14ac:dyDescent="0.2">
      <c r="A2290" t="s">
        <v>2911</v>
      </c>
      <c r="B2290" t="s">
        <v>2912</v>
      </c>
      <c r="C2290" t="s">
        <v>3120</v>
      </c>
      <c r="D2290" t="s">
        <v>3121</v>
      </c>
      <c r="E2290" t="s">
        <v>2915</v>
      </c>
      <c r="F2290" t="s">
        <v>2916</v>
      </c>
      <c r="G2290" t="s">
        <v>2856</v>
      </c>
      <c r="H2290" t="s">
        <v>2551</v>
      </c>
      <c r="I2290" s="2">
        <v>45822</v>
      </c>
      <c r="J2290" t="s">
        <v>930</v>
      </c>
      <c r="K2290" t="s">
        <v>3166</v>
      </c>
      <c r="L2290" t="s">
        <v>6826</v>
      </c>
      <c r="M2290" s="3">
        <v>17796</v>
      </c>
      <c r="N2290" s="4">
        <v>342183.98</v>
      </c>
      <c r="O2290" s="4">
        <v>380.84</v>
      </c>
      <c r="P2290" s="4">
        <v>1775.88</v>
      </c>
      <c r="Q2290" s="4">
        <v>0</v>
      </c>
      <c r="R2290" s="4">
        <v>780</v>
      </c>
      <c r="S2290" s="4">
        <v>339247.26</v>
      </c>
      <c r="T2290" t="s">
        <v>2857</v>
      </c>
      <c r="U2290" t="s">
        <v>6824</v>
      </c>
      <c r="V2290" s="15" t="s">
        <v>6454</v>
      </c>
      <c r="W2290" t="s">
        <v>3120</v>
      </c>
    </row>
    <row r="2291" spans="1:23" x14ac:dyDescent="0.2">
      <c r="A2291" t="s">
        <v>2911</v>
      </c>
      <c r="B2291" t="s">
        <v>2912</v>
      </c>
      <c r="C2291" t="s">
        <v>3120</v>
      </c>
      <c r="D2291" t="s">
        <v>3121</v>
      </c>
      <c r="E2291" t="s">
        <v>2915</v>
      </c>
      <c r="F2291" t="s">
        <v>2916</v>
      </c>
      <c r="G2291" t="s">
        <v>2856</v>
      </c>
      <c r="H2291" t="s">
        <v>2551</v>
      </c>
      <c r="I2291" s="2">
        <v>45822</v>
      </c>
      <c r="J2291" t="s">
        <v>930</v>
      </c>
      <c r="K2291" t="s">
        <v>3166</v>
      </c>
      <c r="L2291" t="s">
        <v>6827</v>
      </c>
      <c r="M2291" s="3">
        <v>18428</v>
      </c>
      <c r="N2291" s="4">
        <v>354336.16</v>
      </c>
      <c r="O2291" s="4">
        <v>394.37</v>
      </c>
      <c r="P2291" s="4">
        <v>1779.37</v>
      </c>
      <c r="Q2291" s="4">
        <v>0</v>
      </c>
      <c r="R2291" s="4">
        <v>780</v>
      </c>
      <c r="S2291" s="4">
        <v>351382.42</v>
      </c>
      <c r="T2291" t="s">
        <v>2857</v>
      </c>
      <c r="U2291" t="s">
        <v>6824</v>
      </c>
      <c r="V2291" s="15" t="s">
        <v>6454</v>
      </c>
      <c r="W2291" t="s">
        <v>3120</v>
      </c>
    </row>
    <row r="2292" spans="1:23" x14ac:dyDescent="0.2">
      <c r="A2292" t="s">
        <v>2911</v>
      </c>
      <c r="B2292" t="s">
        <v>2912</v>
      </c>
      <c r="C2292" t="s">
        <v>3120</v>
      </c>
      <c r="D2292" t="s">
        <v>3121</v>
      </c>
      <c r="E2292" t="s">
        <v>2915</v>
      </c>
      <c r="F2292" t="s">
        <v>2916</v>
      </c>
      <c r="G2292" t="s">
        <v>2856</v>
      </c>
      <c r="H2292" t="s">
        <v>2551</v>
      </c>
      <c r="I2292" s="2">
        <v>45822</v>
      </c>
      <c r="J2292" t="s">
        <v>930</v>
      </c>
      <c r="K2292" t="s">
        <v>3166</v>
      </c>
      <c r="L2292" t="s">
        <v>6828</v>
      </c>
      <c r="M2292" s="3">
        <v>18130</v>
      </c>
      <c r="N2292" s="4">
        <v>348606.18</v>
      </c>
      <c r="O2292" s="4">
        <v>387.99</v>
      </c>
      <c r="P2292" s="4">
        <v>1780.16</v>
      </c>
      <c r="Q2292" s="4">
        <v>0</v>
      </c>
      <c r="R2292" s="4">
        <v>780</v>
      </c>
      <c r="S2292" s="4">
        <v>345658.03</v>
      </c>
      <c r="T2292" t="s">
        <v>2857</v>
      </c>
      <c r="U2292" t="s">
        <v>6824</v>
      </c>
      <c r="V2292" s="15" t="s">
        <v>6454</v>
      </c>
      <c r="W2292" t="s">
        <v>3120</v>
      </c>
    </row>
    <row r="2293" spans="1:23" x14ac:dyDescent="0.2">
      <c r="A2293" t="s">
        <v>2911</v>
      </c>
      <c r="B2293" t="s">
        <v>2912</v>
      </c>
      <c r="C2293" t="s">
        <v>3120</v>
      </c>
      <c r="D2293" t="s">
        <v>3121</v>
      </c>
      <c r="E2293" t="s">
        <v>2915</v>
      </c>
      <c r="F2293" t="s">
        <v>2916</v>
      </c>
      <c r="G2293" t="s">
        <v>2856</v>
      </c>
      <c r="H2293" t="s">
        <v>2551</v>
      </c>
      <c r="I2293" s="2">
        <v>45822</v>
      </c>
      <c r="J2293" t="s">
        <v>930</v>
      </c>
      <c r="K2293" t="s">
        <v>3166</v>
      </c>
      <c r="L2293" t="s">
        <v>6829</v>
      </c>
      <c r="M2293" s="3">
        <v>18503</v>
      </c>
      <c r="N2293" s="4">
        <v>355778.27</v>
      </c>
      <c r="O2293" s="4">
        <v>395.97</v>
      </c>
      <c r="P2293" s="4">
        <v>1774.68</v>
      </c>
      <c r="Q2293" s="4">
        <v>0</v>
      </c>
      <c r="R2293" s="4">
        <v>780</v>
      </c>
      <c r="S2293" s="4">
        <v>352827.62</v>
      </c>
      <c r="T2293" t="s">
        <v>2857</v>
      </c>
      <c r="U2293" t="s">
        <v>6824</v>
      </c>
      <c r="V2293" s="15" t="s">
        <v>6454</v>
      </c>
      <c r="W2293" t="s">
        <v>3120</v>
      </c>
    </row>
    <row r="2294" spans="1:23" x14ac:dyDescent="0.2">
      <c r="A2294" t="s">
        <v>2911</v>
      </c>
      <c r="B2294" t="s">
        <v>2912</v>
      </c>
      <c r="C2294" t="s">
        <v>3120</v>
      </c>
      <c r="D2294" t="s">
        <v>3121</v>
      </c>
      <c r="E2294" t="s">
        <v>2915</v>
      </c>
      <c r="F2294" t="s">
        <v>2916</v>
      </c>
      <c r="G2294" t="s">
        <v>2856</v>
      </c>
      <c r="H2294" t="s">
        <v>2553</v>
      </c>
      <c r="I2294" s="2">
        <v>45822</v>
      </c>
      <c r="J2294" t="s">
        <v>930</v>
      </c>
      <c r="K2294" t="s">
        <v>3166</v>
      </c>
      <c r="L2294" t="s">
        <v>6830</v>
      </c>
      <c r="M2294" s="3">
        <v>18540</v>
      </c>
      <c r="N2294" s="4">
        <v>356489.72</v>
      </c>
      <c r="O2294" s="4">
        <v>396.77</v>
      </c>
      <c r="P2294" s="4">
        <v>1770.99</v>
      </c>
      <c r="Q2294" s="4">
        <v>0</v>
      </c>
      <c r="R2294" s="4">
        <v>780</v>
      </c>
      <c r="S2294" s="4">
        <v>353541.96</v>
      </c>
      <c r="T2294" t="s">
        <v>2857</v>
      </c>
      <c r="U2294" t="s">
        <v>6831</v>
      </c>
      <c r="V2294" s="15" t="s">
        <v>6454</v>
      </c>
      <c r="W2294" t="s">
        <v>3120</v>
      </c>
    </row>
    <row r="2295" spans="1:23" x14ac:dyDescent="0.2">
      <c r="A2295" t="s">
        <v>2911</v>
      </c>
      <c r="B2295" t="s">
        <v>2912</v>
      </c>
      <c r="C2295" t="s">
        <v>3120</v>
      </c>
      <c r="D2295" t="s">
        <v>3121</v>
      </c>
      <c r="E2295" t="s">
        <v>2915</v>
      </c>
      <c r="F2295" t="s">
        <v>2916</v>
      </c>
      <c r="G2295" t="s">
        <v>2856</v>
      </c>
      <c r="H2295" t="s">
        <v>2553</v>
      </c>
      <c r="I2295" s="2">
        <v>45822</v>
      </c>
      <c r="J2295" t="s">
        <v>930</v>
      </c>
      <c r="K2295" t="s">
        <v>3166</v>
      </c>
      <c r="L2295" t="s">
        <v>6832</v>
      </c>
      <c r="M2295" s="3">
        <v>16713</v>
      </c>
      <c r="N2295" s="4">
        <v>321359.90000000002</v>
      </c>
      <c r="O2295" s="4">
        <v>357.67</v>
      </c>
      <c r="P2295" s="4">
        <v>1768.76</v>
      </c>
      <c r="Q2295" s="4">
        <v>0</v>
      </c>
      <c r="R2295" s="4">
        <v>780</v>
      </c>
      <c r="S2295" s="4">
        <v>318453.46999999997</v>
      </c>
      <c r="T2295" t="s">
        <v>2857</v>
      </c>
      <c r="U2295" t="s">
        <v>6831</v>
      </c>
      <c r="V2295" s="15" t="s">
        <v>6454</v>
      </c>
      <c r="W2295" t="s">
        <v>3120</v>
      </c>
    </row>
    <row r="2296" spans="1:23" x14ac:dyDescent="0.2">
      <c r="A2296" t="s">
        <v>2911</v>
      </c>
      <c r="B2296" t="s">
        <v>2912</v>
      </c>
      <c r="C2296" t="s">
        <v>3120</v>
      </c>
      <c r="D2296" t="s">
        <v>3121</v>
      </c>
      <c r="E2296" t="s">
        <v>2915</v>
      </c>
      <c r="F2296" t="s">
        <v>2916</v>
      </c>
      <c r="G2296" t="s">
        <v>2856</v>
      </c>
      <c r="H2296" t="s">
        <v>2553</v>
      </c>
      <c r="I2296" s="2">
        <v>45822</v>
      </c>
      <c r="J2296" t="s">
        <v>930</v>
      </c>
      <c r="K2296" t="s">
        <v>3166</v>
      </c>
      <c r="L2296" t="s">
        <v>6833</v>
      </c>
      <c r="M2296" s="3">
        <v>18643</v>
      </c>
      <c r="N2296" s="4">
        <v>358470.21</v>
      </c>
      <c r="O2296" s="4">
        <v>398.97</v>
      </c>
      <c r="P2296" s="4">
        <v>1769.67</v>
      </c>
      <c r="Q2296" s="4">
        <v>0</v>
      </c>
      <c r="R2296" s="4">
        <v>780</v>
      </c>
      <c r="S2296" s="4">
        <v>355521.57</v>
      </c>
      <c r="T2296" t="s">
        <v>2857</v>
      </c>
      <c r="U2296" t="s">
        <v>6831</v>
      </c>
      <c r="V2296" s="15" t="s">
        <v>6454</v>
      </c>
      <c r="W2296" t="s">
        <v>3120</v>
      </c>
    </row>
    <row r="2297" spans="1:23" x14ac:dyDescent="0.2">
      <c r="A2297" t="s">
        <v>2911</v>
      </c>
      <c r="B2297" t="s">
        <v>2912</v>
      </c>
      <c r="C2297" t="s">
        <v>3120</v>
      </c>
      <c r="D2297" t="s">
        <v>3121</v>
      </c>
      <c r="E2297" t="s">
        <v>2915</v>
      </c>
      <c r="F2297" t="s">
        <v>2916</v>
      </c>
      <c r="G2297" t="s">
        <v>2856</v>
      </c>
      <c r="H2297" t="s">
        <v>2553</v>
      </c>
      <c r="I2297" s="2">
        <v>45822</v>
      </c>
      <c r="J2297" t="s">
        <v>930</v>
      </c>
      <c r="K2297" t="s">
        <v>3166</v>
      </c>
      <c r="L2297" t="s">
        <v>6834</v>
      </c>
      <c r="M2297" s="3">
        <v>18619</v>
      </c>
      <c r="N2297" s="4">
        <v>358008.74</v>
      </c>
      <c r="O2297" s="4">
        <v>398.46</v>
      </c>
      <c r="P2297" s="4">
        <v>1774.54</v>
      </c>
      <c r="Q2297" s="4">
        <v>0</v>
      </c>
      <c r="R2297" s="4">
        <v>780</v>
      </c>
      <c r="S2297" s="4">
        <v>355055.74</v>
      </c>
      <c r="T2297" t="s">
        <v>2857</v>
      </c>
      <c r="U2297" t="s">
        <v>6831</v>
      </c>
      <c r="V2297" s="15" t="s">
        <v>6454</v>
      </c>
      <c r="W2297" t="s">
        <v>3120</v>
      </c>
    </row>
    <row r="2298" spans="1:23" x14ac:dyDescent="0.2">
      <c r="A2298" t="s">
        <v>2911</v>
      </c>
      <c r="B2298" t="s">
        <v>2912</v>
      </c>
      <c r="C2298" t="s">
        <v>3120</v>
      </c>
      <c r="D2298" t="s">
        <v>3121</v>
      </c>
      <c r="E2298" t="s">
        <v>2915</v>
      </c>
      <c r="F2298" t="s">
        <v>2916</v>
      </c>
      <c r="G2298" t="s">
        <v>2856</v>
      </c>
      <c r="H2298" t="s">
        <v>2553</v>
      </c>
      <c r="I2298" s="2">
        <v>45822</v>
      </c>
      <c r="J2298" t="s">
        <v>930</v>
      </c>
      <c r="K2298" t="s">
        <v>3166</v>
      </c>
      <c r="L2298" t="s">
        <v>6835</v>
      </c>
      <c r="M2298" s="3">
        <v>18767</v>
      </c>
      <c r="N2298" s="4">
        <v>360854.5</v>
      </c>
      <c r="O2298" s="4">
        <v>401.62</v>
      </c>
      <c r="P2298" s="4">
        <v>1777.43</v>
      </c>
      <c r="Q2298" s="4">
        <v>0</v>
      </c>
      <c r="R2298" s="4">
        <v>780</v>
      </c>
      <c r="S2298" s="4">
        <v>357895.45</v>
      </c>
      <c r="T2298" t="s">
        <v>2857</v>
      </c>
      <c r="U2298" t="s">
        <v>6831</v>
      </c>
      <c r="V2298" s="15" t="s">
        <v>6454</v>
      </c>
      <c r="W2298" t="s">
        <v>3120</v>
      </c>
    </row>
    <row r="2299" spans="1:23" x14ac:dyDescent="0.2">
      <c r="A2299" t="s">
        <v>2911</v>
      </c>
      <c r="B2299" t="s">
        <v>2912</v>
      </c>
      <c r="C2299" t="s">
        <v>3120</v>
      </c>
      <c r="D2299" t="s">
        <v>3121</v>
      </c>
      <c r="E2299" t="s">
        <v>2915</v>
      </c>
      <c r="F2299" t="s">
        <v>2916</v>
      </c>
      <c r="G2299" t="s">
        <v>2856</v>
      </c>
      <c r="H2299" t="s">
        <v>2553</v>
      </c>
      <c r="I2299" s="2">
        <v>45822</v>
      </c>
      <c r="J2299" t="s">
        <v>930</v>
      </c>
      <c r="K2299" t="s">
        <v>3166</v>
      </c>
      <c r="L2299" t="s">
        <v>6836</v>
      </c>
      <c r="M2299" s="3">
        <v>18547</v>
      </c>
      <c r="N2299" s="4">
        <v>356624.31</v>
      </c>
      <c r="O2299" s="4">
        <v>396.92</v>
      </c>
      <c r="P2299" s="4">
        <v>1768.1</v>
      </c>
      <c r="Q2299" s="4">
        <v>0</v>
      </c>
      <c r="R2299" s="4">
        <v>780</v>
      </c>
      <c r="S2299" s="4">
        <v>353679.29</v>
      </c>
      <c r="T2299" t="s">
        <v>2857</v>
      </c>
      <c r="U2299" t="s">
        <v>6831</v>
      </c>
      <c r="V2299" s="15" t="s">
        <v>6454</v>
      </c>
      <c r="W2299" t="s">
        <v>3120</v>
      </c>
    </row>
    <row r="2300" spans="1:23" x14ac:dyDescent="0.2">
      <c r="A2300" t="s">
        <v>2911</v>
      </c>
      <c r="B2300" t="s">
        <v>2912</v>
      </c>
      <c r="C2300" t="s">
        <v>3120</v>
      </c>
      <c r="D2300" t="s">
        <v>3121</v>
      </c>
      <c r="E2300" t="s">
        <v>2915</v>
      </c>
      <c r="F2300" t="s">
        <v>2916</v>
      </c>
      <c r="G2300" t="s">
        <v>2856</v>
      </c>
      <c r="H2300" t="s">
        <v>2553</v>
      </c>
      <c r="I2300" s="2">
        <v>45822</v>
      </c>
      <c r="J2300" t="s">
        <v>930</v>
      </c>
      <c r="K2300" t="s">
        <v>3166</v>
      </c>
      <c r="L2300" t="s">
        <v>6837</v>
      </c>
      <c r="M2300" s="3">
        <v>18858</v>
      </c>
      <c r="N2300" s="4">
        <v>362604.26</v>
      </c>
      <c r="O2300" s="4">
        <v>403.57</v>
      </c>
      <c r="P2300" s="4">
        <v>1813.01</v>
      </c>
      <c r="Q2300" s="4">
        <v>0</v>
      </c>
      <c r="R2300" s="4">
        <v>780</v>
      </c>
      <c r="S2300" s="4">
        <v>359607.68</v>
      </c>
      <c r="T2300" t="s">
        <v>2857</v>
      </c>
      <c r="U2300" t="s">
        <v>6831</v>
      </c>
      <c r="V2300" s="15" t="s">
        <v>6454</v>
      </c>
      <c r="W2300" t="s">
        <v>3120</v>
      </c>
    </row>
    <row r="2301" spans="1:23" x14ac:dyDescent="0.2">
      <c r="A2301" t="s">
        <v>2911</v>
      </c>
      <c r="B2301" t="s">
        <v>2912</v>
      </c>
      <c r="C2301" t="s">
        <v>3053</v>
      </c>
      <c r="D2301" t="s">
        <v>3054</v>
      </c>
      <c r="E2301" t="s">
        <v>2915</v>
      </c>
      <c r="F2301" t="s">
        <v>2916</v>
      </c>
      <c r="G2301" t="s">
        <v>2856</v>
      </c>
      <c r="H2301" t="s">
        <v>6838</v>
      </c>
      <c r="I2301" s="2">
        <v>45824</v>
      </c>
      <c r="J2301" t="s">
        <v>3049</v>
      </c>
      <c r="K2301" t="s">
        <v>5467</v>
      </c>
      <c r="L2301" t="s">
        <v>6839</v>
      </c>
      <c r="M2301" s="3">
        <v>7896</v>
      </c>
      <c r="N2301" s="4">
        <v>178566.14</v>
      </c>
      <c r="O2301" s="4">
        <v>198.74</v>
      </c>
      <c r="P2301" s="4">
        <v>586.11</v>
      </c>
      <c r="Q2301" s="4">
        <v>236.88</v>
      </c>
      <c r="R2301" s="4">
        <v>1431.82</v>
      </c>
      <c r="S2301" s="4">
        <v>176349.47</v>
      </c>
      <c r="T2301" t="s">
        <v>2857</v>
      </c>
      <c r="U2301" t="s">
        <v>6840</v>
      </c>
      <c r="V2301" s="15" t="s">
        <v>6454</v>
      </c>
      <c r="W2301" t="s">
        <v>3053</v>
      </c>
    </row>
    <row r="2302" spans="1:23" x14ac:dyDescent="0.2">
      <c r="A2302" t="s">
        <v>2911</v>
      </c>
      <c r="B2302" t="s">
        <v>2912</v>
      </c>
      <c r="C2302" t="s">
        <v>3053</v>
      </c>
      <c r="D2302" t="s">
        <v>3054</v>
      </c>
      <c r="E2302" t="s">
        <v>2915</v>
      </c>
      <c r="F2302" t="s">
        <v>2916</v>
      </c>
      <c r="G2302" t="s">
        <v>2856</v>
      </c>
      <c r="H2302" t="s">
        <v>6838</v>
      </c>
      <c r="I2302" s="2">
        <v>45824</v>
      </c>
      <c r="J2302" t="s">
        <v>3049</v>
      </c>
      <c r="K2302" t="s">
        <v>5467</v>
      </c>
      <c r="L2302" t="s">
        <v>6841</v>
      </c>
      <c r="M2302" s="3">
        <v>7896</v>
      </c>
      <c r="N2302" s="4">
        <v>178566.14</v>
      </c>
      <c r="O2302" s="4">
        <v>198.74</v>
      </c>
      <c r="P2302" s="4">
        <v>586.09</v>
      </c>
      <c r="Q2302" s="4">
        <v>236.88</v>
      </c>
      <c r="R2302" s="4">
        <v>1431.82</v>
      </c>
      <c r="S2302" s="4">
        <v>176349.49</v>
      </c>
      <c r="T2302" t="s">
        <v>2857</v>
      </c>
      <c r="U2302" t="s">
        <v>6840</v>
      </c>
      <c r="V2302" s="15" t="s">
        <v>6454</v>
      </c>
      <c r="W2302" t="s">
        <v>3053</v>
      </c>
    </row>
    <row r="2303" spans="1:23" x14ac:dyDescent="0.2">
      <c r="A2303" t="s">
        <v>2911</v>
      </c>
      <c r="B2303" t="s">
        <v>2912</v>
      </c>
      <c r="C2303" t="s">
        <v>3053</v>
      </c>
      <c r="D2303" t="s">
        <v>3054</v>
      </c>
      <c r="E2303" t="s">
        <v>2915</v>
      </c>
      <c r="F2303" t="s">
        <v>2916</v>
      </c>
      <c r="G2303" t="s">
        <v>2856</v>
      </c>
      <c r="H2303" t="s">
        <v>6838</v>
      </c>
      <c r="I2303" s="2">
        <v>45824</v>
      </c>
      <c r="J2303" t="s">
        <v>3049</v>
      </c>
      <c r="K2303" t="s">
        <v>5467</v>
      </c>
      <c r="L2303" t="s">
        <v>6842</v>
      </c>
      <c r="M2303" s="3">
        <v>9024</v>
      </c>
      <c r="N2303" s="4">
        <v>204075.59</v>
      </c>
      <c r="O2303" s="4">
        <v>227.13</v>
      </c>
      <c r="P2303" s="4">
        <v>669.81</v>
      </c>
      <c r="Q2303" s="4">
        <v>270.72000000000003</v>
      </c>
      <c r="R2303" s="4">
        <v>1636.35</v>
      </c>
      <c r="S2303" s="4">
        <v>201542.3</v>
      </c>
      <c r="T2303" t="s">
        <v>2857</v>
      </c>
      <c r="U2303" t="s">
        <v>6840</v>
      </c>
      <c r="V2303" s="15" t="s">
        <v>6454</v>
      </c>
      <c r="W2303" t="s">
        <v>3053</v>
      </c>
    </row>
    <row r="2304" spans="1:23" x14ac:dyDescent="0.2">
      <c r="A2304" t="s">
        <v>2911</v>
      </c>
      <c r="B2304" t="s">
        <v>2912</v>
      </c>
      <c r="C2304" t="s">
        <v>3053</v>
      </c>
      <c r="D2304" t="s">
        <v>3054</v>
      </c>
      <c r="E2304" t="s">
        <v>2915</v>
      </c>
      <c r="F2304" t="s">
        <v>2916</v>
      </c>
      <c r="G2304" t="s">
        <v>2856</v>
      </c>
      <c r="H2304" t="s">
        <v>6838</v>
      </c>
      <c r="I2304" s="2">
        <v>45824</v>
      </c>
      <c r="J2304" t="s">
        <v>3049</v>
      </c>
      <c r="K2304" t="s">
        <v>5467</v>
      </c>
      <c r="L2304" t="s">
        <v>6843</v>
      </c>
      <c r="M2304" s="3">
        <v>7896</v>
      </c>
      <c r="N2304" s="4">
        <v>178566.14</v>
      </c>
      <c r="O2304" s="4">
        <v>198.74</v>
      </c>
      <c r="P2304" s="4">
        <v>586.09</v>
      </c>
      <c r="Q2304" s="4">
        <v>236.88</v>
      </c>
      <c r="R2304" s="4">
        <v>1431.82</v>
      </c>
      <c r="S2304" s="4">
        <v>176349.49</v>
      </c>
      <c r="T2304" t="s">
        <v>2857</v>
      </c>
      <c r="U2304" t="s">
        <v>6840</v>
      </c>
      <c r="V2304" s="15" t="s">
        <v>6454</v>
      </c>
      <c r="W2304" t="s">
        <v>3053</v>
      </c>
    </row>
    <row r="2305" spans="1:23" x14ac:dyDescent="0.2">
      <c r="A2305" t="s">
        <v>2911</v>
      </c>
      <c r="B2305" t="s">
        <v>2912</v>
      </c>
      <c r="C2305" t="s">
        <v>3053</v>
      </c>
      <c r="D2305" t="s">
        <v>3054</v>
      </c>
      <c r="E2305" t="s">
        <v>2915</v>
      </c>
      <c r="F2305" t="s">
        <v>2916</v>
      </c>
      <c r="G2305" t="s">
        <v>2856</v>
      </c>
      <c r="H2305" t="s">
        <v>6838</v>
      </c>
      <c r="I2305" s="2">
        <v>45824</v>
      </c>
      <c r="J2305" t="s">
        <v>3049</v>
      </c>
      <c r="K2305" t="s">
        <v>5467</v>
      </c>
      <c r="L2305" t="s">
        <v>6844</v>
      </c>
      <c r="M2305" s="3">
        <v>7896</v>
      </c>
      <c r="N2305" s="4">
        <v>178566.14</v>
      </c>
      <c r="O2305" s="4">
        <v>198.74</v>
      </c>
      <c r="P2305" s="4">
        <v>586.09</v>
      </c>
      <c r="Q2305" s="4">
        <v>236.88</v>
      </c>
      <c r="R2305" s="4">
        <v>1431.82</v>
      </c>
      <c r="S2305" s="4">
        <v>176349.49</v>
      </c>
      <c r="T2305" t="s">
        <v>2857</v>
      </c>
      <c r="U2305" t="s">
        <v>6840</v>
      </c>
      <c r="V2305" s="15" t="s">
        <v>6454</v>
      </c>
      <c r="W2305" t="s">
        <v>3053</v>
      </c>
    </row>
    <row r="2306" spans="1:23" x14ac:dyDescent="0.2">
      <c r="A2306" t="s">
        <v>2911</v>
      </c>
      <c r="B2306" t="s">
        <v>2912</v>
      </c>
      <c r="C2306" t="s">
        <v>3053</v>
      </c>
      <c r="D2306" t="s">
        <v>3054</v>
      </c>
      <c r="E2306" t="s">
        <v>2915</v>
      </c>
      <c r="F2306" t="s">
        <v>2916</v>
      </c>
      <c r="G2306" t="s">
        <v>2856</v>
      </c>
      <c r="H2306" t="s">
        <v>6838</v>
      </c>
      <c r="I2306" s="2">
        <v>45824</v>
      </c>
      <c r="J2306" t="s">
        <v>3049</v>
      </c>
      <c r="K2306" t="s">
        <v>5467</v>
      </c>
      <c r="L2306" t="s">
        <v>6845</v>
      </c>
      <c r="M2306" s="3">
        <v>9024</v>
      </c>
      <c r="N2306" s="4">
        <v>204075.59</v>
      </c>
      <c r="O2306" s="4">
        <v>227.13</v>
      </c>
      <c r="P2306" s="4">
        <v>669.81</v>
      </c>
      <c r="Q2306" s="4">
        <v>270.72000000000003</v>
      </c>
      <c r="R2306" s="4">
        <v>1636.35</v>
      </c>
      <c r="S2306" s="4">
        <v>201542.3</v>
      </c>
      <c r="T2306" t="s">
        <v>2857</v>
      </c>
      <c r="U2306" t="s">
        <v>6840</v>
      </c>
      <c r="V2306" s="15" t="s">
        <v>6454</v>
      </c>
      <c r="W2306" t="s">
        <v>3053</v>
      </c>
    </row>
    <row r="2307" spans="1:23" x14ac:dyDescent="0.2">
      <c r="A2307" t="s">
        <v>2911</v>
      </c>
      <c r="B2307" t="s">
        <v>2912</v>
      </c>
      <c r="C2307" t="s">
        <v>2871</v>
      </c>
      <c r="D2307" t="s">
        <v>2872</v>
      </c>
      <c r="E2307" t="s">
        <v>2915</v>
      </c>
      <c r="F2307" t="s">
        <v>2916</v>
      </c>
      <c r="G2307" t="s">
        <v>2856</v>
      </c>
      <c r="H2307" t="s">
        <v>6846</v>
      </c>
      <c r="I2307" s="2">
        <v>45824</v>
      </c>
      <c r="J2307" t="s">
        <v>2980</v>
      </c>
      <c r="K2307" t="s">
        <v>2981</v>
      </c>
      <c r="L2307" t="s">
        <v>6789</v>
      </c>
      <c r="M2307" s="3">
        <v>13226</v>
      </c>
      <c r="N2307" s="4">
        <v>269300.53999999998</v>
      </c>
      <c r="O2307" s="4">
        <v>299.73</v>
      </c>
      <c r="P2307" s="4">
        <v>917.5</v>
      </c>
      <c r="Q2307" s="4">
        <v>529.04</v>
      </c>
      <c r="R2307" s="4">
        <v>900</v>
      </c>
      <c r="S2307" s="4">
        <v>267183.31</v>
      </c>
      <c r="T2307" t="s">
        <v>2857</v>
      </c>
      <c r="U2307" t="s">
        <v>6847</v>
      </c>
      <c r="V2307" s="15" t="s">
        <v>6454</v>
      </c>
      <c r="W2307" t="s">
        <v>2871</v>
      </c>
    </row>
    <row r="2308" spans="1:23" x14ac:dyDescent="0.2">
      <c r="A2308" t="s">
        <v>2911</v>
      </c>
      <c r="B2308" t="s">
        <v>2912</v>
      </c>
      <c r="C2308" t="s">
        <v>2913</v>
      </c>
      <c r="D2308" t="s">
        <v>2914</v>
      </c>
      <c r="E2308" t="s">
        <v>2915</v>
      </c>
      <c r="F2308" t="s">
        <v>2916</v>
      </c>
      <c r="G2308" t="s">
        <v>2856</v>
      </c>
      <c r="H2308" t="s">
        <v>6848</v>
      </c>
      <c r="I2308" s="2">
        <v>45824</v>
      </c>
      <c r="J2308" t="s">
        <v>2990</v>
      </c>
      <c r="K2308" t="s">
        <v>2991</v>
      </c>
      <c r="L2308" t="s">
        <v>6849</v>
      </c>
      <c r="M2308" s="3">
        <v>29304</v>
      </c>
      <c r="N2308" s="4">
        <v>666219.41</v>
      </c>
      <c r="O2308" s="4">
        <v>741.49</v>
      </c>
      <c r="P2308" s="4">
        <v>2860</v>
      </c>
      <c r="Q2308" s="4">
        <v>879.12</v>
      </c>
      <c r="R2308" s="4">
        <v>3850.01</v>
      </c>
      <c r="S2308" s="4">
        <v>658767.91</v>
      </c>
      <c r="T2308" t="s">
        <v>2857</v>
      </c>
      <c r="U2308" t="s">
        <v>6850</v>
      </c>
      <c r="V2308" s="15" t="s">
        <v>6454</v>
      </c>
      <c r="W2308" t="s">
        <v>2913</v>
      </c>
    </row>
    <row r="2309" spans="1:23" x14ac:dyDescent="0.2">
      <c r="A2309" t="s">
        <v>2911</v>
      </c>
      <c r="B2309" t="s">
        <v>2912</v>
      </c>
      <c r="C2309" t="s">
        <v>2871</v>
      </c>
      <c r="D2309" t="s">
        <v>2872</v>
      </c>
      <c r="E2309" t="s">
        <v>2915</v>
      </c>
      <c r="F2309" t="s">
        <v>2916</v>
      </c>
      <c r="G2309" t="s">
        <v>2856</v>
      </c>
      <c r="H2309" t="s">
        <v>6851</v>
      </c>
      <c r="I2309" s="2">
        <v>45824</v>
      </c>
      <c r="J2309" t="s">
        <v>4735</v>
      </c>
      <c r="K2309" t="s">
        <v>4736</v>
      </c>
      <c r="L2309" t="s">
        <v>6852</v>
      </c>
      <c r="M2309" s="3">
        <v>27399</v>
      </c>
      <c r="N2309" s="4">
        <v>594558.30000000005</v>
      </c>
      <c r="O2309" s="4">
        <v>661.73</v>
      </c>
      <c r="P2309" s="4">
        <v>1088.1400000000001</v>
      </c>
      <c r="Q2309" s="4">
        <v>821.97</v>
      </c>
      <c r="R2309" s="4">
        <v>800</v>
      </c>
      <c r="S2309" s="4">
        <v>592008.43000000005</v>
      </c>
      <c r="T2309" t="s">
        <v>2857</v>
      </c>
      <c r="U2309" t="s">
        <v>6853</v>
      </c>
      <c r="V2309" s="15" t="s">
        <v>6454</v>
      </c>
      <c r="W2309" t="s">
        <v>2871</v>
      </c>
    </row>
    <row r="2310" spans="1:23" x14ac:dyDescent="0.2">
      <c r="A2310" t="s">
        <v>2911</v>
      </c>
      <c r="B2310" t="s">
        <v>3087</v>
      </c>
      <c r="C2310" t="s">
        <v>3148</v>
      </c>
      <c r="D2310" t="s">
        <v>3149</v>
      </c>
      <c r="E2310" t="s">
        <v>2915</v>
      </c>
      <c r="F2310" t="s">
        <v>2916</v>
      </c>
      <c r="G2310" t="s">
        <v>2856</v>
      </c>
      <c r="H2310" t="s">
        <v>6854</v>
      </c>
      <c r="I2310" s="2">
        <v>45824</v>
      </c>
      <c r="J2310" t="s">
        <v>3151</v>
      </c>
      <c r="K2310" t="s">
        <v>3152</v>
      </c>
      <c r="L2310" t="s">
        <v>5555</v>
      </c>
      <c r="M2310" s="3">
        <v>1</v>
      </c>
      <c r="N2310" s="4">
        <v>700</v>
      </c>
      <c r="O2310" s="4">
        <v>0.78</v>
      </c>
      <c r="P2310" s="4">
        <v>0</v>
      </c>
      <c r="Q2310" s="4">
        <v>0</v>
      </c>
      <c r="R2310" s="4">
        <v>0</v>
      </c>
      <c r="S2310" s="4">
        <v>699.22</v>
      </c>
      <c r="T2310" t="s">
        <v>2857</v>
      </c>
      <c r="U2310" t="s">
        <v>6855</v>
      </c>
      <c r="V2310" s="15" t="s">
        <v>6454</v>
      </c>
      <c r="W2310" t="s">
        <v>3148</v>
      </c>
    </row>
    <row r="2311" spans="1:23" x14ac:dyDescent="0.2">
      <c r="A2311" t="s">
        <v>2911</v>
      </c>
      <c r="B2311" t="s">
        <v>3087</v>
      </c>
      <c r="C2311" t="s">
        <v>3148</v>
      </c>
      <c r="D2311" t="s">
        <v>3149</v>
      </c>
      <c r="E2311" t="s">
        <v>2915</v>
      </c>
      <c r="F2311" t="s">
        <v>2916</v>
      </c>
      <c r="G2311" t="s">
        <v>2856</v>
      </c>
      <c r="H2311" t="s">
        <v>6854</v>
      </c>
      <c r="I2311" s="2">
        <v>45824</v>
      </c>
      <c r="J2311" t="s">
        <v>3151</v>
      </c>
      <c r="K2311" t="s">
        <v>3152</v>
      </c>
      <c r="L2311" t="s">
        <v>6376</v>
      </c>
      <c r="M2311" s="3">
        <v>297</v>
      </c>
      <c r="N2311" s="4">
        <v>207900</v>
      </c>
      <c r="O2311" s="4">
        <v>231.39</v>
      </c>
      <c r="P2311" s="4">
        <v>0</v>
      </c>
      <c r="Q2311" s="4">
        <v>0</v>
      </c>
      <c r="R2311" s="4">
        <v>0</v>
      </c>
      <c r="S2311" s="4">
        <v>207668.61</v>
      </c>
      <c r="T2311" t="s">
        <v>2857</v>
      </c>
      <c r="U2311" t="s">
        <v>6855</v>
      </c>
      <c r="V2311" s="15" t="s">
        <v>6454</v>
      </c>
      <c r="W2311" t="s">
        <v>3148</v>
      </c>
    </row>
    <row r="2312" spans="1:23" x14ac:dyDescent="0.2">
      <c r="A2312" t="s">
        <v>2911</v>
      </c>
      <c r="B2312" t="s">
        <v>3087</v>
      </c>
      <c r="C2312" t="s">
        <v>3148</v>
      </c>
      <c r="D2312" t="s">
        <v>3149</v>
      </c>
      <c r="E2312" t="s">
        <v>2915</v>
      </c>
      <c r="F2312" t="s">
        <v>2916</v>
      </c>
      <c r="G2312" t="s">
        <v>2856</v>
      </c>
      <c r="H2312" t="s">
        <v>6854</v>
      </c>
      <c r="I2312" s="2">
        <v>45824</v>
      </c>
      <c r="J2312" t="s">
        <v>3151</v>
      </c>
      <c r="K2312" t="s">
        <v>3152</v>
      </c>
      <c r="L2312" t="s">
        <v>6856</v>
      </c>
      <c r="M2312" s="3">
        <v>351</v>
      </c>
      <c r="N2312" s="4">
        <v>245700</v>
      </c>
      <c r="O2312" s="4">
        <v>273.45999999999998</v>
      </c>
      <c r="P2312" s="4">
        <v>0</v>
      </c>
      <c r="Q2312" s="4">
        <v>0</v>
      </c>
      <c r="R2312" s="4">
        <v>0</v>
      </c>
      <c r="S2312" s="4">
        <v>245426.54</v>
      </c>
      <c r="T2312" t="s">
        <v>2857</v>
      </c>
      <c r="U2312" t="s">
        <v>6855</v>
      </c>
      <c r="V2312" s="15" t="s">
        <v>6454</v>
      </c>
      <c r="W2312" t="s">
        <v>3148</v>
      </c>
    </row>
    <row r="2313" spans="1:23" x14ac:dyDescent="0.2">
      <c r="A2313" t="s">
        <v>2911</v>
      </c>
      <c r="B2313" t="s">
        <v>3087</v>
      </c>
      <c r="C2313" t="s">
        <v>3148</v>
      </c>
      <c r="D2313" t="s">
        <v>3149</v>
      </c>
      <c r="E2313" t="s">
        <v>2915</v>
      </c>
      <c r="F2313" t="s">
        <v>2916</v>
      </c>
      <c r="G2313" t="s">
        <v>2856</v>
      </c>
      <c r="H2313" t="s">
        <v>6854</v>
      </c>
      <c r="I2313" s="2">
        <v>45824</v>
      </c>
      <c r="J2313" t="s">
        <v>3151</v>
      </c>
      <c r="K2313" t="s">
        <v>3152</v>
      </c>
      <c r="L2313" t="s">
        <v>6377</v>
      </c>
      <c r="M2313" s="3">
        <v>184</v>
      </c>
      <c r="N2313" s="4">
        <v>80960</v>
      </c>
      <c r="O2313" s="4">
        <v>90.11</v>
      </c>
      <c r="P2313" s="4">
        <v>0</v>
      </c>
      <c r="Q2313" s="4">
        <v>0</v>
      </c>
      <c r="R2313" s="4">
        <v>0</v>
      </c>
      <c r="S2313" s="4">
        <v>80869.89</v>
      </c>
      <c r="T2313" t="s">
        <v>2857</v>
      </c>
      <c r="U2313" t="s">
        <v>6855</v>
      </c>
      <c r="V2313" s="15" t="s">
        <v>6454</v>
      </c>
      <c r="W2313" t="s">
        <v>3148</v>
      </c>
    </row>
    <row r="2314" spans="1:23" x14ac:dyDescent="0.2">
      <c r="A2314" t="s">
        <v>2911</v>
      </c>
      <c r="B2314" t="s">
        <v>3087</v>
      </c>
      <c r="C2314" t="s">
        <v>3148</v>
      </c>
      <c r="D2314" t="s">
        <v>3149</v>
      </c>
      <c r="E2314" t="s">
        <v>2915</v>
      </c>
      <c r="F2314" t="s">
        <v>2916</v>
      </c>
      <c r="G2314" t="s">
        <v>2856</v>
      </c>
      <c r="H2314" t="s">
        <v>6854</v>
      </c>
      <c r="I2314" s="2">
        <v>45824</v>
      </c>
      <c r="J2314" t="s">
        <v>3151</v>
      </c>
      <c r="K2314" t="s">
        <v>3152</v>
      </c>
      <c r="L2314" t="s">
        <v>6857</v>
      </c>
      <c r="M2314" s="3">
        <v>352</v>
      </c>
      <c r="N2314" s="4">
        <v>154880</v>
      </c>
      <c r="O2314" s="4">
        <v>172.38</v>
      </c>
      <c r="P2314" s="4">
        <v>0</v>
      </c>
      <c r="Q2314" s="4">
        <v>0</v>
      </c>
      <c r="R2314" s="4">
        <v>0</v>
      </c>
      <c r="S2314" s="4">
        <v>154707.62</v>
      </c>
      <c r="T2314" t="s">
        <v>2857</v>
      </c>
      <c r="U2314" t="s">
        <v>6855</v>
      </c>
      <c r="V2314" s="15" t="s">
        <v>6454</v>
      </c>
      <c r="W2314" t="s">
        <v>3148</v>
      </c>
    </row>
    <row r="2315" spans="1:23" x14ac:dyDescent="0.2">
      <c r="A2315" t="s">
        <v>2911</v>
      </c>
      <c r="B2315" t="s">
        <v>3087</v>
      </c>
      <c r="C2315" t="s">
        <v>3148</v>
      </c>
      <c r="D2315" t="s">
        <v>3149</v>
      </c>
      <c r="E2315" t="s">
        <v>2915</v>
      </c>
      <c r="F2315" t="s">
        <v>2916</v>
      </c>
      <c r="G2315" t="s">
        <v>2856</v>
      </c>
      <c r="H2315" t="s">
        <v>6854</v>
      </c>
      <c r="I2315" s="2">
        <v>45824</v>
      </c>
      <c r="J2315" t="s">
        <v>3151</v>
      </c>
      <c r="K2315" t="s">
        <v>3152</v>
      </c>
      <c r="L2315" t="s">
        <v>6858</v>
      </c>
      <c r="M2315" s="3">
        <v>176</v>
      </c>
      <c r="N2315" s="4">
        <v>77440</v>
      </c>
      <c r="O2315" s="4">
        <v>86.19</v>
      </c>
      <c r="P2315" s="4">
        <v>0</v>
      </c>
      <c r="Q2315" s="4">
        <v>0</v>
      </c>
      <c r="R2315" s="4">
        <v>0</v>
      </c>
      <c r="S2315" s="4">
        <v>77353.81</v>
      </c>
      <c r="T2315" t="s">
        <v>2857</v>
      </c>
      <c r="U2315" t="s">
        <v>6855</v>
      </c>
      <c r="V2315" s="15" t="s">
        <v>6454</v>
      </c>
      <c r="W2315" t="s">
        <v>3148</v>
      </c>
    </row>
    <row r="2316" spans="1:23" x14ac:dyDescent="0.2">
      <c r="A2316" t="s">
        <v>2911</v>
      </c>
      <c r="B2316" t="s">
        <v>3087</v>
      </c>
      <c r="C2316" t="s">
        <v>3148</v>
      </c>
      <c r="D2316" t="s">
        <v>3149</v>
      </c>
      <c r="E2316" t="s">
        <v>2915</v>
      </c>
      <c r="F2316" t="s">
        <v>2916</v>
      </c>
      <c r="G2316" t="s">
        <v>2856</v>
      </c>
      <c r="H2316" t="s">
        <v>6854</v>
      </c>
      <c r="I2316" s="2">
        <v>45824</v>
      </c>
      <c r="J2316" t="s">
        <v>3151</v>
      </c>
      <c r="K2316" t="s">
        <v>3152</v>
      </c>
      <c r="L2316" t="s">
        <v>6859</v>
      </c>
      <c r="M2316" s="3">
        <v>108</v>
      </c>
      <c r="N2316" s="4">
        <v>47520</v>
      </c>
      <c r="O2316" s="4">
        <v>52.89</v>
      </c>
      <c r="P2316" s="4">
        <v>0</v>
      </c>
      <c r="Q2316" s="4">
        <v>0</v>
      </c>
      <c r="R2316" s="4">
        <v>0</v>
      </c>
      <c r="S2316" s="4">
        <v>47467.11</v>
      </c>
      <c r="T2316" t="s">
        <v>2857</v>
      </c>
      <c r="U2316" t="s">
        <v>6855</v>
      </c>
      <c r="V2316" s="15" t="s">
        <v>6454</v>
      </c>
      <c r="W2316" t="s">
        <v>3148</v>
      </c>
    </row>
    <row r="2317" spans="1:23" x14ac:dyDescent="0.2">
      <c r="A2317" t="s">
        <v>2911</v>
      </c>
      <c r="B2317" t="s">
        <v>2912</v>
      </c>
      <c r="C2317" t="s">
        <v>3120</v>
      </c>
      <c r="D2317" t="s">
        <v>3121</v>
      </c>
      <c r="E2317" t="s">
        <v>2915</v>
      </c>
      <c r="F2317" t="s">
        <v>2916</v>
      </c>
      <c r="G2317" t="s">
        <v>2856</v>
      </c>
      <c r="H2317" t="s">
        <v>2555</v>
      </c>
      <c r="I2317" s="2">
        <v>45824</v>
      </c>
      <c r="J2317" t="s">
        <v>930</v>
      </c>
      <c r="K2317" t="s">
        <v>3122</v>
      </c>
      <c r="L2317" t="s">
        <v>6860</v>
      </c>
      <c r="M2317" s="3">
        <v>26034</v>
      </c>
      <c r="N2317" s="4">
        <v>500585.4</v>
      </c>
      <c r="O2317" s="4">
        <v>557.14</v>
      </c>
      <c r="P2317" s="4">
        <v>2321.52</v>
      </c>
      <c r="Q2317" s="4">
        <v>0</v>
      </c>
      <c r="R2317" s="4">
        <v>780</v>
      </c>
      <c r="S2317" s="4">
        <v>496926.74</v>
      </c>
      <c r="T2317" t="s">
        <v>2857</v>
      </c>
      <c r="U2317" t="s">
        <v>6861</v>
      </c>
      <c r="V2317" s="15" t="s">
        <v>6454</v>
      </c>
      <c r="W2317" t="s">
        <v>3120</v>
      </c>
    </row>
    <row r="2318" spans="1:23" x14ac:dyDescent="0.2">
      <c r="A2318" t="s">
        <v>2911</v>
      </c>
      <c r="B2318" t="s">
        <v>2912</v>
      </c>
      <c r="C2318" t="s">
        <v>3120</v>
      </c>
      <c r="D2318" t="s">
        <v>3121</v>
      </c>
      <c r="E2318" t="s">
        <v>2915</v>
      </c>
      <c r="F2318" t="s">
        <v>2916</v>
      </c>
      <c r="G2318" t="s">
        <v>2856</v>
      </c>
      <c r="H2318" t="s">
        <v>2555</v>
      </c>
      <c r="I2318" s="2">
        <v>45824</v>
      </c>
      <c r="J2318" t="s">
        <v>930</v>
      </c>
      <c r="K2318" t="s">
        <v>3122</v>
      </c>
      <c r="L2318" t="s">
        <v>6862</v>
      </c>
      <c r="M2318" s="3">
        <v>29275</v>
      </c>
      <c r="N2318" s="4">
        <v>562903.80000000005</v>
      </c>
      <c r="O2318" s="4">
        <v>626.5</v>
      </c>
      <c r="P2318" s="4">
        <v>2472.54</v>
      </c>
      <c r="Q2318" s="4">
        <v>0</v>
      </c>
      <c r="R2318" s="4">
        <v>780</v>
      </c>
      <c r="S2318" s="4">
        <v>559024.76</v>
      </c>
      <c r="T2318" t="s">
        <v>2857</v>
      </c>
      <c r="U2318" t="s">
        <v>6861</v>
      </c>
      <c r="V2318" s="15" t="s">
        <v>6454</v>
      </c>
      <c r="W2318" t="s">
        <v>3120</v>
      </c>
    </row>
    <row r="2319" spans="1:23" x14ac:dyDescent="0.2">
      <c r="A2319" t="s">
        <v>2911</v>
      </c>
      <c r="B2319" t="s">
        <v>2912</v>
      </c>
      <c r="C2319" t="s">
        <v>3120</v>
      </c>
      <c r="D2319" t="s">
        <v>3121</v>
      </c>
      <c r="E2319" t="s">
        <v>2915</v>
      </c>
      <c r="F2319" t="s">
        <v>2916</v>
      </c>
      <c r="G2319" t="s">
        <v>2856</v>
      </c>
      <c r="H2319" t="s">
        <v>2555</v>
      </c>
      <c r="I2319" s="2">
        <v>45824</v>
      </c>
      <c r="J2319" t="s">
        <v>930</v>
      </c>
      <c r="K2319" t="s">
        <v>3122</v>
      </c>
      <c r="L2319" t="s">
        <v>6863</v>
      </c>
      <c r="M2319" s="3">
        <v>26947</v>
      </c>
      <c r="N2319" s="4">
        <v>518140.69</v>
      </c>
      <c r="O2319" s="4">
        <v>576.67999999999995</v>
      </c>
      <c r="P2319" s="4">
        <v>2324.2800000000002</v>
      </c>
      <c r="Q2319" s="4">
        <v>0</v>
      </c>
      <c r="R2319" s="4">
        <v>780</v>
      </c>
      <c r="S2319" s="4">
        <v>514459.73</v>
      </c>
      <c r="T2319" t="s">
        <v>2857</v>
      </c>
      <c r="U2319" t="s">
        <v>6861</v>
      </c>
      <c r="V2319" s="15" t="s">
        <v>6454</v>
      </c>
      <c r="W2319" t="s">
        <v>3120</v>
      </c>
    </row>
    <row r="2320" spans="1:23" x14ac:dyDescent="0.2">
      <c r="A2320" t="s">
        <v>2911</v>
      </c>
      <c r="B2320" t="s">
        <v>2912</v>
      </c>
      <c r="C2320" t="s">
        <v>3120</v>
      </c>
      <c r="D2320" t="s">
        <v>3121</v>
      </c>
      <c r="E2320" t="s">
        <v>2915</v>
      </c>
      <c r="F2320" t="s">
        <v>2916</v>
      </c>
      <c r="G2320" t="s">
        <v>2856</v>
      </c>
      <c r="H2320" t="s">
        <v>2555</v>
      </c>
      <c r="I2320" s="2">
        <v>45824</v>
      </c>
      <c r="J2320" t="s">
        <v>930</v>
      </c>
      <c r="K2320" t="s">
        <v>3122</v>
      </c>
      <c r="L2320" t="s">
        <v>6864</v>
      </c>
      <c r="M2320" s="3">
        <v>28097</v>
      </c>
      <c r="N2320" s="4">
        <v>540253.05000000005</v>
      </c>
      <c r="O2320" s="4">
        <v>601.29</v>
      </c>
      <c r="P2320" s="4">
        <v>2451.29</v>
      </c>
      <c r="Q2320" s="4">
        <v>0</v>
      </c>
      <c r="R2320" s="4">
        <v>780</v>
      </c>
      <c r="S2320" s="4">
        <v>536420.47</v>
      </c>
      <c r="T2320" t="s">
        <v>2857</v>
      </c>
      <c r="U2320" t="s">
        <v>6861</v>
      </c>
      <c r="V2320" s="15" t="s">
        <v>6454</v>
      </c>
      <c r="W2320" t="s">
        <v>3120</v>
      </c>
    </row>
    <row r="2321" spans="1:23" x14ac:dyDescent="0.2">
      <c r="A2321" t="s">
        <v>2911</v>
      </c>
      <c r="B2321" t="s">
        <v>2912</v>
      </c>
      <c r="C2321" t="s">
        <v>3120</v>
      </c>
      <c r="D2321" t="s">
        <v>3121</v>
      </c>
      <c r="E2321" t="s">
        <v>2915</v>
      </c>
      <c r="F2321" t="s">
        <v>2916</v>
      </c>
      <c r="G2321" t="s">
        <v>2856</v>
      </c>
      <c r="H2321" t="s">
        <v>2555</v>
      </c>
      <c r="I2321" s="2">
        <v>45824</v>
      </c>
      <c r="J2321" t="s">
        <v>930</v>
      </c>
      <c r="K2321" t="s">
        <v>3122</v>
      </c>
      <c r="L2321" t="s">
        <v>6865</v>
      </c>
      <c r="M2321" s="3">
        <v>28413</v>
      </c>
      <c r="N2321" s="4">
        <v>546329.14</v>
      </c>
      <c r="O2321" s="4">
        <v>608.04999999999995</v>
      </c>
      <c r="P2321" s="4">
        <v>2450.37</v>
      </c>
      <c r="Q2321" s="4">
        <v>0</v>
      </c>
      <c r="R2321" s="4">
        <v>780</v>
      </c>
      <c r="S2321" s="4">
        <v>542490.72</v>
      </c>
      <c r="T2321" t="s">
        <v>2857</v>
      </c>
      <c r="U2321" t="s">
        <v>6861</v>
      </c>
      <c r="V2321" s="15" t="s">
        <v>6454</v>
      </c>
      <c r="W2321" t="s">
        <v>3120</v>
      </c>
    </row>
    <row r="2322" spans="1:23" x14ac:dyDescent="0.2">
      <c r="A2322" t="s">
        <v>2911</v>
      </c>
      <c r="B2322" t="s">
        <v>2912</v>
      </c>
      <c r="C2322" t="s">
        <v>2913</v>
      </c>
      <c r="D2322" t="s">
        <v>2914</v>
      </c>
      <c r="E2322" t="s">
        <v>2915</v>
      </c>
      <c r="F2322" t="s">
        <v>2916</v>
      </c>
      <c r="G2322" t="s">
        <v>2856</v>
      </c>
      <c r="H2322" t="s">
        <v>6866</v>
      </c>
      <c r="I2322" s="2">
        <v>45825</v>
      </c>
      <c r="J2322" t="s">
        <v>2952</v>
      </c>
      <c r="K2322" t="s">
        <v>3373</v>
      </c>
      <c r="L2322" t="s">
        <v>6867</v>
      </c>
      <c r="M2322" s="3">
        <v>29304</v>
      </c>
      <c r="N2322" s="4">
        <v>663289.01</v>
      </c>
      <c r="O2322" s="4">
        <v>738.23</v>
      </c>
      <c r="P2322" s="4">
        <v>3490.41</v>
      </c>
      <c r="Q2322" s="4">
        <v>879.12</v>
      </c>
      <c r="R2322" s="4">
        <v>3500.01</v>
      </c>
      <c r="S2322" s="4">
        <v>655560.36</v>
      </c>
      <c r="T2322" t="s">
        <v>2857</v>
      </c>
      <c r="U2322" t="s">
        <v>6868</v>
      </c>
      <c r="V2322" s="15" t="s">
        <v>6454</v>
      </c>
      <c r="W2322" t="s">
        <v>2913</v>
      </c>
    </row>
    <row r="2323" spans="1:23" x14ac:dyDescent="0.2">
      <c r="A2323" t="s">
        <v>2911</v>
      </c>
      <c r="B2323" t="s">
        <v>2912</v>
      </c>
      <c r="C2323" t="s">
        <v>2913</v>
      </c>
      <c r="D2323" t="s">
        <v>2914</v>
      </c>
      <c r="E2323" t="s">
        <v>2915</v>
      </c>
      <c r="F2323" t="s">
        <v>2916</v>
      </c>
      <c r="G2323" t="s">
        <v>2856</v>
      </c>
      <c r="H2323" t="s">
        <v>6869</v>
      </c>
      <c r="I2323" s="2">
        <v>45825</v>
      </c>
      <c r="J2323" t="s">
        <v>2952</v>
      </c>
      <c r="K2323" t="s">
        <v>3373</v>
      </c>
      <c r="L2323" t="s">
        <v>6870</v>
      </c>
      <c r="M2323" s="3">
        <v>29304</v>
      </c>
      <c r="N2323" s="4">
        <v>663289.01</v>
      </c>
      <c r="O2323" s="4">
        <v>738.23</v>
      </c>
      <c r="P2323" s="4">
        <v>3490.42</v>
      </c>
      <c r="Q2323" s="4">
        <v>879.12</v>
      </c>
      <c r="R2323" s="4">
        <v>3500.01</v>
      </c>
      <c r="S2323" s="4">
        <v>655560.35</v>
      </c>
      <c r="T2323" t="s">
        <v>2857</v>
      </c>
      <c r="U2323" t="s">
        <v>6871</v>
      </c>
      <c r="V2323" s="15" t="s">
        <v>6454</v>
      </c>
      <c r="W2323" t="s">
        <v>2913</v>
      </c>
    </row>
    <row r="2324" spans="1:23" x14ac:dyDescent="0.2">
      <c r="A2324" t="s">
        <v>2911</v>
      </c>
      <c r="B2324" t="s">
        <v>2912</v>
      </c>
      <c r="C2324" t="s">
        <v>2913</v>
      </c>
      <c r="D2324" t="s">
        <v>2914</v>
      </c>
      <c r="E2324" t="s">
        <v>2915</v>
      </c>
      <c r="F2324" t="s">
        <v>2916</v>
      </c>
      <c r="G2324" t="s">
        <v>2856</v>
      </c>
      <c r="H2324" t="s">
        <v>6872</v>
      </c>
      <c r="I2324" s="2">
        <v>45825</v>
      </c>
      <c r="J2324" t="s">
        <v>3049</v>
      </c>
      <c r="K2324" t="s">
        <v>3390</v>
      </c>
      <c r="L2324" t="s">
        <v>6873</v>
      </c>
      <c r="M2324" s="3">
        <v>29304</v>
      </c>
      <c r="N2324" s="4">
        <v>662702.93000000005</v>
      </c>
      <c r="O2324" s="4">
        <v>737.58</v>
      </c>
      <c r="P2324" s="4">
        <v>1527</v>
      </c>
      <c r="Q2324" s="4">
        <v>879.12</v>
      </c>
      <c r="R2324" s="4">
        <v>4500</v>
      </c>
      <c r="S2324" s="4">
        <v>655938.35</v>
      </c>
      <c r="T2324" t="s">
        <v>2857</v>
      </c>
      <c r="U2324" t="s">
        <v>6874</v>
      </c>
      <c r="V2324" s="15" t="s">
        <v>6454</v>
      </c>
      <c r="W2324" t="s">
        <v>2913</v>
      </c>
    </row>
    <row r="2325" spans="1:23" x14ac:dyDescent="0.2">
      <c r="A2325" t="s">
        <v>2911</v>
      </c>
      <c r="B2325" t="s">
        <v>2912</v>
      </c>
      <c r="C2325" t="s">
        <v>2871</v>
      </c>
      <c r="D2325" t="s">
        <v>2872</v>
      </c>
      <c r="E2325" t="s">
        <v>2915</v>
      </c>
      <c r="F2325" t="s">
        <v>2916</v>
      </c>
      <c r="G2325" t="s">
        <v>2856</v>
      </c>
      <c r="H2325" t="s">
        <v>6875</v>
      </c>
      <c r="I2325" s="2">
        <v>45825</v>
      </c>
      <c r="J2325" t="s">
        <v>2938</v>
      </c>
      <c r="K2325" t="s">
        <v>2939</v>
      </c>
      <c r="L2325" t="s">
        <v>6753</v>
      </c>
      <c r="M2325" s="3">
        <v>13618</v>
      </c>
      <c r="N2325" s="4">
        <v>277282.23</v>
      </c>
      <c r="O2325" s="4">
        <v>308.61</v>
      </c>
      <c r="P2325" s="4">
        <v>917.5</v>
      </c>
      <c r="Q2325" s="4">
        <v>544.72</v>
      </c>
      <c r="R2325" s="4">
        <v>900</v>
      </c>
      <c r="S2325" s="4">
        <v>275156.12</v>
      </c>
      <c r="T2325" t="s">
        <v>2857</v>
      </c>
      <c r="U2325" t="s">
        <v>6876</v>
      </c>
      <c r="V2325" s="15" t="s">
        <v>6454</v>
      </c>
      <c r="W2325" t="s">
        <v>2871</v>
      </c>
    </row>
    <row r="2326" spans="1:23" x14ac:dyDescent="0.2">
      <c r="A2326" t="s">
        <v>2911</v>
      </c>
      <c r="B2326" t="s">
        <v>2912</v>
      </c>
      <c r="C2326" t="s">
        <v>2871</v>
      </c>
      <c r="D2326" t="s">
        <v>2872</v>
      </c>
      <c r="E2326" t="s">
        <v>2915</v>
      </c>
      <c r="F2326" t="s">
        <v>2916</v>
      </c>
      <c r="G2326" t="s">
        <v>2856</v>
      </c>
      <c r="H2326" t="s">
        <v>6877</v>
      </c>
      <c r="I2326" s="2">
        <v>45825</v>
      </c>
      <c r="J2326" t="s">
        <v>3864</v>
      </c>
      <c r="K2326" t="s">
        <v>3865</v>
      </c>
      <c r="L2326" t="s">
        <v>6878</v>
      </c>
      <c r="M2326" s="3">
        <v>26716</v>
      </c>
      <c r="N2326" s="4">
        <v>583744.6</v>
      </c>
      <c r="O2326" s="4">
        <v>649.70000000000005</v>
      </c>
      <c r="P2326" s="4">
        <v>1074.7</v>
      </c>
      <c r="Q2326" s="4">
        <v>801.48</v>
      </c>
      <c r="R2326" s="4">
        <v>900</v>
      </c>
      <c r="S2326" s="4">
        <v>581120.19999999995</v>
      </c>
      <c r="T2326" t="s">
        <v>2857</v>
      </c>
      <c r="U2326" t="s">
        <v>6879</v>
      </c>
      <c r="V2326" s="15" t="s">
        <v>6454</v>
      </c>
      <c r="W2326" t="s">
        <v>2871</v>
      </c>
    </row>
    <row r="2327" spans="1:23" x14ac:dyDescent="0.2">
      <c r="A2327" t="s">
        <v>2911</v>
      </c>
      <c r="B2327" t="s">
        <v>2912</v>
      </c>
      <c r="C2327" t="s">
        <v>2922</v>
      </c>
      <c r="D2327" t="s">
        <v>2923</v>
      </c>
      <c r="E2327" t="s">
        <v>2915</v>
      </c>
      <c r="F2327" t="s">
        <v>2916</v>
      </c>
      <c r="G2327" t="s">
        <v>2856</v>
      </c>
      <c r="H2327" t="s">
        <v>6880</v>
      </c>
      <c r="I2327" s="2">
        <v>45825</v>
      </c>
      <c r="J2327" t="s">
        <v>2925</v>
      </c>
      <c r="K2327" t="s">
        <v>2926</v>
      </c>
      <c r="L2327" t="s">
        <v>6881</v>
      </c>
      <c r="M2327" s="3">
        <v>29127</v>
      </c>
      <c r="N2327" s="4">
        <v>685780.07</v>
      </c>
      <c r="O2327" s="4">
        <v>763.26</v>
      </c>
      <c r="P2327" s="4">
        <v>2154</v>
      </c>
      <c r="Q2327" s="4">
        <v>873.81</v>
      </c>
      <c r="R2327" s="4">
        <v>4500</v>
      </c>
      <c r="S2327" s="4">
        <v>678362.81</v>
      </c>
      <c r="T2327" t="s">
        <v>2857</v>
      </c>
      <c r="U2327" t="s">
        <v>6882</v>
      </c>
      <c r="V2327" s="15" t="s">
        <v>6454</v>
      </c>
      <c r="W2327" t="s">
        <v>2922</v>
      </c>
    </row>
    <row r="2328" spans="1:23" x14ac:dyDescent="0.2">
      <c r="A2328" t="s">
        <v>2911</v>
      </c>
      <c r="B2328" t="s">
        <v>2912</v>
      </c>
      <c r="C2328" t="s">
        <v>2913</v>
      </c>
      <c r="D2328" t="s">
        <v>2914</v>
      </c>
      <c r="E2328" t="s">
        <v>2915</v>
      </c>
      <c r="F2328" t="s">
        <v>2916</v>
      </c>
      <c r="G2328" t="s">
        <v>2856</v>
      </c>
      <c r="H2328" t="s">
        <v>6883</v>
      </c>
      <c r="I2328" s="2">
        <v>45825</v>
      </c>
      <c r="J2328" t="s">
        <v>3326</v>
      </c>
      <c r="K2328" t="s">
        <v>3327</v>
      </c>
      <c r="L2328" t="s">
        <v>6884</v>
      </c>
      <c r="M2328" s="3">
        <v>29366</v>
      </c>
      <c r="N2328" s="4">
        <v>673599.66</v>
      </c>
      <c r="O2328" s="4">
        <v>749.7</v>
      </c>
      <c r="P2328" s="4">
        <v>220</v>
      </c>
      <c r="Q2328" s="4">
        <v>5579.48</v>
      </c>
      <c r="R2328" s="4">
        <v>0</v>
      </c>
      <c r="S2328" s="4">
        <v>672629.96</v>
      </c>
      <c r="T2328" t="s">
        <v>2857</v>
      </c>
      <c r="U2328" t="s">
        <v>6885</v>
      </c>
      <c r="V2328" s="15" t="s">
        <v>6454</v>
      </c>
      <c r="W2328" t="s">
        <v>2913</v>
      </c>
    </row>
    <row r="2329" spans="1:23" x14ac:dyDescent="0.2">
      <c r="A2329" t="s">
        <v>2911</v>
      </c>
      <c r="B2329" t="s">
        <v>2912</v>
      </c>
      <c r="C2329" t="s">
        <v>2922</v>
      </c>
      <c r="D2329" t="s">
        <v>2923</v>
      </c>
      <c r="E2329" t="s">
        <v>2915</v>
      </c>
      <c r="F2329" t="s">
        <v>2916</v>
      </c>
      <c r="G2329" t="s">
        <v>2856</v>
      </c>
      <c r="H2329" t="s">
        <v>6886</v>
      </c>
      <c r="I2329" s="2">
        <v>45825</v>
      </c>
      <c r="J2329" t="s">
        <v>2967</v>
      </c>
      <c r="K2329" t="s">
        <v>5428</v>
      </c>
      <c r="L2329" t="s">
        <v>6887</v>
      </c>
      <c r="M2329" s="3">
        <v>29418</v>
      </c>
      <c r="N2329" s="4">
        <v>651258.04</v>
      </c>
      <c r="O2329" s="4">
        <v>724.84</v>
      </c>
      <c r="P2329" s="4">
        <v>522</v>
      </c>
      <c r="Q2329" s="4">
        <v>1470.9</v>
      </c>
      <c r="R2329" s="4">
        <v>0</v>
      </c>
      <c r="S2329" s="4">
        <v>650011.19999999995</v>
      </c>
      <c r="T2329" t="s">
        <v>2857</v>
      </c>
      <c r="U2329" t="s">
        <v>6888</v>
      </c>
      <c r="V2329" s="15" t="s">
        <v>6454</v>
      </c>
      <c r="W2329" t="s">
        <v>2922</v>
      </c>
    </row>
    <row r="2330" spans="1:23" x14ac:dyDescent="0.2">
      <c r="A2330" t="s">
        <v>2911</v>
      </c>
      <c r="B2330" t="s">
        <v>2912</v>
      </c>
      <c r="C2330" t="s">
        <v>3338</v>
      </c>
      <c r="D2330" t="s">
        <v>3339</v>
      </c>
      <c r="E2330" t="s">
        <v>2915</v>
      </c>
      <c r="F2330" t="s">
        <v>2916</v>
      </c>
      <c r="G2330" t="s">
        <v>2856</v>
      </c>
      <c r="H2330" t="s">
        <v>6889</v>
      </c>
      <c r="I2330" s="2">
        <v>45825</v>
      </c>
      <c r="J2330" t="s">
        <v>3341</v>
      </c>
      <c r="K2330" t="s">
        <v>3342</v>
      </c>
      <c r="L2330" t="s">
        <v>6890</v>
      </c>
      <c r="M2330" s="3">
        <v>8978</v>
      </c>
      <c r="N2330" s="4">
        <v>224939.12</v>
      </c>
      <c r="O2330" s="4">
        <v>250.35</v>
      </c>
      <c r="P2330" s="4">
        <v>291</v>
      </c>
      <c r="Q2330" s="4">
        <v>225</v>
      </c>
      <c r="R2330" s="4">
        <v>0</v>
      </c>
      <c r="S2330" s="4">
        <v>224397.77</v>
      </c>
      <c r="T2330" t="s">
        <v>2857</v>
      </c>
      <c r="U2330" t="s">
        <v>6891</v>
      </c>
      <c r="V2330" s="15" t="s">
        <v>6454</v>
      </c>
      <c r="W2330" t="s">
        <v>3338</v>
      </c>
    </row>
    <row r="2331" spans="1:23" x14ac:dyDescent="0.2">
      <c r="A2331" t="s">
        <v>2911</v>
      </c>
      <c r="B2331" t="s">
        <v>2912</v>
      </c>
      <c r="C2331" t="s">
        <v>2913</v>
      </c>
      <c r="D2331" t="s">
        <v>2914</v>
      </c>
      <c r="E2331" t="s">
        <v>2915</v>
      </c>
      <c r="F2331" t="s">
        <v>2916</v>
      </c>
      <c r="G2331" t="s">
        <v>2856</v>
      </c>
      <c r="H2331" t="s">
        <v>6892</v>
      </c>
      <c r="I2331" s="2">
        <v>45826</v>
      </c>
      <c r="J2331" t="s">
        <v>3294</v>
      </c>
      <c r="K2331" t="s">
        <v>3295</v>
      </c>
      <c r="L2331" t="s">
        <v>6893</v>
      </c>
      <c r="M2331" s="3">
        <v>29366</v>
      </c>
      <c r="N2331" s="4">
        <v>660287.46</v>
      </c>
      <c r="O2331" s="4">
        <v>734.89</v>
      </c>
      <c r="P2331" s="4">
        <v>2056.5500000000002</v>
      </c>
      <c r="Q2331" s="4">
        <v>880.98</v>
      </c>
      <c r="R2331" s="4">
        <v>3500</v>
      </c>
      <c r="S2331" s="4">
        <v>653996.02</v>
      </c>
      <c r="T2331" t="s">
        <v>2857</v>
      </c>
      <c r="U2331" t="s">
        <v>6894</v>
      </c>
      <c r="V2331" s="15" t="s">
        <v>6454</v>
      </c>
      <c r="W2331" t="s">
        <v>2913</v>
      </c>
    </row>
    <row r="2332" spans="1:23" x14ac:dyDescent="0.2">
      <c r="A2332" t="s">
        <v>2911</v>
      </c>
      <c r="B2332" t="s">
        <v>2912</v>
      </c>
      <c r="C2332" t="s">
        <v>3156</v>
      </c>
      <c r="D2332" t="s">
        <v>3157</v>
      </c>
      <c r="E2332" t="s">
        <v>2915</v>
      </c>
      <c r="F2332" t="s">
        <v>2916</v>
      </c>
      <c r="G2332" t="s">
        <v>2856</v>
      </c>
      <c r="H2332" t="s">
        <v>6895</v>
      </c>
      <c r="I2332" s="2">
        <v>45826</v>
      </c>
      <c r="J2332" t="s">
        <v>4811</v>
      </c>
      <c r="K2332" t="s">
        <v>6526</v>
      </c>
      <c r="L2332" t="s">
        <v>6896</v>
      </c>
      <c r="M2332" s="3">
        <v>381</v>
      </c>
      <c r="N2332" s="4">
        <v>304800</v>
      </c>
      <c r="O2332" s="4">
        <v>339.24</v>
      </c>
      <c r="P2332" s="4">
        <v>1366.8</v>
      </c>
      <c r="Q2332" s="4">
        <v>0</v>
      </c>
      <c r="R2332" s="4">
        <v>0</v>
      </c>
      <c r="S2332" s="4">
        <v>303093.96000000002</v>
      </c>
      <c r="T2332" t="s">
        <v>2857</v>
      </c>
      <c r="U2332" t="s">
        <v>6897</v>
      </c>
      <c r="V2332" s="15" t="s">
        <v>6454</v>
      </c>
      <c r="W2332" t="s">
        <v>3156</v>
      </c>
    </row>
    <row r="2333" spans="1:23" x14ac:dyDescent="0.2">
      <c r="A2333" t="s">
        <v>2911</v>
      </c>
      <c r="B2333" t="s">
        <v>2912</v>
      </c>
      <c r="C2333" t="s">
        <v>2922</v>
      </c>
      <c r="D2333" t="s">
        <v>2923</v>
      </c>
      <c r="E2333" t="s">
        <v>2915</v>
      </c>
      <c r="F2333" t="s">
        <v>2916</v>
      </c>
      <c r="G2333" t="s">
        <v>2856</v>
      </c>
      <c r="H2333" t="s">
        <v>6898</v>
      </c>
      <c r="I2333" s="2">
        <v>45826</v>
      </c>
      <c r="J2333" t="s">
        <v>2925</v>
      </c>
      <c r="K2333" t="s">
        <v>2926</v>
      </c>
      <c r="L2333" t="s">
        <v>6899</v>
      </c>
      <c r="M2333" s="3">
        <v>28472</v>
      </c>
      <c r="N2333" s="4">
        <v>670073.71</v>
      </c>
      <c r="O2333" s="4">
        <v>745.78</v>
      </c>
      <c r="P2333" s="4">
        <v>2154</v>
      </c>
      <c r="Q2333" s="4">
        <v>854.16</v>
      </c>
      <c r="R2333" s="4">
        <v>4500</v>
      </c>
      <c r="S2333" s="4">
        <v>662673.93000000005</v>
      </c>
      <c r="T2333" t="s">
        <v>2857</v>
      </c>
      <c r="U2333" t="s">
        <v>6900</v>
      </c>
      <c r="V2333" s="15" t="s">
        <v>6454</v>
      </c>
      <c r="W2333" t="s">
        <v>2922</v>
      </c>
    </row>
    <row r="2334" spans="1:23" x14ac:dyDescent="0.2">
      <c r="A2334" t="s">
        <v>2911</v>
      </c>
      <c r="B2334" t="s">
        <v>2912</v>
      </c>
      <c r="C2334" t="s">
        <v>2922</v>
      </c>
      <c r="D2334" t="s">
        <v>2923</v>
      </c>
      <c r="E2334" t="s">
        <v>2915</v>
      </c>
      <c r="F2334" t="s">
        <v>2916</v>
      </c>
      <c r="G2334" t="s">
        <v>2856</v>
      </c>
      <c r="H2334" t="s">
        <v>6901</v>
      </c>
      <c r="I2334" s="2">
        <v>45826</v>
      </c>
      <c r="J2334" t="s">
        <v>2925</v>
      </c>
      <c r="K2334" t="s">
        <v>2926</v>
      </c>
      <c r="L2334" t="s">
        <v>6902</v>
      </c>
      <c r="M2334" s="3">
        <v>29534</v>
      </c>
      <c r="N2334" s="4">
        <v>696248.69</v>
      </c>
      <c r="O2334" s="4">
        <v>774.91</v>
      </c>
      <c r="P2334" s="4">
        <v>2154</v>
      </c>
      <c r="Q2334" s="4">
        <v>886.02</v>
      </c>
      <c r="R2334" s="4">
        <v>4500</v>
      </c>
      <c r="S2334" s="4">
        <v>688819.78</v>
      </c>
      <c r="T2334" t="s">
        <v>2857</v>
      </c>
      <c r="U2334" t="s">
        <v>6903</v>
      </c>
      <c r="V2334" s="15" t="s">
        <v>6454</v>
      </c>
      <c r="W2334" t="s">
        <v>2922</v>
      </c>
    </row>
    <row r="2335" spans="1:23" x14ac:dyDescent="0.2">
      <c r="A2335" t="s">
        <v>2911</v>
      </c>
      <c r="B2335" t="s">
        <v>2912</v>
      </c>
      <c r="C2335" t="s">
        <v>3088</v>
      </c>
      <c r="D2335" t="s">
        <v>3089</v>
      </c>
      <c r="E2335" t="s">
        <v>2915</v>
      </c>
      <c r="F2335" t="s">
        <v>2916</v>
      </c>
      <c r="G2335" t="s">
        <v>2856</v>
      </c>
      <c r="H2335" t="s">
        <v>6904</v>
      </c>
      <c r="I2335" s="2">
        <v>45826</v>
      </c>
      <c r="J2335" t="s">
        <v>4740</v>
      </c>
      <c r="K2335" t="s">
        <v>4741</v>
      </c>
      <c r="L2335" t="s">
        <v>6905</v>
      </c>
      <c r="M2335" s="3">
        <v>2937</v>
      </c>
      <c r="N2335" s="4">
        <v>74439.23</v>
      </c>
      <c r="O2335" s="4">
        <v>82.85</v>
      </c>
      <c r="P2335" s="4">
        <v>215</v>
      </c>
      <c r="Q2335" s="4">
        <v>88.11</v>
      </c>
      <c r="R2335" s="4">
        <v>350</v>
      </c>
      <c r="S2335" s="4">
        <v>73791.38</v>
      </c>
      <c r="T2335" t="s">
        <v>2857</v>
      </c>
      <c r="U2335" t="s">
        <v>6906</v>
      </c>
      <c r="V2335" s="15" t="s">
        <v>6454</v>
      </c>
      <c r="W2335" t="s">
        <v>3088</v>
      </c>
    </row>
    <row r="2336" spans="1:23" x14ac:dyDescent="0.2">
      <c r="A2336" t="s">
        <v>2911</v>
      </c>
      <c r="B2336" t="s">
        <v>2912</v>
      </c>
      <c r="C2336" t="s">
        <v>2913</v>
      </c>
      <c r="D2336" t="s">
        <v>2914</v>
      </c>
      <c r="E2336" t="s">
        <v>2915</v>
      </c>
      <c r="F2336" t="s">
        <v>2916</v>
      </c>
      <c r="G2336" t="s">
        <v>2856</v>
      </c>
      <c r="H2336" t="s">
        <v>6907</v>
      </c>
      <c r="I2336" s="2">
        <v>45827</v>
      </c>
      <c r="J2336" t="s">
        <v>3389</v>
      </c>
      <c r="K2336" t="s">
        <v>3390</v>
      </c>
      <c r="L2336" t="s">
        <v>6908</v>
      </c>
      <c r="M2336" s="3">
        <v>29366</v>
      </c>
      <c r="N2336" s="4">
        <v>664105.04</v>
      </c>
      <c r="O2336" s="4">
        <v>739.14</v>
      </c>
      <c r="P2336" s="4">
        <v>2052.77</v>
      </c>
      <c r="Q2336" s="4">
        <v>880.98</v>
      </c>
      <c r="R2336" s="4">
        <v>3500</v>
      </c>
      <c r="S2336" s="4">
        <v>657813.13</v>
      </c>
      <c r="T2336" t="s">
        <v>2857</v>
      </c>
      <c r="U2336" t="s">
        <v>6909</v>
      </c>
      <c r="V2336" s="15" t="s">
        <v>6454</v>
      </c>
      <c r="W2336" t="s">
        <v>2913</v>
      </c>
    </row>
    <row r="2337" spans="1:23" x14ac:dyDescent="0.2">
      <c r="A2337" t="s">
        <v>2911</v>
      </c>
      <c r="B2337" t="s">
        <v>2912</v>
      </c>
      <c r="C2337" t="s">
        <v>2922</v>
      </c>
      <c r="D2337" t="s">
        <v>2923</v>
      </c>
      <c r="E2337" t="s">
        <v>2915</v>
      </c>
      <c r="F2337" t="s">
        <v>2916</v>
      </c>
      <c r="G2337" t="s">
        <v>2856</v>
      </c>
      <c r="H2337" t="s">
        <v>2557</v>
      </c>
      <c r="I2337" s="2">
        <v>45827</v>
      </c>
      <c r="J2337" t="s">
        <v>930</v>
      </c>
      <c r="K2337" t="s">
        <v>6665</v>
      </c>
      <c r="L2337" t="s">
        <v>6460</v>
      </c>
      <c r="M2337" s="3">
        <v>37651</v>
      </c>
      <c r="N2337" s="4">
        <v>822978.57</v>
      </c>
      <c r="O2337" s="4">
        <v>915.96</v>
      </c>
      <c r="P2337" s="4">
        <v>1727.96</v>
      </c>
      <c r="Q2337" s="4">
        <v>0</v>
      </c>
      <c r="R2337" s="4">
        <v>3500</v>
      </c>
      <c r="S2337" s="4">
        <v>816834.65</v>
      </c>
      <c r="T2337" t="s">
        <v>2857</v>
      </c>
      <c r="U2337" t="s">
        <v>6910</v>
      </c>
      <c r="V2337" s="15" t="s">
        <v>6454</v>
      </c>
      <c r="W2337" t="s">
        <v>2922</v>
      </c>
    </row>
    <row r="2338" spans="1:23" x14ac:dyDescent="0.2">
      <c r="A2338" t="s">
        <v>2911</v>
      </c>
      <c r="B2338" t="s">
        <v>2912</v>
      </c>
      <c r="C2338" t="s">
        <v>2922</v>
      </c>
      <c r="D2338" t="s">
        <v>2923</v>
      </c>
      <c r="E2338" t="s">
        <v>2915</v>
      </c>
      <c r="F2338" t="s">
        <v>2916</v>
      </c>
      <c r="G2338" t="s">
        <v>2856</v>
      </c>
      <c r="H2338" t="s">
        <v>2557</v>
      </c>
      <c r="I2338" s="2">
        <v>45827</v>
      </c>
      <c r="J2338" t="s">
        <v>930</v>
      </c>
      <c r="K2338" t="s">
        <v>6665</v>
      </c>
      <c r="L2338" t="s">
        <v>6911</v>
      </c>
      <c r="M2338" s="3">
        <v>36096</v>
      </c>
      <c r="N2338" s="4">
        <v>788989.26</v>
      </c>
      <c r="O2338" s="4">
        <v>878.13</v>
      </c>
      <c r="P2338" s="4">
        <v>1776.68</v>
      </c>
      <c r="Q2338" s="4">
        <v>0</v>
      </c>
      <c r="R2338" s="4">
        <v>4200</v>
      </c>
      <c r="S2338" s="4">
        <v>782134.45</v>
      </c>
      <c r="T2338" t="s">
        <v>2857</v>
      </c>
      <c r="U2338" t="s">
        <v>6910</v>
      </c>
      <c r="V2338" s="15" t="s">
        <v>6454</v>
      </c>
      <c r="W2338" t="s">
        <v>2922</v>
      </c>
    </row>
    <row r="2339" spans="1:23" x14ac:dyDescent="0.2">
      <c r="A2339" t="s">
        <v>2911</v>
      </c>
      <c r="B2339" t="s">
        <v>2912</v>
      </c>
      <c r="C2339" t="s">
        <v>2913</v>
      </c>
      <c r="D2339" t="s">
        <v>2914</v>
      </c>
      <c r="E2339" t="s">
        <v>2915</v>
      </c>
      <c r="F2339" t="s">
        <v>2916</v>
      </c>
      <c r="G2339" t="s">
        <v>2856</v>
      </c>
      <c r="H2339" t="s">
        <v>6912</v>
      </c>
      <c r="I2339" s="2">
        <v>45828</v>
      </c>
      <c r="J2339" t="s">
        <v>3681</v>
      </c>
      <c r="K2339" t="s">
        <v>3295</v>
      </c>
      <c r="L2339" t="s">
        <v>6913</v>
      </c>
      <c r="M2339" s="3">
        <v>29304</v>
      </c>
      <c r="N2339" s="4">
        <v>658893.41</v>
      </c>
      <c r="O2339" s="4">
        <v>733.34</v>
      </c>
      <c r="P2339" s="4">
        <v>2127</v>
      </c>
      <c r="Q2339" s="4">
        <v>879.12</v>
      </c>
      <c r="R2339" s="4">
        <v>4500</v>
      </c>
      <c r="S2339" s="4">
        <v>651533.06999999995</v>
      </c>
      <c r="T2339" t="s">
        <v>2857</v>
      </c>
      <c r="U2339" t="s">
        <v>6914</v>
      </c>
      <c r="V2339" s="15" t="s">
        <v>6454</v>
      </c>
      <c r="W2339" t="s">
        <v>2913</v>
      </c>
    </row>
    <row r="2340" spans="1:23" x14ac:dyDescent="0.2">
      <c r="A2340" t="s">
        <v>2911</v>
      </c>
      <c r="B2340" t="s">
        <v>2912</v>
      </c>
      <c r="C2340" t="s">
        <v>2871</v>
      </c>
      <c r="D2340" t="s">
        <v>2872</v>
      </c>
      <c r="E2340" t="s">
        <v>2915</v>
      </c>
      <c r="F2340" t="s">
        <v>2916</v>
      </c>
      <c r="G2340" t="s">
        <v>2856</v>
      </c>
      <c r="H2340" t="s">
        <v>6915</v>
      </c>
      <c r="I2340" s="2">
        <v>45828</v>
      </c>
      <c r="J2340" t="s">
        <v>3068</v>
      </c>
      <c r="K2340" t="s">
        <v>4101</v>
      </c>
      <c r="L2340" t="s">
        <v>6916</v>
      </c>
      <c r="M2340" s="3">
        <v>32355</v>
      </c>
      <c r="N2340" s="4">
        <v>705317.32</v>
      </c>
      <c r="O2340" s="4">
        <v>0</v>
      </c>
      <c r="P2340" s="4">
        <v>679</v>
      </c>
      <c r="Q2340" s="4">
        <v>970.65</v>
      </c>
      <c r="R2340" s="4">
        <v>0</v>
      </c>
      <c r="S2340" s="4">
        <v>704638.32</v>
      </c>
      <c r="T2340" t="s">
        <v>2857</v>
      </c>
      <c r="U2340" t="s">
        <v>6917</v>
      </c>
      <c r="V2340" s="15" t="s">
        <v>6454</v>
      </c>
      <c r="W2340" t="s">
        <v>2871</v>
      </c>
    </row>
    <row r="2341" spans="1:23" x14ac:dyDescent="0.2">
      <c r="A2341" t="s">
        <v>2911</v>
      </c>
      <c r="B2341" t="s">
        <v>2912</v>
      </c>
      <c r="C2341" t="s">
        <v>2871</v>
      </c>
      <c r="D2341" t="s">
        <v>2872</v>
      </c>
      <c r="E2341" t="s">
        <v>2915</v>
      </c>
      <c r="F2341" t="s">
        <v>2916</v>
      </c>
      <c r="G2341" t="s">
        <v>2856</v>
      </c>
      <c r="H2341" t="s">
        <v>6915</v>
      </c>
      <c r="I2341" s="2">
        <v>45828</v>
      </c>
      <c r="J2341" t="s">
        <v>3068</v>
      </c>
      <c r="K2341" t="s">
        <v>4101</v>
      </c>
      <c r="L2341" t="s">
        <v>6918</v>
      </c>
      <c r="M2341" s="3">
        <v>33186</v>
      </c>
      <c r="N2341" s="4">
        <v>723432.57</v>
      </c>
      <c r="O2341" s="4">
        <v>0</v>
      </c>
      <c r="P2341" s="4">
        <v>679</v>
      </c>
      <c r="Q2341" s="4">
        <v>995.58</v>
      </c>
      <c r="R2341" s="4">
        <v>0</v>
      </c>
      <c r="S2341" s="4">
        <v>722753.57</v>
      </c>
      <c r="T2341" t="s">
        <v>2857</v>
      </c>
      <c r="U2341" t="s">
        <v>6917</v>
      </c>
      <c r="V2341" s="15" t="s">
        <v>6454</v>
      </c>
      <c r="W2341" t="s">
        <v>2871</v>
      </c>
    </row>
    <row r="2342" spans="1:23" x14ac:dyDescent="0.2">
      <c r="A2342" t="s">
        <v>2911</v>
      </c>
      <c r="B2342" t="s">
        <v>2912</v>
      </c>
      <c r="C2342" t="s">
        <v>2922</v>
      </c>
      <c r="D2342" t="s">
        <v>2923</v>
      </c>
      <c r="E2342" t="s">
        <v>2915</v>
      </c>
      <c r="F2342" t="s">
        <v>2916</v>
      </c>
      <c r="G2342" t="s">
        <v>2856</v>
      </c>
      <c r="H2342" t="s">
        <v>6919</v>
      </c>
      <c r="I2342" s="2">
        <v>45828</v>
      </c>
      <c r="J2342" t="s">
        <v>2947</v>
      </c>
      <c r="K2342" t="s">
        <v>2948</v>
      </c>
      <c r="L2342" t="s">
        <v>6920</v>
      </c>
      <c r="M2342" s="3">
        <v>28913</v>
      </c>
      <c r="N2342" s="4">
        <v>683343.72</v>
      </c>
      <c r="O2342" s="4">
        <v>760.55</v>
      </c>
      <c r="P2342" s="4">
        <v>2154</v>
      </c>
      <c r="Q2342" s="4">
        <v>867.39</v>
      </c>
      <c r="R2342" s="4">
        <v>4500</v>
      </c>
      <c r="S2342" s="4">
        <v>675929.17</v>
      </c>
      <c r="T2342" t="s">
        <v>2857</v>
      </c>
      <c r="U2342" t="s">
        <v>6921</v>
      </c>
      <c r="V2342" s="15" t="s">
        <v>6454</v>
      </c>
      <c r="W2342" t="s">
        <v>2922</v>
      </c>
    </row>
    <row r="2343" spans="1:23" x14ac:dyDescent="0.2">
      <c r="A2343" t="s">
        <v>2911</v>
      </c>
      <c r="B2343" t="s">
        <v>2912</v>
      </c>
      <c r="C2343" t="s">
        <v>3338</v>
      </c>
      <c r="D2343" t="s">
        <v>3339</v>
      </c>
      <c r="E2343" t="s">
        <v>2915</v>
      </c>
      <c r="F2343" t="s">
        <v>2916</v>
      </c>
      <c r="G2343" t="s">
        <v>2856</v>
      </c>
      <c r="H2343" t="s">
        <v>6922</v>
      </c>
      <c r="I2343" s="2">
        <v>45828</v>
      </c>
      <c r="J2343" t="s">
        <v>3546</v>
      </c>
      <c r="K2343" t="s">
        <v>4337</v>
      </c>
      <c r="L2343" t="s">
        <v>6923</v>
      </c>
      <c r="M2343" s="3">
        <v>5986</v>
      </c>
      <c r="N2343" s="4">
        <v>150275.42000000001</v>
      </c>
      <c r="O2343" s="4">
        <v>167.25</v>
      </c>
      <c r="P2343" s="4">
        <v>1594</v>
      </c>
      <c r="Q2343" s="4">
        <v>179.58</v>
      </c>
      <c r="R2343" s="4">
        <v>0</v>
      </c>
      <c r="S2343" s="4">
        <v>148514.17000000001</v>
      </c>
      <c r="T2343" t="s">
        <v>2857</v>
      </c>
      <c r="U2343" t="s">
        <v>6924</v>
      </c>
      <c r="V2343" s="15" t="s">
        <v>6454</v>
      </c>
      <c r="W2343" t="s">
        <v>3338</v>
      </c>
    </row>
    <row r="2344" spans="1:23" x14ac:dyDescent="0.2">
      <c r="A2344" t="s">
        <v>2911</v>
      </c>
      <c r="B2344" t="s">
        <v>2912</v>
      </c>
      <c r="C2344" t="s">
        <v>3331</v>
      </c>
      <c r="D2344" t="s">
        <v>3332</v>
      </c>
      <c r="E2344" t="s">
        <v>2915</v>
      </c>
      <c r="F2344" t="s">
        <v>2916</v>
      </c>
      <c r="G2344" t="s">
        <v>2856</v>
      </c>
      <c r="H2344" t="s">
        <v>6925</v>
      </c>
      <c r="I2344" s="2">
        <v>45831</v>
      </c>
      <c r="J2344" t="s">
        <v>3725</v>
      </c>
      <c r="K2344" t="s">
        <v>3726</v>
      </c>
      <c r="L2344" t="s">
        <v>6926</v>
      </c>
      <c r="M2344" s="3">
        <v>26522</v>
      </c>
      <c r="N2344" s="4">
        <v>553129.56999999995</v>
      </c>
      <c r="O2344" s="4">
        <v>615.62</v>
      </c>
      <c r="P2344" s="4">
        <v>3294</v>
      </c>
      <c r="Q2344" s="4">
        <v>795.66</v>
      </c>
      <c r="R2344" s="4">
        <v>4500</v>
      </c>
      <c r="S2344" s="4">
        <v>544719.94999999995</v>
      </c>
      <c r="T2344" t="s">
        <v>2857</v>
      </c>
      <c r="U2344" t="s">
        <v>6927</v>
      </c>
      <c r="V2344" s="15" t="s">
        <v>6454</v>
      </c>
      <c r="W2344" t="s">
        <v>3331</v>
      </c>
    </row>
    <row r="2345" spans="1:23" x14ac:dyDescent="0.2">
      <c r="A2345" t="s">
        <v>2911</v>
      </c>
      <c r="B2345" t="s">
        <v>2912</v>
      </c>
      <c r="C2345" t="s">
        <v>3331</v>
      </c>
      <c r="D2345" t="s">
        <v>3332</v>
      </c>
      <c r="E2345" t="s">
        <v>2915</v>
      </c>
      <c r="F2345" t="s">
        <v>2916</v>
      </c>
      <c r="G2345" t="s">
        <v>2856</v>
      </c>
      <c r="H2345" t="s">
        <v>6928</v>
      </c>
      <c r="I2345" s="2">
        <v>45831</v>
      </c>
      <c r="J2345" t="s">
        <v>3725</v>
      </c>
      <c r="K2345" t="s">
        <v>3726</v>
      </c>
      <c r="L2345" t="s">
        <v>6929</v>
      </c>
      <c r="M2345" s="3">
        <v>27822</v>
      </c>
      <c r="N2345" s="4">
        <v>592092.5</v>
      </c>
      <c r="O2345" s="4">
        <v>658.99</v>
      </c>
      <c r="P2345" s="4">
        <v>3294</v>
      </c>
      <c r="Q2345" s="4">
        <v>834.66</v>
      </c>
      <c r="R2345" s="4">
        <v>4500</v>
      </c>
      <c r="S2345" s="4">
        <v>583639.51</v>
      </c>
      <c r="T2345" t="s">
        <v>2857</v>
      </c>
      <c r="U2345" t="s">
        <v>6930</v>
      </c>
      <c r="V2345" s="15" t="s">
        <v>6454</v>
      </c>
      <c r="W2345" t="s">
        <v>3331</v>
      </c>
    </row>
    <row r="2346" spans="1:23" x14ac:dyDescent="0.2">
      <c r="A2346" t="s">
        <v>2911</v>
      </c>
      <c r="B2346" t="s">
        <v>2912</v>
      </c>
      <c r="C2346" t="s">
        <v>2913</v>
      </c>
      <c r="D2346" t="s">
        <v>2914</v>
      </c>
      <c r="E2346" t="s">
        <v>2915</v>
      </c>
      <c r="F2346" t="s">
        <v>2916</v>
      </c>
      <c r="G2346" t="s">
        <v>2856</v>
      </c>
      <c r="H2346" t="s">
        <v>6931</v>
      </c>
      <c r="I2346" s="2">
        <v>45831</v>
      </c>
      <c r="J2346" t="s">
        <v>3294</v>
      </c>
      <c r="K2346" t="s">
        <v>3295</v>
      </c>
      <c r="L2346" t="s">
        <v>6932</v>
      </c>
      <c r="M2346" s="3">
        <v>29366</v>
      </c>
      <c r="N2346" s="4">
        <v>660287.46</v>
      </c>
      <c r="O2346" s="4">
        <v>734.89</v>
      </c>
      <c r="P2346" s="4">
        <v>2056.5500000000002</v>
      </c>
      <c r="Q2346" s="4">
        <v>880.98</v>
      </c>
      <c r="R2346" s="4">
        <v>3500</v>
      </c>
      <c r="S2346" s="4">
        <v>653996.02</v>
      </c>
      <c r="T2346" t="s">
        <v>2857</v>
      </c>
      <c r="U2346" t="s">
        <v>6933</v>
      </c>
      <c r="V2346" s="15" t="s">
        <v>6454</v>
      </c>
      <c r="W2346" t="s">
        <v>2913</v>
      </c>
    </row>
    <row r="2347" spans="1:23" x14ac:dyDescent="0.2">
      <c r="A2347" t="s">
        <v>2911</v>
      </c>
      <c r="B2347" t="s">
        <v>2912</v>
      </c>
      <c r="C2347" t="s">
        <v>2871</v>
      </c>
      <c r="D2347" t="s">
        <v>2872</v>
      </c>
      <c r="E2347" t="s">
        <v>2915</v>
      </c>
      <c r="F2347" t="s">
        <v>2916</v>
      </c>
      <c r="G2347" t="s">
        <v>2856</v>
      </c>
      <c r="H2347" t="s">
        <v>6934</v>
      </c>
      <c r="I2347" s="2">
        <v>45831</v>
      </c>
      <c r="J2347" t="s">
        <v>2980</v>
      </c>
      <c r="K2347" t="s">
        <v>2981</v>
      </c>
      <c r="L2347" t="s">
        <v>6935</v>
      </c>
      <c r="M2347" s="3">
        <v>27236</v>
      </c>
      <c r="N2347" s="4">
        <v>554564.44999999995</v>
      </c>
      <c r="O2347" s="4">
        <v>617.22</v>
      </c>
      <c r="P2347" s="4">
        <v>1835</v>
      </c>
      <c r="Q2347" s="4">
        <v>1089.44</v>
      </c>
      <c r="R2347" s="4">
        <v>1800</v>
      </c>
      <c r="S2347" s="4">
        <v>550312.23</v>
      </c>
      <c r="T2347" t="s">
        <v>2857</v>
      </c>
      <c r="U2347" t="s">
        <v>6936</v>
      </c>
      <c r="V2347" s="15" t="s">
        <v>6454</v>
      </c>
      <c r="W2347" t="s">
        <v>2871</v>
      </c>
    </row>
    <row r="2348" spans="1:23" x14ac:dyDescent="0.2">
      <c r="A2348" t="s">
        <v>2911</v>
      </c>
      <c r="B2348" t="s">
        <v>2912</v>
      </c>
      <c r="C2348" t="s">
        <v>2871</v>
      </c>
      <c r="D2348" t="s">
        <v>2872</v>
      </c>
      <c r="E2348" t="s">
        <v>2915</v>
      </c>
      <c r="F2348" t="s">
        <v>2916</v>
      </c>
      <c r="G2348" t="s">
        <v>2856</v>
      </c>
      <c r="H2348" t="s">
        <v>6937</v>
      </c>
      <c r="I2348" s="2">
        <v>45831</v>
      </c>
      <c r="J2348" t="s">
        <v>3023</v>
      </c>
      <c r="K2348" t="s">
        <v>3024</v>
      </c>
      <c r="L2348" t="s">
        <v>6721</v>
      </c>
      <c r="M2348" s="3">
        <v>13695</v>
      </c>
      <c r="N2348" s="4">
        <v>278987.01</v>
      </c>
      <c r="O2348" s="4">
        <v>310.51</v>
      </c>
      <c r="P2348" s="4">
        <v>917.5</v>
      </c>
      <c r="Q2348" s="4">
        <v>547.79999999999995</v>
      </c>
      <c r="R2348" s="4">
        <v>900</v>
      </c>
      <c r="S2348" s="4">
        <v>276859</v>
      </c>
      <c r="T2348" t="s">
        <v>2857</v>
      </c>
      <c r="U2348" t="s">
        <v>6938</v>
      </c>
      <c r="V2348" s="15" t="s">
        <v>6454</v>
      </c>
      <c r="W2348" t="s">
        <v>2871</v>
      </c>
    </row>
    <row r="2349" spans="1:23" x14ac:dyDescent="0.2">
      <c r="A2349" t="s">
        <v>2911</v>
      </c>
      <c r="B2349" t="s">
        <v>2912</v>
      </c>
      <c r="C2349" t="s">
        <v>2871</v>
      </c>
      <c r="D2349" t="s">
        <v>2872</v>
      </c>
      <c r="E2349" t="s">
        <v>2915</v>
      </c>
      <c r="F2349" t="s">
        <v>2916</v>
      </c>
      <c r="G2349" t="s">
        <v>2856</v>
      </c>
      <c r="H2349" t="s">
        <v>6939</v>
      </c>
      <c r="I2349" s="2">
        <v>45831</v>
      </c>
      <c r="J2349" t="s">
        <v>6085</v>
      </c>
      <c r="K2349" t="s">
        <v>6086</v>
      </c>
      <c r="L2349" t="s">
        <v>6940</v>
      </c>
      <c r="M2349" s="3">
        <v>27500</v>
      </c>
      <c r="N2349" s="4">
        <v>602250</v>
      </c>
      <c r="O2349" s="4">
        <v>670.29</v>
      </c>
      <c r="P2349" s="4">
        <v>1088.1400000000001</v>
      </c>
      <c r="Q2349" s="4">
        <v>825</v>
      </c>
      <c r="R2349" s="4">
        <v>900</v>
      </c>
      <c r="S2349" s="4">
        <v>599591.56999999995</v>
      </c>
      <c r="T2349" t="s">
        <v>2857</v>
      </c>
      <c r="U2349" t="s">
        <v>6941</v>
      </c>
      <c r="V2349" s="15" t="s">
        <v>6454</v>
      </c>
      <c r="W2349" t="s">
        <v>2871</v>
      </c>
    </row>
    <row r="2350" spans="1:23" x14ac:dyDescent="0.2">
      <c r="A2350" t="s">
        <v>2911</v>
      </c>
      <c r="B2350" t="s">
        <v>2912</v>
      </c>
      <c r="C2350" t="s">
        <v>2871</v>
      </c>
      <c r="D2350" t="s">
        <v>2872</v>
      </c>
      <c r="E2350" t="s">
        <v>2915</v>
      </c>
      <c r="F2350" t="s">
        <v>2916</v>
      </c>
      <c r="G2350" t="s">
        <v>2856</v>
      </c>
      <c r="H2350" t="s">
        <v>6942</v>
      </c>
      <c r="I2350" s="2">
        <v>45831</v>
      </c>
      <c r="J2350" t="s">
        <v>3299</v>
      </c>
      <c r="K2350" t="s">
        <v>3300</v>
      </c>
      <c r="L2350" t="s">
        <v>6943</v>
      </c>
      <c r="M2350" s="3">
        <v>27002</v>
      </c>
      <c r="N2350" s="4">
        <v>585943.4</v>
      </c>
      <c r="O2350" s="4">
        <v>652.14</v>
      </c>
      <c r="P2350" s="4">
        <v>1074.7</v>
      </c>
      <c r="Q2350" s="4">
        <v>810.06</v>
      </c>
      <c r="R2350" s="4">
        <v>900</v>
      </c>
      <c r="S2350" s="4">
        <v>583316.56000000006</v>
      </c>
      <c r="T2350" t="s">
        <v>2857</v>
      </c>
      <c r="U2350" t="s">
        <v>6944</v>
      </c>
      <c r="V2350" s="15" t="s">
        <v>6454</v>
      </c>
      <c r="W2350" t="s">
        <v>2871</v>
      </c>
    </row>
    <row r="2351" spans="1:23" x14ac:dyDescent="0.2">
      <c r="A2351" t="s">
        <v>2911</v>
      </c>
      <c r="B2351" t="s">
        <v>2912</v>
      </c>
      <c r="C2351" t="s">
        <v>2871</v>
      </c>
      <c r="D2351" t="s">
        <v>2872</v>
      </c>
      <c r="E2351" t="s">
        <v>2915</v>
      </c>
      <c r="F2351" t="s">
        <v>2916</v>
      </c>
      <c r="G2351" t="s">
        <v>2856</v>
      </c>
      <c r="H2351" t="s">
        <v>6945</v>
      </c>
      <c r="I2351" s="2">
        <v>45831</v>
      </c>
      <c r="J2351" t="s">
        <v>6085</v>
      </c>
      <c r="K2351" t="s">
        <v>6086</v>
      </c>
      <c r="L2351" t="s">
        <v>6946</v>
      </c>
      <c r="M2351" s="3">
        <v>27403</v>
      </c>
      <c r="N2351" s="4">
        <v>594645.1</v>
      </c>
      <c r="O2351" s="4">
        <v>661.83</v>
      </c>
      <c r="P2351" s="4">
        <v>1088.1400000000001</v>
      </c>
      <c r="Q2351" s="4">
        <v>822.09</v>
      </c>
      <c r="R2351" s="4">
        <v>800</v>
      </c>
      <c r="S2351" s="4">
        <v>592095.13</v>
      </c>
      <c r="T2351" t="s">
        <v>2857</v>
      </c>
      <c r="U2351" t="s">
        <v>6947</v>
      </c>
      <c r="V2351" s="15" t="s">
        <v>6454</v>
      </c>
      <c r="W2351" t="s">
        <v>2871</v>
      </c>
    </row>
    <row r="2352" spans="1:23" x14ac:dyDescent="0.2">
      <c r="A2352" t="s">
        <v>2911</v>
      </c>
      <c r="B2352" t="s">
        <v>2912</v>
      </c>
      <c r="C2352" t="s">
        <v>2871</v>
      </c>
      <c r="D2352" t="s">
        <v>2872</v>
      </c>
      <c r="E2352" t="s">
        <v>2915</v>
      </c>
      <c r="F2352" t="s">
        <v>2916</v>
      </c>
      <c r="G2352" t="s">
        <v>2856</v>
      </c>
      <c r="H2352" t="s">
        <v>6948</v>
      </c>
      <c r="I2352" s="2">
        <v>45831</v>
      </c>
      <c r="J2352" t="s">
        <v>3299</v>
      </c>
      <c r="K2352" t="s">
        <v>3300</v>
      </c>
      <c r="L2352" t="s">
        <v>6949</v>
      </c>
      <c r="M2352" s="3">
        <v>26716</v>
      </c>
      <c r="N2352" s="4">
        <v>583744.6</v>
      </c>
      <c r="O2352" s="4">
        <v>649.70000000000005</v>
      </c>
      <c r="P2352" s="4">
        <v>1074.7</v>
      </c>
      <c r="Q2352" s="4">
        <v>801.48</v>
      </c>
      <c r="R2352" s="4">
        <v>900</v>
      </c>
      <c r="S2352" s="4">
        <v>581120.19999999995</v>
      </c>
      <c r="T2352" t="s">
        <v>2857</v>
      </c>
      <c r="U2352" t="s">
        <v>6950</v>
      </c>
      <c r="V2352" s="15" t="s">
        <v>6454</v>
      </c>
      <c r="W2352" t="s">
        <v>2871</v>
      </c>
    </row>
    <row r="2353" spans="1:23" x14ac:dyDescent="0.2">
      <c r="A2353" t="s">
        <v>2911</v>
      </c>
      <c r="B2353" t="s">
        <v>2912</v>
      </c>
      <c r="C2353" t="s">
        <v>2922</v>
      </c>
      <c r="D2353" t="s">
        <v>2923</v>
      </c>
      <c r="E2353" t="s">
        <v>2915</v>
      </c>
      <c r="F2353" t="s">
        <v>2916</v>
      </c>
      <c r="G2353" t="s">
        <v>2856</v>
      </c>
      <c r="H2353" t="s">
        <v>6951</v>
      </c>
      <c r="I2353" s="2">
        <v>45831</v>
      </c>
      <c r="J2353" t="s">
        <v>3204</v>
      </c>
      <c r="K2353" t="s">
        <v>4876</v>
      </c>
      <c r="L2353" t="s">
        <v>6952</v>
      </c>
      <c r="M2353" s="3">
        <v>37837</v>
      </c>
      <c r="N2353" s="4">
        <v>831206.24</v>
      </c>
      <c r="O2353" s="4">
        <v>0</v>
      </c>
      <c r="P2353" s="4">
        <v>275</v>
      </c>
      <c r="Q2353" s="4">
        <v>1135.1099999999999</v>
      </c>
      <c r="R2353" s="4">
        <v>0</v>
      </c>
      <c r="S2353" s="4">
        <v>830931.24</v>
      </c>
      <c r="T2353" t="s">
        <v>2857</v>
      </c>
      <c r="U2353" t="s">
        <v>6953</v>
      </c>
      <c r="V2353" s="15" t="s">
        <v>6454</v>
      </c>
      <c r="W2353" t="s">
        <v>2922</v>
      </c>
    </row>
    <row r="2354" spans="1:23" x14ac:dyDescent="0.2">
      <c r="A2354" t="s">
        <v>2911</v>
      </c>
      <c r="B2354" t="s">
        <v>2912</v>
      </c>
      <c r="C2354" t="s">
        <v>2922</v>
      </c>
      <c r="D2354" t="s">
        <v>2923</v>
      </c>
      <c r="E2354" t="s">
        <v>2915</v>
      </c>
      <c r="F2354" t="s">
        <v>2916</v>
      </c>
      <c r="G2354" t="s">
        <v>2856</v>
      </c>
      <c r="H2354" t="s">
        <v>6954</v>
      </c>
      <c r="I2354" s="2">
        <v>45831</v>
      </c>
      <c r="J2354" t="s">
        <v>2925</v>
      </c>
      <c r="K2354" t="s">
        <v>2926</v>
      </c>
      <c r="L2354" t="s">
        <v>6955</v>
      </c>
      <c r="M2354" s="3">
        <v>29253</v>
      </c>
      <c r="N2354" s="4">
        <v>689624.26</v>
      </c>
      <c r="O2354" s="4">
        <v>767.54</v>
      </c>
      <c r="P2354" s="4">
        <v>2154</v>
      </c>
      <c r="Q2354" s="4">
        <v>877.59</v>
      </c>
      <c r="R2354" s="4">
        <v>4500</v>
      </c>
      <c r="S2354" s="4">
        <v>682202.72</v>
      </c>
      <c r="T2354" t="s">
        <v>2857</v>
      </c>
      <c r="U2354" t="s">
        <v>6956</v>
      </c>
      <c r="V2354" s="15" t="s">
        <v>6454</v>
      </c>
      <c r="W2354" t="s">
        <v>2922</v>
      </c>
    </row>
    <row r="2355" spans="1:23" x14ac:dyDescent="0.2">
      <c r="A2355" t="s">
        <v>2911</v>
      </c>
      <c r="B2355" t="s">
        <v>2912</v>
      </c>
      <c r="C2355" t="s">
        <v>3331</v>
      </c>
      <c r="D2355" t="s">
        <v>3332</v>
      </c>
      <c r="E2355" t="s">
        <v>2915</v>
      </c>
      <c r="F2355" t="s">
        <v>2916</v>
      </c>
      <c r="G2355" t="s">
        <v>2856</v>
      </c>
      <c r="H2355" t="s">
        <v>6957</v>
      </c>
      <c r="I2355" s="2">
        <v>45832</v>
      </c>
      <c r="J2355" t="s">
        <v>3725</v>
      </c>
      <c r="K2355" t="s">
        <v>3726</v>
      </c>
      <c r="L2355" t="s">
        <v>6958</v>
      </c>
      <c r="M2355" s="3">
        <v>26522</v>
      </c>
      <c r="N2355" s="4">
        <v>553129.56999999995</v>
      </c>
      <c r="O2355" s="4">
        <v>615.62</v>
      </c>
      <c r="P2355" s="4">
        <v>3294</v>
      </c>
      <c r="Q2355" s="4">
        <v>795.66</v>
      </c>
      <c r="R2355" s="4">
        <v>4500</v>
      </c>
      <c r="S2355" s="4">
        <v>544719.94999999995</v>
      </c>
      <c r="T2355" t="s">
        <v>2857</v>
      </c>
      <c r="U2355" t="s">
        <v>6959</v>
      </c>
      <c r="V2355" s="15" t="s">
        <v>6454</v>
      </c>
      <c r="W2355" t="s">
        <v>3331</v>
      </c>
    </row>
    <row r="2356" spans="1:23" x14ac:dyDescent="0.2">
      <c r="A2356" t="s">
        <v>2911</v>
      </c>
      <c r="B2356" t="s">
        <v>2912</v>
      </c>
      <c r="C2356" t="s">
        <v>2871</v>
      </c>
      <c r="D2356" t="s">
        <v>2872</v>
      </c>
      <c r="E2356" t="s">
        <v>2915</v>
      </c>
      <c r="F2356" t="s">
        <v>2916</v>
      </c>
      <c r="G2356" t="s">
        <v>2856</v>
      </c>
      <c r="H2356" t="s">
        <v>6960</v>
      </c>
      <c r="I2356" s="2">
        <v>45832</v>
      </c>
      <c r="J2356" t="s">
        <v>6263</v>
      </c>
      <c r="K2356" t="s">
        <v>6961</v>
      </c>
      <c r="L2356" t="s">
        <v>6962</v>
      </c>
      <c r="M2356" s="3">
        <v>27293</v>
      </c>
      <c r="N2356" s="4">
        <v>592258.1</v>
      </c>
      <c r="O2356" s="4">
        <v>659.17</v>
      </c>
      <c r="P2356" s="4">
        <v>1088.1400000000001</v>
      </c>
      <c r="Q2356" s="4">
        <v>818.79</v>
      </c>
      <c r="R2356" s="4">
        <v>900</v>
      </c>
      <c r="S2356" s="4">
        <v>589610.79</v>
      </c>
      <c r="T2356" t="s">
        <v>2857</v>
      </c>
      <c r="U2356" t="s">
        <v>6963</v>
      </c>
      <c r="V2356" s="15" t="s">
        <v>6454</v>
      </c>
      <c r="W2356" t="s">
        <v>2871</v>
      </c>
    </row>
    <row r="2357" spans="1:23" x14ac:dyDescent="0.2">
      <c r="A2357" t="s">
        <v>2911</v>
      </c>
      <c r="B2357" t="s">
        <v>2912</v>
      </c>
      <c r="C2357" t="s">
        <v>2922</v>
      </c>
      <c r="D2357" t="s">
        <v>2923</v>
      </c>
      <c r="E2357" t="s">
        <v>2915</v>
      </c>
      <c r="F2357" t="s">
        <v>2916</v>
      </c>
      <c r="G2357" t="s">
        <v>2856</v>
      </c>
      <c r="H2357" t="s">
        <v>6964</v>
      </c>
      <c r="I2357" s="2">
        <v>45832</v>
      </c>
      <c r="J2357" t="s">
        <v>3212</v>
      </c>
      <c r="K2357" t="s">
        <v>3213</v>
      </c>
      <c r="L2357" t="s">
        <v>6965</v>
      </c>
      <c r="M2357" s="3">
        <v>36911</v>
      </c>
      <c r="N2357" s="4">
        <v>809360.68</v>
      </c>
      <c r="O2357" s="4">
        <v>900.8</v>
      </c>
      <c r="P2357" s="4">
        <v>1731</v>
      </c>
      <c r="Q2357" s="4">
        <v>0</v>
      </c>
      <c r="R2357" s="4">
        <v>3500</v>
      </c>
      <c r="S2357" s="4">
        <v>803228.88</v>
      </c>
      <c r="T2357" t="s">
        <v>2857</v>
      </c>
      <c r="U2357" t="s">
        <v>6966</v>
      </c>
      <c r="V2357" s="15" t="s">
        <v>6454</v>
      </c>
      <c r="W2357" t="s">
        <v>2922</v>
      </c>
    </row>
    <row r="2358" spans="1:23" x14ac:dyDescent="0.2">
      <c r="A2358" t="s">
        <v>2911</v>
      </c>
      <c r="B2358" t="s">
        <v>2912</v>
      </c>
      <c r="C2358" t="s">
        <v>2922</v>
      </c>
      <c r="D2358" t="s">
        <v>2923</v>
      </c>
      <c r="E2358" t="s">
        <v>2915</v>
      </c>
      <c r="F2358" t="s">
        <v>2916</v>
      </c>
      <c r="G2358" t="s">
        <v>2856</v>
      </c>
      <c r="H2358" t="s">
        <v>6967</v>
      </c>
      <c r="I2358" s="2">
        <v>45832</v>
      </c>
      <c r="J2358" t="s">
        <v>3659</v>
      </c>
      <c r="K2358" t="s">
        <v>3660</v>
      </c>
      <c r="L2358" t="s">
        <v>6968</v>
      </c>
      <c r="M2358" s="3">
        <v>30221</v>
      </c>
      <c r="N2358" s="4">
        <v>716529.63</v>
      </c>
      <c r="O2358" s="4">
        <v>797.48</v>
      </c>
      <c r="P2358" s="4">
        <v>1484</v>
      </c>
      <c r="Q2358" s="4">
        <v>1511.05</v>
      </c>
      <c r="R2358" s="4">
        <v>0</v>
      </c>
      <c r="S2358" s="4">
        <v>714248.15</v>
      </c>
      <c r="T2358" t="s">
        <v>2857</v>
      </c>
      <c r="U2358" t="s">
        <v>6969</v>
      </c>
      <c r="V2358" s="15" t="s">
        <v>6454</v>
      </c>
      <c r="W2358" t="s">
        <v>2922</v>
      </c>
    </row>
    <row r="2359" spans="1:23" x14ac:dyDescent="0.2">
      <c r="A2359" t="s">
        <v>2911</v>
      </c>
      <c r="B2359" t="s">
        <v>2912</v>
      </c>
      <c r="C2359" t="s">
        <v>2922</v>
      </c>
      <c r="D2359" t="s">
        <v>2923</v>
      </c>
      <c r="E2359" t="s">
        <v>2915</v>
      </c>
      <c r="F2359" t="s">
        <v>2916</v>
      </c>
      <c r="G2359" t="s">
        <v>2856</v>
      </c>
      <c r="H2359" t="s">
        <v>6967</v>
      </c>
      <c r="I2359" s="2">
        <v>45832</v>
      </c>
      <c r="J2359" t="s">
        <v>3659</v>
      </c>
      <c r="K2359" t="s">
        <v>3660</v>
      </c>
      <c r="L2359" t="s">
        <v>6970</v>
      </c>
      <c r="M2359" s="3">
        <v>30023</v>
      </c>
      <c r="N2359" s="4">
        <v>711835.12</v>
      </c>
      <c r="O2359" s="4">
        <v>792.26</v>
      </c>
      <c r="P2359" s="4">
        <v>1484</v>
      </c>
      <c r="Q2359" s="4">
        <v>1501.15</v>
      </c>
      <c r="R2359" s="4">
        <v>0</v>
      </c>
      <c r="S2359" s="4">
        <v>709558.86</v>
      </c>
      <c r="T2359" t="s">
        <v>2857</v>
      </c>
      <c r="U2359" t="s">
        <v>6969</v>
      </c>
      <c r="V2359" s="15" t="s">
        <v>6454</v>
      </c>
      <c r="W2359" t="s">
        <v>2922</v>
      </c>
    </row>
    <row r="2360" spans="1:23" x14ac:dyDescent="0.2">
      <c r="A2360" t="s">
        <v>2911</v>
      </c>
      <c r="B2360" t="s">
        <v>2912</v>
      </c>
      <c r="C2360" t="s">
        <v>2913</v>
      </c>
      <c r="D2360" t="s">
        <v>2914</v>
      </c>
      <c r="E2360" t="s">
        <v>2915</v>
      </c>
      <c r="F2360" t="s">
        <v>2916</v>
      </c>
      <c r="G2360" t="s">
        <v>2856</v>
      </c>
      <c r="H2360" t="s">
        <v>6971</v>
      </c>
      <c r="I2360" s="2">
        <v>45832</v>
      </c>
      <c r="J2360" t="s">
        <v>3326</v>
      </c>
      <c r="K2360" t="s">
        <v>3327</v>
      </c>
      <c r="L2360" t="s">
        <v>6972</v>
      </c>
      <c r="M2360" s="3">
        <v>29366</v>
      </c>
      <c r="N2360" s="4">
        <v>719598.56</v>
      </c>
      <c r="O2360" s="4">
        <v>0</v>
      </c>
      <c r="P2360" s="4">
        <v>456</v>
      </c>
      <c r="Q2360" s="4">
        <v>5579.48</v>
      </c>
      <c r="R2360" s="4">
        <v>0</v>
      </c>
      <c r="S2360" s="4">
        <v>719142.56</v>
      </c>
      <c r="T2360" t="s">
        <v>2857</v>
      </c>
      <c r="U2360" t="s">
        <v>6973</v>
      </c>
      <c r="V2360" s="15" t="s">
        <v>6454</v>
      </c>
      <c r="W2360" t="s">
        <v>2913</v>
      </c>
    </row>
    <row r="2361" spans="1:23" x14ac:dyDescent="0.2">
      <c r="A2361" t="s">
        <v>2911</v>
      </c>
      <c r="B2361" t="s">
        <v>2912</v>
      </c>
      <c r="C2361" t="s">
        <v>2887</v>
      </c>
      <c r="D2361" t="s">
        <v>2888</v>
      </c>
      <c r="E2361" t="s">
        <v>2915</v>
      </c>
      <c r="F2361" t="s">
        <v>2916</v>
      </c>
      <c r="G2361" t="s">
        <v>2856</v>
      </c>
      <c r="H2361" t="s">
        <v>6974</v>
      </c>
      <c r="I2361" s="2">
        <v>45832</v>
      </c>
      <c r="J2361" t="s">
        <v>6463</v>
      </c>
      <c r="K2361" t="s">
        <v>6464</v>
      </c>
      <c r="L2361" t="s">
        <v>6465</v>
      </c>
      <c r="M2361" s="3">
        <v>3851</v>
      </c>
      <c r="N2361" s="4">
        <v>84980.56</v>
      </c>
      <c r="O2361" s="4">
        <v>94.58</v>
      </c>
      <c r="P2361" s="4">
        <v>525</v>
      </c>
      <c r="Q2361" s="4">
        <v>115.53</v>
      </c>
      <c r="R2361" s="4">
        <v>525</v>
      </c>
      <c r="S2361" s="4">
        <v>83835.98</v>
      </c>
      <c r="T2361" t="s">
        <v>2857</v>
      </c>
      <c r="U2361" t="s">
        <v>6975</v>
      </c>
      <c r="V2361" s="15" t="s">
        <v>6454</v>
      </c>
      <c r="W2361" t="s">
        <v>2887</v>
      </c>
    </row>
    <row r="2362" spans="1:23" x14ac:dyDescent="0.2">
      <c r="A2362" t="s">
        <v>2911</v>
      </c>
      <c r="B2362" t="s">
        <v>2912</v>
      </c>
      <c r="C2362" t="s">
        <v>2887</v>
      </c>
      <c r="D2362" t="s">
        <v>2888</v>
      </c>
      <c r="E2362" t="s">
        <v>2915</v>
      </c>
      <c r="F2362" t="s">
        <v>2916</v>
      </c>
      <c r="G2362" t="s">
        <v>2856</v>
      </c>
      <c r="H2362" t="s">
        <v>6976</v>
      </c>
      <c r="I2362" s="2">
        <v>45832</v>
      </c>
      <c r="J2362" t="s">
        <v>6463</v>
      </c>
      <c r="K2362" t="s">
        <v>6464</v>
      </c>
      <c r="L2362" t="s">
        <v>6468</v>
      </c>
      <c r="M2362" s="3">
        <v>3936</v>
      </c>
      <c r="N2362" s="4">
        <v>86856.26</v>
      </c>
      <c r="O2362" s="4">
        <v>96.67</v>
      </c>
      <c r="P2362" s="4">
        <v>591.83000000000004</v>
      </c>
      <c r="Q2362" s="4">
        <v>118.08</v>
      </c>
      <c r="R2362" s="4">
        <v>525</v>
      </c>
      <c r="S2362" s="4">
        <v>85642.76</v>
      </c>
      <c r="T2362" t="s">
        <v>2857</v>
      </c>
      <c r="U2362" t="s">
        <v>6977</v>
      </c>
      <c r="V2362" s="15" t="s">
        <v>6454</v>
      </c>
      <c r="W2362" t="s">
        <v>2887</v>
      </c>
    </row>
    <row r="2363" spans="1:23" x14ac:dyDescent="0.2">
      <c r="A2363" t="s">
        <v>2911</v>
      </c>
      <c r="B2363" t="s">
        <v>2912</v>
      </c>
      <c r="C2363" t="s">
        <v>2887</v>
      </c>
      <c r="D2363" t="s">
        <v>2888</v>
      </c>
      <c r="E2363" t="s">
        <v>2915</v>
      </c>
      <c r="F2363" t="s">
        <v>2916</v>
      </c>
      <c r="G2363" t="s">
        <v>2856</v>
      </c>
      <c r="H2363" t="s">
        <v>6978</v>
      </c>
      <c r="I2363" s="2">
        <v>45832</v>
      </c>
      <c r="J2363" t="s">
        <v>6463</v>
      </c>
      <c r="K2363" t="s">
        <v>6464</v>
      </c>
      <c r="L2363" t="s">
        <v>6471</v>
      </c>
      <c r="M2363" s="3">
        <v>3956</v>
      </c>
      <c r="N2363" s="4">
        <v>87297.61</v>
      </c>
      <c r="O2363" s="4">
        <v>97.16</v>
      </c>
      <c r="P2363" s="4">
        <v>591.83000000000004</v>
      </c>
      <c r="Q2363" s="4">
        <v>118.68</v>
      </c>
      <c r="R2363" s="4">
        <v>1166.67</v>
      </c>
      <c r="S2363" s="4">
        <v>85441.95</v>
      </c>
      <c r="T2363" t="s">
        <v>2857</v>
      </c>
      <c r="U2363" t="s">
        <v>6979</v>
      </c>
      <c r="V2363" s="15" t="s">
        <v>6454</v>
      </c>
      <c r="W2363" t="s">
        <v>2887</v>
      </c>
    </row>
    <row r="2364" spans="1:23" x14ac:dyDescent="0.2">
      <c r="A2364" t="s">
        <v>2911</v>
      </c>
      <c r="B2364" t="s">
        <v>2912</v>
      </c>
      <c r="C2364" t="s">
        <v>2913</v>
      </c>
      <c r="D2364" t="s">
        <v>2914</v>
      </c>
      <c r="E2364" t="s">
        <v>2915</v>
      </c>
      <c r="F2364" t="s">
        <v>2916</v>
      </c>
      <c r="G2364" t="s">
        <v>2856</v>
      </c>
      <c r="H2364" t="s">
        <v>6980</v>
      </c>
      <c r="I2364" s="2">
        <v>45833</v>
      </c>
      <c r="J2364" t="s">
        <v>3294</v>
      </c>
      <c r="K2364" t="s">
        <v>3295</v>
      </c>
      <c r="L2364" t="s">
        <v>6981</v>
      </c>
      <c r="M2364" s="3">
        <v>29366</v>
      </c>
      <c r="N2364" s="4">
        <v>660287.46</v>
      </c>
      <c r="O2364" s="4">
        <v>734.89</v>
      </c>
      <c r="P2364" s="4">
        <v>2056.5500000000002</v>
      </c>
      <c r="Q2364" s="4">
        <v>880.98</v>
      </c>
      <c r="R2364" s="4">
        <v>3500</v>
      </c>
      <c r="S2364" s="4">
        <v>653996.02</v>
      </c>
      <c r="T2364" t="s">
        <v>2857</v>
      </c>
      <c r="U2364" t="s">
        <v>6982</v>
      </c>
      <c r="V2364" s="15" t="s">
        <v>6454</v>
      </c>
      <c r="W2364" t="s">
        <v>2913</v>
      </c>
    </row>
    <row r="2365" spans="1:23" x14ac:dyDescent="0.2">
      <c r="A2365" t="s">
        <v>2911</v>
      </c>
      <c r="B2365" t="s">
        <v>2912</v>
      </c>
      <c r="C2365" t="s">
        <v>2922</v>
      </c>
      <c r="D2365" t="s">
        <v>2923</v>
      </c>
      <c r="E2365" t="s">
        <v>2915</v>
      </c>
      <c r="F2365" t="s">
        <v>2916</v>
      </c>
      <c r="G2365" t="s">
        <v>2856</v>
      </c>
      <c r="H2365" t="s">
        <v>6983</v>
      </c>
      <c r="I2365" s="2">
        <v>45833</v>
      </c>
      <c r="J2365" t="s">
        <v>6612</v>
      </c>
      <c r="K2365" t="s">
        <v>6613</v>
      </c>
      <c r="L2365" t="s">
        <v>6984</v>
      </c>
      <c r="M2365" s="3">
        <v>37249</v>
      </c>
      <c r="N2365" s="4">
        <v>876057.59999999998</v>
      </c>
      <c r="O2365" s="4">
        <v>975.03</v>
      </c>
      <c r="P2365" s="4">
        <v>1731</v>
      </c>
      <c r="Q2365" s="4">
        <v>1117.47</v>
      </c>
      <c r="R2365" s="4">
        <v>3500</v>
      </c>
      <c r="S2365" s="4">
        <v>869851.57</v>
      </c>
      <c r="T2365" t="s">
        <v>2857</v>
      </c>
      <c r="U2365" t="s">
        <v>6985</v>
      </c>
      <c r="V2365" s="15" t="s">
        <v>6454</v>
      </c>
      <c r="W2365" t="s">
        <v>2922</v>
      </c>
    </row>
    <row r="2366" spans="1:23" x14ac:dyDescent="0.2">
      <c r="A2366" t="s">
        <v>2911</v>
      </c>
      <c r="B2366" t="s">
        <v>2912</v>
      </c>
      <c r="C2366" t="s">
        <v>3148</v>
      </c>
      <c r="D2366" t="s">
        <v>3149</v>
      </c>
      <c r="E2366" t="s">
        <v>2915</v>
      </c>
      <c r="F2366" t="s">
        <v>2916</v>
      </c>
      <c r="G2366" t="s">
        <v>2856</v>
      </c>
      <c r="H2366" t="s">
        <v>6986</v>
      </c>
      <c r="I2366" s="2">
        <v>45833</v>
      </c>
      <c r="J2366" t="s">
        <v>4811</v>
      </c>
      <c r="K2366" t="s">
        <v>6987</v>
      </c>
      <c r="L2366" t="s">
        <v>6345</v>
      </c>
      <c r="M2366" s="3">
        <v>88</v>
      </c>
      <c r="N2366" s="4">
        <v>77000</v>
      </c>
      <c r="O2366" s="4">
        <v>85.7</v>
      </c>
      <c r="P2366" s="4">
        <v>210.26</v>
      </c>
      <c r="Q2366" s="4">
        <v>0</v>
      </c>
      <c r="R2366" s="4">
        <v>0</v>
      </c>
      <c r="S2366" s="4">
        <v>76704.039999999994</v>
      </c>
      <c r="T2366" t="s">
        <v>2857</v>
      </c>
      <c r="U2366" t="s">
        <v>6988</v>
      </c>
      <c r="V2366" s="15" t="s">
        <v>6454</v>
      </c>
      <c r="W2366" t="s">
        <v>3148</v>
      </c>
    </row>
    <row r="2367" spans="1:23" x14ac:dyDescent="0.2">
      <c r="A2367" t="s">
        <v>2911</v>
      </c>
      <c r="B2367" t="s">
        <v>2912</v>
      </c>
      <c r="C2367" t="s">
        <v>3148</v>
      </c>
      <c r="D2367" t="s">
        <v>3149</v>
      </c>
      <c r="E2367" t="s">
        <v>2915</v>
      </c>
      <c r="F2367" t="s">
        <v>2916</v>
      </c>
      <c r="G2367" t="s">
        <v>2856</v>
      </c>
      <c r="H2367" t="s">
        <v>6986</v>
      </c>
      <c r="I2367" s="2">
        <v>45833</v>
      </c>
      <c r="J2367" t="s">
        <v>4811</v>
      </c>
      <c r="K2367" t="s">
        <v>6987</v>
      </c>
      <c r="L2367" t="s">
        <v>6989</v>
      </c>
      <c r="M2367" s="3">
        <v>352</v>
      </c>
      <c r="N2367" s="4">
        <v>308000</v>
      </c>
      <c r="O2367" s="4">
        <v>342.8</v>
      </c>
      <c r="P2367" s="4">
        <v>841.02</v>
      </c>
      <c r="Q2367" s="4">
        <v>0</v>
      </c>
      <c r="R2367" s="4">
        <v>0</v>
      </c>
      <c r="S2367" s="4">
        <v>306816.18</v>
      </c>
      <c r="T2367" t="s">
        <v>2857</v>
      </c>
      <c r="U2367" t="s">
        <v>6988</v>
      </c>
      <c r="V2367" s="15" t="s">
        <v>6454</v>
      </c>
      <c r="W2367" t="s">
        <v>3148</v>
      </c>
    </row>
    <row r="2368" spans="1:23" x14ac:dyDescent="0.2">
      <c r="A2368" t="s">
        <v>2911</v>
      </c>
      <c r="B2368" t="s">
        <v>2912</v>
      </c>
      <c r="C2368" t="s">
        <v>3148</v>
      </c>
      <c r="D2368" t="s">
        <v>3149</v>
      </c>
      <c r="E2368" t="s">
        <v>2915</v>
      </c>
      <c r="F2368" t="s">
        <v>2916</v>
      </c>
      <c r="G2368" t="s">
        <v>2856</v>
      </c>
      <c r="H2368" t="s">
        <v>6986</v>
      </c>
      <c r="I2368" s="2">
        <v>45833</v>
      </c>
      <c r="J2368" t="s">
        <v>4811</v>
      </c>
      <c r="K2368" t="s">
        <v>6987</v>
      </c>
      <c r="L2368" t="s">
        <v>6990</v>
      </c>
      <c r="M2368" s="3">
        <v>110</v>
      </c>
      <c r="N2368" s="4">
        <v>96250</v>
      </c>
      <c r="O2368" s="4">
        <v>107.12</v>
      </c>
      <c r="P2368" s="4">
        <v>262.82</v>
      </c>
      <c r="Q2368" s="4">
        <v>0</v>
      </c>
      <c r="R2368" s="4">
        <v>0</v>
      </c>
      <c r="S2368" s="4">
        <v>95880.06</v>
      </c>
      <c r="T2368" t="s">
        <v>2857</v>
      </c>
      <c r="U2368" t="s">
        <v>6988</v>
      </c>
      <c r="V2368" s="15" t="s">
        <v>6454</v>
      </c>
      <c r="W2368" t="s">
        <v>3148</v>
      </c>
    </row>
    <row r="2369" spans="1:23" x14ac:dyDescent="0.2">
      <c r="A2369" t="s">
        <v>2911</v>
      </c>
      <c r="B2369" t="s">
        <v>2912</v>
      </c>
      <c r="C2369" t="s">
        <v>2913</v>
      </c>
      <c r="D2369" t="s">
        <v>2914</v>
      </c>
      <c r="E2369" t="s">
        <v>2915</v>
      </c>
      <c r="F2369" t="s">
        <v>2916</v>
      </c>
      <c r="G2369" t="s">
        <v>2856</v>
      </c>
      <c r="H2369" t="s">
        <v>6991</v>
      </c>
      <c r="I2369" s="2">
        <v>45834</v>
      </c>
      <c r="J2369" t="s">
        <v>3389</v>
      </c>
      <c r="K2369" t="s">
        <v>3390</v>
      </c>
      <c r="L2369" t="s">
        <v>6992</v>
      </c>
      <c r="M2369" s="3">
        <v>29366</v>
      </c>
      <c r="N2369" s="4">
        <v>664105.04</v>
      </c>
      <c r="O2369" s="4">
        <v>739.14</v>
      </c>
      <c r="P2369" s="4">
        <v>2527.0300000000002</v>
      </c>
      <c r="Q2369" s="4">
        <v>880.98</v>
      </c>
      <c r="R2369" s="4">
        <v>3500</v>
      </c>
      <c r="S2369" s="4">
        <v>657338.87</v>
      </c>
      <c r="T2369" t="s">
        <v>2857</v>
      </c>
      <c r="U2369" t="s">
        <v>6993</v>
      </c>
      <c r="V2369" s="15" t="s">
        <v>6454</v>
      </c>
      <c r="W2369" t="s">
        <v>2913</v>
      </c>
    </row>
    <row r="2370" spans="1:23" x14ac:dyDescent="0.2">
      <c r="A2370" t="s">
        <v>2911</v>
      </c>
      <c r="B2370" t="s">
        <v>2912</v>
      </c>
      <c r="C2370" t="s">
        <v>2871</v>
      </c>
      <c r="D2370" t="s">
        <v>2872</v>
      </c>
      <c r="E2370" t="s">
        <v>2915</v>
      </c>
      <c r="F2370" t="s">
        <v>2916</v>
      </c>
      <c r="G2370" t="s">
        <v>2856</v>
      </c>
      <c r="H2370" t="s">
        <v>6994</v>
      </c>
      <c r="I2370" s="2">
        <v>45834</v>
      </c>
      <c r="J2370" t="s">
        <v>5910</v>
      </c>
      <c r="K2370" t="s">
        <v>5911</v>
      </c>
      <c r="L2370" t="s">
        <v>6995</v>
      </c>
      <c r="M2370" s="3">
        <v>27465</v>
      </c>
      <c r="N2370" s="4">
        <v>601483.5</v>
      </c>
      <c r="O2370" s="4">
        <v>669.44</v>
      </c>
      <c r="P2370" s="4">
        <v>1375.42</v>
      </c>
      <c r="Q2370" s="4">
        <v>823.95</v>
      </c>
      <c r="R2370" s="4">
        <v>800</v>
      </c>
      <c r="S2370" s="4">
        <v>598638.64</v>
      </c>
      <c r="T2370" t="s">
        <v>2857</v>
      </c>
      <c r="U2370" t="s">
        <v>6996</v>
      </c>
      <c r="V2370" s="15" t="s">
        <v>6454</v>
      </c>
      <c r="W2370" t="s">
        <v>2871</v>
      </c>
    </row>
    <row r="2371" spans="1:23" x14ac:dyDescent="0.2">
      <c r="A2371" t="s">
        <v>2911</v>
      </c>
      <c r="B2371" t="s">
        <v>2912</v>
      </c>
      <c r="C2371" t="s">
        <v>2922</v>
      </c>
      <c r="D2371" t="s">
        <v>2923</v>
      </c>
      <c r="E2371" t="s">
        <v>2915</v>
      </c>
      <c r="F2371" t="s">
        <v>2916</v>
      </c>
      <c r="G2371" t="s">
        <v>2856</v>
      </c>
      <c r="H2371" t="s">
        <v>6997</v>
      </c>
      <c r="I2371" s="2">
        <v>45834</v>
      </c>
      <c r="J2371" t="s">
        <v>3041</v>
      </c>
      <c r="K2371" t="s">
        <v>6998</v>
      </c>
      <c r="L2371" t="s">
        <v>6594</v>
      </c>
      <c r="M2371" s="3">
        <v>2969</v>
      </c>
      <c r="N2371" s="4">
        <v>75115.7</v>
      </c>
      <c r="O2371" s="4">
        <v>83.6</v>
      </c>
      <c r="P2371" s="4">
        <v>275.39999999999998</v>
      </c>
      <c r="Q2371" s="4">
        <v>89.07</v>
      </c>
      <c r="R2371" s="4">
        <v>450</v>
      </c>
      <c r="S2371" s="4">
        <v>74306.7</v>
      </c>
      <c r="T2371" t="s">
        <v>2857</v>
      </c>
      <c r="U2371" t="s">
        <v>6999</v>
      </c>
      <c r="V2371" s="15" t="s">
        <v>6454</v>
      </c>
      <c r="W2371" t="s">
        <v>2922</v>
      </c>
    </row>
    <row r="2372" spans="1:23" x14ac:dyDescent="0.2">
      <c r="A2372" t="s">
        <v>2911</v>
      </c>
      <c r="B2372" t="s">
        <v>2912</v>
      </c>
      <c r="C2372" t="s">
        <v>2871</v>
      </c>
      <c r="D2372" t="s">
        <v>2872</v>
      </c>
      <c r="E2372" t="s">
        <v>2915</v>
      </c>
      <c r="F2372" t="s">
        <v>2916</v>
      </c>
      <c r="G2372" t="s">
        <v>2856</v>
      </c>
      <c r="H2372" t="s">
        <v>7000</v>
      </c>
      <c r="I2372" s="2">
        <v>45835</v>
      </c>
      <c r="J2372" t="s">
        <v>6263</v>
      </c>
      <c r="K2372" t="s">
        <v>7001</v>
      </c>
      <c r="L2372" t="s">
        <v>7002</v>
      </c>
      <c r="M2372" s="3">
        <v>28153</v>
      </c>
      <c r="N2372" s="4">
        <v>615143.05000000005</v>
      </c>
      <c r="O2372" s="4">
        <v>684.64</v>
      </c>
      <c r="P2372" s="4">
        <v>1074.7</v>
      </c>
      <c r="Q2372" s="4">
        <v>844.59</v>
      </c>
      <c r="R2372" s="4">
        <v>900</v>
      </c>
      <c r="S2372" s="4">
        <v>612483.71</v>
      </c>
      <c r="T2372" t="s">
        <v>2857</v>
      </c>
      <c r="U2372" t="s">
        <v>7003</v>
      </c>
      <c r="V2372" s="15" t="s">
        <v>6454</v>
      </c>
      <c r="W2372" t="s">
        <v>2871</v>
      </c>
    </row>
    <row r="2373" spans="1:23" x14ac:dyDescent="0.2">
      <c r="A2373" t="s">
        <v>2911</v>
      </c>
      <c r="B2373" t="s">
        <v>2912</v>
      </c>
      <c r="C2373" t="s">
        <v>2871</v>
      </c>
      <c r="D2373" t="s">
        <v>2872</v>
      </c>
      <c r="E2373" t="s">
        <v>2915</v>
      </c>
      <c r="F2373" t="s">
        <v>2916</v>
      </c>
      <c r="G2373" t="s">
        <v>2856</v>
      </c>
      <c r="H2373" t="s">
        <v>7004</v>
      </c>
      <c r="I2373" s="2">
        <v>45835</v>
      </c>
      <c r="J2373" t="s">
        <v>6263</v>
      </c>
      <c r="K2373" t="s">
        <v>6961</v>
      </c>
      <c r="L2373" t="s">
        <v>7005</v>
      </c>
      <c r="M2373" s="3">
        <v>27465</v>
      </c>
      <c r="N2373" s="4">
        <v>600110.25</v>
      </c>
      <c r="O2373" s="4">
        <v>667.91</v>
      </c>
      <c r="P2373" s="4">
        <v>1375.42</v>
      </c>
      <c r="Q2373" s="4">
        <v>823.95</v>
      </c>
      <c r="R2373" s="4">
        <v>800</v>
      </c>
      <c r="S2373" s="4">
        <v>597266.92000000004</v>
      </c>
      <c r="T2373" t="s">
        <v>2857</v>
      </c>
      <c r="U2373" t="s">
        <v>7006</v>
      </c>
      <c r="V2373" s="15" t="s">
        <v>6454</v>
      </c>
      <c r="W2373" t="s">
        <v>2871</v>
      </c>
    </row>
    <row r="2374" spans="1:23" x14ac:dyDescent="0.2">
      <c r="A2374" t="s">
        <v>2911</v>
      </c>
      <c r="B2374" t="s">
        <v>2912</v>
      </c>
      <c r="C2374" t="s">
        <v>2871</v>
      </c>
      <c r="D2374" t="s">
        <v>2872</v>
      </c>
      <c r="E2374" t="s">
        <v>2915</v>
      </c>
      <c r="F2374" t="s">
        <v>2916</v>
      </c>
      <c r="G2374" t="s">
        <v>2856</v>
      </c>
      <c r="H2374" t="s">
        <v>7007</v>
      </c>
      <c r="I2374" s="2">
        <v>45835</v>
      </c>
      <c r="J2374" t="s">
        <v>3353</v>
      </c>
      <c r="K2374" t="s">
        <v>3982</v>
      </c>
      <c r="L2374" t="s">
        <v>7008</v>
      </c>
      <c r="M2374" s="3">
        <v>26636</v>
      </c>
      <c r="N2374" s="4">
        <v>579599.35999999999</v>
      </c>
      <c r="O2374" s="4">
        <v>645.08000000000004</v>
      </c>
      <c r="P2374" s="4">
        <v>1375.42</v>
      </c>
      <c r="Q2374" s="4">
        <v>799.08</v>
      </c>
      <c r="R2374" s="4">
        <v>800</v>
      </c>
      <c r="S2374" s="4">
        <v>576778.86</v>
      </c>
      <c r="T2374" t="s">
        <v>2857</v>
      </c>
      <c r="U2374" t="s">
        <v>7009</v>
      </c>
      <c r="V2374" s="15" t="s">
        <v>6454</v>
      </c>
      <c r="W2374" t="s">
        <v>2871</v>
      </c>
    </row>
    <row r="2375" spans="1:23" x14ac:dyDescent="0.2">
      <c r="A2375" t="s">
        <v>2911</v>
      </c>
      <c r="B2375" t="s">
        <v>2912</v>
      </c>
      <c r="C2375" t="s">
        <v>2871</v>
      </c>
      <c r="D2375" t="s">
        <v>2872</v>
      </c>
      <c r="E2375" t="s">
        <v>2915</v>
      </c>
      <c r="F2375" t="s">
        <v>2916</v>
      </c>
      <c r="G2375" t="s">
        <v>2856</v>
      </c>
      <c r="H2375" t="s">
        <v>7010</v>
      </c>
      <c r="I2375" s="2">
        <v>45836</v>
      </c>
      <c r="J2375" t="s">
        <v>6220</v>
      </c>
      <c r="K2375" t="s">
        <v>6221</v>
      </c>
      <c r="L2375" t="s">
        <v>7011</v>
      </c>
      <c r="M2375" s="3">
        <v>26636</v>
      </c>
      <c r="N2375" s="4">
        <v>578001.19999999995</v>
      </c>
      <c r="O2375" s="4">
        <v>643.29999999999995</v>
      </c>
      <c r="P2375" s="4">
        <v>1375.42</v>
      </c>
      <c r="Q2375" s="4">
        <v>799.08</v>
      </c>
      <c r="R2375" s="4">
        <v>800</v>
      </c>
      <c r="S2375" s="4">
        <v>575182.48</v>
      </c>
      <c r="T2375" t="s">
        <v>2857</v>
      </c>
      <c r="U2375" t="s">
        <v>7012</v>
      </c>
      <c r="V2375" s="15" t="s">
        <v>6454</v>
      </c>
      <c r="W2375" t="s">
        <v>2871</v>
      </c>
    </row>
    <row r="2376" spans="1:23" x14ac:dyDescent="0.2">
      <c r="A2376" t="s">
        <v>2911</v>
      </c>
      <c r="B2376" t="s">
        <v>2912</v>
      </c>
      <c r="C2376" t="s">
        <v>3338</v>
      </c>
      <c r="D2376" t="s">
        <v>3339</v>
      </c>
      <c r="E2376" t="s">
        <v>2915</v>
      </c>
      <c r="F2376" t="s">
        <v>2916</v>
      </c>
      <c r="G2376" t="s">
        <v>2856</v>
      </c>
      <c r="H2376" t="s">
        <v>7013</v>
      </c>
      <c r="I2376" s="2">
        <v>45838</v>
      </c>
      <c r="J2376" t="s">
        <v>4786</v>
      </c>
      <c r="K2376" t="s">
        <v>4787</v>
      </c>
      <c r="L2376" t="s">
        <v>7014</v>
      </c>
      <c r="M2376" s="3">
        <v>8380</v>
      </c>
      <c r="N2376" s="4">
        <v>204345.03</v>
      </c>
      <c r="O2376" s="4">
        <v>227.43</v>
      </c>
      <c r="P2376" s="4">
        <v>0</v>
      </c>
      <c r="Q2376" s="4">
        <v>251.4</v>
      </c>
      <c r="R2376" s="4">
        <v>0</v>
      </c>
      <c r="S2376" s="4">
        <v>204117.6</v>
      </c>
      <c r="T2376" t="s">
        <v>2857</v>
      </c>
      <c r="U2376" t="s">
        <v>7015</v>
      </c>
      <c r="V2376" s="15" t="s">
        <v>6454</v>
      </c>
      <c r="W2376" t="s">
        <v>3338</v>
      </c>
    </row>
    <row r="2377" spans="1:23" x14ac:dyDescent="0.2">
      <c r="A2377" t="s">
        <v>2911</v>
      </c>
      <c r="B2377" t="s">
        <v>2912</v>
      </c>
      <c r="C2377" t="s">
        <v>3338</v>
      </c>
      <c r="D2377" t="s">
        <v>3339</v>
      </c>
      <c r="E2377" t="s">
        <v>2915</v>
      </c>
      <c r="F2377" t="s">
        <v>2916</v>
      </c>
      <c r="G2377" t="s">
        <v>2856</v>
      </c>
      <c r="H2377" t="s">
        <v>7013</v>
      </c>
      <c r="I2377" s="2">
        <v>45838</v>
      </c>
      <c r="J2377" t="s">
        <v>4786</v>
      </c>
      <c r="K2377" t="s">
        <v>4787</v>
      </c>
      <c r="L2377" t="s">
        <v>7016</v>
      </c>
      <c r="M2377" s="3">
        <v>8380</v>
      </c>
      <c r="N2377" s="4">
        <v>204345.03</v>
      </c>
      <c r="O2377" s="4">
        <v>227.43</v>
      </c>
      <c r="P2377" s="4">
        <v>0</v>
      </c>
      <c r="Q2377" s="4">
        <v>251.4</v>
      </c>
      <c r="R2377" s="4">
        <v>0</v>
      </c>
      <c r="S2377" s="4">
        <v>204117.6</v>
      </c>
      <c r="T2377" t="s">
        <v>2857</v>
      </c>
      <c r="U2377" t="s">
        <v>7015</v>
      </c>
      <c r="V2377" s="15" t="s">
        <v>6454</v>
      </c>
      <c r="W2377" t="s">
        <v>3338</v>
      </c>
    </row>
    <row r="2378" spans="1:23" x14ac:dyDescent="0.2">
      <c r="A2378" t="s">
        <v>2911</v>
      </c>
      <c r="B2378" t="s">
        <v>2912</v>
      </c>
      <c r="C2378" t="s">
        <v>3338</v>
      </c>
      <c r="D2378" t="s">
        <v>3339</v>
      </c>
      <c r="E2378" t="s">
        <v>2915</v>
      </c>
      <c r="F2378" t="s">
        <v>2916</v>
      </c>
      <c r="G2378" t="s">
        <v>2856</v>
      </c>
      <c r="H2378" t="s">
        <v>7013</v>
      </c>
      <c r="I2378" s="2">
        <v>45838</v>
      </c>
      <c r="J2378" t="s">
        <v>4786</v>
      </c>
      <c r="K2378" t="s">
        <v>4787</v>
      </c>
      <c r="L2378" t="s">
        <v>7017</v>
      </c>
      <c r="M2378" s="3">
        <v>7183</v>
      </c>
      <c r="N2378" s="4">
        <v>175152.88</v>
      </c>
      <c r="O2378" s="4">
        <v>194.94</v>
      </c>
      <c r="P2378" s="4">
        <v>0</v>
      </c>
      <c r="Q2378" s="4">
        <v>215.49</v>
      </c>
      <c r="R2378" s="4">
        <v>0</v>
      </c>
      <c r="S2378" s="4">
        <v>174957.94</v>
      </c>
      <c r="T2378" t="s">
        <v>2857</v>
      </c>
      <c r="U2378" t="s">
        <v>7015</v>
      </c>
      <c r="V2378" s="15" t="s">
        <v>6454</v>
      </c>
      <c r="W2378" t="s">
        <v>3338</v>
      </c>
    </row>
    <row r="2379" spans="1:23" x14ac:dyDescent="0.2">
      <c r="A2379" t="s">
        <v>2911</v>
      </c>
      <c r="B2379" t="s">
        <v>2912</v>
      </c>
      <c r="C2379" t="s">
        <v>2871</v>
      </c>
      <c r="D2379" t="s">
        <v>2872</v>
      </c>
      <c r="E2379" t="s">
        <v>2915</v>
      </c>
      <c r="F2379" t="s">
        <v>2916</v>
      </c>
      <c r="G2379" t="s">
        <v>2856</v>
      </c>
      <c r="H2379" t="s">
        <v>7018</v>
      </c>
      <c r="I2379" s="2">
        <v>45838</v>
      </c>
      <c r="J2379" t="s">
        <v>6085</v>
      </c>
      <c r="K2379" t="s">
        <v>6086</v>
      </c>
      <c r="L2379" t="s">
        <v>7019</v>
      </c>
      <c r="M2379" s="3">
        <v>26742</v>
      </c>
      <c r="N2379" s="4">
        <v>581638.5</v>
      </c>
      <c r="O2379" s="4">
        <v>647.35</v>
      </c>
      <c r="P2379" s="4">
        <v>1375.42</v>
      </c>
      <c r="Q2379" s="4">
        <v>802.26</v>
      </c>
      <c r="R2379" s="4">
        <v>800</v>
      </c>
      <c r="S2379" s="4">
        <v>578815.73</v>
      </c>
      <c r="T2379" t="s">
        <v>2857</v>
      </c>
      <c r="U2379" t="s">
        <v>7020</v>
      </c>
      <c r="V2379" s="15" t="s">
        <v>6454</v>
      </c>
      <c r="W2379" t="s">
        <v>2871</v>
      </c>
    </row>
    <row r="2380" spans="1:23" x14ac:dyDescent="0.2">
      <c r="A2380" t="s">
        <v>2911</v>
      </c>
      <c r="B2380" t="s">
        <v>2912</v>
      </c>
      <c r="C2380" t="s">
        <v>3148</v>
      </c>
      <c r="D2380" t="s">
        <v>3149</v>
      </c>
      <c r="E2380" t="s">
        <v>2915</v>
      </c>
      <c r="F2380" t="s">
        <v>2916</v>
      </c>
      <c r="G2380" t="s">
        <v>2856</v>
      </c>
      <c r="H2380" t="s">
        <v>7021</v>
      </c>
      <c r="I2380" s="2">
        <v>45838</v>
      </c>
      <c r="J2380" t="s">
        <v>4914</v>
      </c>
      <c r="K2380" t="s">
        <v>4915</v>
      </c>
      <c r="L2380" t="s">
        <v>7022</v>
      </c>
      <c r="M2380" s="3">
        <v>352</v>
      </c>
      <c r="N2380" s="4">
        <v>413600</v>
      </c>
      <c r="O2380" s="4">
        <v>460.33</v>
      </c>
      <c r="P2380" s="4">
        <v>0</v>
      </c>
      <c r="Q2380" s="4">
        <v>0</v>
      </c>
      <c r="R2380" s="4">
        <v>0</v>
      </c>
      <c r="S2380" s="4">
        <v>413139.67</v>
      </c>
      <c r="T2380" t="s">
        <v>2857</v>
      </c>
      <c r="U2380" t="s">
        <v>7023</v>
      </c>
      <c r="V2380" s="15" t="s">
        <v>6454</v>
      </c>
      <c r="W2380" t="s">
        <v>3148</v>
      </c>
    </row>
    <row r="2381" spans="1:23" x14ac:dyDescent="0.2">
      <c r="A2381" t="s">
        <v>2911</v>
      </c>
      <c r="B2381" t="s">
        <v>2912</v>
      </c>
      <c r="C2381" t="s">
        <v>3148</v>
      </c>
      <c r="D2381" t="s">
        <v>3149</v>
      </c>
      <c r="E2381" t="s">
        <v>2915</v>
      </c>
      <c r="F2381" t="s">
        <v>2916</v>
      </c>
      <c r="G2381" t="s">
        <v>2856</v>
      </c>
      <c r="H2381" t="s">
        <v>7021</v>
      </c>
      <c r="I2381" s="2">
        <v>45838</v>
      </c>
      <c r="J2381" t="s">
        <v>4914</v>
      </c>
      <c r="K2381" t="s">
        <v>4915</v>
      </c>
      <c r="L2381" t="s">
        <v>7024</v>
      </c>
      <c r="M2381" s="3">
        <v>352</v>
      </c>
      <c r="N2381" s="4">
        <v>413600</v>
      </c>
      <c r="O2381" s="4">
        <v>460.33</v>
      </c>
      <c r="P2381" s="4">
        <v>0</v>
      </c>
      <c r="Q2381" s="4">
        <v>0</v>
      </c>
      <c r="R2381" s="4">
        <v>0</v>
      </c>
      <c r="S2381" s="4">
        <v>413139.67</v>
      </c>
      <c r="T2381" t="s">
        <v>2857</v>
      </c>
      <c r="U2381" t="s">
        <v>7023</v>
      </c>
      <c r="V2381" s="15" t="s">
        <v>6454</v>
      </c>
      <c r="W2381" t="s">
        <v>3148</v>
      </c>
    </row>
    <row r="2382" spans="1:23" x14ac:dyDescent="0.2">
      <c r="A2382" t="s">
        <v>2911</v>
      </c>
      <c r="B2382" t="s">
        <v>2912</v>
      </c>
      <c r="C2382" t="s">
        <v>3148</v>
      </c>
      <c r="D2382" t="s">
        <v>3149</v>
      </c>
      <c r="E2382" t="s">
        <v>2915</v>
      </c>
      <c r="F2382" t="s">
        <v>2916</v>
      </c>
      <c r="G2382" t="s">
        <v>2856</v>
      </c>
      <c r="H2382" t="s">
        <v>7021</v>
      </c>
      <c r="I2382" s="2">
        <v>45838</v>
      </c>
      <c r="J2382" t="s">
        <v>4914</v>
      </c>
      <c r="K2382" t="s">
        <v>4915</v>
      </c>
      <c r="L2382" t="s">
        <v>7025</v>
      </c>
      <c r="M2382" s="3">
        <v>352</v>
      </c>
      <c r="N2382" s="4">
        <v>413600</v>
      </c>
      <c r="O2382" s="4">
        <v>460.33</v>
      </c>
      <c r="P2382" s="4">
        <v>0</v>
      </c>
      <c r="Q2382" s="4">
        <v>0</v>
      </c>
      <c r="R2382" s="4">
        <v>0</v>
      </c>
      <c r="S2382" s="4">
        <v>413139.67</v>
      </c>
      <c r="T2382" t="s">
        <v>2857</v>
      </c>
      <c r="U2382" t="s">
        <v>7023</v>
      </c>
      <c r="V2382" s="15" t="s">
        <v>6454</v>
      </c>
      <c r="W2382" t="s">
        <v>3148</v>
      </c>
    </row>
    <row r="2383" spans="1:23" x14ac:dyDescent="0.2">
      <c r="A2383" t="s">
        <v>2911</v>
      </c>
      <c r="B2383" t="s">
        <v>2912</v>
      </c>
      <c r="C2383" t="s">
        <v>3148</v>
      </c>
      <c r="D2383" t="s">
        <v>3149</v>
      </c>
      <c r="E2383" t="s">
        <v>2915</v>
      </c>
      <c r="F2383" t="s">
        <v>2916</v>
      </c>
      <c r="G2383" t="s">
        <v>2856</v>
      </c>
      <c r="H2383" t="s">
        <v>7021</v>
      </c>
      <c r="I2383" s="2">
        <v>45838</v>
      </c>
      <c r="J2383" t="s">
        <v>4914</v>
      </c>
      <c r="K2383" t="s">
        <v>4915</v>
      </c>
      <c r="L2383" t="s">
        <v>7026</v>
      </c>
      <c r="M2383" s="3">
        <v>352</v>
      </c>
      <c r="N2383" s="4">
        <v>413600</v>
      </c>
      <c r="O2383" s="4">
        <v>460.33</v>
      </c>
      <c r="P2383" s="4">
        <v>0</v>
      </c>
      <c r="Q2383" s="4">
        <v>0</v>
      </c>
      <c r="R2383" s="4">
        <v>0</v>
      </c>
      <c r="S2383" s="4">
        <v>413139.67</v>
      </c>
      <c r="T2383" t="s">
        <v>2857</v>
      </c>
      <c r="U2383" t="s">
        <v>7023</v>
      </c>
      <c r="V2383" s="15" t="s">
        <v>6454</v>
      </c>
      <c r="W2383" t="s">
        <v>3148</v>
      </c>
    </row>
    <row r="2384" spans="1:23" x14ac:dyDescent="0.2">
      <c r="A2384" t="s">
        <v>2911</v>
      </c>
      <c r="B2384" t="s">
        <v>2912</v>
      </c>
      <c r="C2384" t="s">
        <v>3148</v>
      </c>
      <c r="D2384" t="s">
        <v>3149</v>
      </c>
      <c r="E2384" t="s">
        <v>2915</v>
      </c>
      <c r="F2384" t="s">
        <v>2916</v>
      </c>
      <c r="G2384" t="s">
        <v>2856</v>
      </c>
      <c r="H2384" t="s">
        <v>7021</v>
      </c>
      <c r="I2384" s="2">
        <v>45838</v>
      </c>
      <c r="J2384" t="s">
        <v>4914</v>
      </c>
      <c r="K2384" t="s">
        <v>4915</v>
      </c>
      <c r="L2384" t="s">
        <v>7027</v>
      </c>
      <c r="M2384" s="3">
        <v>352</v>
      </c>
      <c r="N2384" s="4">
        <v>413600</v>
      </c>
      <c r="O2384" s="4">
        <v>460.33</v>
      </c>
      <c r="P2384" s="4">
        <v>0</v>
      </c>
      <c r="Q2384" s="4">
        <v>0</v>
      </c>
      <c r="R2384" s="4">
        <v>0</v>
      </c>
      <c r="S2384" s="4">
        <v>413139.67</v>
      </c>
      <c r="T2384" t="s">
        <v>2857</v>
      </c>
      <c r="U2384" t="s">
        <v>7023</v>
      </c>
      <c r="V2384" s="15" t="s">
        <v>6454</v>
      </c>
      <c r="W2384" t="s">
        <v>3148</v>
      </c>
    </row>
    <row r="2385" spans="1:23" x14ac:dyDescent="0.2">
      <c r="A2385" t="s">
        <v>2911</v>
      </c>
      <c r="B2385" t="s">
        <v>2912</v>
      </c>
      <c r="C2385" t="s">
        <v>3148</v>
      </c>
      <c r="D2385" t="s">
        <v>3149</v>
      </c>
      <c r="E2385" t="s">
        <v>2915</v>
      </c>
      <c r="F2385" t="s">
        <v>2916</v>
      </c>
      <c r="G2385" t="s">
        <v>2856</v>
      </c>
      <c r="H2385" t="s">
        <v>7021</v>
      </c>
      <c r="I2385" s="2">
        <v>45838</v>
      </c>
      <c r="J2385" t="s">
        <v>4914</v>
      </c>
      <c r="K2385" t="s">
        <v>4915</v>
      </c>
      <c r="L2385" t="s">
        <v>7028</v>
      </c>
      <c r="M2385" s="3">
        <v>352</v>
      </c>
      <c r="N2385" s="4">
        <v>413600</v>
      </c>
      <c r="O2385" s="4">
        <v>460.33</v>
      </c>
      <c r="P2385" s="4">
        <v>0</v>
      </c>
      <c r="Q2385" s="4">
        <v>0</v>
      </c>
      <c r="R2385" s="4">
        <v>0</v>
      </c>
      <c r="S2385" s="4">
        <v>413139.67</v>
      </c>
      <c r="T2385" t="s">
        <v>2857</v>
      </c>
      <c r="U2385" t="s">
        <v>7023</v>
      </c>
      <c r="V2385" s="15" t="s">
        <v>6454</v>
      </c>
      <c r="W2385" t="s">
        <v>3148</v>
      </c>
    </row>
    <row r="2386" spans="1:23" x14ac:dyDescent="0.2">
      <c r="A2386" t="s">
        <v>2911</v>
      </c>
      <c r="B2386" t="s">
        <v>2912</v>
      </c>
      <c r="C2386" t="s">
        <v>2913</v>
      </c>
      <c r="D2386" t="s">
        <v>2914</v>
      </c>
      <c r="E2386" t="s">
        <v>2915</v>
      </c>
      <c r="F2386" t="s">
        <v>2916</v>
      </c>
      <c r="G2386" t="s">
        <v>2856</v>
      </c>
      <c r="H2386" t="s">
        <v>2225</v>
      </c>
      <c r="I2386" s="2">
        <v>45838</v>
      </c>
      <c r="J2386" t="s">
        <v>3465</v>
      </c>
      <c r="K2386" t="s">
        <v>3466</v>
      </c>
      <c r="L2386" t="s">
        <v>7029</v>
      </c>
      <c r="M2386" s="3">
        <v>31245</v>
      </c>
      <c r="N2386" s="4">
        <v>754064.96</v>
      </c>
      <c r="O2386" s="4">
        <v>839.26</v>
      </c>
      <c r="P2386" s="4">
        <v>2054.66</v>
      </c>
      <c r="Q2386" s="4">
        <v>937.35</v>
      </c>
      <c r="R2386" s="4">
        <v>3500</v>
      </c>
      <c r="S2386" s="4">
        <v>747671.04000000004</v>
      </c>
      <c r="T2386" t="s">
        <v>2857</v>
      </c>
      <c r="U2386" t="s">
        <v>7030</v>
      </c>
      <c r="V2386" s="15" t="s">
        <v>6454</v>
      </c>
      <c r="W2386" t="s">
        <v>2913</v>
      </c>
    </row>
    <row r="2387" spans="1:23" x14ac:dyDescent="0.2">
      <c r="A2387" t="s">
        <v>2911</v>
      </c>
      <c r="B2387" t="s">
        <v>2912</v>
      </c>
      <c r="C2387" t="s">
        <v>2913</v>
      </c>
      <c r="D2387" t="s">
        <v>2914</v>
      </c>
      <c r="E2387" t="s">
        <v>2915</v>
      </c>
      <c r="F2387" t="s">
        <v>2916</v>
      </c>
      <c r="G2387" t="s">
        <v>2856</v>
      </c>
      <c r="H2387" t="s">
        <v>2225</v>
      </c>
      <c r="I2387" s="2">
        <v>45838</v>
      </c>
      <c r="J2387" t="s">
        <v>3465</v>
      </c>
      <c r="K2387" t="s">
        <v>3466</v>
      </c>
      <c r="L2387" t="s">
        <v>7031</v>
      </c>
      <c r="M2387" s="3">
        <v>31245</v>
      </c>
      <c r="N2387" s="4">
        <v>754064.96</v>
      </c>
      <c r="O2387" s="4">
        <v>839.26</v>
      </c>
      <c r="P2387" s="4">
        <v>2213</v>
      </c>
      <c r="Q2387" s="4">
        <v>937.35</v>
      </c>
      <c r="R2387" s="4">
        <v>3500</v>
      </c>
      <c r="S2387" s="4">
        <v>747512.7</v>
      </c>
      <c r="T2387" t="s">
        <v>2857</v>
      </c>
      <c r="U2387" t="s">
        <v>7030</v>
      </c>
      <c r="V2387" s="15" t="s">
        <v>6454</v>
      </c>
      <c r="W2387" t="s">
        <v>2913</v>
      </c>
    </row>
    <row r="2388" spans="1:23" x14ac:dyDescent="0.2">
      <c r="A2388" t="s">
        <v>2911</v>
      </c>
      <c r="B2388" t="s">
        <v>2912</v>
      </c>
      <c r="C2388" t="s">
        <v>2913</v>
      </c>
      <c r="D2388" t="s">
        <v>2914</v>
      </c>
      <c r="E2388" t="s">
        <v>2915</v>
      </c>
      <c r="F2388" t="s">
        <v>2916</v>
      </c>
      <c r="G2388" t="s">
        <v>2856</v>
      </c>
      <c r="H2388" t="s">
        <v>2225</v>
      </c>
      <c r="I2388" s="2">
        <v>45838</v>
      </c>
      <c r="J2388" t="s">
        <v>3465</v>
      </c>
      <c r="K2388" t="s">
        <v>3466</v>
      </c>
      <c r="L2388" t="s">
        <v>7032</v>
      </c>
      <c r="M2388" s="3">
        <v>31245</v>
      </c>
      <c r="N2388" s="4">
        <v>754064.96</v>
      </c>
      <c r="O2388" s="4">
        <v>839.26</v>
      </c>
      <c r="P2388" s="4">
        <v>2465.5</v>
      </c>
      <c r="Q2388" s="4">
        <v>937.35</v>
      </c>
      <c r="R2388" s="4">
        <v>3500</v>
      </c>
      <c r="S2388" s="4">
        <v>747260.2</v>
      </c>
      <c r="T2388" t="s">
        <v>2857</v>
      </c>
      <c r="U2388" t="s">
        <v>7030</v>
      </c>
      <c r="V2388" s="15" t="s">
        <v>6454</v>
      </c>
      <c r="W2388" t="s">
        <v>2913</v>
      </c>
    </row>
    <row r="2389" spans="1:23" x14ac:dyDescent="0.2">
      <c r="A2389" t="s">
        <v>2911</v>
      </c>
      <c r="B2389" t="s">
        <v>2912</v>
      </c>
      <c r="C2389" t="s">
        <v>2913</v>
      </c>
      <c r="D2389" t="s">
        <v>2914</v>
      </c>
      <c r="E2389" t="s">
        <v>2915</v>
      </c>
      <c r="F2389" t="s">
        <v>2916</v>
      </c>
      <c r="G2389" t="s">
        <v>2856</v>
      </c>
      <c r="H2389" t="s">
        <v>2225</v>
      </c>
      <c r="I2389" s="2">
        <v>45838</v>
      </c>
      <c r="J2389" t="s">
        <v>3465</v>
      </c>
      <c r="K2389" t="s">
        <v>3466</v>
      </c>
      <c r="L2389" t="s">
        <v>7033</v>
      </c>
      <c r="M2389" s="3">
        <v>31245</v>
      </c>
      <c r="N2389" s="4">
        <v>759689.06</v>
      </c>
      <c r="O2389" s="4">
        <v>845.52</v>
      </c>
      <c r="P2389" s="4">
        <v>2054.66</v>
      </c>
      <c r="Q2389" s="4">
        <v>937.35</v>
      </c>
      <c r="R2389" s="4">
        <v>3500</v>
      </c>
      <c r="S2389" s="4">
        <v>753288.88</v>
      </c>
      <c r="T2389" t="s">
        <v>2857</v>
      </c>
      <c r="U2389" t="s">
        <v>7030</v>
      </c>
      <c r="V2389" s="15" t="s">
        <v>6454</v>
      </c>
      <c r="W2389" t="s">
        <v>2913</v>
      </c>
    </row>
    <row r="2390" spans="1:23" x14ac:dyDescent="0.2">
      <c r="A2390" t="s">
        <v>2911</v>
      </c>
      <c r="B2390" t="s">
        <v>2912</v>
      </c>
      <c r="C2390" t="s">
        <v>2913</v>
      </c>
      <c r="D2390" t="s">
        <v>2914</v>
      </c>
      <c r="E2390" t="s">
        <v>2915</v>
      </c>
      <c r="F2390" t="s">
        <v>2916</v>
      </c>
      <c r="G2390" t="s">
        <v>2856</v>
      </c>
      <c r="H2390" t="s">
        <v>2225</v>
      </c>
      <c r="I2390" s="2">
        <v>45838</v>
      </c>
      <c r="J2390" t="s">
        <v>3465</v>
      </c>
      <c r="K2390" t="s">
        <v>3466</v>
      </c>
      <c r="L2390" t="s">
        <v>7034</v>
      </c>
      <c r="M2390" s="3">
        <v>31245</v>
      </c>
      <c r="N2390" s="4">
        <v>754064.96</v>
      </c>
      <c r="O2390" s="4">
        <v>839.26</v>
      </c>
      <c r="P2390" s="4">
        <v>2465.5</v>
      </c>
      <c r="Q2390" s="4">
        <v>937.35</v>
      </c>
      <c r="R2390" s="4">
        <v>3500</v>
      </c>
      <c r="S2390" s="4">
        <v>747260.2</v>
      </c>
      <c r="T2390" t="s">
        <v>2857</v>
      </c>
      <c r="U2390" t="s">
        <v>7030</v>
      </c>
      <c r="V2390" s="15" t="s">
        <v>6454</v>
      </c>
      <c r="W2390" t="s">
        <v>2913</v>
      </c>
    </row>
    <row r="2391" spans="1:23" x14ac:dyDescent="0.2">
      <c r="A2391" t="s">
        <v>2911</v>
      </c>
      <c r="B2391" t="s">
        <v>3087</v>
      </c>
      <c r="C2391" t="s">
        <v>3148</v>
      </c>
      <c r="D2391" t="s">
        <v>3149</v>
      </c>
      <c r="E2391" t="s">
        <v>2915</v>
      </c>
      <c r="F2391" t="s">
        <v>2916</v>
      </c>
      <c r="G2391" t="s">
        <v>2856</v>
      </c>
      <c r="H2391" t="s">
        <v>7035</v>
      </c>
      <c r="I2391" s="2">
        <v>45838</v>
      </c>
      <c r="J2391" t="s">
        <v>3151</v>
      </c>
      <c r="K2391" t="s">
        <v>3152</v>
      </c>
      <c r="L2391" t="s">
        <v>6858</v>
      </c>
      <c r="M2391" s="3">
        <v>52</v>
      </c>
      <c r="N2391" s="4">
        <v>36400</v>
      </c>
      <c r="O2391" s="4">
        <v>40.51</v>
      </c>
      <c r="P2391" s="4">
        <v>0</v>
      </c>
      <c r="Q2391" s="4">
        <v>0</v>
      </c>
      <c r="R2391" s="4">
        <v>0</v>
      </c>
      <c r="S2391" s="4">
        <v>36359.49</v>
      </c>
      <c r="T2391" t="s">
        <v>2857</v>
      </c>
      <c r="U2391" t="s">
        <v>7036</v>
      </c>
      <c r="V2391" s="15" t="s">
        <v>6454</v>
      </c>
      <c r="W2391" t="s">
        <v>3148</v>
      </c>
    </row>
    <row r="2392" spans="1:23" x14ac:dyDescent="0.2">
      <c r="A2392" t="s">
        <v>2911</v>
      </c>
      <c r="B2392" t="s">
        <v>3087</v>
      </c>
      <c r="C2392" t="s">
        <v>3148</v>
      </c>
      <c r="D2392" t="s">
        <v>3149</v>
      </c>
      <c r="E2392" t="s">
        <v>2915</v>
      </c>
      <c r="F2392" t="s">
        <v>2916</v>
      </c>
      <c r="G2392" t="s">
        <v>2856</v>
      </c>
      <c r="H2392" t="s">
        <v>7035</v>
      </c>
      <c r="I2392" s="2">
        <v>45838</v>
      </c>
      <c r="J2392" t="s">
        <v>3151</v>
      </c>
      <c r="K2392" t="s">
        <v>3152</v>
      </c>
      <c r="L2392" t="s">
        <v>6859</v>
      </c>
      <c r="M2392" s="3">
        <v>50</v>
      </c>
      <c r="N2392" s="4">
        <v>22000</v>
      </c>
      <c r="O2392" s="4">
        <v>24.49</v>
      </c>
      <c r="P2392" s="4">
        <v>0</v>
      </c>
      <c r="Q2392" s="4">
        <v>0</v>
      </c>
      <c r="R2392" s="4">
        <v>0</v>
      </c>
      <c r="S2392" s="4">
        <v>21975.51</v>
      </c>
      <c r="T2392" t="s">
        <v>2857</v>
      </c>
      <c r="U2392" t="s">
        <v>7036</v>
      </c>
      <c r="V2392" s="15" t="s">
        <v>6454</v>
      </c>
      <c r="W2392" t="s">
        <v>3148</v>
      </c>
    </row>
    <row r="2393" spans="1:23" x14ac:dyDescent="0.2">
      <c r="A2393" t="s">
        <v>2911</v>
      </c>
      <c r="B2393" t="s">
        <v>3087</v>
      </c>
      <c r="C2393" t="s">
        <v>2913</v>
      </c>
      <c r="D2393" t="s">
        <v>2914</v>
      </c>
      <c r="E2393" t="s">
        <v>2915</v>
      </c>
      <c r="F2393" t="s">
        <v>2916</v>
      </c>
      <c r="G2393" t="s">
        <v>2856</v>
      </c>
      <c r="H2393" t="s">
        <v>2724</v>
      </c>
      <c r="I2393" s="2">
        <v>45838</v>
      </c>
      <c r="J2393" t="s">
        <v>3032</v>
      </c>
      <c r="K2393" t="s">
        <v>3475</v>
      </c>
      <c r="L2393" t="s">
        <v>7037</v>
      </c>
      <c r="M2393" s="3">
        <v>31245</v>
      </c>
      <c r="N2393" s="4">
        <v>704395.72</v>
      </c>
      <c r="O2393" s="4">
        <v>783.98</v>
      </c>
      <c r="P2393" s="4">
        <v>3518</v>
      </c>
      <c r="Q2393" s="4">
        <v>937.35</v>
      </c>
      <c r="R2393" s="4">
        <v>3500</v>
      </c>
      <c r="S2393" s="4">
        <v>696593.74</v>
      </c>
      <c r="T2393" t="s">
        <v>2857</v>
      </c>
      <c r="U2393" t="s">
        <v>7038</v>
      </c>
      <c r="V2393" s="15" t="s">
        <v>6454</v>
      </c>
      <c r="W2393" t="s">
        <v>2913</v>
      </c>
    </row>
    <row r="2394" spans="1:23" x14ac:dyDescent="0.2">
      <c r="A2394" t="s">
        <v>2911</v>
      </c>
      <c r="B2394" t="s">
        <v>3087</v>
      </c>
      <c r="C2394" t="s">
        <v>2913</v>
      </c>
      <c r="D2394" t="s">
        <v>2914</v>
      </c>
      <c r="E2394" t="s">
        <v>2915</v>
      </c>
      <c r="F2394" t="s">
        <v>2916</v>
      </c>
      <c r="G2394" t="s">
        <v>2856</v>
      </c>
      <c r="H2394" t="s">
        <v>2724</v>
      </c>
      <c r="I2394" s="2">
        <v>45838</v>
      </c>
      <c r="J2394" t="s">
        <v>3032</v>
      </c>
      <c r="K2394" t="s">
        <v>3475</v>
      </c>
      <c r="L2394" t="s">
        <v>7039</v>
      </c>
      <c r="M2394" s="3">
        <v>31245</v>
      </c>
      <c r="N2394" s="4">
        <v>704395.72</v>
      </c>
      <c r="O2394" s="4">
        <v>783.98</v>
      </c>
      <c r="P2394" s="4">
        <v>2247</v>
      </c>
      <c r="Q2394" s="4">
        <v>937.35</v>
      </c>
      <c r="R2394" s="4">
        <v>3500</v>
      </c>
      <c r="S2394" s="4">
        <v>697864.74</v>
      </c>
      <c r="T2394" t="s">
        <v>2857</v>
      </c>
      <c r="U2394" t="s">
        <v>7038</v>
      </c>
      <c r="V2394" s="15" t="s">
        <v>6454</v>
      </c>
      <c r="W2394" t="s">
        <v>2913</v>
      </c>
    </row>
    <row r="2395" spans="1:23" x14ac:dyDescent="0.2">
      <c r="A2395" t="s">
        <v>2911</v>
      </c>
      <c r="B2395" t="s">
        <v>3087</v>
      </c>
      <c r="C2395" t="s">
        <v>2913</v>
      </c>
      <c r="D2395" t="s">
        <v>2914</v>
      </c>
      <c r="E2395" t="s">
        <v>2915</v>
      </c>
      <c r="F2395" t="s">
        <v>2916</v>
      </c>
      <c r="G2395" t="s">
        <v>2856</v>
      </c>
      <c r="H2395" t="s">
        <v>2724</v>
      </c>
      <c r="I2395" s="2">
        <v>45838</v>
      </c>
      <c r="J2395" t="s">
        <v>3032</v>
      </c>
      <c r="K2395" t="s">
        <v>3475</v>
      </c>
      <c r="L2395" t="s">
        <v>7040</v>
      </c>
      <c r="M2395" s="3">
        <v>31245</v>
      </c>
      <c r="N2395" s="4">
        <v>704395.72</v>
      </c>
      <c r="O2395" s="4">
        <v>783.98</v>
      </c>
      <c r="P2395" s="4">
        <v>2247</v>
      </c>
      <c r="Q2395" s="4">
        <v>937.35</v>
      </c>
      <c r="R2395" s="4">
        <v>3500</v>
      </c>
      <c r="S2395" s="4">
        <v>697864.74</v>
      </c>
      <c r="T2395" t="s">
        <v>2857</v>
      </c>
      <c r="U2395" t="s">
        <v>7038</v>
      </c>
      <c r="V2395" s="15" t="s">
        <v>6454</v>
      </c>
      <c r="W2395" t="s">
        <v>2913</v>
      </c>
    </row>
    <row r="2396" spans="1:23" x14ac:dyDescent="0.2">
      <c r="A2396" t="s">
        <v>2911</v>
      </c>
      <c r="B2396" t="s">
        <v>3087</v>
      </c>
      <c r="C2396" t="s">
        <v>2913</v>
      </c>
      <c r="D2396" t="s">
        <v>2914</v>
      </c>
      <c r="E2396" t="s">
        <v>2915</v>
      </c>
      <c r="F2396" t="s">
        <v>2916</v>
      </c>
      <c r="G2396" t="s">
        <v>2856</v>
      </c>
      <c r="H2396" t="s">
        <v>2724</v>
      </c>
      <c r="I2396" s="2">
        <v>45838</v>
      </c>
      <c r="J2396" t="s">
        <v>3032</v>
      </c>
      <c r="K2396" t="s">
        <v>3475</v>
      </c>
      <c r="L2396" t="s">
        <v>7041</v>
      </c>
      <c r="M2396" s="3">
        <v>31245</v>
      </c>
      <c r="N2396" s="4">
        <v>704395.72</v>
      </c>
      <c r="O2396" s="4">
        <v>783.98</v>
      </c>
      <c r="P2396" s="4">
        <v>2229</v>
      </c>
      <c r="Q2396" s="4">
        <v>937.35</v>
      </c>
      <c r="R2396" s="4">
        <v>3500</v>
      </c>
      <c r="S2396" s="4">
        <v>697882.74</v>
      </c>
      <c r="T2396" t="s">
        <v>2857</v>
      </c>
      <c r="U2396" t="s">
        <v>7038</v>
      </c>
      <c r="V2396" s="15" t="s">
        <v>6454</v>
      </c>
      <c r="W2396" t="s">
        <v>2913</v>
      </c>
    </row>
    <row r="2397" spans="1:23" x14ac:dyDescent="0.2">
      <c r="A2397" t="s">
        <v>2911</v>
      </c>
      <c r="B2397" t="s">
        <v>3087</v>
      </c>
      <c r="C2397" t="s">
        <v>2913</v>
      </c>
      <c r="D2397" t="s">
        <v>2914</v>
      </c>
      <c r="E2397" t="s">
        <v>2915</v>
      </c>
      <c r="F2397" t="s">
        <v>2916</v>
      </c>
      <c r="G2397" t="s">
        <v>2856</v>
      </c>
      <c r="H2397" t="s">
        <v>2724</v>
      </c>
      <c r="I2397" s="2">
        <v>45838</v>
      </c>
      <c r="J2397" t="s">
        <v>3032</v>
      </c>
      <c r="K2397" t="s">
        <v>3475</v>
      </c>
      <c r="L2397" t="s">
        <v>7042</v>
      </c>
      <c r="M2397" s="3">
        <v>31245</v>
      </c>
      <c r="N2397" s="4">
        <v>704395.72</v>
      </c>
      <c r="O2397" s="4">
        <v>783.98</v>
      </c>
      <c r="P2397" s="4">
        <v>2229</v>
      </c>
      <c r="Q2397" s="4">
        <v>937.35</v>
      </c>
      <c r="R2397" s="4">
        <v>3500</v>
      </c>
      <c r="S2397" s="4">
        <v>697882.74</v>
      </c>
      <c r="T2397" t="s">
        <v>2857</v>
      </c>
      <c r="U2397" t="s">
        <v>7038</v>
      </c>
      <c r="V2397" s="15" t="s">
        <v>6454</v>
      </c>
      <c r="W2397" t="s">
        <v>2913</v>
      </c>
    </row>
    <row r="2398" spans="1:23" x14ac:dyDescent="0.2">
      <c r="A2398" t="s">
        <v>2911</v>
      </c>
      <c r="B2398" t="s">
        <v>3087</v>
      </c>
      <c r="C2398" t="s">
        <v>2913</v>
      </c>
      <c r="D2398" t="s">
        <v>2914</v>
      </c>
      <c r="E2398" t="s">
        <v>2915</v>
      </c>
      <c r="F2398" t="s">
        <v>2916</v>
      </c>
      <c r="G2398" t="s">
        <v>2856</v>
      </c>
      <c r="H2398" t="s">
        <v>2724</v>
      </c>
      <c r="I2398" s="2">
        <v>45838</v>
      </c>
      <c r="J2398" t="s">
        <v>3032</v>
      </c>
      <c r="K2398" t="s">
        <v>3475</v>
      </c>
      <c r="L2398" t="s">
        <v>7043</v>
      </c>
      <c r="M2398" s="3">
        <v>31245</v>
      </c>
      <c r="N2398" s="4">
        <v>704395.72</v>
      </c>
      <c r="O2398" s="4">
        <v>783.98</v>
      </c>
      <c r="P2398" s="4">
        <v>2229</v>
      </c>
      <c r="Q2398" s="4">
        <v>937.35</v>
      </c>
      <c r="R2398" s="4">
        <v>3500</v>
      </c>
      <c r="S2398" s="4">
        <v>697882.74</v>
      </c>
      <c r="T2398" t="s">
        <v>2857</v>
      </c>
      <c r="U2398" t="s">
        <v>7038</v>
      </c>
      <c r="V2398" s="15" t="s">
        <v>6454</v>
      </c>
      <c r="W2398" t="s">
        <v>2913</v>
      </c>
    </row>
    <row r="2399" spans="1:23" x14ac:dyDescent="0.2">
      <c r="A2399" t="s">
        <v>2911</v>
      </c>
      <c r="B2399" t="s">
        <v>3087</v>
      </c>
      <c r="C2399" t="s">
        <v>2913</v>
      </c>
      <c r="D2399" t="s">
        <v>2914</v>
      </c>
      <c r="E2399" t="s">
        <v>2915</v>
      </c>
      <c r="F2399" t="s">
        <v>2916</v>
      </c>
      <c r="G2399" t="s">
        <v>2856</v>
      </c>
      <c r="H2399" t="s">
        <v>2724</v>
      </c>
      <c r="I2399" s="2">
        <v>45838</v>
      </c>
      <c r="J2399" t="s">
        <v>3032</v>
      </c>
      <c r="K2399" t="s">
        <v>3475</v>
      </c>
      <c r="L2399" t="s">
        <v>7044</v>
      </c>
      <c r="M2399" s="3">
        <v>31245</v>
      </c>
      <c r="N2399" s="4">
        <v>704395.72</v>
      </c>
      <c r="O2399" s="4">
        <v>783.98</v>
      </c>
      <c r="P2399" s="4">
        <v>2229</v>
      </c>
      <c r="Q2399" s="4">
        <v>937.35</v>
      </c>
      <c r="R2399" s="4">
        <v>3500</v>
      </c>
      <c r="S2399" s="4">
        <v>697882.74</v>
      </c>
      <c r="T2399" t="s">
        <v>2857</v>
      </c>
      <c r="U2399" t="s">
        <v>7038</v>
      </c>
      <c r="V2399" s="15" t="s">
        <v>6454</v>
      </c>
      <c r="W2399" t="s">
        <v>2913</v>
      </c>
    </row>
    <row r="2400" spans="1:23" x14ac:dyDescent="0.2">
      <c r="A2400" t="s">
        <v>2911</v>
      </c>
      <c r="B2400" t="s">
        <v>3087</v>
      </c>
      <c r="C2400" t="s">
        <v>2913</v>
      </c>
      <c r="D2400" t="s">
        <v>2914</v>
      </c>
      <c r="E2400" t="s">
        <v>2915</v>
      </c>
      <c r="F2400" t="s">
        <v>2916</v>
      </c>
      <c r="G2400" t="s">
        <v>2856</v>
      </c>
      <c r="H2400" t="s">
        <v>2724</v>
      </c>
      <c r="I2400" s="2">
        <v>45838</v>
      </c>
      <c r="J2400" t="s">
        <v>3032</v>
      </c>
      <c r="K2400" t="s">
        <v>3475</v>
      </c>
      <c r="L2400" t="s">
        <v>7045</v>
      </c>
      <c r="M2400" s="3">
        <v>31245</v>
      </c>
      <c r="N2400" s="4">
        <v>704395.72</v>
      </c>
      <c r="O2400" s="4">
        <v>783.98</v>
      </c>
      <c r="P2400" s="4">
        <v>2229</v>
      </c>
      <c r="Q2400" s="4">
        <v>937.35</v>
      </c>
      <c r="R2400" s="4">
        <v>3500</v>
      </c>
      <c r="S2400" s="4">
        <v>697882.74</v>
      </c>
      <c r="T2400" t="s">
        <v>2857</v>
      </c>
      <c r="U2400" t="s">
        <v>7038</v>
      </c>
      <c r="V2400" s="15" t="s">
        <v>6454</v>
      </c>
      <c r="W2400" t="s">
        <v>2913</v>
      </c>
    </row>
    <row r="2401" spans="1:23" x14ac:dyDescent="0.2">
      <c r="A2401" t="s">
        <v>2911</v>
      </c>
      <c r="B2401" t="s">
        <v>3087</v>
      </c>
      <c r="C2401" t="s">
        <v>2913</v>
      </c>
      <c r="D2401" t="s">
        <v>2914</v>
      </c>
      <c r="E2401" t="s">
        <v>2915</v>
      </c>
      <c r="F2401" t="s">
        <v>2916</v>
      </c>
      <c r="G2401" t="s">
        <v>2856</v>
      </c>
      <c r="H2401" t="s">
        <v>2724</v>
      </c>
      <c r="I2401" s="2">
        <v>45838</v>
      </c>
      <c r="J2401" t="s">
        <v>3032</v>
      </c>
      <c r="K2401" t="s">
        <v>3475</v>
      </c>
      <c r="L2401" t="s">
        <v>7046</v>
      </c>
      <c r="M2401" s="3">
        <v>31245</v>
      </c>
      <c r="N2401" s="4">
        <v>704395.72</v>
      </c>
      <c r="O2401" s="4">
        <v>783.98</v>
      </c>
      <c r="P2401" s="4">
        <v>2229</v>
      </c>
      <c r="Q2401" s="4">
        <v>937.35</v>
      </c>
      <c r="R2401" s="4">
        <v>3500</v>
      </c>
      <c r="S2401" s="4">
        <v>697882.74</v>
      </c>
      <c r="T2401" t="s">
        <v>2857</v>
      </c>
      <c r="U2401" t="s">
        <v>7038</v>
      </c>
      <c r="V2401" s="15" t="s">
        <v>6454</v>
      </c>
      <c r="W2401" t="s">
        <v>2913</v>
      </c>
    </row>
    <row r="2402" spans="1:23" x14ac:dyDescent="0.2">
      <c r="A2402" t="s">
        <v>2911</v>
      </c>
      <c r="B2402" t="s">
        <v>3087</v>
      </c>
      <c r="C2402" t="s">
        <v>2913</v>
      </c>
      <c r="D2402" t="s">
        <v>2914</v>
      </c>
      <c r="E2402" t="s">
        <v>2915</v>
      </c>
      <c r="F2402" t="s">
        <v>2916</v>
      </c>
      <c r="G2402" t="s">
        <v>2856</v>
      </c>
      <c r="H2402" t="s">
        <v>2724</v>
      </c>
      <c r="I2402" s="2">
        <v>45838</v>
      </c>
      <c r="J2402" t="s">
        <v>3032</v>
      </c>
      <c r="K2402" t="s">
        <v>3475</v>
      </c>
      <c r="L2402" t="s">
        <v>7047</v>
      </c>
      <c r="M2402" s="3">
        <v>31245</v>
      </c>
      <c r="N2402" s="4">
        <v>704395.72</v>
      </c>
      <c r="O2402" s="4">
        <v>783.98</v>
      </c>
      <c r="P2402" s="4">
        <v>2229</v>
      </c>
      <c r="Q2402" s="4">
        <v>937.35</v>
      </c>
      <c r="R2402" s="4">
        <v>3500</v>
      </c>
      <c r="S2402" s="4">
        <v>697882.74</v>
      </c>
      <c r="T2402" t="s">
        <v>2857</v>
      </c>
      <c r="U2402" t="s">
        <v>7038</v>
      </c>
      <c r="V2402" s="15" t="s">
        <v>6454</v>
      </c>
      <c r="W2402" t="s">
        <v>2913</v>
      </c>
    </row>
    <row r="2403" spans="1:23" x14ac:dyDescent="0.2">
      <c r="A2403" t="s">
        <v>2911</v>
      </c>
      <c r="B2403" t="s">
        <v>3087</v>
      </c>
      <c r="C2403" t="s">
        <v>2913</v>
      </c>
      <c r="D2403" t="s">
        <v>2914</v>
      </c>
      <c r="E2403" t="s">
        <v>2915</v>
      </c>
      <c r="F2403" t="s">
        <v>2916</v>
      </c>
      <c r="G2403" t="s">
        <v>2856</v>
      </c>
      <c r="H2403" t="s">
        <v>2724</v>
      </c>
      <c r="I2403" s="2">
        <v>45838</v>
      </c>
      <c r="J2403" t="s">
        <v>3032</v>
      </c>
      <c r="K2403" t="s">
        <v>3475</v>
      </c>
      <c r="L2403" t="s">
        <v>7048</v>
      </c>
      <c r="M2403" s="3">
        <v>31245</v>
      </c>
      <c r="N2403" s="4">
        <v>704395.72</v>
      </c>
      <c r="O2403" s="4">
        <v>783.98</v>
      </c>
      <c r="P2403" s="4">
        <v>2229</v>
      </c>
      <c r="Q2403" s="4">
        <v>937.35</v>
      </c>
      <c r="R2403" s="4">
        <v>3500</v>
      </c>
      <c r="S2403" s="4">
        <v>697882.74</v>
      </c>
      <c r="T2403" t="s">
        <v>2857</v>
      </c>
      <c r="U2403" t="s">
        <v>7038</v>
      </c>
      <c r="V2403" s="15" t="s">
        <v>6454</v>
      </c>
      <c r="W2403" t="s">
        <v>2913</v>
      </c>
    </row>
    <row r="2404" spans="1:23" x14ac:dyDescent="0.2">
      <c r="A2404" t="s">
        <v>2911</v>
      </c>
      <c r="B2404" t="s">
        <v>3087</v>
      </c>
      <c r="C2404" t="s">
        <v>2913</v>
      </c>
      <c r="D2404" t="s">
        <v>2914</v>
      </c>
      <c r="E2404" t="s">
        <v>2915</v>
      </c>
      <c r="F2404" t="s">
        <v>2916</v>
      </c>
      <c r="G2404" t="s">
        <v>2856</v>
      </c>
      <c r="H2404" t="s">
        <v>2724</v>
      </c>
      <c r="I2404" s="2">
        <v>45838</v>
      </c>
      <c r="J2404" t="s">
        <v>3032</v>
      </c>
      <c r="K2404" t="s">
        <v>3475</v>
      </c>
      <c r="L2404" t="s">
        <v>7049</v>
      </c>
      <c r="M2404" s="3">
        <v>31245</v>
      </c>
      <c r="N2404" s="4">
        <v>704395.72</v>
      </c>
      <c r="O2404" s="4">
        <v>783.98</v>
      </c>
      <c r="P2404" s="4">
        <v>2229</v>
      </c>
      <c r="Q2404" s="4">
        <v>937.35</v>
      </c>
      <c r="R2404" s="4">
        <v>3500</v>
      </c>
      <c r="S2404" s="4">
        <v>697882.74</v>
      </c>
      <c r="T2404" t="s">
        <v>2857</v>
      </c>
      <c r="U2404" t="s">
        <v>7038</v>
      </c>
      <c r="V2404" s="15" t="s">
        <v>6454</v>
      </c>
      <c r="W2404" t="s">
        <v>2913</v>
      </c>
    </row>
    <row r="2405" spans="1:23" x14ac:dyDescent="0.2">
      <c r="A2405" t="s">
        <v>2911</v>
      </c>
      <c r="B2405" t="s">
        <v>3087</v>
      </c>
      <c r="C2405" t="s">
        <v>3088</v>
      </c>
      <c r="D2405" t="s">
        <v>3089</v>
      </c>
      <c r="E2405" t="s">
        <v>2915</v>
      </c>
      <c r="F2405" t="s">
        <v>2916</v>
      </c>
      <c r="G2405" t="s">
        <v>2856</v>
      </c>
      <c r="H2405" t="s">
        <v>7050</v>
      </c>
      <c r="I2405" s="2">
        <v>45838</v>
      </c>
      <c r="J2405" t="s">
        <v>3492</v>
      </c>
      <c r="K2405" t="s">
        <v>3493</v>
      </c>
      <c r="L2405" t="s">
        <v>6474</v>
      </c>
      <c r="M2405" s="3">
        <v>8810</v>
      </c>
      <c r="N2405" s="4">
        <v>218473.11</v>
      </c>
      <c r="O2405" s="4">
        <v>243.16</v>
      </c>
      <c r="P2405" s="4">
        <v>754.77</v>
      </c>
      <c r="Q2405" s="4">
        <v>264.3</v>
      </c>
      <c r="R2405" s="4">
        <v>0</v>
      </c>
      <c r="S2405" s="4">
        <v>217475.18</v>
      </c>
      <c r="T2405" t="s">
        <v>2857</v>
      </c>
      <c r="U2405" t="s">
        <v>7051</v>
      </c>
      <c r="V2405" s="15" t="s">
        <v>6454</v>
      </c>
      <c r="W2405" t="s">
        <v>3088</v>
      </c>
    </row>
    <row r="2406" spans="1:23" x14ac:dyDescent="0.2">
      <c r="A2406" t="s">
        <v>2911</v>
      </c>
      <c r="B2406" t="s">
        <v>3087</v>
      </c>
      <c r="C2406" t="s">
        <v>3088</v>
      </c>
      <c r="D2406" t="s">
        <v>3089</v>
      </c>
      <c r="E2406" t="s">
        <v>2915</v>
      </c>
      <c r="F2406" t="s">
        <v>2916</v>
      </c>
      <c r="G2406" t="s">
        <v>2856</v>
      </c>
      <c r="H2406" t="s">
        <v>7050</v>
      </c>
      <c r="I2406" s="2">
        <v>45838</v>
      </c>
      <c r="J2406" t="s">
        <v>3492</v>
      </c>
      <c r="K2406" t="s">
        <v>3493</v>
      </c>
      <c r="L2406" t="s">
        <v>6323</v>
      </c>
      <c r="M2406" s="3">
        <v>6607</v>
      </c>
      <c r="N2406" s="4">
        <v>163854.82999999999</v>
      </c>
      <c r="O2406" s="4">
        <v>182.37</v>
      </c>
      <c r="P2406" s="4">
        <v>566.07000000000005</v>
      </c>
      <c r="Q2406" s="4">
        <v>198.21</v>
      </c>
      <c r="R2406" s="4">
        <v>0</v>
      </c>
      <c r="S2406" s="4">
        <v>163106.39000000001</v>
      </c>
      <c r="T2406" t="s">
        <v>2857</v>
      </c>
      <c r="U2406" t="s">
        <v>7051</v>
      </c>
      <c r="V2406" s="15" t="s">
        <v>6454</v>
      </c>
      <c r="W2406" t="s">
        <v>3088</v>
      </c>
    </row>
    <row r="2407" spans="1:23" x14ac:dyDescent="0.2">
      <c r="A2407" t="s">
        <v>2911</v>
      </c>
      <c r="B2407" t="s">
        <v>3087</v>
      </c>
      <c r="C2407" t="s">
        <v>3088</v>
      </c>
      <c r="D2407" t="s">
        <v>3089</v>
      </c>
      <c r="E2407" t="s">
        <v>2915</v>
      </c>
      <c r="F2407" t="s">
        <v>2916</v>
      </c>
      <c r="G2407" t="s">
        <v>2856</v>
      </c>
      <c r="H2407" t="s">
        <v>7050</v>
      </c>
      <c r="I2407" s="2">
        <v>45838</v>
      </c>
      <c r="J2407" t="s">
        <v>3492</v>
      </c>
      <c r="K2407" t="s">
        <v>3493</v>
      </c>
      <c r="L2407" t="s">
        <v>6476</v>
      </c>
      <c r="M2407" s="3">
        <v>11012</v>
      </c>
      <c r="N2407" s="4">
        <v>273091.39</v>
      </c>
      <c r="O2407" s="4">
        <v>303.95</v>
      </c>
      <c r="P2407" s="4">
        <v>943.46</v>
      </c>
      <c r="Q2407" s="4">
        <v>330.36</v>
      </c>
      <c r="R2407" s="4">
        <v>0</v>
      </c>
      <c r="S2407" s="4">
        <v>271843.98</v>
      </c>
      <c r="T2407" t="s">
        <v>2857</v>
      </c>
      <c r="U2407" t="s">
        <v>7051</v>
      </c>
      <c r="V2407" s="15" t="s">
        <v>6454</v>
      </c>
      <c r="W2407" t="s">
        <v>3088</v>
      </c>
    </row>
    <row r="2408" spans="1:23" x14ac:dyDescent="0.2">
      <c r="A2408" t="s">
        <v>2911</v>
      </c>
      <c r="B2408" t="s">
        <v>3087</v>
      </c>
      <c r="C2408" t="s">
        <v>3088</v>
      </c>
      <c r="D2408" t="s">
        <v>3089</v>
      </c>
      <c r="E2408" t="s">
        <v>2915</v>
      </c>
      <c r="F2408" t="s">
        <v>2916</v>
      </c>
      <c r="G2408" t="s">
        <v>2856</v>
      </c>
      <c r="H2408" t="s">
        <v>7050</v>
      </c>
      <c r="I2408" s="2">
        <v>45838</v>
      </c>
      <c r="J2408" t="s">
        <v>3492</v>
      </c>
      <c r="K2408" t="s">
        <v>3493</v>
      </c>
      <c r="L2408" t="s">
        <v>6477</v>
      </c>
      <c r="M2408" s="3">
        <v>2202</v>
      </c>
      <c r="N2408" s="4">
        <v>54618.28</v>
      </c>
      <c r="O2408" s="4">
        <v>60.79</v>
      </c>
      <c r="P2408" s="4">
        <v>190.26</v>
      </c>
      <c r="Q2408" s="4">
        <v>66.06</v>
      </c>
      <c r="R2408" s="4">
        <v>0</v>
      </c>
      <c r="S2408" s="4">
        <v>54367.23</v>
      </c>
      <c r="T2408" t="s">
        <v>2857</v>
      </c>
      <c r="U2408" t="s">
        <v>7051</v>
      </c>
      <c r="V2408" s="15" t="s">
        <v>6454</v>
      </c>
      <c r="W2408" t="s">
        <v>3088</v>
      </c>
    </row>
    <row r="2409" spans="1:23" x14ac:dyDescent="0.2">
      <c r="A2409" t="s">
        <v>2911</v>
      </c>
      <c r="B2409" t="s">
        <v>3087</v>
      </c>
      <c r="C2409" t="s">
        <v>2913</v>
      </c>
      <c r="D2409" t="s">
        <v>2914</v>
      </c>
      <c r="E2409" t="s">
        <v>2915</v>
      </c>
      <c r="F2409" t="s">
        <v>2916</v>
      </c>
      <c r="G2409" t="s">
        <v>2856</v>
      </c>
      <c r="H2409" t="s">
        <v>2726</v>
      </c>
      <c r="I2409" s="2">
        <v>45838</v>
      </c>
      <c r="J2409" t="s">
        <v>3032</v>
      </c>
      <c r="K2409" t="s">
        <v>3475</v>
      </c>
      <c r="L2409" t="s">
        <v>7052</v>
      </c>
      <c r="M2409" s="3">
        <v>31245</v>
      </c>
      <c r="N2409" s="4">
        <v>752786.1</v>
      </c>
      <c r="O2409" s="4">
        <v>837.84</v>
      </c>
      <c r="P2409" s="4">
        <v>0</v>
      </c>
      <c r="Q2409" s="4">
        <v>937.35</v>
      </c>
      <c r="R2409" s="4">
        <v>0</v>
      </c>
      <c r="S2409" s="4">
        <v>751948.26</v>
      </c>
      <c r="T2409" t="s">
        <v>2857</v>
      </c>
      <c r="U2409" t="s">
        <v>7053</v>
      </c>
      <c r="V2409" s="15" t="s">
        <v>6454</v>
      </c>
      <c r="W2409" t="s">
        <v>2913</v>
      </c>
    </row>
    <row r="2410" spans="1:23" x14ac:dyDescent="0.2">
      <c r="A2410" t="s">
        <v>2911</v>
      </c>
      <c r="B2410" t="s">
        <v>3087</v>
      </c>
      <c r="C2410" t="s">
        <v>2913</v>
      </c>
      <c r="D2410" t="s">
        <v>2914</v>
      </c>
      <c r="E2410" t="s">
        <v>2915</v>
      </c>
      <c r="F2410" t="s">
        <v>2916</v>
      </c>
      <c r="G2410" t="s">
        <v>2856</v>
      </c>
      <c r="H2410" t="s">
        <v>2726</v>
      </c>
      <c r="I2410" s="2">
        <v>45838</v>
      </c>
      <c r="J2410" t="s">
        <v>3032</v>
      </c>
      <c r="K2410" t="s">
        <v>3475</v>
      </c>
      <c r="L2410" t="s">
        <v>7054</v>
      </c>
      <c r="M2410" s="3">
        <v>31245</v>
      </c>
      <c r="N2410" s="4">
        <v>752786.1</v>
      </c>
      <c r="O2410" s="4">
        <v>837.84</v>
      </c>
      <c r="P2410" s="4">
        <v>0</v>
      </c>
      <c r="Q2410" s="4">
        <v>937.35</v>
      </c>
      <c r="R2410" s="4">
        <v>0</v>
      </c>
      <c r="S2410" s="4">
        <v>751948.26</v>
      </c>
      <c r="T2410" t="s">
        <v>2857</v>
      </c>
      <c r="U2410" t="s">
        <v>7053</v>
      </c>
      <c r="V2410" s="15" t="s">
        <v>6454</v>
      </c>
      <c r="W2410" t="s">
        <v>2913</v>
      </c>
    </row>
    <row r="2411" spans="1:23" x14ac:dyDescent="0.2">
      <c r="A2411" t="s">
        <v>2911</v>
      </c>
      <c r="B2411" t="s">
        <v>3087</v>
      </c>
      <c r="C2411" t="s">
        <v>2913</v>
      </c>
      <c r="D2411" t="s">
        <v>2914</v>
      </c>
      <c r="E2411" t="s">
        <v>2915</v>
      </c>
      <c r="F2411" t="s">
        <v>2916</v>
      </c>
      <c r="G2411" t="s">
        <v>2856</v>
      </c>
      <c r="H2411" t="s">
        <v>2726</v>
      </c>
      <c r="I2411" s="2">
        <v>45838</v>
      </c>
      <c r="J2411" t="s">
        <v>3032</v>
      </c>
      <c r="K2411" t="s">
        <v>3475</v>
      </c>
      <c r="L2411" t="s">
        <v>7055</v>
      </c>
      <c r="M2411" s="3">
        <v>31245</v>
      </c>
      <c r="N2411" s="4">
        <v>752786.1</v>
      </c>
      <c r="O2411" s="4">
        <v>837.84</v>
      </c>
      <c r="P2411" s="4">
        <v>0</v>
      </c>
      <c r="Q2411" s="4">
        <v>937.35</v>
      </c>
      <c r="R2411" s="4">
        <v>0</v>
      </c>
      <c r="S2411" s="4">
        <v>751948.26</v>
      </c>
      <c r="T2411" t="s">
        <v>2857</v>
      </c>
      <c r="U2411" t="s">
        <v>7053</v>
      </c>
      <c r="V2411" s="15" t="s">
        <v>6454</v>
      </c>
      <c r="W2411" t="s">
        <v>2913</v>
      </c>
    </row>
    <row r="2412" spans="1:23" x14ac:dyDescent="0.2">
      <c r="A2412" t="s">
        <v>2911</v>
      </c>
      <c r="B2412" t="s">
        <v>2912</v>
      </c>
      <c r="C2412" t="s">
        <v>3030</v>
      </c>
      <c r="D2412" t="s">
        <v>3031</v>
      </c>
      <c r="E2412" t="s">
        <v>2915</v>
      </c>
      <c r="F2412" t="s">
        <v>2916</v>
      </c>
      <c r="G2412" t="s">
        <v>2856</v>
      </c>
      <c r="H2412" t="s">
        <v>2728</v>
      </c>
      <c r="I2412" s="2">
        <v>45838</v>
      </c>
      <c r="J2412" t="s">
        <v>3032</v>
      </c>
      <c r="K2412" t="s">
        <v>6797</v>
      </c>
      <c r="L2412" t="s">
        <v>7056</v>
      </c>
      <c r="M2412" s="3">
        <v>11</v>
      </c>
      <c r="N2412" s="4">
        <v>12650</v>
      </c>
      <c r="O2412" s="4">
        <v>14.08</v>
      </c>
      <c r="P2412" s="4">
        <v>0</v>
      </c>
      <c r="Q2412" s="4">
        <v>0</v>
      </c>
      <c r="R2412" s="4">
        <v>0</v>
      </c>
      <c r="S2412" s="4">
        <v>12635.92</v>
      </c>
      <c r="T2412" t="s">
        <v>2857</v>
      </c>
      <c r="U2412" t="s">
        <v>7057</v>
      </c>
      <c r="V2412" s="15" t="s">
        <v>6454</v>
      </c>
      <c r="W2412" t="s">
        <v>3030</v>
      </c>
    </row>
    <row r="2413" spans="1:23" x14ac:dyDescent="0.2">
      <c r="A2413" t="s">
        <v>2911</v>
      </c>
      <c r="B2413" t="s">
        <v>2912</v>
      </c>
      <c r="C2413" t="s">
        <v>3030</v>
      </c>
      <c r="D2413" t="s">
        <v>3031</v>
      </c>
      <c r="E2413" t="s">
        <v>2915</v>
      </c>
      <c r="F2413" t="s">
        <v>2916</v>
      </c>
      <c r="G2413" t="s">
        <v>2856</v>
      </c>
      <c r="H2413" t="s">
        <v>2728</v>
      </c>
      <c r="I2413" s="2">
        <v>45838</v>
      </c>
      <c r="J2413" t="s">
        <v>3032</v>
      </c>
      <c r="K2413" t="s">
        <v>6797</v>
      </c>
      <c r="L2413" t="s">
        <v>7058</v>
      </c>
      <c r="M2413" s="3">
        <v>22</v>
      </c>
      <c r="N2413" s="4">
        <v>25300</v>
      </c>
      <c r="O2413" s="4">
        <v>28.16</v>
      </c>
      <c r="P2413" s="4">
        <v>0</v>
      </c>
      <c r="Q2413" s="4">
        <v>0</v>
      </c>
      <c r="R2413" s="4">
        <v>0</v>
      </c>
      <c r="S2413" s="4">
        <v>25271.84</v>
      </c>
      <c r="T2413" t="s">
        <v>2857</v>
      </c>
      <c r="U2413" t="s">
        <v>7057</v>
      </c>
      <c r="V2413" s="15" t="s">
        <v>6454</v>
      </c>
      <c r="W2413" t="s">
        <v>3030</v>
      </c>
    </row>
    <row r="2414" spans="1:23" x14ac:dyDescent="0.2">
      <c r="A2414" t="s">
        <v>2911</v>
      </c>
      <c r="B2414" t="s">
        <v>2912</v>
      </c>
      <c r="C2414" t="s">
        <v>3030</v>
      </c>
      <c r="D2414" t="s">
        <v>3031</v>
      </c>
      <c r="E2414" t="s">
        <v>2915</v>
      </c>
      <c r="F2414" t="s">
        <v>2916</v>
      </c>
      <c r="G2414" t="s">
        <v>2856</v>
      </c>
      <c r="H2414" t="s">
        <v>2728</v>
      </c>
      <c r="I2414" s="2">
        <v>45838</v>
      </c>
      <c r="J2414" t="s">
        <v>3032</v>
      </c>
      <c r="K2414" t="s">
        <v>6797</v>
      </c>
      <c r="L2414" t="s">
        <v>7059</v>
      </c>
      <c r="M2414" s="3">
        <v>22</v>
      </c>
      <c r="N2414" s="4">
        <v>25300</v>
      </c>
      <c r="O2414" s="4">
        <v>28.16</v>
      </c>
      <c r="P2414" s="4">
        <v>0</v>
      </c>
      <c r="Q2414" s="4">
        <v>0</v>
      </c>
      <c r="R2414" s="4">
        <v>0</v>
      </c>
      <c r="S2414" s="4">
        <v>25271.84</v>
      </c>
      <c r="T2414" t="s">
        <v>2857</v>
      </c>
      <c r="U2414" t="s">
        <v>7057</v>
      </c>
      <c r="V2414" s="15" t="s">
        <v>6454</v>
      </c>
      <c r="W2414" t="s">
        <v>3030</v>
      </c>
    </row>
    <row r="2415" spans="1:23" x14ac:dyDescent="0.2">
      <c r="A2415" t="s">
        <v>2911</v>
      </c>
      <c r="B2415" t="s">
        <v>2912</v>
      </c>
      <c r="C2415" t="s">
        <v>3030</v>
      </c>
      <c r="D2415" t="s">
        <v>3031</v>
      </c>
      <c r="E2415" t="s">
        <v>2915</v>
      </c>
      <c r="F2415" t="s">
        <v>2916</v>
      </c>
      <c r="G2415" t="s">
        <v>2856</v>
      </c>
      <c r="H2415" t="s">
        <v>2728</v>
      </c>
      <c r="I2415" s="2">
        <v>45838</v>
      </c>
      <c r="J2415" t="s">
        <v>3032</v>
      </c>
      <c r="K2415" t="s">
        <v>6797</v>
      </c>
      <c r="L2415" t="s">
        <v>7060</v>
      </c>
      <c r="M2415" s="3">
        <v>22</v>
      </c>
      <c r="N2415" s="4">
        <v>25300</v>
      </c>
      <c r="O2415" s="4">
        <v>28.16</v>
      </c>
      <c r="P2415" s="4">
        <v>0</v>
      </c>
      <c r="Q2415" s="4">
        <v>0</v>
      </c>
      <c r="R2415" s="4">
        <v>0</v>
      </c>
      <c r="S2415" s="4">
        <v>25271.84</v>
      </c>
      <c r="T2415" t="s">
        <v>2857</v>
      </c>
      <c r="U2415" t="s">
        <v>7057</v>
      </c>
      <c r="V2415" s="15" t="s">
        <v>6454</v>
      </c>
      <c r="W2415" t="s">
        <v>3030</v>
      </c>
    </row>
    <row r="2416" spans="1:23" x14ac:dyDescent="0.2">
      <c r="A2416" t="s">
        <v>2911</v>
      </c>
      <c r="B2416" t="s">
        <v>2912</v>
      </c>
      <c r="C2416" t="s">
        <v>3030</v>
      </c>
      <c r="D2416" t="s">
        <v>3031</v>
      </c>
      <c r="E2416" t="s">
        <v>2915</v>
      </c>
      <c r="F2416" t="s">
        <v>2916</v>
      </c>
      <c r="G2416" t="s">
        <v>2856</v>
      </c>
      <c r="H2416" t="s">
        <v>2728</v>
      </c>
      <c r="I2416" s="2">
        <v>45838</v>
      </c>
      <c r="J2416" t="s">
        <v>3032</v>
      </c>
      <c r="K2416" t="s">
        <v>6797</v>
      </c>
      <c r="L2416" t="s">
        <v>7061</v>
      </c>
      <c r="M2416" s="3">
        <v>22</v>
      </c>
      <c r="N2416" s="4">
        <v>25300</v>
      </c>
      <c r="O2416" s="4">
        <v>28.16</v>
      </c>
      <c r="P2416" s="4">
        <v>0</v>
      </c>
      <c r="Q2416" s="4">
        <v>0</v>
      </c>
      <c r="R2416" s="4">
        <v>0</v>
      </c>
      <c r="S2416" s="4">
        <v>25271.84</v>
      </c>
      <c r="T2416" t="s">
        <v>2857</v>
      </c>
      <c r="U2416" t="s">
        <v>7057</v>
      </c>
      <c r="V2416" s="15" t="s">
        <v>6454</v>
      </c>
      <c r="W2416" t="s">
        <v>3030</v>
      </c>
    </row>
    <row r="2417" spans="1:23" x14ac:dyDescent="0.2">
      <c r="A2417" t="s">
        <v>2911</v>
      </c>
      <c r="B2417" t="s">
        <v>2912</v>
      </c>
      <c r="C2417" t="s">
        <v>3030</v>
      </c>
      <c r="D2417" t="s">
        <v>3031</v>
      </c>
      <c r="E2417" t="s">
        <v>2915</v>
      </c>
      <c r="F2417" t="s">
        <v>2916</v>
      </c>
      <c r="G2417" t="s">
        <v>2856</v>
      </c>
      <c r="H2417" t="s">
        <v>2728</v>
      </c>
      <c r="I2417" s="2">
        <v>45838</v>
      </c>
      <c r="J2417" t="s">
        <v>3032</v>
      </c>
      <c r="K2417" t="s">
        <v>6797</v>
      </c>
      <c r="L2417" t="s">
        <v>7062</v>
      </c>
      <c r="M2417" s="3">
        <v>33</v>
      </c>
      <c r="N2417" s="4">
        <v>37950</v>
      </c>
      <c r="O2417" s="4">
        <v>42.24</v>
      </c>
      <c r="P2417" s="4">
        <v>0</v>
      </c>
      <c r="Q2417" s="4">
        <v>0</v>
      </c>
      <c r="R2417" s="4">
        <v>0</v>
      </c>
      <c r="S2417" s="4">
        <v>37907.760000000002</v>
      </c>
      <c r="T2417" t="s">
        <v>2857</v>
      </c>
      <c r="U2417" t="s">
        <v>7057</v>
      </c>
      <c r="V2417" s="15" t="s">
        <v>6454</v>
      </c>
      <c r="W2417" t="s">
        <v>3030</v>
      </c>
    </row>
    <row r="2418" spans="1:23" x14ac:dyDescent="0.2">
      <c r="A2418" t="s">
        <v>2911</v>
      </c>
      <c r="B2418" t="s">
        <v>2912</v>
      </c>
      <c r="C2418" t="s">
        <v>3030</v>
      </c>
      <c r="D2418" t="s">
        <v>3031</v>
      </c>
      <c r="E2418" t="s">
        <v>2915</v>
      </c>
      <c r="F2418" t="s">
        <v>2916</v>
      </c>
      <c r="G2418" t="s">
        <v>2856</v>
      </c>
      <c r="H2418" t="s">
        <v>2728</v>
      </c>
      <c r="I2418" s="2">
        <v>45838</v>
      </c>
      <c r="J2418" t="s">
        <v>3032</v>
      </c>
      <c r="K2418" t="s">
        <v>6797</v>
      </c>
      <c r="L2418" t="s">
        <v>7063</v>
      </c>
      <c r="M2418" s="3">
        <v>33</v>
      </c>
      <c r="N2418" s="4">
        <v>37950</v>
      </c>
      <c r="O2418" s="4">
        <v>42.24</v>
      </c>
      <c r="P2418" s="4">
        <v>0</v>
      </c>
      <c r="Q2418" s="4">
        <v>0</v>
      </c>
      <c r="R2418" s="4">
        <v>0</v>
      </c>
      <c r="S2418" s="4">
        <v>37907.760000000002</v>
      </c>
      <c r="T2418" t="s">
        <v>2857</v>
      </c>
      <c r="U2418" t="s">
        <v>7057</v>
      </c>
      <c r="V2418" s="15" t="s">
        <v>6454</v>
      </c>
      <c r="W2418" t="s">
        <v>3030</v>
      </c>
    </row>
    <row r="2419" spans="1:23" x14ac:dyDescent="0.2">
      <c r="A2419" t="s">
        <v>2911</v>
      </c>
      <c r="B2419" t="s">
        <v>2912</v>
      </c>
      <c r="C2419" t="s">
        <v>3030</v>
      </c>
      <c r="D2419" t="s">
        <v>3031</v>
      </c>
      <c r="E2419" t="s">
        <v>2915</v>
      </c>
      <c r="F2419" t="s">
        <v>2916</v>
      </c>
      <c r="G2419" t="s">
        <v>2856</v>
      </c>
      <c r="H2419" t="s">
        <v>2728</v>
      </c>
      <c r="I2419" s="2">
        <v>45838</v>
      </c>
      <c r="J2419" t="s">
        <v>3032</v>
      </c>
      <c r="K2419" t="s">
        <v>6797</v>
      </c>
      <c r="L2419" t="s">
        <v>7064</v>
      </c>
      <c r="M2419" s="3">
        <v>22</v>
      </c>
      <c r="N2419" s="4">
        <v>25300</v>
      </c>
      <c r="O2419" s="4">
        <v>28.16</v>
      </c>
      <c r="P2419" s="4">
        <v>0</v>
      </c>
      <c r="Q2419" s="4">
        <v>0</v>
      </c>
      <c r="R2419" s="4">
        <v>0</v>
      </c>
      <c r="S2419" s="4">
        <v>25271.84</v>
      </c>
      <c r="T2419" t="s">
        <v>2857</v>
      </c>
      <c r="U2419" t="s">
        <v>7057</v>
      </c>
      <c r="V2419" s="15" t="s">
        <v>6454</v>
      </c>
      <c r="W2419" t="s">
        <v>3030</v>
      </c>
    </row>
    <row r="2420" spans="1:23" x14ac:dyDescent="0.2">
      <c r="A2420" t="s">
        <v>2911</v>
      </c>
      <c r="B2420" t="s">
        <v>2912</v>
      </c>
      <c r="C2420" t="s">
        <v>3030</v>
      </c>
      <c r="D2420" t="s">
        <v>3031</v>
      </c>
      <c r="E2420" t="s">
        <v>2915</v>
      </c>
      <c r="F2420" t="s">
        <v>2916</v>
      </c>
      <c r="G2420" t="s">
        <v>2856</v>
      </c>
      <c r="H2420" t="s">
        <v>2728</v>
      </c>
      <c r="I2420" s="2">
        <v>45838</v>
      </c>
      <c r="J2420" t="s">
        <v>3032</v>
      </c>
      <c r="K2420" t="s">
        <v>6797</v>
      </c>
      <c r="L2420" t="s">
        <v>7065</v>
      </c>
      <c r="M2420" s="3">
        <v>33</v>
      </c>
      <c r="N2420" s="4">
        <v>37950</v>
      </c>
      <c r="O2420" s="4">
        <v>42.24</v>
      </c>
      <c r="P2420" s="4">
        <v>0</v>
      </c>
      <c r="Q2420" s="4">
        <v>0</v>
      </c>
      <c r="R2420" s="4">
        <v>0</v>
      </c>
      <c r="S2420" s="4">
        <v>37907.760000000002</v>
      </c>
      <c r="T2420" t="s">
        <v>2857</v>
      </c>
      <c r="U2420" t="s">
        <v>7057</v>
      </c>
      <c r="V2420" s="15" t="s">
        <v>6454</v>
      </c>
      <c r="W2420" t="s">
        <v>3030</v>
      </c>
    </row>
    <row r="2421" spans="1:23" x14ac:dyDescent="0.2">
      <c r="A2421" t="s">
        <v>2911</v>
      </c>
      <c r="B2421" t="s">
        <v>2912</v>
      </c>
      <c r="C2421" t="s">
        <v>3030</v>
      </c>
      <c r="D2421" t="s">
        <v>3031</v>
      </c>
      <c r="E2421" t="s">
        <v>2915</v>
      </c>
      <c r="F2421" t="s">
        <v>2916</v>
      </c>
      <c r="G2421" t="s">
        <v>2856</v>
      </c>
      <c r="H2421" t="s">
        <v>2728</v>
      </c>
      <c r="I2421" s="2">
        <v>45838</v>
      </c>
      <c r="J2421" t="s">
        <v>3032</v>
      </c>
      <c r="K2421" t="s">
        <v>6797</v>
      </c>
      <c r="L2421" t="s">
        <v>7066</v>
      </c>
      <c r="M2421" s="3">
        <v>22</v>
      </c>
      <c r="N2421" s="4">
        <v>25300</v>
      </c>
      <c r="O2421" s="4">
        <v>28.16</v>
      </c>
      <c r="P2421" s="4">
        <v>0</v>
      </c>
      <c r="Q2421" s="4">
        <v>0</v>
      </c>
      <c r="R2421" s="4">
        <v>0</v>
      </c>
      <c r="S2421" s="4">
        <v>25271.84</v>
      </c>
      <c r="T2421" t="s">
        <v>2857</v>
      </c>
      <c r="U2421" t="s">
        <v>7057</v>
      </c>
      <c r="V2421" s="15" t="s">
        <v>6454</v>
      </c>
      <c r="W2421" t="s">
        <v>3030</v>
      </c>
    </row>
    <row r="2422" spans="1:23" x14ac:dyDescent="0.2">
      <c r="A2422" t="s">
        <v>2911</v>
      </c>
      <c r="B2422" t="s">
        <v>2912</v>
      </c>
      <c r="C2422" t="s">
        <v>3030</v>
      </c>
      <c r="D2422" t="s">
        <v>3031</v>
      </c>
      <c r="E2422" t="s">
        <v>2915</v>
      </c>
      <c r="F2422" t="s">
        <v>2916</v>
      </c>
      <c r="G2422" t="s">
        <v>2856</v>
      </c>
      <c r="H2422" t="s">
        <v>2728</v>
      </c>
      <c r="I2422" s="2">
        <v>45838</v>
      </c>
      <c r="J2422" t="s">
        <v>3032</v>
      </c>
      <c r="K2422" t="s">
        <v>6797</v>
      </c>
      <c r="L2422" t="s">
        <v>7067</v>
      </c>
      <c r="M2422" s="3">
        <v>22</v>
      </c>
      <c r="N2422" s="4">
        <v>25300</v>
      </c>
      <c r="O2422" s="4">
        <v>28.16</v>
      </c>
      <c r="P2422" s="4">
        <v>0</v>
      </c>
      <c r="Q2422" s="4">
        <v>0</v>
      </c>
      <c r="R2422" s="4">
        <v>0</v>
      </c>
      <c r="S2422" s="4">
        <v>25271.84</v>
      </c>
      <c r="T2422" t="s">
        <v>2857</v>
      </c>
      <c r="U2422" t="s">
        <v>7057</v>
      </c>
      <c r="V2422" s="15" t="s">
        <v>6454</v>
      </c>
      <c r="W2422" t="s">
        <v>3030</v>
      </c>
    </row>
    <row r="2423" spans="1:23" x14ac:dyDescent="0.2">
      <c r="A2423" t="s">
        <v>2911</v>
      </c>
      <c r="B2423" t="s">
        <v>2912</v>
      </c>
      <c r="C2423" t="s">
        <v>3030</v>
      </c>
      <c r="D2423" t="s">
        <v>3031</v>
      </c>
      <c r="E2423" t="s">
        <v>2915</v>
      </c>
      <c r="F2423" t="s">
        <v>2916</v>
      </c>
      <c r="G2423" t="s">
        <v>2856</v>
      </c>
      <c r="H2423" t="s">
        <v>2728</v>
      </c>
      <c r="I2423" s="2">
        <v>45838</v>
      </c>
      <c r="J2423" t="s">
        <v>3032</v>
      </c>
      <c r="K2423" t="s">
        <v>6797</v>
      </c>
      <c r="L2423" t="s">
        <v>7068</v>
      </c>
      <c r="M2423" s="3">
        <v>44</v>
      </c>
      <c r="N2423" s="4">
        <v>50600</v>
      </c>
      <c r="O2423" s="4">
        <v>56.32</v>
      </c>
      <c r="P2423" s="4">
        <v>0</v>
      </c>
      <c r="Q2423" s="4">
        <v>0</v>
      </c>
      <c r="R2423" s="4">
        <v>0</v>
      </c>
      <c r="S2423" s="4">
        <v>50543.68</v>
      </c>
      <c r="T2423" t="s">
        <v>2857</v>
      </c>
      <c r="U2423" t="s">
        <v>7057</v>
      </c>
      <c r="V2423" s="15" t="s">
        <v>6454</v>
      </c>
      <c r="W2423" t="s">
        <v>3030</v>
      </c>
    </row>
    <row r="2424" spans="1:23" x14ac:dyDescent="0.2">
      <c r="A2424" t="s">
        <v>2911</v>
      </c>
      <c r="B2424" t="s">
        <v>2912</v>
      </c>
      <c r="C2424" t="s">
        <v>3030</v>
      </c>
      <c r="D2424" t="s">
        <v>3031</v>
      </c>
      <c r="E2424" t="s">
        <v>2915</v>
      </c>
      <c r="F2424" t="s">
        <v>2916</v>
      </c>
      <c r="G2424" t="s">
        <v>2856</v>
      </c>
      <c r="H2424" t="s">
        <v>2728</v>
      </c>
      <c r="I2424" s="2">
        <v>45838</v>
      </c>
      <c r="J2424" t="s">
        <v>3032</v>
      </c>
      <c r="K2424" t="s">
        <v>6797</v>
      </c>
      <c r="L2424" t="s">
        <v>7069</v>
      </c>
      <c r="M2424" s="3">
        <v>44</v>
      </c>
      <c r="N2424" s="4">
        <v>50600</v>
      </c>
      <c r="O2424" s="4">
        <v>56.32</v>
      </c>
      <c r="P2424" s="4">
        <v>0</v>
      </c>
      <c r="Q2424" s="4">
        <v>0</v>
      </c>
      <c r="R2424" s="4">
        <v>0</v>
      </c>
      <c r="S2424" s="4">
        <v>50543.68</v>
      </c>
      <c r="T2424" t="s">
        <v>2857</v>
      </c>
      <c r="U2424" t="s">
        <v>7057</v>
      </c>
      <c r="V2424" s="15" t="s">
        <v>6454</v>
      </c>
      <c r="W2424" t="s">
        <v>3030</v>
      </c>
    </row>
    <row r="2425" spans="1:23" x14ac:dyDescent="0.2">
      <c r="A2425" t="s">
        <v>2911</v>
      </c>
      <c r="B2425" t="s">
        <v>2912</v>
      </c>
      <c r="C2425" t="s">
        <v>3030</v>
      </c>
      <c r="D2425" t="s">
        <v>3031</v>
      </c>
      <c r="E2425" t="s">
        <v>2915</v>
      </c>
      <c r="F2425" t="s">
        <v>2916</v>
      </c>
      <c r="G2425" t="s">
        <v>2856</v>
      </c>
      <c r="H2425" t="s">
        <v>2728</v>
      </c>
      <c r="I2425" s="2">
        <v>45838</v>
      </c>
      <c r="J2425" t="s">
        <v>3032</v>
      </c>
      <c r="K2425" t="s">
        <v>6797</v>
      </c>
      <c r="L2425" t="s">
        <v>7070</v>
      </c>
      <c r="M2425" s="3">
        <v>11</v>
      </c>
      <c r="N2425" s="4">
        <v>12650</v>
      </c>
      <c r="O2425" s="4">
        <v>14.08</v>
      </c>
      <c r="P2425" s="4">
        <v>0</v>
      </c>
      <c r="Q2425" s="4">
        <v>0</v>
      </c>
      <c r="R2425" s="4">
        <v>0</v>
      </c>
      <c r="S2425" s="4">
        <v>12635.92</v>
      </c>
      <c r="T2425" t="s">
        <v>2857</v>
      </c>
      <c r="U2425" t="s">
        <v>7057</v>
      </c>
      <c r="V2425" s="15" t="s">
        <v>6454</v>
      </c>
      <c r="W2425" t="s">
        <v>3030</v>
      </c>
    </row>
    <row r="2426" spans="1:23" x14ac:dyDescent="0.2">
      <c r="A2426" t="s">
        <v>2911</v>
      </c>
      <c r="B2426" t="s">
        <v>2912</v>
      </c>
      <c r="C2426" t="s">
        <v>3030</v>
      </c>
      <c r="D2426" t="s">
        <v>3031</v>
      </c>
      <c r="E2426" t="s">
        <v>2915</v>
      </c>
      <c r="F2426" t="s">
        <v>2916</v>
      </c>
      <c r="G2426" t="s">
        <v>2856</v>
      </c>
      <c r="H2426" t="s">
        <v>2728</v>
      </c>
      <c r="I2426" s="2">
        <v>45838</v>
      </c>
      <c r="J2426" t="s">
        <v>3032</v>
      </c>
      <c r="K2426" t="s">
        <v>6797</v>
      </c>
      <c r="L2426" t="s">
        <v>7071</v>
      </c>
      <c r="M2426" s="3">
        <v>11</v>
      </c>
      <c r="N2426" s="4">
        <v>12650</v>
      </c>
      <c r="O2426" s="4">
        <v>14.08</v>
      </c>
      <c r="P2426" s="4">
        <v>0</v>
      </c>
      <c r="Q2426" s="4">
        <v>0</v>
      </c>
      <c r="R2426" s="4">
        <v>0</v>
      </c>
      <c r="S2426" s="4">
        <v>12635.92</v>
      </c>
      <c r="T2426" t="s">
        <v>2857</v>
      </c>
      <c r="U2426" t="s">
        <v>7057</v>
      </c>
      <c r="V2426" s="15" t="s">
        <v>6454</v>
      </c>
      <c r="W2426" t="s">
        <v>3030</v>
      </c>
    </row>
    <row r="2427" spans="1:23" x14ac:dyDescent="0.2">
      <c r="A2427" t="s">
        <v>2911</v>
      </c>
      <c r="B2427" t="s">
        <v>2912</v>
      </c>
      <c r="C2427" t="s">
        <v>3030</v>
      </c>
      <c r="D2427" t="s">
        <v>3031</v>
      </c>
      <c r="E2427" t="s">
        <v>2915</v>
      </c>
      <c r="F2427" t="s">
        <v>2916</v>
      </c>
      <c r="G2427" t="s">
        <v>2856</v>
      </c>
      <c r="H2427" t="s">
        <v>2728</v>
      </c>
      <c r="I2427" s="2">
        <v>45838</v>
      </c>
      <c r="J2427" t="s">
        <v>3032</v>
      </c>
      <c r="K2427" t="s">
        <v>6797</v>
      </c>
      <c r="L2427" t="s">
        <v>7072</v>
      </c>
      <c r="M2427" s="3">
        <v>22</v>
      </c>
      <c r="N2427" s="4">
        <v>25300</v>
      </c>
      <c r="O2427" s="4">
        <v>28.16</v>
      </c>
      <c r="P2427" s="4">
        <v>0</v>
      </c>
      <c r="Q2427" s="4">
        <v>0</v>
      </c>
      <c r="R2427" s="4">
        <v>0</v>
      </c>
      <c r="S2427" s="4">
        <v>25271.84</v>
      </c>
      <c r="T2427" t="s">
        <v>2857</v>
      </c>
      <c r="U2427" t="s">
        <v>7057</v>
      </c>
      <c r="V2427" s="15" t="s">
        <v>6454</v>
      </c>
      <c r="W2427" t="s">
        <v>3030</v>
      </c>
    </row>
    <row r="2428" spans="1:23" x14ac:dyDescent="0.2">
      <c r="A2428" t="s">
        <v>2911</v>
      </c>
      <c r="B2428" t="s">
        <v>2912</v>
      </c>
      <c r="C2428" t="s">
        <v>3030</v>
      </c>
      <c r="D2428" t="s">
        <v>3031</v>
      </c>
      <c r="E2428" t="s">
        <v>2915</v>
      </c>
      <c r="F2428" t="s">
        <v>2916</v>
      </c>
      <c r="G2428" t="s">
        <v>2856</v>
      </c>
      <c r="H2428" t="s">
        <v>2728</v>
      </c>
      <c r="I2428" s="2">
        <v>45838</v>
      </c>
      <c r="J2428" t="s">
        <v>3032</v>
      </c>
      <c r="K2428" t="s">
        <v>6797</v>
      </c>
      <c r="L2428" t="s">
        <v>7073</v>
      </c>
      <c r="M2428" s="3">
        <v>44</v>
      </c>
      <c r="N2428" s="4">
        <v>50600</v>
      </c>
      <c r="O2428" s="4">
        <v>56.32</v>
      </c>
      <c r="P2428" s="4">
        <v>0</v>
      </c>
      <c r="Q2428" s="4">
        <v>0</v>
      </c>
      <c r="R2428" s="4">
        <v>0</v>
      </c>
      <c r="S2428" s="4">
        <v>50543.68</v>
      </c>
      <c r="T2428" t="s">
        <v>2857</v>
      </c>
      <c r="U2428" t="s">
        <v>7057</v>
      </c>
      <c r="V2428" s="15" t="s">
        <v>6454</v>
      </c>
      <c r="W2428" t="s">
        <v>3030</v>
      </c>
    </row>
    <row r="2429" spans="1:23" x14ac:dyDescent="0.2">
      <c r="A2429" t="s">
        <v>2911</v>
      </c>
      <c r="B2429" t="s">
        <v>2912</v>
      </c>
      <c r="C2429" t="s">
        <v>3030</v>
      </c>
      <c r="D2429" t="s">
        <v>3031</v>
      </c>
      <c r="E2429" t="s">
        <v>2915</v>
      </c>
      <c r="F2429" t="s">
        <v>2916</v>
      </c>
      <c r="G2429" t="s">
        <v>2856</v>
      </c>
      <c r="H2429" t="s">
        <v>2728</v>
      </c>
      <c r="I2429" s="2">
        <v>45838</v>
      </c>
      <c r="J2429" t="s">
        <v>3032</v>
      </c>
      <c r="K2429" t="s">
        <v>6797</v>
      </c>
      <c r="L2429" t="s">
        <v>7074</v>
      </c>
      <c r="M2429" s="3">
        <v>33</v>
      </c>
      <c r="N2429" s="4">
        <v>37950</v>
      </c>
      <c r="O2429" s="4">
        <v>42.24</v>
      </c>
      <c r="P2429" s="4">
        <v>0</v>
      </c>
      <c r="Q2429" s="4">
        <v>0</v>
      </c>
      <c r="R2429" s="4">
        <v>0</v>
      </c>
      <c r="S2429" s="4">
        <v>37907.760000000002</v>
      </c>
      <c r="T2429" t="s">
        <v>2857</v>
      </c>
      <c r="U2429" t="s">
        <v>7057</v>
      </c>
      <c r="V2429" s="15" t="s">
        <v>6454</v>
      </c>
      <c r="W2429" t="s">
        <v>3030</v>
      </c>
    </row>
    <row r="2430" spans="1:23" x14ac:dyDescent="0.2">
      <c r="A2430" t="s">
        <v>2911</v>
      </c>
      <c r="B2430" t="s">
        <v>2912</v>
      </c>
      <c r="C2430" t="s">
        <v>3030</v>
      </c>
      <c r="D2430" t="s">
        <v>3031</v>
      </c>
      <c r="E2430" t="s">
        <v>2915</v>
      </c>
      <c r="F2430" t="s">
        <v>2916</v>
      </c>
      <c r="G2430" t="s">
        <v>2856</v>
      </c>
      <c r="H2430" t="s">
        <v>2728</v>
      </c>
      <c r="I2430" s="2">
        <v>45838</v>
      </c>
      <c r="J2430" t="s">
        <v>3032</v>
      </c>
      <c r="K2430" t="s">
        <v>6797</v>
      </c>
      <c r="L2430" t="s">
        <v>7075</v>
      </c>
      <c r="M2430" s="3">
        <v>55</v>
      </c>
      <c r="N2430" s="4">
        <v>63250</v>
      </c>
      <c r="O2430" s="4">
        <v>70.400000000000006</v>
      </c>
      <c r="P2430" s="4">
        <v>0</v>
      </c>
      <c r="Q2430" s="4">
        <v>0</v>
      </c>
      <c r="R2430" s="4">
        <v>0</v>
      </c>
      <c r="S2430" s="4">
        <v>63179.6</v>
      </c>
      <c r="T2430" t="s">
        <v>2857</v>
      </c>
      <c r="U2430" t="s">
        <v>7057</v>
      </c>
      <c r="V2430" s="15" t="s">
        <v>6454</v>
      </c>
      <c r="W2430" t="s">
        <v>3030</v>
      </c>
    </row>
    <row r="2431" spans="1:23" x14ac:dyDescent="0.2">
      <c r="A2431" t="s">
        <v>2911</v>
      </c>
      <c r="B2431" t="s">
        <v>2912</v>
      </c>
      <c r="C2431" t="s">
        <v>3030</v>
      </c>
      <c r="D2431" t="s">
        <v>3031</v>
      </c>
      <c r="E2431" t="s">
        <v>2915</v>
      </c>
      <c r="F2431" t="s">
        <v>2916</v>
      </c>
      <c r="G2431" t="s">
        <v>2856</v>
      </c>
      <c r="H2431" t="s">
        <v>2728</v>
      </c>
      <c r="I2431" s="2">
        <v>45838</v>
      </c>
      <c r="J2431" t="s">
        <v>3032</v>
      </c>
      <c r="K2431" t="s">
        <v>6797</v>
      </c>
      <c r="L2431" t="s">
        <v>7076</v>
      </c>
      <c r="M2431" s="3">
        <v>33</v>
      </c>
      <c r="N2431" s="4">
        <v>37950</v>
      </c>
      <c r="O2431" s="4">
        <v>42.24</v>
      </c>
      <c r="P2431" s="4">
        <v>0</v>
      </c>
      <c r="Q2431" s="4">
        <v>0</v>
      </c>
      <c r="R2431" s="4">
        <v>0</v>
      </c>
      <c r="S2431" s="4">
        <v>37907.760000000002</v>
      </c>
      <c r="T2431" t="s">
        <v>2857</v>
      </c>
      <c r="U2431" t="s">
        <v>7057</v>
      </c>
      <c r="V2431" s="15" t="s">
        <v>6454</v>
      </c>
      <c r="W2431" t="s">
        <v>3030</v>
      </c>
    </row>
    <row r="2432" spans="1:23" x14ac:dyDescent="0.2">
      <c r="A2432" t="s">
        <v>2911</v>
      </c>
      <c r="B2432" t="s">
        <v>2912</v>
      </c>
      <c r="C2432" t="s">
        <v>3030</v>
      </c>
      <c r="D2432" t="s">
        <v>3031</v>
      </c>
      <c r="E2432" t="s">
        <v>2915</v>
      </c>
      <c r="F2432" t="s">
        <v>2916</v>
      </c>
      <c r="G2432" t="s">
        <v>2856</v>
      </c>
      <c r="H2432" t="s">
        <v>2728</v>
      </c>
      <c r="I2432" s="2">
        <v>45838</v>
      </c>
      <c r="J2432" t="s">
        <v>3032</v>
      </c>
      <c r="K2432" t="s">
        <v>6797</v>
      </c>
      <c r="L2432" t="s">
        <v>7077</v>
      </c>
      <c r="M2432" s="3">
        <v>33</v>
      </c>
      <c r="N2432" s="4">
        <v>37950</v>
      </c>
      <c r="O2432" s="4">
        <v>42.24</v>
      </c>
      <c r="P2432" s="4">
        <v>0</v>
      </c>
      <c r="Q2432" s="4">
        <v>0</v>
      </c>
      <c r="R2432" s="4">
        <v>0</v>
      </c>
      <c r="S2432" s="4">
        <v>37907.760000000002</v>
      </c>
      <c r="T2432" t="s">
        <v>2857</v>
      </c>
      <c r="U2432" t="s">
        <v>7057</v>
      </c>
      <c r="V2432" s="15" t="s">
        <v>6454</v>
      </c>
      <c r="W2432" t="s">
        <v>3030</v>
      </c>
    </row>
    <row r="2433" spans="1:23" x14ac:dyDescent="0.2">
      <c r="A2433" t="s">
        <v>2911</v>
      </c>
      <c r="B2433" t="s">
        <v>2912</v>
      </c>
      <c r="C2433" t="s">
        <v>3030</v>
      </c>
      <c r="D2433" t="s">
        <v>3031</v>
      </c>
      <c r="E2433" t="s">
        <v>2915</v>
      </c>
      <c r="F2433" t="s">
        <v>2916</v>
      </c>
      <c r="G2433" t="s">
        <v>2856</v>
      </c>
      <c r="H2433" t="s">
        <v>2728</v>
      </c>
      <c r="I2433" s="2">
        <v>45838</v>
      </c>
      <c r="J2433" t="s">
        <v>3032</v>
      </c>
      <c r="K2433" t="s">
        <v>6797</v>
      </c>
      <c r="L2433" t="s">
        <v>7078</v>
      </c>
      <c r="M2433" s="3">
        <v>33</v>
      </c>
      <c r="N2433" s="4">
        <v>37950</v>
      </c>
      <c r="O2433" s="4">
        <v>42.24</v>
      </c>
      <c r="P2433" s="4">
        <v>0</v>
      </c>
      <c r="Q2433" s="4">
        <v>0</v>
      </c>
      <c r="R2433" s="4">
        <v>0</v>
      </c>
      <c r="S2433" s="4">
        <v>37907.760000000002</v>
      </c>
      <c r="T2433" t="s">
        <v>2857</v>
      </c>
      <c r="U2433" t="s">
        <v>7057</v>
      </c>
      <c r="V2433" s="15" t="s">
        <v>6454</v>
      </c>
      <c r="W2433" t="s">
        <v>3030</v>
      </c>
    </row>
    <row r="2434" spans="1:23" x14ac:dyDescent="0.2">
      <c r="A2434" t="s">
        <v>2911</v>
      </c>
      <c r="B2434" t="s">
        <v>2912</v>
      </c>
      <c r="C2434" t="s">
        <v>3030</v>
      </c>
      <c r="D2434" t="s">
        <v>3031</v>
      </c>
      <c r="E2434" t="s">
        <v>2915</v>
      </c>
      <c r="F2434" t="s">
        <v>2916</v>
      </c>
      <c r="G2434" t="s">
        <v>2856</v>
      </c>
      <c r="H2434" t="s">
        <v>2728</v>
      </c>
      <c r="I2434" s="2">
        <v>45838</v>
      </c>
      <c r="J2434" t="s">
        <v>3032</v>
      </c>
      <c r="K2434" t="s">
        <v>6797</v>
      </c>
      <c r="L2434" t="s">
        <v>7079</v>
      </c>
      <c r="M2434" s="3">
        <v>44</v>
      </c>
      <c r="N2434" s="4">
        <v>50600</v>
      </c>
      <c r="O2434" s="4">
        <v>56.32</v>
      </c>
      <c r="P2434" s="4">
        <v>0</v>
      </c>
      <c r="Q2434" s="4">
        <v>0</v>
      </c>
      <c r="R2434" s="4">
        <v>0</v>
      </c>
      <c r="S2434" s="4">
        <v>50543.68</v>
      </c>
      <c r="T2434" t="s">
        <v>2857</v>
      </c>
      <c r="U2434" t="s">
        <v>7057</v>
      </c>
      <c r="V2434" s="15" t="s">
        <v>6454</v>
      </c>
      <c r="W2434" t="s">
        <v>3030</v>
      </c>
    </row>
    <row r="2435" spans="1:23" x14ac:dyDescent="0.2">
      <c r="A2435" t="s">
        <v>2911</v>
      </c>
      <c r="B2435" t="s">
        <v>2912</v>
      </c>
      <c r="C2435" t="s">
        <v>3030</v>
      </c>
      <c r="D2435" t="s">
        <v>3031</v>
      </c>
      <c r="E2435" t="s">
        <v>2915</v>
      </c>
      <c r="F2435" t="s">
        <v>2916</v>
      </c>
      <c r="G2435" t="s">
        <v>2856</v>
      </c>
      <c r="H2435" t="s">
        <v>2728</v>
      </c>
      <c r="I2435" s="2">
        <v>45838</v>
      </c>
      <c r="J2435" t="s">
        <v>3032</v>
      </c>
      <c r="K2435" t="s">
        <v>6797</v>
      </c>
      <c r="L2435" t="s">
        <v>7080</v>
      </c>
      <c r="M2435" s="3">
        <v>44</v>
      </c>
      <c r="N2435" s="4">
        <v>50600</v>
      </c>
      <c r="O2435" s="4">
        <v>56.32</v>
      </c>
      <c r="P2435" s="4">
        <v>0</v>
      </c>
      <c r="Q2435" s="4">
        <v>0</v>
      </c>
      <c r="R2435" s="4">
        <v>0</v>
      </c>
      <c r="S2435" s="4">
        <v>50543.68</v>
      </c>
      <c r="T2435" t="s">
        <v>2857</v>
      </c>
      <c r="U2435" t="s">
        <v>7057</v>
      </c>
      <c r="V2435" s="15" t="s">
        <v>6454</v>
      </c>
      <c r="W2435" t="s">
        <v>3030</v>
      </c>
    </row>
    <row r="2436" spans="1:23" x14ac:dyDescent="0.2">
      <c r="A2436" t="s">
        <v>2911</v>
      </c>
      <c r="B2436" t="s">
        <v>2912</v>
      </c>
      <c r="C2436" t="s">
        <v>3030</v>
      </c>
      <c r="D2436" t="s">
        <v>3031</v>
      </c>
      <c r="E2436" t="s">
        <v>2915</v>
      </c>
      <c r="F2436" t="s">
        <v>2916</v>
      </c>
      <c r="G2436" t="s">
        <v>2856</v>
      </c>
      <c r="H2436" t="s">
        <v>2728</v>
      </c>
      <c r="I2436" s="2">
        <v>45838</v>
      </c>
      <c r="J2436" t="s">
        <v>3032</v>
      </c>
      <c r="K2436" t="s">
        <v>6797</v>
      </c>
      <c r="L2436" t="s">
        <v>7081</v>
      </c>
      <c r="M2436" s="3">
        <v>44</v>
      </c>
      <c r="N2436" s="4">
        <v>50600</v>
      </c>
      <c r="O2436" s="4">
        <v>56.32</v>
      </c>
      <c r="P2436" s="4">
        <v>0</v>
      </c>
      <c r="Q2436" s="4">
        <v>0</v>
      </c>
      <c r="R2436" s="4">
        <v>0</v>
      </c>
      <c r="S2436" s="4">
        <v>50543.68</v>
      </c>
      <c r="T2436" t="s">
        <v>2857</v>
      </c>
      <c r="U2436" t="s">
        <v>7057</v>
      </c>
      <c r="V2436" s="15" t="s">
        <v>6454</v>
      </c>
      <c r="W2436" t="s">
        <v>3030</v>
      </c>
    </row>
    <row r="2437" spans="1:23" x14ac:dyDescent="0.2">
      <c r="A2437" t="s">
        <v>2911</v>
      </c>
      <c r="B2437" t="s">
        <v>2912</v>
      </c>
      <c r="C2437" t="s">
        <v>3030</v>
      </c>
      <c r="D2437" t="s">
        <v>3031</v>
      </c>
      <c r="E2437" t="s">
        <v>2915</v>
      </c>
      <c r="F2437" t="s">
        <v>2916</v>
      </c>
      <c r="G2437" t="s">
        <v>2856</v>
      </c>
      <c r="H2437" t="s">
        <v>2728</v>
      </c>
      <c r="I2437" s="2">
        <v>45838</v>
      </c>
      <c r="J2437" t="s">
        <v>3032</v>
      </c>
      <c r="K2437" t="s">
        <v>6797</v>
      </c>
      <c r="L2437" t="s">
        <v>7082</v>
      </c>
      <c r="M2437" s="3">
        <v>22</v>
      </c>
      <c r="N2437" s="4">
        <v>25300</v>
      </c>
      <c r="O2437" s="4">
        <v>28.16</v>
      </c>
      <c r="P2437" s="4">
        <v>0</v>
      </c>
      <c r="Q2437" s="4">
        <v>0</v>
      </c>
      <c r="R2437" s="4">
        <v>0</v>
      </c>
      <c r="S2437" s="4">
        <v>25271.84</v>
      </c>
      <c r="T2437" t="s">
        <v>2857</v>
      </c>
      <c r="U2437" t="s">
        <v>7057</v>
      </c>
      <c r="V2437" s="15" t="s">
        <v>6454</v>
      </c>
      <c r="W2437" t="s">
        <v>3030</v>
      </c>
    </row>
    <row r="2438" spans="1:23" x14ac:dyDescent="0.2">
      <c r="A2438" t="s">
        <v>2911</v>
      </c>
      <c r="B2438" t="s">
        <v>3087</v>
      </c>
      <c r="C2438" t="s">
        <v>3148</v>
      </c>
      <c r="D2438" t="s">
        <v>3149</v>
      </c>
      <c r="E2438" t="s">
        <v>2915</v>
      </c>
      <c r="F2438" t="s">
        <v>2916</v>
      </c>
      <c r="G2438" t="s">
        <v>2856</v>
      </c>
      <c r="H2438" t="s">
        <v>7083</v>
      </c>
      <c r="I2438" s="2">
        <v>45838</v>
      </c>
      <c r="J2438" t="s">
        <v>4939</v>
      </c>
      <c r="K2438" t="s">
        <v>4940</v>
      </c>
      <c r="L2438" t="s">
        <v>6349</v>
      </c>
      <c r="M2438" s="3">
        <v>88</v>
      </c>
      <c r="N2438" s="4">
        <v>74800</v>
      </c>
      <c r="O2438" s="4">
        <v>83.25</v>
      </c>
      <c r="P2438" s="4">
        <v>0</v>
      </c>
      <c r="Q2438" s="4">
        <v>0</v>
      </c>
      <c r="R2438" s="4">
        <v>0</v>
      </c>
      <c r="S2438" s="4">
        <v>74716.75</v>
      </c>
      <c r="T2438" t="s">
        <v>2857</v>
      </c>
      <c r="U2438" t="s">
        <v>7084</v>
      </c>
      <c r="V2438" s="15" t="s">
        <v>6454</v>
      </c>
      <c r="W2438" t="s">
        <v>3148</v>
      </c>
    </row>
    <row r="2439" spans="1:23" x14ac:dyDescent="0.2">
      <c r="A2439" t="s">
        <v>2911</v>
      </c>
      <c r="B2439" t="s">
        <v>2912</v>
      </c>
      <c r="C2439" t="s">
        <v>3030</v>
      </c>
      <c r="D2439" t="s">
        <v>3031</v>
      </c>
      <c r="E2439" t="s">
        <v>2915</v>
      </c>
      <c r="F2439" t="s">
        <v>2916</v>
      </c>
      <c r="G2439" t="s">
        <v>2856</v>
      </c>
      <c r="H2439" t="s">
        <v>7085</v>
      </c>
      <c r="I2439" s="2">
        <v>45838</v>
      </c>
      <c r="J2439" t="s">
        <v>3822</v>
      </c>
      <c r="K2439" t="s">
        <v>3823</v>
      </c>
      <c r="L2439" t="s">
        <v>7086</v>
      </c>
      <c r="M2439" s="3">
        <v>44</v>
      </c>
      <c r="N2439" s="4">
        <v>32981.14</v>
      </c>
      <c r="O2439" s="4">
        <v>36.71</v>
      </c>
      <c r="P2439" s="4">
        <v>800</v>
      </c>
      <c r="Q2439" s="4">
        <v>0</v>
      </c>
      <c r="R2439" s="4">
        <v>0</v>
      </c>
      <c r="S2439" s="4">
        <v>32144.43</v>
      </c>
      <c r="T2439" t="s">
        <v>2857</v>
      </c>
      <c r="U2439" t="s">
        <v>7087</v>
      </c>
      <c r="V2439" s="15" t="s">
        <v>6454</v>
      </c>
      <c r="W2439" t="s">
        <v>3030</v>
      </c>
    </row>
    <row r="2440" spans="1:23" x14ac:dyDescent="0.2">
      <c r="A2440" t="s">
        <v>2911</v>
      </c>
      <c r="B2440" t="s">
        <v>3087</v>
      </c>
      <c r="C2440" t="s">
        <v>3156</v>
      </c>
      <c r="D2440" t="s">
        <v>3157</v>
      </c>
      <c r="E2440" t="s">
        <v>2915</v>
      </c>
      <c r="F2440" t="s">
        <v>2916</v>
      </c>
      <c r="G2440" t="s">
        <v>2856</v>
      </c>
      <c r="H2440" t="s">
        <v>7088</v>
      </c>
      <c r="I2440" s="2">
        <v>45838</v>
      </c>
      <c r="J2440" t="s">
        <v>7089</v>
      </c>
      <c r="K2440" t="s">
        <v>7090</v>
      </c>
      <c r="L2440" t="s">
        <v>7091</v>
      </c>
      <c r="M2440" s="3">
        <v>115</v>
      </c>
      <c r="N2440" s="4">
        <v>79350</v>
      </c>
      <c r="O2440" s="4">
        <v>88.31</v>
      </c>
      <c r="P2440" s="4">
        <v>0</v>
      </c>
      <c r="Q2440" s="4">
        <v>0</v>
      </c>
      <c r="R2440" s="4">
        <v>0</v>
      </c>
      <c r="S2440" s="4">
        <v>79261.69</v>
      </c>
      <c r="T2440" t="s">
        <v>2857</v>
      </c>
      <c r="U2440" t="s">
        <v>7092</v>
      </c>
      <c r="V2440" s="15" t="s">
        <v>6454</v>
      </c>
      <c r="W2440" t="s">
        <v>3156</v>
      </c>
    </row>
    <row r="2441" spans="1:23" x14ac:dyDescent="0.2">
      <c r="A2441" t="s">
        <v>2911</v>
      </c>
      <c r="B2441" t="s">
        <v>2912</v>
      </c>
      <c r="C2441" t="s">
        <v>4815</v>
      </c>
      <c r="D2441" t="s">
        <v>4816</v>
      </c>
      <c r="E2441" t="s">
        <v>2915</v>
      </c>
      <c r="F2441" t="s">
        <v>2916</v>
      </c>
      <c r="G2441" t="s">
        <v>2856</v>
      </c>
      <c r="H2441" t="s">
        <v>7093</v>
      </c>
      <c r="I2441" s="2">
        <v>45838</v>
      </c>
      <c r="J2441" t="s">
        <v>4818</v>
      </c>
      <c r="K2441" t="s">
        <v>4883</v>
      </c>
      <c r="L2441" t="s">
        <v>7094</v>
      </c>
      <c r="M2441" s="3">
        <v>1862</v>
      </c>
      <c r="N2441" s="4">
        <v>837900</v>
      </c>
      <c r="O2441" s="4">
        <v>932.57</v>
      </c>
      <c r="P2441" s="4">
        <v>12030</v>
      </c>
      <c r="Q2441" s="4">
        <v>0</v>
      </c>
      <c r="R2441" s="4">
        <v>0</v>
      </c>
      <c r="S2441" s="4">
        <v>824937.43</v>
      </c>
      <c r="T2441" t="s">
        <v>2857</v>
      </c>
      <c r="U2441" t="s">
        <v>7095</v>
      </c>
      <c r="V2441" s="15" t="s">
        <v>6454</v>
      </c>
      <c r="W2441" t="s">
        <v>4815</v>
      </c>
    </row>
    <row r="2442" spans="1:23" x14ac:dyDescent="0.2">
      <c r="A2442" t="s">
        <v>2911</v>
      </c>
      <c r="B2442" t="s">
        <v>2912</v>
      </c>
      <c r="C2442" t="s">
        <v>4815</v>
      </c>
      <c r="D2442" t="s">
        <v>4816</v>
      </c>
      <c r="E2442" t="s">
        <v>2915</v>
      </c>
      <c r="F2442" t="s">
        <v>2916</v>
      </c>
      <c r="G2442" t="s">
        <v>2856</v>
      </c>
      <c r="H2442" t="s">
        <v>7096</v>
      </c>
      <c r="I2442" s="2">
        <v>45838</v>
      </c>
      <c r="J2442" t="s">
        <v>4818</v>
      </c>
      <c r="K2442" t="s">
        <v>4883</v>
      </c>
      <c r="L2442" t="s">
        <v>7097</v>
      </c>
      <c r="M2442" s="3">
        <v>2406</v>
      </c>
      <c r="N2442" s="4">
        <v>1082700</v>
      </c>
      <c r="O2442" s="4">
        <v>1205.02</v>
      </c>
      <c r="P2442" s="4">
        <v>12030</v>
      </c>
      <c r="Q2442" s="4">
        <v>0</v>
      </c>
      <c r="R2442" s="4">
        <v>0</v>
      </c>
      <c r="S2442" s="4">
        <v>1069464.98</v>
      </c>
      <c r="T2442" t="s">
        <v>2857</v>
      </c>
      <c r="U2442" t="s">
        <v>7098</v>
      </c>
      <c r="V2442" s="15" t="s">
        <v>6454</v>
      </c>
      <c r="W2442" t="s">
        <v>4815</v>
      </c>
    </row>
    <row r="2443" spans="1:23" x14ac:dyDescent="0.2">
      <c r="A2443" t="s">
        <v>2911</v>
      </c>
      <c r="B2443" t="s">
        <v>2912</v>
      </c>
      <c r="C2443" t="s">
        <v>4815</v>
      </c>
      <c r="D2443" t="s">
        <v>4816</v>
      </c>
      <c r="E2443" t="s">
        <v>2915</v>
      </c>
      <c r="F2443" t="s">
        <v>2916</v>
      </c>
      <c r="G2443" t="s">
        <v>2856</v>
      </c>
      <c r="H2443" t="s">
        <v>7099</v>
      </c>
      <c r="I2443" s="2">
        <v>45838</v>
      </c>
      <c r="J2443" t="s">
        <v>4818</v>
      </c>
      <c r="K2443" t="s">
        <v>4883</v>
      </c>
      <c r="L2443" t="s">
        <v>7100</v>
      </c>
      <c r="M2443" s="3">
        <v>2237</v>
      </c>
      <c r="N2443" s="4">
        <v>1006650</v>
      </c>
      <c r="O2443" s="4">
        <v>1120.3800000000001</v>
      </c>
      <c r="P2443" s="4">
        <v>12030</v>
      </c>
      <c r="Q2443" s="4">
        <v>0</v>
      </c>
      <c r="R2443" s="4">
        <v>0</v>
      </c>
      <c r="S2443" s="4">
        <v>993499.62</v>
      </c>
      <c r="T2443" t="s">
        <v>2857</v>
      </c>
      <c r="U2443" t="s">
        <v>7101</v>
      </c>
      <c r="V2443" s="15" t="s">
        <v>6454</v>
      </c>
      <c r="W2443" t="s">
        <v>4815</v>
      </c>
    </row>
    <row r="2444" spans="1:23" x14ac:dyDescent="0.2">
      <c r="A2444" t="s">
        <v>2911</v>
      </c>
      <c r="B2444" t="s">
        <v>2912</v>
      </c>
      <c r="C2444" t="s">
        <v>2922</v>
      </c>
      <c r="D2444" t="s">
        <v>2923</v>
      </c>
      <c r="E2444" t="s">
        <v>2915</v>
      </c>
      <c r="F2444" t="s">
        <v>2916</v>
      </c>
      <c r="G2444" t="s">
        <v>2856</v>
      </c>
      <c r="H2444" t="s">
        <v>7102</v>
      </c>
      <c r="I2444" s="2">
        <v>45821</v>
      </c>
      <c r="J2444" t="s">
        <v>4695</v>
      </c>
      <c r="K2444" t="s">
        <v>4696</v>
      </c>
      <c r="L2444" t="s">
        <v>6460</v>
      </c>
      <c r="M2444" s="3">
        <v>37651</v>
      </c>
      <c r="N2444" s="4">
        <v>806620.34</v>
      </c>
      <c r="O2444" s="4">
        <v>897.75</v>
      </c>
      <c r="P2444" s="4">
        <v>1200</v>
      </c>
      <c r="Q2444" s="4">
        <v>1129.53</v>
      </c>
      <c r="R2444" s="4">
        <v>3500</v>
      </c>
      <c r="S2444" s="4">
        <v>801022.59</v>
      </c>
      <c r="T2444" t="s">
        <v>2857</v>
      </c>
      <c r="U2444" t="s">
        <v>7103</v>
      </c>
      <c r="V2444" s="15" t="s">
        <v>6454</v>
      </c>
      <c r="W2444" t="s">
        <v>2922</v>
      </c>
    </row>
    <row r="2445" spans="1:23" x14ac:dyDescent="0.2">
      <c r="A2445" t="s">
        <v>2911</v>
      </c>
      <c r="B2445" t="s">
        <v>2912</v>
      </c>
      <c r="C2445" t="s">
        <v>2887</v>
      </c>
      <c r="D2445" t="s">
        <v>2888</v>
      </c>
      <c r="E2445" t="s">
        <v>2915</v>
      </c>
      <c r="F2445" t="s">
        <v>2916</v>
      </c>
      <c r="G2445" t="s">
        <v>2856</v>
      </c>
      <c r="H2445" t="s">
        <v>7104</v>
      </c>
      <c r="I2445" s="2">
        <v>45832</v>
      </c>
      <c r="J2445" t="s">
        <v>6463</v>
      </c>
      <c r="K2445" t="s">
        <v>6464</v>
      </c>
      <c r="L2445" t="s">
        <v>6465</v>
      </c>
      <c r="M2445" s="3">
        <v>3851</v>
      </c>
      <c r="N2445" s="4">
        <v>85039.13</v>
      </c>
      <c r="O2445" s="4">
        <v>94.65</v>
      </c>
      <c r="P2445" s="4">
        <v>525</v>
      </c>
      <c r="Q2445" s="4">
        <v>115.53</v>
      </c>
      <c r="R2445" s="4">
        <v>525</v>
      </c>
      <c r="S2445" s="4">
        <v>83894.48</v>
      </c>
      <c r="T2445" t="s">
        <v>2857</v>
      </c>
      <c r="U2445" t="s">
        <v>7105</v>
      </c>
      <c r="V2445" s="15" t="s">
        <v>6454</v>
      </c>
      <c r="W2445" t="s">
        <v>2887</v>
      </c>
    </row>
    <row r="2446" spans="1:23" x14ac:dyDescent="0.2">
      <c r="A2446" t="s">
        <v>2911</v>
      </c>
      <c r="B2446" t="s">
        <v>2912</v>
      </c>
      <c r="C2446" t="s">
        <v>2887</v>
      </c>
      <c r="D2446" t="s">
        <v>2888</v>
      </c>
      <c r="E2446" t="s">
        <v>2915</v>
      </c>
      <c r="F2446" t="s">
        <v>2916</v>
      </c>
      <c r="G2446" t="s">
        <v>2856</v>
      </c>
      <c r="H2446" t="s">
        <v>7106</v>
      </c>
      <c r="I2446" s="2">
        <v>45832</v>
      </c>
      <c r="J2446" t="s">
        <v>6463</v>
      </c>
      <c r="K2446" t="s">
        <v>6464</v>
      </c>
      <c r="L2446" t="s">
        <v>6468</v>
      </c>
      <c r="M2446" s="3">
        <v>3936</v>
      </c>
      <c r="N2446" s="4">
        <v>86916.13</v>
      </c>
      <c r="O2446" s="4">
        <v>96.74</v>
      </c>
      <c r="P2446" s="4">
        <v>591.83000000000004</v>
      </c>
      <c r="Q2446" s="4">
        <v>118.08</v>
      </c>
      <c r="R2446" s="4">
        <v>525</v>
      </c>
      <c r="S2446" s="4">
        <v>85702.56</v>
      </c>
      <c r="T2446" t="s">
        <v>2857</v>
      </c>
      <c r="U2446" t="s">
        <v>7107</v>
      </c>
      <c r="V2446" s="15" t="s">
        <v>6454</v>
      </c>
      <c r="W2446" t="s">
        <v>2887</v>
      </c>
    </row>
    <row r="2447" spans="1:23" x14ac:dyDescent="0.2">
      <c r="A2447" t="s">
        <v>2911</v>
      </c>
      <c r="B2447" t="s">
        <v>2912</v>
      </c>
      <c r="C2447" t="s">
        <v>2887</v>
      </c>
      <c r="D2447" t="s">
        <v>2888</v>
      </c>
      <c r="E2447" t="s">
        <v>2915</v>
      </c>
      <c r="F2447" t="s">
        <v>2916</v>
      </c>
      <c r="G2447" t="s">
        <v>2856</v>
      </c>
      <c r="H2447" t="s">
        <v>7108</v>
      </c>
      <c r="I2447" s="2">
        <v>45832</v>
      </c>
      <c r="J2447" t="s">
        <v>6463</v>
      </c>
      <c r="K2447" t="s">
        <v>6464</v>
      </c>
      <c r="L2447" t="s">
        <v>6471</v>
      </c>
      <c r="M2447" s="3">
        <v>3956</v>
      </c>
      <c r="N2447" s="4">
        <v>87357.78</v>
      </c>
      <c r="O2447" s="4">
        <v>97.23</v>
      </c>
      <c r="P2447" s="4">
        <v>591.83000000000004</v>
      </c>
      <c r="Q2447" s="4">
        <v>118.68</v>
      </c>
      <c r="R2447" s="4">
        <v>525</v>
      </c>
      <c r="S2447" s="4">
        <v>86143.72</v>
      </c>
      <c r="T2447" t="s">
        <v>2857</v>
      </c>
      <c r="U2447" t="s">
        <v>7109</v>
      </c>
      <c r="V2447" s="15" t="s">
        <v>6454</v>
      </c>
      <c r="W2447" t="s">
        <v>2887</v>
      </c>
    </row>
    <row r="2448" spans="1:23" x14ac:dyDescent="0.2">
      <c r="A2448" t="s">
        <v>2911</v>
      </c>
      <c r="B2448" t="s">
        <v>3087</v>
      </c>
      <c r="C2448" t="s">
        <v>3088</v>
      </c>
      <c r="D2448" t="s">
        <v>3089</v>
      </c>
      <c r="E2448" t="s">
        <v>2915</v>
      </c>
      <c r="F2448" t="s">
        <v>2916</v>
      </c>
      <c r="G2448" t="s">
        <v>2856</v>
      </c>
      <c r="H2448" t="s">
        <v>7110</v>
      </c>
      <c r="I2448" s="2">
        <v>45838</v>
      </c>
      <c r="J2448" t="s">
        <v>3492</v>
      </c>
      <c r="K2448" t="s">
        <v>3493</v>
      </c>
      <c r="L2448" t="s">
        <v>6474</v>
      </c>
      <c r="M2448" s="3">
        <v>8810</v>
      </c>
      <c r="N2448" s="4">
        <v>204673.6</v>
      </c>
      <c r="O2448" s="4">
        <v>227.8</v>
      </c>
      <c r="P2448" s="4">
        <v>754.77</v>
      </c>
      <c r="Q2448" s="4">
        <v>264.3</v>
      </c>
      <c r="R2448" s="4">
        <v>0</v>
      </c>
      <c r="S2448" s="4">
        <v>203691.03</v>
      </c>
      <c r="T2448" t="s">
        <v>2857</v>
      </c>
      <c r="U2448" t="s">
        <v>7111</v>
      </c>
      <c r="V2448" s="15" t="s">
        <v>6454</v>
      </c>
      <c r="W2448" t="s">
        <v>3088</v>
      </c>
    </row>
    <row r="2449" spans="1:23" x14ac:dyDescent="0.2">
      <c r="A2449" t="s">
        <v>2911</v>
      </c>
      <c r="B2449" t="s">
        <v>3087</v>
      </c>
      <c r="C2449" t="s">
        <v>3088</v>
      </c>
      <c r="D2449" t="s">
        <v>3089</v>
      </c>
      <c r="E2449" t="s">
        <v>2915</v>
      </c>
      <c r="F2449" t="s">
        <v>2916</v>
      </c>
      <c r="G2449" t="s">
        <v>2856</v>
      </c>
      <c r="H2449" t="s">
        <v>7110</v>
      </c>
      <c r="I2449" s="2">
        <v>45838</v>
      </c>
      <c r="J2449" t="s">
        <v>3492</v>
      </c>
      <c r="K2449" t="s">
        <v>3493</v>
      </c>
      <c r="L2449" t="s">
        <v>6323</v>
      </c>
      <c r="M2449" s="3">
        <v>6607</v>
      </c>
      <c r="N2449" s="4">
        <v>153505.20000000001</v>
      </c>
      <c r="O2449" s="4">
        <v>170.85</v>
      </c>
      <c r="P2449" s="4">
        <v>566.07000000000005</v>
      </c>
      <c r="Q2449" s="4">
        <v>198.21</v>
      </c>
      <c r="R2449" s="4">
        <v>0</v>
      </c>
      <c r="S2449" s="4">
        <v>152768.28</v>
      </c>
      <c r="T2449" t="s">
        <v>2857</v>
      </c>
      <c r="U2449" t="s">
        <v>7111</v>
      </c>
      <c r="V2449" s="15" t="s">
        <v>6454</v>
      </c>
      <c r="W2449" t="s">
        <v>3088</v>
      </c>
    </row>
    <row r="2450" spans="1:23" x14ac:dyDescent="0.2">
      <c r="A2450" t="s">
        <v>2911</v>
      </c>
      <c r="B2450" t="s">
        <v>3087</v>
      </c>
      <c r="C2450" t="s">
        <v>3088</v>
      </c>
      <c r="D2450" t="s">
        <v>3089</v>
      </c>
      <c r="E2450" t="s">
        <v>2915</v>
      </c>
      <c r="F2450" t="s">
        <v>2916</v>
      </c>
      <c r="G2450" t="s">
        <v>2856</v>
      </c>
      <c r="H2450" t="s">
        <v>7110</v>
      </c>
      <c r="I2450" s="2">
        <v>45838</v>
      </c>
      <c r="J2450" t="s">
        <v>3492</v>
      </c>
      <c r="K2450" t="s">
        <v>3493</v>
      </c>
      <c r="L2450" t="s">
        <v>6476</v>
      </c>
      <c r="M2450" s="3">
        <v>11012</v>
      </c>
      <c r="N2450" s="4">
        <v>255842</v>
      </c>
      <c r="O2450" s="4">
        <v>284.75</v>
      </c>
      <c r="P2450" s="4">
        <v>943.46</v>
      </c>
      <c r="Q2450" s="4">
        <v>330.36</v>
      </c>
      <c r="R2450" s="4">
        <v>0</v>
      </c>
      <c r="S2450" s="4">
        <v>254613.79</v>
      </c>
      <c r="T2450" t="s">
        <v>2857</v>
      </c>
      <c r="U2450" t="s">
        <v>7111</v>
      </c>
      <c r="V2450" s="15" t="s">
        <v>6454</v>
      </c>
      <c r="W2450" t="s">
        <v>3088</v>
      </c>
    </row>
    <row r="2451" spans="1:23" x14ac:dyDescent="0.2">
      <c r="A2451" t="s">
        <v>2911</v>
      </c>
      <c r="B2451" t="s">
        <v>3087</v>
      </c>
      <c r="C2451" t="s">
        <v>3088</v>
      </c>
      <c r="D2451" t="s">
        <v>3089</v>
      </c>
      <c r="E2451" t="s">
        <v>2915</v>
      </c>
      <c r="F2451" t="s">
        <v>2916</v>
      </c>
      <c r="G2451" t="s">
        <v>2856</v>
      </c>
      <c r="H2451" t="s">
        <v>7110</v>
      </c>
      <c r="I2451" s="2">
        <v>45838</v>
      </c>
      <c r="J2451" t="s">
        <v>3492</v>
      </c>
      <c r="K2451" t="s">
        <v>3493</v>
      </c>
      <c r="L2451" t="s">
        <v>6477</v>
      </c>
      <c r="M2451" s="3">
        <v>2202</v>
      </c>
      <c r="N2451" s="4">
        <v>51168.4</v>
      </c>
      <c r="O2451" s="4">
        <v>56.95</v>
      </c>
      <c r="P2451" s="4">
        <v>190.26</v>
      </c>
      <c r="Q2451" s="4">
        <v>66.06</v>
      </c>
      <c r="R2451" s="4">
        <v>0</v>
      </c>
      <c r="S2451" s="4">
        <v>50921.19</v>
      </c>
      <c r="T2451" t="s">
        <v>2857</v>
      </c>
      <c r="U2451" t="s">
        <v>7111</v>
      </c>
      <c r="V2451" s="15" t="s">
        <v>6454</v>
      </c>
      <c r="W2451" t="s">
        <v>3088</v>
      </c>
    </row>
    <row r="2452" spans="1:23" x14ac:dyDescent="0.2">
      <c r="A2452" s="7" t="s">
        <v>2911</v>
      </c>
      <c r="B2452" s="7" t="s">
        <v>10</v>
      </c>
      <c r="C2452" s="7" t="s">
        <v>10</v>
      </c>
      <c r="D2452" s="7" t="s">
        <v>10</v>
      </c>
      <c r="E2452" s="7" t="s">
        <v>10</v>
      </c>
      <c r="F2452" s="7" t="s">
        <v>10</v>
      </c>
      <c r="G2452" s="7" t="s">
        <v>10</v>
      </c>
      <c r="H2452" s="7" t="s">
        <v>10</v>
      </c>
      <c r="I2452" s="8"/>
      <c r="J2452" s="7" t="s">
        <v>10</v>
      </c>
      <c r="K2452" s="7" t="s">
        <v>10</v>
      </c>
      <c r="L2452" s="7" t="s">
        <v>10</v>
      </c>
      <c r="M2452" s="9">
        <v>5419102</v>
      </c>
      <c r="N2452" s="10">
        <v>127590674.31</v>
      </c>
      <c r="O2452" s="10">
        <v>125618.52</v>
      </c>
      <c r="P2452" s="10">
        <v>373029.12</v>
      </c>
      <c r="Q2452" s="10">
        <v>156083.69</v>
      </c>
      <c r="R2452" s="10">
        <v>398663.23</v>
      </c>
      <c r="S2452" s="10">
        <v>126693363.44</v>
      </c>
      <c r="T2452" s="7" t="s">
        <v>10</v>
      </c>
      <c r="U2452" s="7" t="s">
        <v>10</v>
      </c>
      <c r="V2452" s="15" t="s">
        <v>6454</v>
      </c>
      <c r="W2452" s="7" t="s">
        <v>10</v>
      </c>
    </row>
    <row r="2453" spans="1:23" x14ac:dyDescent="0.2">
      <c r="A2453" t="s">
        <v>3502</v>
      </c>
      <c r="B2453" t="s">
        <v>2912</v>
      </c>
      <c r="C2453" t="s">
        <v>2871</v>
      </c>
      <c r="D2453" t="s">
        <v>2872</v>
      </c>
      <c r="E2453" t="s">
        <v>3503</v>
      </c>
      <c r="F2453" t="s">
        <v>2916</v>
      </c>
      <c r="G2453" t="s">
        <v>2809</v>
      </c>
      <c r="H2453" t="s">
        <v>7112</v>
      </c>
      <c r="I2453" s="2">
        <v>45809</v>
      </c>
      <c r="J2453" t="s">
        <v>6394</v>
      </c>
      <c r="K2453" t="s">
        <v>6395</v>
      </c>
      <c r="L2453" t="s">
        <v>6396</v>
      </c>
      <c r="M2453" s="3">
        <v>27646</v>
      </c>
      <c r="N2453" s="4">
        <v>555684.6</v>
      </c>
      <c r="O2453" s="4">
        <v>0</v>
      </c>
      <c r="P2453" s="4">
        <v>0</v>
      </c>
      <c r="Q2453" s="4">
        <v>0</v>
      </c>
      <c r="R2453" s="4">
        <v>0</v>
      </c>
      <c r="S2453" s="4">
        <v>555684.6</v>
      </c>
      <c r="T2453" t="s">
        <v>5699</v>
      </c>
      <c r="U2453" t="s">
        <v>7113</v>
      </c>
      <c r="V2453" s="15" t="s">
        <v>6454</v>
      </c>
      <c r="W2453" t="s">
        <v>2871</v>
      </c>
    </row>
    <row r="2454" spans="1:23" x14ac:dyDescent="0.2">
      <c r="A2454" t="s">
        <v>3502</v>
      </c>
      <c r="B2454" t="s">
        <v>2912</v>
      </c>
      <c r="C2454" t="s">
        <v>2871</v>
      </c>
      <c r="D2454" t="s">
        <v>2872</v>
      </c>
      <c r="E2454" t="s">
        <v>3503</v>
      </c>
      <c r="F2454" t="s">
        <v>2916</v>
      </c>
      <c r="G2454" t="s">
        <v>2809</v>
      </c>
      <c r="H2454" t="s">
        <v>7112</v>
      </c>
      <c r="I2454" s="2">
        <v>45809</v>
      </c>
      <c r="J2454" t="s">
        <v>6394</v>
      </c>
      <c r="K2454" t="s">
        <v>6395</v>
      </c>
      <c r="L2454" t="s">
        <v>6399</v>
      </c>
      <c r="M2454" s="3">
        <v>27646</v>
      </c>
      <c r="N2454" s="4">
        <v>555684.6</v>
      </c>
      <c r="O2454" s="4">
        <v>0</v>
      </c>
      <c r="P2454" s="4">
        <v>0</v>
      </c>
      <c r="Q2454" s="4">
        <v>0</v>
      </c>
      <c r="R2454" s="4">
        <v>0</v>
      </c>
      <c r="S2454" s="4">
        <v>555684.6</v>
      </c>
      <c r="T2454" t="s">
        <v>5699</v>
      </c>
      <c r="U2454" t="s">
        <v>7113</v>
      </c>
      <c r="V2454" s="15" t="s">
        <v>6454</v>
      </c>
      <c r="W2454" t="s">
        <v>2871</v>
      </c>
    </row>
    <row r="2455" spans="1:23" x14ac:dyDescent="0.2">
      <c r="A2455" t="s">
        <v>3502</v>
      </c>
      <c r="B2455" t="s">
        <v>2912</v>
      </c>
      <c r="C2455" t="s">
        <v>2871</v>
      </c>
      <c r="D2455" t="s">
        <v>2872</v>
      </c>
      <c r="E2455" t="s">
        <v>3503</v>
      </c>
      <c r="F2455" t="s">
        <v>2916</v>
      </c>
      <c r="G2455" t="s">
        <v>2809</v>
      </c>
      <c r="H2455" t="s">
        <v>2045</v>
      </c>
      <c r="I2455" s="2">
        <v>45827</v>
      </c>
      <c r="J2455" t="s">
        <v>3531</v>
      </c>
      <c r="K2455" t="s">
        <v>7114</v>
      </c>
      <c r="L2455" t="s">
        <v>7115</v>
      </c>
      <c r="M2455" s="3">
        <v>13642</v>
      </c>
      <c r="N2455" s="4">
        <v>298759.8</v>
      </c>
      <c r="O2455" s="4">
        <v>0</v>
      </c>
      <c r="P2455" s="4">
        <v>0</v>
      </c>
      <c r="Q2455" s="4">
        <v>0</v>
      </c>
      <c r="R2455" s="4">
        <v>0</v>
      </c>
      <c r="S2455" s="4">
        <v>298759.8</v>
      </c>
      <c r="T2455" t="s">
        <v>7116</v>
      </c>
      <c r="U2455" t="s">
        <v>7117</v>
      </c>
      <c r="V2455" s="15" t="s">
        <v>6454</v>
      </c>
      <c r="W2455" t="s">
        <v>2871</v>
      </c>
    </row>
    <row r="2456" spans="1:23" x14ac:dyDescent="0.2">
      <c r="A2456" t="s">
        <v>3502</v>
      </c>
      <c r="B2456" t="s">
        <v>2912</v>
      </c>
      <c r="C2456" t="s">
        <v>2922</v>
      </c>
      <c r="D2456" t="s">
        <v>2923</v>
      </c>
      <c r="E2456" t="s">
        <v>3503</v>
      </c>
      <c r="F2456" t="s">
        <v>2916</v>
      </c>
      <c r="G2456" t="s">
        <v>2809</v>
      </c>
      <c r="H2456" t="s">
        <v>2048</v>
      </c>
      <c r="I2456" s="2">
        <v>45834</v>
      </c>
      <c r="J2456" t="s">
        <v>3531</v>
      </c>
      <c r="K2456" t="s">
        <v>3532</v>
      </c>
      <c r="L2456" t="s">
        <v>7118</v>
      </c>
      <c r="M2456" s="3">
        <v>3168</v>
      </c>
      <c r="N2456" s="4">
        <v>78263.789999999994</v>
      </c>
      <c r="O2456" s="4">
        <v>0</v>
      </c>
      <c r="P2456" s="4">
        <v>0</v>
      </c>
      <c r="Q2456" s="4">
        <v>0</v>
      </c>
      <c r="R2456" s="4">
        <v>0</v>
      </c>
      <c r="S2456" s="4">
        <v>78263.789999999994</v>
      </c>
      <c r="T2456" t="s">
        <v>6479</v>
      </c>
      <c r="U2456" t="s">
        <v>7119</v>
      </c>
      <c r="V2456" s="15" t="s">
        <v>6454</v>
      </c>
      <c r="W2456" t="s">
        <v>2922</v>
      </c>
    </row>
    <row r="2457" spans="1:23" x14ac:dyDescent="0.2">
      <c r="A2457" t="s">
        <v>3502</v>
      </c>
      <c r="B2457" t="s">
        <v>2870</v>
      </c>
      <c r="C2457" t="s">
        <v>2871</v>
      </c>
      <c r="D2457" t="s">
        <v>2872</v>
      </c>
      <c r="E2457" t="s">
        <v>3503</v>
      </c>
      <c r="F2457" t="s">
        <v>2874</v>
      </c>
      <c r="G2457" t="s">
        <v>2809</v>
      </c>
      <c r="H2457" t="s">
        <v>7120</v>
      </c>
      <c r="I2457" s="2">
        <v>45838</v>
      </c>
      <c r="J2457" t="s">
        <v>2811</v>
      </c>
      <c r="K2457" t="s">
        <v>2876</v>
      </c>
      <c r="L2457" t="s">
        <v>6496</v>
      </c>
      <c r="M2457" s="3">
        <v>26923</v>
      </c>
      <c r="N2457" s="4">
        <v>28731.52</v>
      </c>
      <c r="O2457" s="4">
        <v>0</v>
      </c>
      <c r="P2457" s="4">
        <v>0</v>
      </c>
      <c r="Q2457" s="4">
        <v>0</v>
      </c>
      <c r="R2457" s="4">
        <v>0</v>
      </c>
      <c r="S2457" s="4">
        <v>28731.52</v>
      </c>
      <c r="T2457" t="s">
        <v>6483</v>
      </c>
      <c r="U2457" t="s">
        <v>7121</v>
      </c>
      <c r="V2457" s="15" t="s">
        <v>6454</v>
      </c>
      <c r="W2457" t="s">
        <v>2871</v>
      </c>
    </row>
    <row r="2458" spans="1:23" x14ac:dyDescent="0.2">
      <c r="A2458" t="s">
        <v>3502</v>
      </c>
      <c r="B2458" t="s">
        <v>2870</v>
      </c>
      <c r="C2458" t="s">
        <v>2871</v>
      </c>
      <c r="D2458" t="s">
        <v>2872</v>
      </c>
      <c r="E2458" t="s">
        <v>3503</v>
      </c>
      <c r="F2458" t="s">
        <v>2874</v>
      </c>
      <c r="G2458" t="s">
        <v>2809</v>
      </c>
      <c r="H2458" t="s">
        <v>7120</v>
      </c>
      <c r="I2458" s="2">
        <v>45838</v>
      </c>
      <c r="J2458" t="s">
        <v>2811</v>
      </c>
      <c r="K2458" t="s">
        <v>2876</v>
      </c>
      <c r="L2458" t="s">
        <v>7122</v>
      </c>
      <c r="M2458" s="3">
        <v>13351</v>
      </c>
      <c r="N2458" s="4">
        <v>14173.45</v>
      </c>
      <c r="O2458" s="4">
        <v>0</v>
      </c>
      <c r="P2458" s="4">
        <v>0</v>
      </c>
      <c r="Q2458" s="4">
        <v>0</v>
      </c>
      <c r="R2458" s="4">
        <v>0</v>
      </c>
      <c r="S2458" s="4">
        <v>14173.45</v>
      </c>
      <c r="T2458" t="s">
        <v>6483</v>
      </c>
      <c r="U2458" t="s">
        <v>7121</v>
      </c>
      <c r="V2458" s="15" t="s">
        <v>6454</v>
      </c>
      <c r="W2458" t="s">
        <v>2871</v>
      </c>
    </row>
    <row r="2459" spans="1:23" x14ac:dyDescent="0.2">
      <c r="A2459" t="s">
        <v>3502</v>
      </c>
      <c r="B2459" t="s">
        <v>2870</v>
      </c>
      <c r="C2459" t="s">
        <v>2871</v>
      </c>
      <c r="D2459" t="s">
        <v>2872</v>
      </c>
      <c r="E2459" t="s">
        <v>3503</v>
      </c>
      <c r="F2459" t="s">
        <v>2874</v>
      </c>
      <c r="G2459" t="s">
        <v>2809</v>
      </c>
      <c r="H2459" t="s">
        <v>7120</v>
      </c>
      <c r="I2459" s="2">
        <v>45838</v>
      </c>
      <c r="J2459" t="s">
        <v>2811</v>
      </c>
      <c r="K2459" t="s">
        <v>2876</v>
      </c>
      <c r="L2459" t="s">
        <v>6497</v>
      </c>
      <c r="M2459" s="3">
        <v>27531</v>
      </c>
      <c r="N2459" s="4">
        <v>34792.33</v>
      </c>
      <c r="O2459" s="4">
        <v>0</v>
      </c>
      <c r="P2459" s="4">
        <v>0</v>
      </c>
      <c r="Q2459" s="4">
        <v>0</v>
      </c>
      <c r="R2459" s="4">
        <v>0</v>
      </c>
      <c r="S2459" s="4">
        <v>34792.33</v>
      </c>
      <c r="T2459" t="s">
        <v>6483</v>
      </c>
      <c r="U2459" t="s">
        <v>7121</v>
      </c>
      <c r="V2459" s="15" t="s">
        <v>6454</v>
      </c>
      <c r="W2459" t="s">
        <v>2871</v>
      </c>
    </row>
    <row r="2460" spans="1:23" x14ac:dyDescent="0.2">
      <c r="A2460" t="s">
        <v>3502</v>
      </c>
      <c r="B2460" t="s">
        <v>2870</v>
      </c>
      <c r="C2460" t="s">
        <v>2871</v>
      </c>
      <c r="D2460" t="s">
        <v>2872</v>
      </c>
      <c r="E2460" t="s">
        <v>3503</v>
      </c>
      <c r="F2460" t="s">
        <v>2874</v>
      </c>
      <c r="G2460" t="s">
        <v>2809</v>
      </c>
      <c r="H2460" t="s">
        <v>7120</v>
      </c>
      <c r="I2460" s="2">
        <v>45838</v>
      </c>
      <c r="J2460" t="s">
        <v>2811</v>
      </c>
      <c r="K2460" t="s">
        <v>2876</v>
      </c>
      <c r="L2460" t="s">
        <v>6498</v>
      </c>
      <c r="M2460" s="3">
        <v>27531</v>
      </c>
      <c r="N2460" s="4">
        <v>34792.33</v>
      </c>
      <c r="O2460" s="4">
        <v>0</v>
      </c>
      <c r="P2460" s="4">
        <v>0</v>
      </c>
      <c r="Q2460" s="4">
        <v>0</v>
      </c>
      <c r="R2460" s="4">
        <v>0</v>
      </c>
      <c r="S2460" s="4">
        <v>34792.33</v>
      </c>
      <c r="T2460" t="s">
        <v>6483</v>
      </c>
      <c r="U2460" t="s">
        <v>7121</v>
      </c>
      <c r="V2460" s="15" t="s">
        <v>6454</v>
      </c>
      <c r="W2460" t="s">
        <v>2871</v>
      </c>
    </row>
    <row r="2461" spans="1:23" x14ac:dyDescent="0.2">
      <c r="A2461" t="s">
        <v>3502</v>
      </c>
      <c r="B2461" t="s">
        <v>2870</v>
      </c>
      <c r="C2461" t="s">
        <v>2871</v>
      </c>
      <c r="D2461" t="s">
        <v>2872</v>
      </c>
      <c r="E2461" t="s">
        <v>3503</v>
      </c>
      <c r="F2461" t="s">
        <v>2874</v>
      </c>
      <c r="G2461" t="s">
        <v>2809</v>
      </c>
      <c r="H2461" t="s">
        <v>7120</v>
      </c>
      <c r="I2461" s="2">
        <v>45838</v>
      </c>
      <c r="J2461" t="s">
        <v>2811</v>
      </c>
      <c r="K2461" t="s">
        <v>2876</v>
      </c>
      <c r="L2461" t="s">
        <v>6499</v>
      </c>
      <c r="M2461" s="3">
        <v>27126</v>
      </c>
      <c r="N2461" s="4">
        <v>28947.03</v>
      </c>
      <c r="O2461" s="4">
        <v>0</v>
      </c>
      <c r="P2461" s="4">
        <v>0</v>
      </c>
      <c r="Q2461" s="4">
        <v>0</v>
      </c>
      <c r="R2461" s="4">
        <v>0</v>
      </c>
      <c r="S2461" s="4">
        <v>28947.03</v>
      </c>
      <c r="T2461" t="s">
        <v>6483</v>
      </c>
      <c r="U2461" t="s">
        <v>7121</v>
      </c>
      <c r="V2461" s="15" t="s">
        <v>6454</v>
      </c>
      <c r="W2461" t="s">
        <v>2871</v>
      </c>
    </row>
    <row r="2462" spans="1:23" x14ac:dyDescent="0.2">
      <c r="A2462" t="s">
        <v>3502</v>
      </c>
      <c r="B2462" t="s">
        <v>2870</v>
      </c>
      <c r="C2462" t="s">
        <v>2871</v>
      </c>
      <c r="D2462" t="s">
        <v>2872</v>
      </c>
      <c r="E2462" t="s">
        <v>3503</v>
      </c>
      <c r="F2462" t="s">
        <v>2874</v>
      </c>
      <c r="G2462" t="s">
        <v>2809</v>
      </c>
      <c r="H2462" t="s">
        <v>7123</v>
      </c>
      <c r="I2462" s="2">
        <v>45838</v>
      </c>
      <c r="J2462" t="s">
        <v>2811</v>
      </c>
      <c r="K2462" t="s">
        <v>2899</v>
      </c>
      <c r="L2462" t="s">
        <v>6501</v>
      </c>
      <c r="M2462" s="3">
        <v>27558</v>
      </c>
      <c r="N2462" s="4">
        <v>21007.46</v>
      </c>
      <c r="O2462" s="4">
        <v>0</v>
      </c>
      <c r="P2462" s="4">
        <v>0</v>
      </c>
      <c r="Q2462" s="4">
        <v>0</v>
      </c>
      <c r="R2462" s="4">
        <v>0</v>
      </c>
      <c r="S2462" s="4">
        <v>21007.46</v>
      </c>
      <c r="T2462" t="s">
        <v>6483</v>
      </c>
      <c r="U2462" t="s">
        <v>7124</v>
      </c>
      <c r="V2462" s="15" t="s">
        <v>6454</v>
      </c>
      <c r="W2462" t="s">
        <v>2871</v>
      </c>
    </row>
    <row r="2463" spans="1:23" x14ac:dyDescent="0.2">
      <c r="A2463" t="s">
        <v>3502</v>
      </c>
      <c r="B2463" t="s">
        <v>2870</v>
      </c>
      <c r="C2463" t="s">
        <v>2871</v>
      </c>
      <c r="D2463" t="s">
        <v>2872</v>
      </c>
      <c r="E2463" t="s">
        <v>3503</v>
      </c>
      <c r="F2463" t="s">
        <v>2874</v>
      </c>
      <c r="G2463" t="s">
        <v>2809</v>
      </c>
      <c r="H2463" t="s">
        <v>7123</v>
      </c>
      <c r="I2463" s="2">
        <v>45838</v>
      </c>
      <c r="J2463" t="s">
        <v>2811</v>
      </c>
      <c r="K2463" t="s">
        <v>2899</v>
      </c>
      <c r="L2463" t="s">
        <v>6503</v>
      </c>
      <c r="M2463" s="3">
        <v>27822</v>
      </c>
      <c r="N2463" s="4">
        <v>21208.71</v>
      </c>
      <c r="O2463" s="4">
        <v>0</v>
      </c>
      <c r="P2463" s="4">
        <v>0</v>
      </c>
      <c r="Q2463" s="4">
        <v>0</v>
      </c>
      <c r="R2463" s="4">
        <v>0</v>
      </c>
      <c r="S2463" s="4">
        <v>21208.71</v>
      </c>
      <c r="T2463" t="s">
        <v>6483</v>
      </c>
      <c r="U2463" t="s">
        <v>7124</v>
      </c>
      <c r="V2463" s="15" t="s">
        <v>6454</v>
      </c>
      <c r="W2463" t="s">
        <v>2871</v>
      </c>
    </row>
    <row r="2464" spans="1:23" x14ac:dyDescent="0.2">
      <c r="A2464" t="s">
        <v>3502</v>
      </c>
      <c r="B2464" t="s">
        <v>2870</v>
      </c>
      <c r="C2464" t="s">
        <v>2871</v>
      </c>
      <c r="D2464" t="s">
        <v>2872</v>
      </c>
      <c r="E2464" t="s">
        <v>3503</v>
      </c>
      <c r="F2464" t="s">
        <v>2874</v>
      </c>
      <c r="G2464" t="s">
        <v>2809</v>
      </c>
      <c r="H2464" t="s">
        <v>7123</v>
      </c>
      <c r="I2464" s="2">
        <v>45838</v>
      </c>
      <c r="J2464" t="s">
        <v>2811</v>
      </c>
      <c r="K2464" t="s">
        <v>2899</v>
      </c>
      <c r="L2464" t="s">
        <v>6504</v>
      </c>
      <c r="M2464" s="3">
        <v>27430</v>
      </c>
      <c r="N2464" s="4">
        <v>20909.89</v>
      </c>
      <c r="O2464" s="4">
        <v>0</v>
      </c>
      <c r="P2464" s="4">
        <v>0</v>
      </c>
      <c r="Q2464" s="4">
        <v>0</v>
      </c>
      <c r="R2464" s="4">
        <v>0</v>
      </c>
      <c r="S2464" s="4">
        <v>20909.89</v>
      </c>
      <c r="T2464" t="s">
        <v>6483</v>
      </c>
      <c r="U2464" t="s">
        <v>7124</v>
      </c>
      <c r="V2464" s="15" t="s">
        <v>6454</v>
      </c>
      <c r="W2464" t="s">
        <v>2871</v>
      </c>
    </row>
    <row r="2465" spans="1:23" x14ac:dyDescent="0.2">
      <c r="A2465" t="s">
        <v>3502</v>
      </c>
      <c r="B2465" t="s">
        <v>2870</v>
      </c>
      <c r="C2465" t="s">
        <v>2871</v>
      </c>
      <c r="D2465" t="s">
        <v>2872</v>
      </c>
      <c r="E2465" t="s">
        <v>3503</v>
      </c>
      <c r="F2465" t="s">
        <v>2874</v>
      </c>
      <c r="G2465" t="s">
        <v>2809</v>
      </c>
      <c r="H2465" t="s">
        <v>7123</v>
      </c>
      <c r="I2465" s="2">
        <v>45838</v>
      </c>
      <c r="J2465" t="s">
        <v>2811</v>
      </c>
      <c r="K2465" t="s">
        <v>2899</v>
      </c>
      <c r="L2465" t="s">
        <v>7125</v>
      </c>
      <c r="M2465" s="3">
        <v>27425</v>
      </c>
      <c r="N2465" s="4">
        <v>26300.58</v>
      </c>
      <c r="O2465" s="4">
        <v>0</v>
      </c>
      <c r="P2465" s="4">
        <v>0</v>
      </c>
      <c r="Q2465" s="4">
        <v>0</v>
      </c>
      <c r="R2465" s="4">
        <v>0</v>
      </c>
      <c r="S2465" s="4">
        <v>26300.58</v>
      </c>
      <c r="T2465" t="s">
        <v>6483</v>
      </c>
      <c r="U2465" t="s">
        <v>7124</v>
      </c>
      <c r="V2465" s="15" t="s">
        <v>6454</v>
      </c>
      <c r="W2465" t="s">
        <v>2871</v>
      </c>
    </row>
    <row r="2466" spans="1:23" x14ac:dyDescent="0.2">
      <c r="A2466" t="s">
        <v>3502</v>
      </c>
      <c r="B2466" t="s">
        <v>2870</v>
      </c>
      <c r="C2466" t="s">
        <v>2871</v>
      </c>
      <c r="D2466" t="s">
        <v>2872</v>
      </c>
      <c r="E2466" t="s">
        <v>3503</v>
      </c>
      <c r="F2466" t="s">
        <v>2874</v>
      </c>
      <c r="G2466" t="s">
        <v>2809</v>
      </c>
      <c r="H2466" t="s">
        <v>7123</v>
      </c>
      <c r="I2466" s="2">
        <v>45838</v>
      </c>
      <c r="J2466" t="s">
        <v>2811</v>
      </c>
      <c r="K2466" t="s">
        <v>2899</v>
      </c>
      <c r="L2466" t="s">
        <v>6505</v>
      </c>
      <c r="M2466" s="3">
        <v>27302</v>
      </c>
      <c r="N2466" s="4">
        <v>26182.61</v>
      </c>
      <c r="O2466" s="4">
        <v>0</v>
      </c>
      <c r="P2466" s="4">
        <v>0</v>
      </c>
      <c r="Q2466" s="4">
        <v>0</v>
      </c>
      <c r="R2466" s="4">
        <v>0</v>
      </c>
      <c r="S2466" s="4">
        <v>26182.61</v>
      </c>
      <c r="T2466" t="s">
        <v>6483</v>
      </c>
      <c r="U2466" t="s">
        <v>7124</v>
      </c>
      <c r="V2466" s="15" t="s">
        <v>6454</v>
      </c>
      <c r="W2466" t="s">
        <v>2871</v>
      </c>
    </row>
    <row r="2467" spans="1:23" x14ac:dyDescent="0.2">
      <c r="A2467" t="s">
        <v>3502</v>
      </c>
      <c r="B2467" t="s">
        <v>2870</v>
      </c>
      <c r="C2467" t="s">
        <v>2871</v>
      </c>
      <c r="D2467" t="s">
        <v>2872</v>
      </c>
      <c r="E2467" t="s">
        <v>3503</v>
      </c>
      <c r="F2467" t="s">
        <v>2874</v>
      </c>
      <c r="G2467" t="s">
        <v>2809</v>
      </c>
      <c r="H2467" t="s">
        <v>7123</v>
      </c>
      <c r="I2467" s="2">
        <v>45838</v>
      </c>
      <c r="J2467" t="s">
        <v>2811</v>
      </c>
      <c r="K2467" t="s">
        <v>2899</v>
      </c>
      <c r="L2467" t="s">
        <v>6506</v>
      </c>
      <c r="M2467" s="3">
        <v>27637</v>
      </c>
      <c r="N2467" s="4">
        <v>26503.89</v>
      </c>
      <c r="O2467" s="4">
        <v>0</v>
      </c>
      <c r="P2467" s="4">
        <v>0</v>
      </c>
      <c r="Q2467" s="4">
        <v>0</v>
      </c>
      <c r="R2467" s="4">
        <v>0</v>
      </c>
      <c r="S2467" s="4">
        <v>26503.89</v>
      </c>
      <c r="T2467" t="s">
        <v>6483</v>
      </c>
      <c r="U2467" t="s">
        <v>7124</v>
      </c>
      <c r="V2467" s="15" t="s">
        <v>6454</v>
      </c>
      <c r="W2467" t="s">
        <v>2871</v>
      </c>
    </row>
    <row r="2468" spans="1:23" x14ac:dyDescent="0.2">
      <c r="A2468" t="s">
        <v>3502</v>
      </c>
      <c r="B2468" t="s">
        <v>2870</v>
      </c>
      <c r="C2468" t="s">
        <v>2871</v>
      </c>
      <c r="D2468" t="s">
        <v>2872</v>
      </c>
      <c r="E2468" t="s">
        <v>3503</v>
      </c>
      <c r="F2468" t="s">
        <v>2874</v>
      </c>
      <c r="G2468" t="s">
        <v>2809</v>
      </c>
      <c r="H2468" t="s">
        <v>7123</v>
      </c>
      <c r="I2468" s="2">
        <v>45838</v>
      </c>
      <c r="J2468" t="s">
        <v>2811</v>
      </c>
      <c r="K2468" t="s">
        <v>2899</v>
      </c>
      <c r="L2468" t="s">
        <v>6507</v>
      </c>
      <c r="M2468" s="3">
        <v>27320</v>
      </c>
      <c r="N2468" s="4">
        <v>26199.88</v>
      </c>
      <c r="O2468" s="4">
        <v>0</v>
      </c>
      <c r="P2468" s="4">
        <v>0</v>
      </c>
      <c r="Q2468" s="4">
        <v>0</v>
      </c>
      <c r="R2468" s="4">
        <v>0</v>
      </c>
      <c r="S2468" s="4">
        <v>26199.88</v>
      </c>
      <c r="T2468" t="s">
        <v>6483</v>
      </c>
      <c r="U2468" t="s">
        <v>7124</v>
      </c>
      <c r="V2468" s="15" t="s">
        <v>6454</v>
      </c>
      <c r="W2468" t="s">
        <v>2871</v>
      </c>
    </row>
    <row r="2469" spans="1:23" x14ac:dyDescent="0.2">
      <c r="A2469" t="s">
        <v>3502</v>
      </c>
      <c r="B2469" t="s">
        <v>2870</v>
      </c>
      <c r="C2469" t="s">
        <v>2871</v>
      </c>
      <c r="D2469" t="s">
        <v>2872</v>
      </c>
      <c r="E2469" t="s">
        <v>3503</v>
      </c>
      <c r="F2469" t="s">
        <v>2874</v>
      </c>
      <c r="G2469" t="s">
        <v>2809</v>
      </c>
      <c r="H2469" t="s">
        <v>7123</v>
      </c>
      <c r="I2469" s="2">
        <v>45838</v>
      </c>
      <c r="J2469" t="s">
        <v>2811</v>
      </c>
      <c r="K2469" t="s">
        <v>2899</v>
      </c>
      <c r="L2469" t="s">
        <v>6508</v>
      </c>
      <c r="M2469" s="3">
        <v>27320</v>
      </c>
      <c r="N2469" s="4">
        <v>26199.88</v>
      </c>
      <c r="O2469" s="4">
        <v>0</v>
      </c>
      <c r="P2469" s="4">
        <v>0</v>
      </c>
      <c r="Q2469" s="4">
        <v>0</v>
      </c>
      <c r="R2469" s="4">
        <v>0</v>
      </c>
      <c r="S2469" s="4">
        <v>26199.88</v>
      </c>
      <c r="T2469" t="s">
        <v>6483</v>
      </c>
      <c r="U2469" t="s">
        <v>7124</v>
      </c>
      <c r="V2469" s="15" t="s">
        <v>6454</v>
      </c>
      <c r="W2469" t="s">
        <v>2871</v>
      </c>
    </row>
    <row r="2470" spans="1:23" x14ac:dyDescent="0.2">
      <c r="A2470" t="s">
        <v>3502</v>
      </c>
      <c r="B2470" t="s">
        <v>2870</v>
      </c>
      <c r="C2470" t="s">
        <v>2871</v>
      </c>
      <c r="D2470" t="s">
        <v>2872</v>
      </c>
      <c r="E2470" t="s">
        <v>3503</v>
      </c>
      <c r="F2470" t="s">
        <v>2874</v>
      </c>
      <c r="G2470" t="s">
        <v>2809</v>
      </c>
      <c r="H2470" t="s">
        <v>7123</v>
      </c>
      <c r="I2470" s="2">
        <v>45838</v>
      </c>
      <c r="J2470" t="s">
        <v>2811</v>
      </c>
      <c r="K2470" t="s">
        <v>2899</v>
      </c>
      <c r="L2470" t="s">
        <v>6509</v>
      </c>
      <c r="M2470" s="3">
        <v>27302</v>
      </c>
      <c r="N2470" s="4">
        <v>26182.61</v>
      </c>
      <c r="O2470" s="4">
        <v>0</v>
      </c>
      <c r="P2470" s="4">
        <v>0</v>
      </c>
      <c r="Q2470" s="4">
        <v>0</v>
      </c>
      <c r="R2470" s="4">
        <v>0</v>
      </c>
      <c r="S2470" s="4">
        <v>26182.61</v>
      </c>
      <c r="T2470" t="s">
        <v>6483</v>
      </c>
      <c r="U2470" t="s">
        <v>7124</v>
      </c>
      <c r="V2470" s="15" t="s">
        <v>6454</v>
      </c>
      <c r="W2470" t="s">
        <v>2871</v>
      </c>
    </row>
    <row r="2471" spans="1:23" x14ac:dyDescent="0.2">
      <c r="A2471" t="s">
        <v>3502</v>
      </c>
      <c r="B2471" t="s">
        <v>2870</v>
      </c>
      <c r="C2471" t="s">
        <v>2887</v>
      </c>
      <c r="D2471" t="s">
        <v>2888</v>
      </c>
      <c r="E2471" t="s">
        <v>3503</v>
      </c>
      <c r="F2471" t="s">
        <v>2874</v>
      </c>
      <c r="G2471" t="s">
        <v>2809</v>
      </c>
      <c r="H2471" t="s">
        <v>7126</v>
      </c>
      <c r="I2471" s="2">
        <v>45838</v>
      </c>
      <c r="J2471" t="s">
        <v>2811</v>
      </c>
      <c r="K2471" t="s">
        <v>2899</v>
      </c>
      <c r="L2471" t="s">
        <v>7127</v>
      </c>
      <c r="M2471" s="3">
        <v>25953</v>
      </c>
      <c r="N2471" s="4">
        <v>23837.83</v>
      </c>
      <c r="O2471" s="4">
        <v>0</v>
      </c>
      <c r="P2471" s="4">
        <v>0</v>
      </c>
      <c r="Q2471" s="4">
        <v>0</v>
      </c>
      <c r="R2471" s="4">
        <v>0</v>
      </c>
      <c r="S2471" s="4">
        <v>23837.83</v>
      </c>
      <c r="T2471" t="s">
        <v>6483</v>
      </c>
      <c r="U2471" t="s">
        <v>7128</v>
      </c>
      <c r="V2471" s="15" t="s">
        <v>6454</v>
      </c>
      <c r="W2471" t="s">
        <v>2887</v>
      </c>
    </row>
    <row r="2472" spans="1:23" x14ac:dyDescent="0.2">
      <c r="A2472" t="s">
        <v>3502</v>
      </c>
      <c r="B2472" t="s">
        <v>2870</v>
      </c>
      <c r="C2472" t="s">
        <v>2887</v>
      </c>
      <c r="D2472" t="s">
        <v>2888</v>
      </c>
      <c r="E2472" t="s">
        <v>3503</v>
      </c>
      <c r="F2472" t="s">
        <v>2874</v>
      </c>
      <c r="G2472" t="s">
        <v>2809</v>
      </c>
      <c r="H2472" t="s">
        <v>7126</v>
      </c>
      <c r="I2472" s="2">
        <v>45838</v>
      </c>
      <c r="J2472" t="s">
        <v>2811</v>
      </c>
      <c r="K2472" t="s">
        <v>2899</v>
      </c>
      <c r="L2472" t="s">
        <v>7129</v>
      </c>
      <c r="M2472" s="3">
        <v>25785</v>
      </c>
      <c r="N2472" s="4">
        <v>23683.53</v>
      </c>
      <c r="O2472" s="4">
        <v>0</v>
      </c>
      <c r="P2472" s="4">
        <v>0</v>
      </c>
      <c r="Q2472" s="4">
        <v>0</v>
      </c>
      <c r="R2472" s="4">
        <v>0</v>
      </c>
      <c r="S2472" s="4">
        <v>23683.53</v>
      </c>
      <c r="T2472" t="s">
        <v>6483</v>
      </c>
      <c r="U2472" t="s">
        <v>7128</v>
      </c>
      <c r="V2472" s="15" t="s">
        <v>6454</v>
      </c>
      <c r="W2472" t="s">
        <v>2887</v>
      </c>
    </row>
    <row r="2473" spans="1:23" x14ac:dyDescent="0.2">
      <c r="A2473" t="s">
        <v>3502</v>
      </c>
      <c r="B2473" t="s">
        <v>2870</v>
      </c>
      <c r="C2473" t="s">
        <v>2887</v>
      </c>
      <c r="D2473" t="s">
        <v>2888</v>
      </c>
      <c r="E2473" t="s">
        <v>3503</v>
      </c>
      <c r="F2473" t="s">
        <v>2874</v>
      </c>
      <c r="G2473" t="s">
        <v>2809</v>
      </c>
      <c r="H2473" t="s">
        <v>7126</v>
      </c>
      <c r="I2473" s="2">
        <v>45838</v>
      </c>
      <c r="J2473" t="s">
        <v>2811</v>
      </c>
      <c r="K2473" t="s">
        <v>2899</v>
      </c>
      <c r="L2473" t="s">
        <v>7130</v>
      </c>
      <c r="M2473" s="3">
        <v>26151</v>
      </c>
      <c r="N2473" s="4">
        <v>24019.7</v>
      </c>
      <c r="O2473" s="4">
        <v>0</v>
      </c>
      <c r="P2473" s="4">
        <v>0</v>
      </c>
      <c r="Q2473" s="4">
        <v>0</v>
      </c>
      <c r="R2473" s="4">
        <v>0</v>
      </c>
      <c r="S2473" s="4">
        <v>24019.7</v>
      </c>
      <c r="T2473" t="s">
        <v>6483</v>
      </c>
      <c r="U2473" t="s">
        <v>7128</v>
      </c>
      <c r="V2473" s="15" t="s">
        <v>6454</v>
      </c>
      <c r="W2473" t="s">
        <v>2887</v>
      </c>
    </row>
    <row r="2474" spans="1:23" x14ac:dyDescent="0.2">
      <c r="A2474" t="s">
        <v>3502</v>
      </c>
      <c r="B2474" t="s">
        <v>2870</v>
      </c>
      <c r="C2474" t="s">
        <v>2887</v>
      </c>
      <c r="D2474" t="s">
        <v>2888</v>
      </c>
      <c r="E2474" t="s">
        <v>3503</v>
      </c>
      <c r="F2474" t="s">
        <v>2874</v>
      </c>
      <c r="G2474" t="s">
        <v>2809</v>
      </c>
      <c r="H2474" t="s">
        <v>7126</v>
      </c>
      <c r="I2474" s="2">
        <v>45838</v>
      </c>
      <c r="J2474" t="s">
        <v>2811</v>
      </c>
      <c r="K2474" t="s">
        <v>2899</v>
      </c>
      <c r="L2474" t="s">
        <v>7131</v>
      </c>
      <c r="M2474" s="3">
        <v>25913</v>
      </c>
      <c r="N2474" s="4">
        <v>23801.09</v>
      </c>
      <c r="O2474" s="4">
        <v>0</v>
      </c>
      <c r="P2474" s="4">
        <v>0</v>
      </c>
      <c r="Q2474" s="4">
        <v>0</v>
      </c>
      <c r="R2474" s="4">
        <v>0</v>
      </c>
      <c r="S2474" s="4">
        <v>23801.09</v>
      </c>
      <c r="T2474" t="s">
        <v>6483</v>
      </c>
      <c r="U2474" t="s">
        <v>7128</v>
      </c>
      <c r="V2474" s="15" t="s">
        <v>6454</v>
      </c>
      <c r="W2474" t="s">
        <v>2887</v>
      </c>
    </row>
    <row r="2475" spans="1:23" x14ac:dyDescent="0.2">
      <c r="A2475" t="s">
        <v>3502</v>
      </c>
      <c r="B2475" t="s">
        <v>2870</v>
      </c>
      <c r="C2475" t="s">
        <v>2887</v>
      </c>
      <c r="D2475" t="s">
        <v>2888</v>
      </c>
      <c r="E2475" t="s">
        <v>3503</v>
      </c>
      <c r="F2475" t="s">
        <v>2874</v>
      </c>
      <c r="G2475" t="s">
        <v>2809</v>
      </c>
      <c r="H2475" t="s">
        <v>7126</v>
      </c>
      <c r="I2475" s="2">
        <v>45838</v>
      </c>
      <c r="J2475" t="s">
        <v>2811</v>
      </c>
      <c r="K2475" t="s">
        <v>2899</v>
      </c>
      <c r="L2475" t="s">
        <v>7132</v>
      </c>
      <c r="M2475" s="3">
        <v>25882</v>
      </c>
      <c r="N2475" s="4">
        <v>23772.62</v>
      </c>
      <c r="O2475" s="4">
        <v>0</v>
      </c>
      <c r="P2475" s="4">
        <v>0</v>
      </c>
      <c r="Q2475" s="4">
        <v>0</v>
      </c>
      <c r="R2475" s="4">
        <v>0</v>
      </c>
      <c r="S2475" s="4">
        <v>23772.62</v>
      </c>
      <c r="T2475" t="s">
        <v>6483</v>
      </c>
      <c r="U2475" t="s">
        <v>7128</v>
      </c>
      <c r="V2475" s="15" t="s">
        <v>6454</v>
      </c>
      <c r="W2475" t="s">
        <v>2887</v>
      </c>
    </row>
    <row r="2476" spans="1:23" x14ac:dyDescent="0.2">
      <c r="A2476" t="s">
        <v>3502</v>
      </c>
      <c r="B2476" t="s">
        <v>2870</v>
      </c>
      <c r="C2476" t="s">
        <v>2871</v>
      </c>
      <c r="D2476" t="s">
        <v>2872</v>
      </c>
      <c r="E2476" t="s">
        <v>3503</v>
      </c>
      <c r="F2476" t="s">
        <v>2874</v>
      </c>
      <c r="G2476" t="s">
        <v>2809</v>
      </c>
      <c r="H2476" t="s">
        <v>7133</v>
      </c>
      <c r="I2476" s="2">
        <v>45810</v>
      </c>
      <c r="J2476" t="s">
        <v>2811</v>
      </c>
      <c r="K2476" t="s">
        <v>2876</v>
      </c>
      <c r="L2476" t="s">
        <v>5715</v>
      </c>
      <c r="M2476" s="3">
        <v>27249</v>
      </c>
      <c r="N2476" s="4">
        <v>33091.32</v>
      </c>
      <c r="O2476" s="4">
        <v>0</v>
      </c>
      <c r="P2476" s="4">
        <v>0</v>
      </c>
      <c r="Q2476" s="4">
        <v>0</v>
      </c>
      <c r="R2476" s="4">
        <v>0</v>
      </c>
      <c r="S2476" s="4">
        <v>33091.32</v>
      </c>
      <c r="T2476" t="s">
        <v>7134</v>
      </c>
      <c r="U2476" t="s">
        <v>7135</v>
      </c>
      <c r="V2476" s="15" t="s">
        <v>6454</v>
      </c>
      <c r="W2476" t="s">
        <v>2871</v>
      </c>
    </row>
    <row r="2477" spans="1:23" x14ac:dyDescent="0.2">
      <c r="A2477" t="s">
        <v>3502</v>
      </c>
      <c r="B2477" t="s">
        <v>2870</v>
      </c>
      <c r="C2477" t="s">
        <v>2871</v>
      </c>
      <c r="D2477" t="s">
        <v>2872</v>
      </c>
      <c r="E2477" t="s">
        <v>3503</v>
      </c>
      <c r="F2477" t="s">
        <v>2874</v>
      </c>
      <c r="G2477" t="s">
        <v>2809</v>
      </c>
      <c r="H2477" t="s">
        <v>7133</v>
      </c>
      <c r="I2477" s="2">
        <v>45810</v>
      </c>
      <c r="J2477" t="s">
        <v>2811</v>
      </c>
      <c r="K2477" t="s">
        <v>2876</v>
      </c>
      <c r="L2477" t="s">
        <v>5716</v>
      </c>
      <c r="M2477" s="3">
        <v>27249</v>
      </c>
      <c r="N2477" s="4">
        <v>32941.32</v>
      </c>
      <c r="O2477" s="4">
        <v>0</v>
      </c>
      <c r="P2477" s="4">
        <v>0</v>
      </c>
      <c r="Q2477" s="4">
        <v>0</v>
      </c>
      <c r="R2477" s="4">
        <v>0</v>
      </c>
      <c r="S2477" s="4">
        <v>32941.32</v>
      </c>
      <c r="T2477" t="s">
        <v>7134</v>
      </c>
      <c r="U2477" t="s">
        <v>7135</v>
      </c>
      <c r="V2477" s="15" t="s">
        <v>6454</v>
      </c>
      <c r="W2477" t="s">
        <v>2871</v>
      </c>
    </row>
    <row r="2478" spans="1:23" x14ac:dyDescent="0.2">
      <c r="A2478" t="s">
        <v>3502</v>
      </c>
      <c r="B2478" t="s">
        <v>2870</v>
      </c>
      <c r="C2478" t="s">
        <v>2871</v>
      </c>
      <c r="D2478" t="s">
        <v>2872</v>
      </c>
      <c r="E2478" t="s">
        <v>3503</v>
      </c>
      <c r="F2478" t="s">
        <v>2874</v>
      </c>
      <c r="G2478" t="s">
        <v>2809</v>
      </c>
      <c r="H2478" t="s">
        <v>7133</v>
      </c>
      <c r="I2478" s="2">
        <v>45810</v>
      </c>
      <c r="J2478" t="s">
        <v>2811</v>
      </c>
      <c r="K2478" t="s">
        <v>2876</v>
      </c>
      <c r="L2478" t="s">
        <v>5717</v>
      </c>
      <c r="M2478" s="3">
        <v>27765</v>
      </c>
      <c r="N2478" s="4">
        <v>33715.11</v>
      </c>
      <c r="O2478" s="4">
        <v>0</v>
      </c>
      <c r="P2478" s="4">
        <v>0</v>
      </c>
      <c r="Q2478" s="4">
        <v>0</v>
      </c>
      <c r="R2478" s="4">
        <v>0</v>
      </c>
      <c r="S2478" s="4">
        <v>33715.11</v>
      </c>
      <c r="T2478" t="s">
        <v>7134</v>
      </c>
      <c r="U2478" t="s">
        <v>7135</v>
      </c>
      <c r="V2478" s="15" t="s">
        <v>6454</v>
      </c>
      <c r="W2478" t="s">
        <v>2871</v>
      </c>
    </row>
    <row r="2479" spans="1:23" x14ac:dyDescent="0.2">
      <c r="A2479" t="s">
        <v>3502</v>
      </c>
      <c r="B2479" t="s">
        <v>2870</v>
      </c>
      <c r="C2479" t="s">
        <v>2871</v>
      </c>
      <c r="D2479" t="s">
        <v>2872</v>
      </c>
      <c r="E2479" t="s">
        <v>3503</v>
      </c>
      <c r="F2479" t="s">
        <v>2874</v>
      </c>
      <c r="G2479" t="s">
        <v>2809</v>
      </c>
      <c r="H2479" t="s">
        <v>7133</v>
      </c>
      <c r="I2479" s="2">
        <v>45810</v>
      </c>
      <c r="J2479" t="s">
        <v>2811</v>
      </c>
      <c r="K2479" t="s">
        <v>2876</v>
      </c>
      <c r="L2479" t="s">
        <v>5718</v>
      </c>
      <c r="M2479" s="3">
        <v>27492</v>
      </c>
      <c r="N2479" s="4">
        <v>33235.08</v>
      </c>
      <c r="O2479" s="4">
        <v>0</v>
      </c>
      <c r="P2479" s="4">
        <v>0</v>
      </c>
      <c r="Q2479" s="4">
        <v>0</v>
      </c>
      <c r="R2479" s="4">
        <v>0</v>
      </c>
      <c r="S2479" s="4">
        <v>33235.08</v>
      </c>
      <c r="T2479" t="s">
        <v>7134</v>
      </c>
      <c r="U2479" t="s">
        <v>7135</v>
      </c>
      <c r="V2479" s="15" t="s">
        <v>6454</v>
      </c>
      <c r="W2479" t="s">
        <v>2871</v>
      </c>
    </row>
    <row r="2480" spans="1:23" x14ac:dyDescent="0.2">
      <c r="A2480" t="s">
        <v>3502</v>
      </c>
      <c r="B2480" t="s">
        <v>2870</v>
      </c>
      <c r="C2480" t="s">
        <v>2871</v>
      </c>
      <c r="D2480" t="s">
        <v>2872</v>
      </c>
      <c r="E2480" t="s">
        <v>3503</v>
      </c>
      <c r="F2480" t="s">
        <v>2874</v>
      </c>
      <c r="G2480" t="s">
        <v>2809</v>
      </c>
      <c r="H2480" t="s">
        <v>7133</v>
      </c>
      <c r="I2480" s="2">
        <v>45810</v>
      </c>
      <c r="J2480" t="s">
        <v>2811</v>
      </c>
      <c r="K2480" t="s">
        <v>2876</v>
      </c>
      <c r="L2480" t="s">
        <v>5719</v>
      </c>
      <c r="M2480" s="3">
        <v>27492</v>
      </c>
      <c r="N2480" s="4">
        <v>33385.08</v>
      </c>
      <c r="O2480" s="4">
        <v>0</v>
      </c>
      <c r="P2480" s="4">
        <v>0</v>
      </c>
      <c r="Q2480" s="4">
        <v>0</v>
      </c>
      <c r="R2480" s="4">
        <v>0</v>
      </c>
      <c r="S2480" s="4">
        <v>33385.08</v>
      </c>
      <c r="T2480" t="s">
        <v>7134</v>
      </c>
      <c r="U2480" t="s">
        <v>7135</v>
      </c>
      <c r="V2480" s="15" t="s">
        <v>6454</v>
      </c>
      <c r="W2480" t="s">
        <v>2871</v>
      </c>
    </row>
    <row r="2481" spans="1:23" x14ac:dyDescent="0.2">
      <c r="A2481" t="s">
        <v>3502</v>
      </c>
      <c r="B2481" t="s">
        <v>2870</v>
      </c>
      <c r="C2481" t="s">
        <v>2871</v>
      </c>
      <c r="D2481" t="s">
        <v>2872</v>
      </c>
      <c r="E2481" t="s">
        <v>3503</v>
      </c>
      <c r="F2481" t="s">
        <v>2874</v>
      </c>
      <c r="G2481" t="s">
        <v>2809</v>
      </c>
      <c r="H2481" t="s">
        <v>7133</v>
      </c>
      <c r="I2481" s="2">
        <v>45810</v>
      </c>
      <c r="J2481" t="s">
        <v>2811</v>
      </c>
      <c r="K2481" t="s">
        <v>2876</v>
      </c>
      <c r="L2481" t="s">
        <v>5721</v>
      </c>
      <c r="M2481" s="3">
        <v>27558</v>
      </c>
      <c r="N2481" s="4">
        <v>28044.21</v>
      </c>
      <c r="O2481" s="4">
        <v>0</v>
      </c>
      <c r="P2481" s="4">
        <v>0</v>
      </c>
      <c r="Q2481" s="4">
        <v>0</v>
      </c>
      <c r="R2481" s="4">
        <v>0</v>
      </c>
      <c r="S2481" s="4">
        <v>28044.21</v>
      </c>
      <c r="T2481" t="s">
        <v>7134</v>
      </c>
      <c r="U2481" t="s">
        <v>7135</v>
      </c>
      <c r="V2481" s="15" t="s">
        <v>6454</v>
      </c>
      <c r="W2481" t="s">
        <v>2871</v>
      </c>
    </row>
    <row r="2482" spans="1:23" x14ac:dyDescent="0.2">
      <c r="A2482" t="s">
        <v>3502</v>
      </c>
      <c r="B2482" t="s">
        <v>2870</v>
      </c>
      <c r="C2482" t="s">
        <v>2871</v>
      </c>
      <c r="D2482" t="s">
        <v>2872</v>
      </c>
      <c r="E2482" t="s">
        <v>3503</v>
      </c>
      <c r="F2482" t="s">
        <v>2874</v>
      </c>
      <c r="G2482" t="s">
        <v>2809</v>
      </c>
      <c r="H2482" t="s">
        <v>7133</v>
      </c>
      <c r="I2482" s="2">
        <v>45810</v>
      </c>
      <c r="J2482" t="s">
        <v>2811</v>
      </c>
      <c r="K2482" t="s">
        <v>2876</v>
      </c>
      <c r="L2482" t="s">
        <v>6403</v>
      </c>
      <c r="M2482" s="3">
        <v>27430</v>
      </c>
      <c r="N2482" s="4">
        <v>27764.65</v>
      </c>
      <c r="O2482" s="4">
        <v>0</v>
      </c>
      <c r="P2482" s="4">
        <v>0</v>
      </c>
      <c r="Q2482" s="4">
        <v>0</v>
      </c>
      <c r="R2482" s="4">
        <v>0</v>
      </c>
      <c r="S2482" s="4">
        <v>27764.65</v>
      </c>
      <c r="T2482" t="s">
        <v>7134</v>
      </c>
      <c r="U2482" t="s">
        <v>7135</v>
      </c>
      <c r="V2482" s="15" t="s">
        <v>6454</v>
      </c>
      <c r="W2482" t="s">
        <v>2871</v>
      </c>
    </row>
    <row r="2483" spans="1:23" x14ac:dyDescent="0.2">
      <c r="A2483" t="s">
        <v>3502</v>
      </c>
      <c r="B2483" t="s">
        <v>2870</v>
      </c>
      <c r="C2483" t="s">
        <v>2871</v>
      </c>
      <c r="D2483" t="s">
        <v>2872</v>
      </c>
      <c r="E2483" t="s">
        <v>3503</v>
      </c>
      <c r="F2483" t="s">
        <v>2874</v>
      </c>
      <c r="G2483" t="s">
        <v>2809</v>
      </c>
      <c r="H2483" t="s">
        <v>7133</v>
      </c>
      <c r="I2483" s="2">
        <v>45810</v>
      </c>
      <c r="J2483" t="s">
        <v>2811</v>
      </c>
      <c r="K2483" t="s">
        <v>2876</v>
      </c>
      <c r="L2483" t="s">
        <v>6402</v>
      </c>
      <c r="M2483" s="3">
        <v>13666</v>
      </c>
      <c r="N2483" s="4">
        <v>13832.73</v>
      </c>
      <c r="O2483" s="4">
        <v>0</v>
      </c>
      <c r="P2483" s="4">
        <v>0</v>
      </c>
      <c r="Q2483" s="4">
        <v>0</v>
      </c>
      <c r="R2483" s="4">
        <v>0</v>
      </c>
      <c r="S2483" s="4">
        <v>13832.73</v>
      </c>
      <c r="T2483" t="s">
        <v>7134</v>
      </c>
      <c r="U2483" t="s">
        <v>7135</v>
      </c>
      <c r="V2483" s="15" t="s">
        <v>6454</v>
      </c>
      <c r="W2483" t="s">
        <v>2871</v>
      </c>
    </row>
    <row r="2484" spans="1:23" x14ac:dyDescent="0.2">
      <c r="A2484" t="s">
        <v>3502</v>
      </c>
      <c r="B2484" t="s">
        <v>2870</v>
      </c>
      <c r="C2484" t="s">
        <v>2871</v>
      </c>
      <c r="D2484" t="s">
        <v>2872</v>
      </c>
      <c r="E2484" t="s">
        <v>3503</v>
      </c>
      <c r="F2484" t="s">
        <v>2874</v>
      </c>
      <c r="G2484" t="s">
        <v>2809</v>
      </c>
      <c r="H2484" t="s">
        <v>7133</v>
      </c>
      <c r="I2484" s="2">
        <v>45810</v>
      </c>
      <c r="J2484" t="s">
        <v>2811</v>
      </c>
      <c r="K2484" t="s">
        <v>2876</v>
      </c>
      <c r="L2484" t="s">
        <v>5714</v>
      </c>
      <c r="M2484" s="3">
        <v>13666</v>
      </c>
      <c r="N2484" s="4">
        <v>13832.73</v>
      </c>
      <c r="O2484" s="4">
        <v>0</v>
      </c>
      <c r="P2484" s="4">
        <v>0</v>
      </c>
      <c r="Q2484" s="4">
        <v>0</v>
      </c>
      <c r="R2484" s="4">
        <v>0</v>
      </c>
      <c r="S2484" s="4">
        <v>13832.73</v>
      </c>
      <c r="T2484" t="s">
        <v>7134</v>
      </c>
      <c r="U2484" t="s">
        <v>7135</v>
      </c>
      <c r="V2484" s="15" t="s">
        <v>6454</v>
      </c>
      <c r="W2484" t="s">
        <v>2871</v>
      </c>
    </row>
    <row r="2485" spans="1:23" x14ac:dyDescent="0.2">
      <c r="A2485" t="s">
        <v>3502</v>
      </c>
      <c r="B2485" t="s">
        <v>2870</v>
      </c>
      <c r="C2485" t="s">
        <v>2871</v>
      </c>
      <c r="D2485" t="s">
        <v>2872</v>
      </c>
      <c r="E2485" t="s">
        <v>3503</v>
      </c>
      <c r="F2485" t="s">
        <v>2874</v>
      </c>
      <c r="G2485" t="s">
        <v>2809</v>
      </c>
      <c r="H2485" t="s">
        <v>7133</v>
      </c>
      <c r="I2485" s="2">
        <v>45810</v>
      </c>
      <c r="J2485" t="s">
        <v>2811</v>
      </c>
      <c r="K2485" t="s">
        <v>2876</v>
      </c>
      <c r="L2485" t="s">
        <v>5720</v>
      </c>
      <c r="M2485" s="3">
        <v>27060</v>
      </c>
      <c r="N2485" s="4">
        <v>27390.13</v>
      </c>
      <c r="O2485" s="4">
        <v>0</v>
      </c>
      <c r="P2485" s="4">
        <v>0</v>
      </c>
      <c r="Q2485" s="4">
        <v>0</v>
      </c>
      <c r="R2485" s="4">
        <v>0</v>
      </c>
      <c r="S2485" s="4">
        <v>27390.13</v>
      </c>
      <c r="T2485" t="s">
        <v>7134</v>
      </c>
      <c r="U2485" t="s">
        <v>7135</v>
      </c>
      <c r="V2485" s="15" t="s">
        <v>6454</v>
      </c>
      <c r="W2485" t="s">
        <v>2871</v>
      </c>
    </row>
    <row r="2486" spans="1:23" x14ac:dyDescent="0.2">
      <c r="A2486" s="7" t="s">
        <v>3502</v>
      </c>
      <c r="B2486" s="7" t="s">
        <v>10</v>
      </c>
      <c r="C2486" s="7" t="s">
        <v>10</v>
      </c>
      <c r="D2486" s="7" t="s">
        <v>10</v>
      </c>
      <c r="E2486" s="7" t="s">
        <v>10</v>
      </c>
      <c r="F2486" s="7" t="s">
        <v>10</v>
      </c>
      <c r="G2486" s="7" t="s">
        <v>10</v>
      </c>
      <c r="H2486" s="7" t="s">
        <v>10</v>
      </c>
      <c r="I2486" s="8"/>
      <c r="J2486" s="7" t="s">
        <v>10</v>
      </c>
      <c r="K2486" s="7" t="s">
        <v>10</v>
      </c>
      <c r="L2486" s="7" t="s">
        <v>10</v>
      </c>
      <c r="M2486" s="9">
        <v>817991</v>
      </c>
      <c r="N2486" s="10">
        <v>2246872.09</v>
      </c>
      <c r="O2486" s="10">
        <v>0</v>
      </c>
      <c r="P2486" s="10">
        <v>0</v>
      </c>
      <c r="Q2486" s="10">
        <v>0</v>
      </c>
      <c r="R2486" s="10">
        <v>0</v>
      </c>
      <c r="S2486" s="10">
        <v>2246872.09</v>
      </c>
      <c r="T2486" s="7" t="s">
        <v>10</v>
      </c>
      <c r="U2486" s="7" t="s">
        <v>10</v>
      </c>
      <c r="V2486" s="15" t="s">
        <v>6454</v>
      </c>
      <c r="W2486" s="7" t="s">
        <v>10</v>
      </c>
    </row>
    <row r="2487" spans="1:23" x14ac:dyDescent="0.2">
      <c r="A2487" t="s">
        <v>4961</v>
      </c>
      <c r="B2487" t="s">
        <v>2870</v>
      </c>
      <c r="C2487" t="s">
        <v>2871</v>
      </c>
      <c r="D2487" t="s">
        <v>2872</v>
      </c>
      <c r="E2487" t="s">
        <v>4962</v>
      </c>
      <c r="F2487" t="s">
        <v>2874</v>
      </c>
      <c r="G2487" t="s">
        <v>2809</v>
      </c>
      <c r="H2487" t="s">
        <v>7136</v>
      </c>
      <c r="I2487" s="2">
        <v>45810</v>
      </c>
      <c r="J2487" t="s">
        <v>2811</v>
      </c>
      <c r="K2487" t="s">
        <v>2876</v>
      </c>
      <c r="L2487" t="s">
        <v>5715</v>
      </c>
      <c r="M2487" s="3">
        <v>0</v>
      </c>
      <c r="N2487" s="4">
        <v>-65532.86</v>
      </c>
      <c r="O2487" s="4">
        <v>0</v>
      </c>
      <c r="P2487" s="4">
        <v>0</v>
      </c>
      <c r="Q2487" s="4">
        <v>0</v>
      </c>
      <c r="R2487" s="4">
        <v>0</v>
      </c>
      <c r="S2487" s="4">
        <v>-65532.86</v>
      </c>
      <c r="T2487" t="s">
        <v>7134</v>
      </c>
      <c r="U2487" t="s">
        <v>7137</v>
      </c>
      <c r="V2487" s="15" t="s">
        <v>6454</v>
      </c>
      <c r="W2487" t="s">
        <v>2871</v>
      </c>
    </row>
    <row r="2488" spans="1:23" x14ac:dyDescent="0.2">
      <c r="A2488" s="7" t="s">
        <v>4961</v>
      </c>
      <c r="B2488" s="7" t="s">
        <v>10</v>
      </c>
      <c r="C2488" s="7" t="s">
        <v>10</v>
      </c>
      <c r="D2488" s="7" t="s">
        <v>10</v>
      </c>
      <c r="E2488" s="7" t="s">
        <v>10</v>
      </c>
      <c r="F2488" s="7" t="s">
        <v>10</v>
      </c>
      <c r="G2488" s="7" t="s">
        <v>10</v>
      </c>
      <c r="H2488" s="7" t="s">
        <v>10</v>
      </c>
      <c r="I2488" s="8"/>
      <c r="J2488" s="7" t="s">
        <v>10</v>
      </c>
      <c r="K2488" s="7" t="s">
        <v>10</v>
      </c>
      <c r="L2488" s="7" t="s">
        <v>10</v>
      </c>
      <c r="M2488" s="9">
        <v>0</v>
      </c>
      <c r="N2488" s="10">
        <v>-65532.86</v>
      </c>
      <c r="O2488" s="10">
        <v>0</v>
      </c>
      <c r="P2488" s="10">
        <v>0</v>
      </c>
      <c r="Q2488" s="10">
        <v>0</v>
      </c>
      <c r="R2488" s="10">
        <v>0</v>
      </c>
      <c r="S2488" s="10">
        <v>-65532.86</v>
      </c>
      <c r="T2488" s="7" t="s">
        <v>10</v>
      </c>
      <c r="U2488" s="7" t="s">
        <v>10</v>
      </c>
      <c r="V2488" s="15" t="s">
        <v>6454</v>
      </c>
      <c r="W2488" s="7" t="s">
        <v>10</v>
      </c>
    </row>
    <row r="2489" spans="1:23" x14ac:dyDescent="0.2">
      <c r="A2489" t="s">
        <v>3536</v>
      </c>
      <c r="B2489" t="s">
        <v>2912</v>
      </c>
      <c r="C2489" t="s">
        <v>3338</v>
      </c>
      <c r="D2489" t="s">
        <v>3339</v>
      </c>
      <c r="E2489" t="s">
        <v>3537</v>
      </c>
      <c r="F2489" t="s">
        <v>2916</v>
      </c>
      <c r="G2489" t="s">
        <v>2856</v>
      </c>
      <c r="H2489" t="s">
        <v>7138</v>
      </c>
      <c r="I2489" s="2">
        <v>45821</v>
      </c>
      <c r="J2489" t="s">
        <v>3326</v>
      </c>
      <c r="K2489" t="s">
        <v>7139</v>
      </c>
      <c r="L2489" t="s">
        <v>7140</v>
      </c>
      <c r="M2489" s="3">
        <v>0</v>
      </c>
      <c r="N2489" s="4">
        <v>-1</v>
      </c>
      <c r="O2489" s="4">
        <v>0</v>
      </c>
      <c r="P2489" s="4">
        <v>0</v>
      </c>
      <c r="Q2489" s="4">
        <v>0</v>
      </c>
      <c r="R2489" s="4">
        <v>0</v>
      </c>
      <c r="S2489" s="4">
        <v>-1</v>
      </c>
      <c r="T2489" t="s">
        <v>2857</v>
      </c>
      <c r="U2489" t="s">
        <v>7141</v>
      </c>
      <c r="V2489" s="15" t="s">
        <v>6454</v>
      </c>
      <c r="W2489" t="s">
        <v>3338</v>
      </c>
    </row>
    <row r="2490" spans="1:23" x14ac:dyDescent="0.2">
      <c r="A2490" t="s">
        <v>3536</v>
      </c>
      <c r="B2490" t="s">
        <v>2912</v>
      </c>
      <c r="C2490" t="s">
        <v>3338</v>
      </c>
      <c r="D2490" t="s">
        <v>3339</v>
      </c>
      <c r="E2490" t="s">
        <v>3537</v>
      </c>
      <c r="F2490" t="s">
        <v>2916</v>
      </c>
      <c r="G2490" t="s">
        <v>2856</v>
      </c>
      <c r="H2490" t="s">
        <v>7138</v>
      </c>
      <c r="I2490" s="2">
        <v>45821</v>
      </c>
      <c r="J2490" t="s">
        <v>3326</v>
      </c>
      <c r="K2490" t="s">
        <v>7139</v>
      </c>
      <c r="L2490" t="s">
        <v>7142</v>
      </c>
      <c r="M2490" s="3">
        <v>0</v>
      </c>
      <c r="N2490" s="4">
        <v>-63286.720000000001</v>
      </c>
      <c r="O2490" s="4">
        <v>0</v>
      </c>
      <c r="P2490" s="4">
        <v>0</v>
      </c>
      <c r="Q2490" s="4">
        <v>0</v>
      </c>
      <c r="R2490" s="4">
        <v>0</v>
      </c>
      <c r="S2490" s="4">
        <v>-63286.720000000001</v>
      </c>
      <c r="T2490" t="s">
        <v>2857</v>
      </c>
      <c r="U2490" t="s">
        <v>7141</v>
      </c>
      <c r="V2490" s="15" t="s">
        <v>6454</v>
      </c>
      <c r="W2490" t="s">
        <v>3338</v>
      </c>
    </row>
    <row r="2491" spans="1:23" x14ac:dyDescent="0.2">
      <c r="A2491" t="s">
        <v>3536</v>
      </c>
      <c r="B2491" t="s">
        <v>2912</v>
      </c>
      <c r="C2491" t="s">
        <v>3156</v>
      </c>
      <c r="D2491" t="s">
        <v>3157</v>
      </c>
      <c r="E2491" t="s">
        <v>3537</v>
      </c>
      <c r="F2491" t="s">
        <v>2916</v>
      </c>
      <c r="G2491" t="s">
        <v>2856</v>
      </c>
      <c r="H2491" t="s">
        <v>7143</v>
      </c>
      <c r="I2491" s="2">
        <v>45832</v>
      </c>
      <c r="J2491" t="s">
        <v>3159</v>
      </c>
      <c r="K2491" t="s">
        <v>4651</v>
      </c>
      <c r="L2491" t="s">
        <v>4652</v>
      </c>
      <c r="M2491" s="3">
        <v>0</v>
      </c>
      <c r="N2491" s="4">
        <v>-476.17</v>
      </c>
      <c r="O2491" s="4">
        <v>-0.53</v>
      </c>
      <c r="P2491" s="4">
        <v>0</v>
      </c>
      <c r="Q2491" s="4">
        <v>0</v>
      </c>
      <c r="R2491" s="4">
        <v>0</v>
      </c>
      <c r="S2491" s="4">
        <v>-475.64</v>
      </c>
      <c r="T2491" t="s">
        <v>2857</v>
      </c>
      <c r="U2491" t="s">
        <v>7144</v>
      </c>
      <c r="V2491" s="15" t="s">
        <v>6454</v>
      </c>
      <c r="W2491" t="s">
        <v>3156</v>
      </c>
    </row>
    <row r="2492" spans="1:23" x14ac:dyDescent="0.2">
      <c r="A2492" t="s">
        <v>3536</v>
      </c>
      <c r="B2492" t="s">
        <v>2912</v>
      </c>
      <c r="C2492" t="s">
        <v>3156</v>
      </c>
      <c r="D2492" t="s">
        <v>3157</v>
      </c>
      <c r="E2492" t="s">
        <v>3537</v>
      </c>
      <c r="F2492" t="s">
        <v>2916</v>
      </c>
      <c r="G2492" t="s">
        <v>2856</v>
      </c>
      <c r="H2492" t="s">
        <v>7143</v>
      </c>
      <c r="I2492" s="2">
        <v>45832</v>
      </c>
      <c r="J2492" t="s">
        <v>3159</v>
      </c>
      <c r="K2492" t="s">
        <v>4651</v>
      </c>
      <c r="L2492" t="s">
        <v>4654</v>
      </c>
      <c r="M2492" s="3">
        <v>0</v>
      </c>
      <c r="N2492" s="4">
        <v>-2288.27</v>
      </c>
      <c r="O2492" s="4">
        <v>-2.5499999999999998</v>
      </c>
      <c r="P2492" s="4">
        <v>0</v>
      </c>
      <c r="Q2492" s="4">
        <v>0</v>
      </c>
      <c r="R2492" s="4">
        <v>0</v>
      </c>
      <c r="S2492" s="4">
        <v>-2285.7199999999998</v>
      </c>
      <c r="T2492" t="s">
        <v>2857</v>
      </c>
      <c r="U2492" t="s">
        <v>7144</v>
      </c>
      <c r="V2492" s="15" t="s">
        <v>6454</v>
      </c>
      <c r="W2492" t="s">
        <v>3156</v>
      </c>
    </row>
    <row r="2493" spans="1:23" x14ac:dyDescent="0.2">
      <c r="A2493" t="s">
        <v>3536</v>
      </c>
      <c r="B2493" t="s">
        <v>2912</v>
      </c>
      <c r="C2493" t="s">
        <v>3156</v>
      </c>
      <c r="D2493" t="s">
        <v>3157</v>
      </c>
      <c r="E2493" t="s">
        <v>3537</v>
      </c>
      <c r="F2493" t="s">
        <v>2916</v>
      </c>
      <c r="G2493" t="s">
        <v>2856</v>
      </c>
      <c r="H2493" t="s">
        <v>7143</v>
      </c>
      <c r="I2493" s="2">
        <v>45832</v>
      </c>
      <c r="J2493" t="s">
        <v>3159</v>
      </c>
      <c r="K2493" t="s">
        <v>4651</v>
      </c>
      <c r="L2493" t="s">
        <v>4655</v>
      </c>
      <c r="M2493" s="3">
        <v>0</v>
      </c>
      <c r="N2493" s="4">
        <v>-2288.27</v>
      </c>
      <c r="O2493" s="4">
        <v>-2.5499999999999998</v>
      </c>
      <c r="P2493" s="4">
        <v>0</v>
      </c>
      <c r="Q2493" s="4">
        <v>0</v>
      </c>
      <c r="R2493" s="4">
        <v>0</v>
      </c>
      <c r="S2493" s="4">
        <v>-2285.7199999999998</v>
      </c>
      <c r="T2493" t="s">
        <v>2857</v>
      </c>
      <c r="U2493" t="s">
        <v>7144</v>
      </c>
      <c r="V2493" s="15" t="s">
        <v>6454</v>
      </c>
      <c r="W2493" t="s">
        <v>3156</v>
      </c>
    </row>
    <row r="2494" spans="1:23" x14ac:dyDescent="0.2">
      <c r="A2494" t="s">
        <v>3536</v>
      </c>
      <c r="B2494" t="s">
        <v>2912</v>
      </c>
      <c r="C2494" t="s">
        <v>2922</v>
      </c>
      <c r="D2494" t="s">
        <v>2923</v>
      </c>
      <c r="E2494" t="s">
        <v>3537</v>
      </c>
      <c r="F2494" t="s">
        <v>2916</v>
      </c>
      <c r="G2494" t="s">
        <v>2856</v>
      </c>
      <c r="H2494" t="s">
        <v>7145</v>
      </c>
      <c r="I2494" s="2">
        <v>45838</v>
      </c>
      <c r="J2494" t="s">
        <v>2947</v>
      </c>
      <c r="K2494" t="s">
        <v>2948</v>
      </c>
      <c r="L2494" t="s">
        <v>6795</v>
      </c>
      <c r="M2494" s="3">
        <v>0</v>
      </c>
      <c r="N2494" s="4">
        <v>-202.49</v>
      </c>
      <c r="O2494" s="4">
        <v>-0.23</v>
      </c>
      <c r="P2494" s="4">
        <v>0</v>
      </c>
      <c r="Q2494" s="4">
        <v>0</v>
      </c>
      <c r="R2494" s="4">
        <v>0</v>
      </c>
      <c r="S2494" s="4">
        <v>-202.26</v>
      </c>
      <c r="T2494" t="s">
        <v>2857</v>
      </c>
      <c r="U2494" t="s">
        <v>7146</v>
      </c>
      <c r="V2494" s="15" t="s">
        <v>6454</v>
      </c>
      <c r="W2494" t="s">
        <v>2922</v>
      </c>
    </row>
    <row r="2495" spans="1:23" x14ac:dyDescent="0.2">
      <c r="A2495" t="s">
        <v>3536</v>
      </c>
      <c r="B2495" t="s">
        <v>2912</v>
      </c>
      <c r="C2495" t="s">
        <v>2922</v>
      </c>
      <c r="D2495" t="s">
        <v>2923</v>
      </c>
      <c r="E2495" t="s">
        <v>3537</v>
      </c>
      <c r="F2495" t="s">
        <v>2916</v>
      </c>
      <c r="G2495" t="s">
        <v>2856</v>
      </c>
      <c r="H2495" t="s">
        <v>7147</v>
      </c>
      <c r="I2495" s="2">
        <v>45838</v>
      </c>
      <c r="J2495" t="s">
        <v>3659</v>
      </c>
      <c r="K2495" t="s">
        <v>3660</v>
      </c>
      <c r="L2495" t="s">
        <v>6968</v>
      </c>
      <c r="M2495" s="3">
        <v>0</v>
      </c>
      <c r="N2495" s="4">
        <v>-156.54</v>
      </c>
      <c r="O2495" s="4">
        <v>-0.17</v>
      </c>
      <c r="P2495" s="4">
        <v>0</v>
      </c>
      <c r="Q2495" s="4">
        <v>0</v>
      </c>
      <c r="R2495" s="4">
        <v>0</v>
      </c>
      <c r="S2495" s="4">
        <v>-156.37</v>
      </c>
      <c r="T2495" t="s">
        <v>2857</v>
      </c>
      <c r="U2495" t="s">
        <v>7148</v>
      </c>
      <c r="V2495" s="15" t="s">
        <v>6454</v>
      </c>
      <c r="W2495" t="s">
        <v>2922</v>
      </c>
    </row>
    <row r="2496" spans="1:23" x14ac:dyDescent="0.2">
      <c r="A2496" t="s">
        <v>3536</v>
      </c>
      <c r="B2496" t="s">
        <v>2912</v>
      </c>
      <c r="C2496" t="s">
        <v>2922</v>
      </c>
      <c r="D2496" t="s">
        <v>2923</v>
      </c>
      <c r="E2496" t="s">
        <v>3537</v>
      </c>
      <c r="F2496" t="s">
        <v>2916</v>
      </c>
      <c r="G2496" t="s">
        <v>2856</v>
      </c>
      <c r="H2496" t="s">
        <v>7147</v>
      </c>
      <c r="I2496" s="2">
        <v>45838</v>
      </c>
      <c r="J2496" t="s">
        <v>3659</v>
      </c>
      <c r="K2496" t="s">
        <v>3660</v>
      </c>
      <c r="L2496" t="s">
        <v>6970</v>
      </c>
      <c r="M2496" s="3">
        <v>0</v>
      </c>
      <c r="N2496" s="4">
        <v>-155.52000000000001</v>
      </c>
      <c r="O2496" s="4">
        <v>-0.17</v>
      </c>
      <c r="P2496" s="4">
        <v>0</v>
      </c>
      <c r="Q2496" s="4">
        <v>0</v>
      </c>
      <c r="R2496" s="4">
        <v>0</v>
      </c>
      <c r="S2496" s="4">
        <v>-155.35</v>
      </c>
      <c r="T2496" t="s">
        <v>2857</v>
      </c>
      <c r="U2496" t="s">
        <v>7148</v>
      </c>
      <c r="V2496" s="15" t="s">
        <v>6454</v>
      </c>
      <c r="W2496" t="s">
        <v>2922</v>
      </c>
    </row>
    <row r="2497" spans="1:23" x14ac:dyDescent="0.2">
      <c r="A2497" t="s">
        <v>3536</v>
      </c>
      <c r="B2497" t="s">
        <v>2912</v>
      </c>
      <c r="C2497" t="s">
        <v>2871</v>
      </c>
      <c r="D2497" t="s">
        <v>2872</v>
      </c>
      <c r="E2497" t="s">
        <v>3537</v>
      </c>
      <c r="F2497" t="s">
        <v>2916</v>
      </c>
      <c r="G2497" t="s">
        <v>2856</v>
      </c>
      <c r="H2497" t="s">
        <v>7149</v>
      </c>
      <c r="I2497" s="2">
        <v>45838</v>
      </c>
      <c r="J2497" t="s">
        <v>3068</v>
      </c>
      <c r="K2497" t="s">
        <v>4101</v>
      </c>
      <c r="L2497" t="s">
        <v>6916</v>
      </c>
      <c r="M2497" s="3">
        <v>0</v>
      </c>
      <c r="N2497" s="4">
        <v>-394.41</v>
      </c>
      <c r="O2497" s="4">
        <v>0</v>
      </c>
      <c r="P2497" s="4">
        <v>0</v>
      </c>
      <c r="Q2497" s="4">
        <v>0</v>
      </c>
      <c r="R2497" s="4">
        <v>0</v>
      </c>
      <c r="S2497" s="4">
        <v>-394.41</v>
      </c>
      <c r="T2497" t="s">
        <v>2857</v>
      </c>
      <c r="U2497" t="s">
        <v>7150</v>
      </c>
      <c r="V2497" s="15" t="s">
        <v>6454</v>
      </c>
      <c r="W2497" t="s">
        <v>2871</v>
      </c>
    </row>
    <row r="2498" spans="1:23" x14ac:dyDescent="0.2">
      <c r="A2498" t="s">
        <v>3536</v>
      </c>
      <c r="B2498" t="s">
        <v>2912</v>
      </c>
      <c r="C2498" t="s">
        <v>2871</v>
      </c>
      <c r="D2498" t="s">
        <v>2872</v>
      </c>
      <c r="E2498" t="s">
        <v>3537</v>
      </c>
      <c r="F2498" t="s">
        <v>2916</v>
      </c>
      <c r="G2498" t="s">
        <v>2856</v>
      </c>
      <c r="H2498" t="s">
        <v>7149</v>
      </c>
      <c r="I2498" s="2">
        <v>45838</v>
      </c>
      <c r="J2498" t="s">
        <v>3068</v>
      </c>
      <c r="K2498" t="s">
        <v>4101</v>
      </c>
      <c r="L2498" t="s">
        <v>6918</v>
      </c>
      <c r="M2498" s="3">
        <v>0</v>
      </c>
      <c r="N2498" s="4">
        <v>-404.54</v>
      </c>
      <c r="O2498" s="4">
        <v>0</v>
      </c>
      <c r="P2498" s="4">
        <v>0</v>
      </c>
      <c r="Q2498" s="4">
        <v>0</v>
      </c>
      <c r="R2498" s="4">
        <v>0</v>
      </c>
      <c r="S2498" s="4">
        <v>-404.54</v>
      </c>
      <c r="T2498" t="s">
        <v>2857</v>
      </c>
      <c r="U2498" t="s">
        <v>7150</v>
      </c>
      <c r="V2498" s="15" t="s">
        <v>6454</v>
      </c>
      <c r="W2498" t="s">
        <v>2871</v>
      </c>
    </row>
    <row r="2499" spans="1:23" x14ac:dyDescent="0.2">
      <c r="A2499" t="s">
        <v>3536</v>
      </c>
      <c r="B2499" t="s">
        <v>2912</v>
      </c>
      <c r="C2499" t="s">
        <v>2871</v>
      </c>
      <c r="D2499" t="s">
        <v>2872</v>
      </c>
      <c r="E2499" t="s">
        <v>3537</v>
      </c>
      <c r="F2499" t="s">
        <v>2916</v>
      </c>
      <c r="G2499" t="s">
        <v>2856</v>
      </c>
      <c r="H2499" t="s">
        <v>7151</v>
      </c>
      <c r="I2499" s="2">
        <v>45838</v>
      </c>
      <c r="J2499" t="s">
        <v>3068</v>
      </c>
      <c r="K2499" t="s">
        <v>3746</v>
      </c>
      <c r="L2499" t="s">
        <v>6635</v>
      </c>
      <c r="M2499" s="3">
        <v>0</v>
      </c>
      <c r="N2499" s="4">
        <v>-1499.78</v>
      </c>
      <c r="O2499" s="4">
        <v>0</v>
      </c>
      <c r="P2499" s="4">
        <v>0</v>
      </c>
      <c r="Q2499" s="4">
        <v>0</v>
      </c>
      <c r="R2499" s="4">
        <v>0</v>
      </c>
      <c r="S2499" s="4">
        <v>-1499.78</v>
      </c>
      <c r="T2499" t="s">
        <v>2857</v>
      </c>
      <c r="U2499" t="s">
        <v>7152</v>
      </c>
      <c r="V2499" s="15" t="s">
        <v>6454</v>
      </c>
      <c r="W2499" t="s">
        <v>2871</v>
      </c>
    </row>
    <row r="2500" spans="1:23" x14ac:dyDescent="0.2">
      <c r="A2500" t="s">
        <v>3536</v>
      </c>
      <c r="B2500" t="s">
        <v>2912</v>
      </c>
      <c r="C2500" t="s">
        <v>2871</v>
      </c>
      <c r="D2500" t="s">
        <v>2872</v>
      </c>
      <c r="E2500" t="s">
        <v>3537</v>
      </c>
      <c r="F2500" t="s">
        <v>2916</v>
      </c>
      <c r="G2500" t="s">
        <v>2856</v>
      </c>
      <c r="H2500" t="s">
        <v>7153</v>
      </c>
      <c r="I2500" s="2">
        <v>45838</v>
      </c>
      <c r="J2500" t="s">
        <v>3068</v>
      </c>
      <c r="K2500" t="s">
        <v>3746</v>
      </c>
      <c r="L2500" t="s">
        <v>6638</v>
      </c>
      <c r="M2500" s="3">
        <v>0</v>
      </c>
      <c r="N2500" s="4">
        <v>-1471.21</v>
      </c>
      <c r="O2500" s="4">
        <v>0</v>
      </c>
      <c r="P2500" s="4">
        <v>0</v>
      </c>
      <c r="Q2500" s="4">
        <v>0</v>
      </c>
      <c r="R2500" s="4">
        <v>0</v>
      </c>
      <c r="S2500" s="4">
        <v>-1471.21</v>
      </c>
      <c r="T2500" t="s">
        <v>2857</v>
      </c>
      <c r="U2500" t="s">
        <v>7154</v>
      </c>
      <c r="V2500" s="15" t="s">
        <v>6454</v>
      </c>
      <c r="W2500" t="s">
        <v>2871</v>
      </c>
    </row>
    <row r="2501" spans="1:23" x14ac:dyDescent="0.2">
      <c r="A2501" t="s">
        <v>3536</v>
      </c>
      <c r="B2501" t="s">
        <v>2912</v>
      </c>
      <c r="C2501" t="s">
        <v>2871</v>
      </c>
      <c r="D2501" t="s">
        <v>2872</v>
      </c>
      <c r="E2501" t="s">
        <v>3537</v>
      </c>
      <c r="F2501" t="s">
        <v>2916</v>
      </c>
      <c r="G2501" t="s">
        <v>2856</v>
      </c>
      <c r="H2501" t="s">
        <v>7155</v>
      </c>
      <c r="I2501" s="2">
        <v>45838</v>
      </c>
      <c r="J2501" t="s">
        <v>3068</v>
      </c>
      <c r="K2501" t="s">
        <v>3746</v>
      </c>
      <c r="L2501" t="s">
        <v>6641</v>
      </c>
      <c r="M2501" s="3">
        <v>0</v>
      </c>
      <c r="N2501" s="4">
        <v>-1468.8</v>
      </c>
      <c r="O2501" s="4">
        <v>0</v>
      </c>
      <c r="P2501" s="4">
        <v>0</v>
      </c>
      <c r="Q2501" s="4">
        <v>0</v>
      </c>
      <c r="R2501" s="4">
        <v>0</v>
      </c>
      <c r="S2501" s="4">
        <v>-1468.8</v>
      </c>
      <c r="T2501" t="s">
        <v>2857</v>
      </c>
      <c r="U2501" t="s">
        <v>7156</v>
      </c>
      <c r="V2501" s="15" t="s">
        <v>6454</v>
      </c>
      <c r="W2501" t="s">
        <v>2871</v>
      </c>
    </row>
    <row r="2502" spans="1:23" x14ac:dyDescent="0.2">
      <c r="A2502" t="s">
        <v>3536</v>
      </c>
      <c r="B2502" t="s">
        <v>2912</v>
      </c>
      <c r="C2502" t="s">
        <v>2871</v>
      </c>
      <c r="D2502" t="s">
        <v>2872</v>
      </c>
      <c r="E2502" t="s">
        <v>3537</v>
      </c>
      <c r="F2502" t="s">
        <v>2916</v>
      </c>
      <c r="G2502" t="s">
        <v>2856</v>
      </c>
      <c r="H2502" t="s">
        <v>7157</v>
      </c>
      <c r="I2502" s="2">
        <v>45838</v>
      </c>
      <c r="J2502" t="s">
        <v>3068</v>
      </c>
      <c r="K2502" t="s">
        <v>3746</v>
      </c>
      <c r="L2502" t="s">
        <v>6644</v>
      </c>
      <c r="M2502" s="3">
        <v>0</v>
      </c>
      <c r="N2502" s="4">
        <v>-1460.69</v>
      </c>
      <c r="O2502" s="4">
        <v>0</v>
      </c>
      <c r="P2502" s="4">
        <v>0</v>
      </c>
      <c r="Q2502" s="4">
        <v>0</v>
      </c>
      <c r="R2502" s="4">
        <v>0</v>
      </c>
      <c r="S2502" s="4">
        <v>-1460.69</v>
      </c>
      <c r="T2502" t="s">
        <v>2857</v>
      </c>
      <c r="U2502" t="s">
        <v>7158</v>
      </c>
      <c r="V2502" s="15" t="s">
        <v>6454</v>
      </c>
      <c r="W2502" t="s">
        <v>2871</v>
      </c>
    </row>
    <row r="2503" spans="1:23" x14ac:dyDescent="0.2">
      <c r="A2503" t="s">
        <v>3536</v>
      </c>
      <c r="B2503" t="s">
        <v>2912</v>
      </c>
      <c r="C2503" t="s">
        <v>2871</v>
      </c>
      <c r="D2503" t="s">
        <v>2872</v>
      </c>
      <c r="E2503" t="s">
        <v>3537</v>
      </c>
      <c r="F2503" t="s">
        <v>2916</v>
      </c>
      <c r="G2503" t="s">
        <v>2856</v>
      </c>
      <c r="H2503" t="s">
        <v>7159</v>
      </c>
      <c r="I2503" s="2">
        <v>45838</v>
      </c>
      <c r="J2503" t="s">
        <v>3257</v>
      </c>
      <c r="K2503" t="s">
        <v>3258</v>
      </c>
      <c r="L2503" t="s">
        <v>6575</v>
      </c>
      <c r="M2503" s="3">
        <v>0</v>
      </c>
      <c r="N2503" s="4">
        <v>-1638.57</v>
      </c>
      <c r="O2503" s="4">
        <v>0</v>
      </c>
      <c r="P2503" s="4">
        <v>0</v>
      </c>
      <c r="Q2503" s="4">
        <v>0</v>
      </c>
      <c r="R2503" s="4">
        <v>0</v>
      </c>
      <c r="S2503" s="4">
        <v>-1638.57</v>
      </c>
      <c r="T2503" t="s">
        <v>2857</v>
      </c>
      <c r="U2503" t="s">
        <v>7160</v>
      </c>
      <c r="V2503" s="15" t="s">
        <v>6454</v>
      </c>
      <c r="W2503" t="s">
        <v>2871</v>
      </c>
    </row>
    <row r="2504" spans="1:23" x14ac:dyDescent="0.2">
      <c r="A2504" t="s">
        <v>3536</v>
      </c>
      <c r="B2504" t="s">
        <v>2912</v>
      </c>
      <c r="C2504" t="s">
        <v>2871</v>
      </c>
      <c r="D2504" t="s">
        <v>2872</v>
      </c>
      <c r="E2504" t="s">
        <v>3537</v>
      </c>
      <c r="F2504" t="s">
        <v>2916</v>
      </c>
      <c r="G2504" t="s">
        <v>2856</v>
      </c>
      <c r="H2504" t="s">
        <v>7159</v>
      </c>
      <c r="I2504" s="2">
        <v>45838</v>
      </c>
      <c r="J2504" t="s">
        <v>3257</v>
      </c>
      <c r="K2504" t="s">
        <v>3258</v>
      </c>
      <c r="L2504" t="s">
        <v>6577</v>
      </c>
      <c r="M2504" s="3">
        <v>0</v>
      </c>
      <c r="N2504" s="4">
        <v>-1638.57</v>
      </c>
      <c r="O2504" s="4">
        <v>0</v>
      </c>
      <c r="P2504" s="4">
        <v>0</v>
      </c>
      <c r="Q2504" s="4">
        <v>0</v>
      </c>
      <c r="R2504" s="4">
        <v>0</v>
      </c>
      <c r="S2504" s="4">
        <v>-1638.57</v>
      </c>
      <c r="T2504" t="s">
        <v>2857</v>
      </c>
      <c r="U2504" t="s">
        <v>7160</v>
      </c>
      <c r="V2504" s="15" t="s">
        <v>6454</v>
      </c>
      <c r="W2504" t="s">
        <v>2871</v>
      </c>
    </row>
    <row r="2505" spans="1:23" x14ac:dyDescent="0.2">
      <c r="A2505" s="7" t="s">
        <v>3536</v>
      </c>
      <c r="B2505" s="7" t="s">
        <v>10</v>
      </c>
      <c r="C2505" s="7" t="s">
        <v>10</v>
      </c>
      <c r="D2505" s="7" t="s">
        <v>10</v>
      </c>
      <c r="E2505" s="7" t="s">
        <v>10</v>
      </c>
      <c r="F2505" s="7" t="s">
        <v>10</v>
      </c>
      <c r="G2505" s="7" t="s">
        <v>10</v>
      </c>
      <c r="H2505" s="7" t="s">
        <v>10</v>
      </c>
      <c r="I2505" s="8"/>
      <c r="J2505" s="7" t="s">
        <v>10</v>
      </c>
      <c r="K2505" s="7" t="s">
        <v>10</v>
      </c>
      <c r="L2505" s="7" t="s">
        <v>10</v>
      </c>
      <c r="M2505" s="9">
        <v>0</v>
      </c>
      <c r="N2505" s="10">
        <v>-78831.55</v>
      </c>
      <c r="O2505" s="10">
        <v>-6.2</v>
      </c>
      <c r="P2505" s="10">
        <v>0</v>
      </c>
      <c r="Q2505" s="10">
        <v>0</v>
      </c>
      <c r="R2505" s="10">
        <v>0</v>
      </c>
      <c r="S2505" s="10">
        <v>-78825.350000000006</v>
      </c>
      <c r="T2505" s="7" t="s">
        <v>10</v>
      </c>
      <c r="U2505" s="7" t="s">
        <v>10</v>
      </c>
      <c r="V2505" s="15" t="s">
        <v>6454</v>
      </c>
      <c r="W2505" s="7" t="s">
        <v>10</v>
      </c>
    </row>
    <row r="2506" spans="1:23" x14ac:dyDescent="0.2">
      <c r="A2506" t="s">
        <v>3593</v>
      </c>
      <c r="B2506" t="s">
        <v>2912</v>
      </c>
      <c r="C2506" t="s">
        <v>3156</v>
      </c>
      <c r="D2506" t="s">
        <v>3157</v>
      </c>
      <c r="E2506" t="s">
        <v>3594</v>
      </c>
      <c r="F2506" t="s">
        <v>2916</v>
      </c>
      <c r="G2506" t="s">
        <v>2856</v>
      </c>
      <c r="H2506" t="s">
        <v>7161</v>
      </c>
      <c r="I2506" s="2">
        <v>45832</v>
      </c>
      <c r="J2506" t="s">
        <v>3159</v>
      </c>
      <c r="K2506" t="s">
        <v>4651</v>
      </c>
      <c r="L2506" t="s">
        <v>5280</v>
      </c>
      <c r="M2506" s="3">
        <v>0</v>
      </c>
      <c r="N2506" s="4">
        <v>1428.62</v>
      </c>
      <c r="O2506" s="4">
        <v>1.59</v>
      </c>
      <c r="P2506" s="4">
        <v>0</v>
      </c>
      <c r="Q2506" s="4">
        <v>0</v>
      </c>
      <c r="R2506" s="4">
        <v>0</v>
      </c>
      <c r="S2506" s="4">
        <v>1427.03</v>
      </c>
      <c r="T2506" t="s">
        <v>2857</v>
      </c>
      <c r="U2506" t="s">
        <v>7162</v>
      </c>
      <c r="V2506" s="15" t="s">
        <v>6454</v>
      </c>
      <c r="W2506" t="s">
        <v>3156</v>
      </c>
    </row>
    <row r="2507" spans="1:23" x14ac:dyDescent="0.2">
      <c r="A2507" t="s">
        <v>3593</v>
      </c>
      <c r="B2507" t="s">
        <v>2912</v>
      </c>
      <c r="C2507" t="s">
        <v>3156</v>
      </c>
      <c r="D2507" t="s">
        <v>3157</v>
      </c>
      <c r="E2507" t="s">
        <v>3594</v>
      </c>
      <c r="F2507" t="s">
        <v>2916</v>
      </c>
      <c r="G2507" t="s">
        <v>2856</v>
      </c>
      <c r="H2507" t="s">
        <v>7161</v>
      </c>
      <c r="I2507" s="2">
        <v>45832</v>
      </c>
      <c r="J2507" t="s">
        <v>3159</v>
      </c>
      <c r="K2507" t="s">
        <v>4651</v>
      </c>
      <c r="L2507" t="s">
        <v>5282</v>
      </c>
      <c r="M2507" s="3">
        <v>0</v>
      </c>
      <c r="N2507" s="4">
        <v>6865.33</v>
      </c>
      <c r="O2507" s="4">
        <v>7.64</v>
      </c>
      <c r="P2507" s="4">
        <v>0</v>
      </c>
      <c r="Q2507" s="4">
        <v>0</v>
      </c>
      <c r="R2507" s="4">
        <v>0</v>
      </c>
      <c r="S2507" s="4">
        <v>6857.69</v>
      </c>
      <c r="T2507" t="s">
        <v>2857</v>
      </c>
      <c r="U2507" t="s">
        <v>7162</v>
      </c>
      <c r="V2507" s="15" t="s">
        <v>6454</v>
      </c>
      <c r="W2507" t="s">
        <v>3156</v>
      </c>
    </row>
    <row r="2508" spans="1:23" x14ac:dyDescent="0.2">
      <c r="A2508" t="s">
        <v>3593</v>
      </c>
      <c r="B2508" t="s">
        <v>2912</v>
      </c>
      <c r="C2508" t="s">
        <v>2922</v>
      </c>
      <c r="D2508" t="s">
        <v>2923</v>
      </c>
      <c r="E2508" t="s">
        <v>3594</v>
      </c>
      <c r="F2508" t="s">
        <v>2916</v>
      </c>
      <c r="G2508" t="s">
        <v>2856</v>
      </c>
      <c r="H2508" t="s">
        <v>7163</v>
      </c>
      <c r="I2508" s="2">
        <v>45838</v>
      </c>
      <c r="J2508" t="s">
        <v>2957</v>
      </c>
      <c r="K2508" t="s">
        <v>2958</v>
      </c>
      <c r="L2508" t="s">
        <v>6591</v>
      </c>
      <c r="M2508" s="3">
        <v>0</v>
      </c>
      <c r="N2508" s="4">
        <v>46269.88</v>
      </c>
      <c r="O2508" s="4">
        <v>51.5</v>
      </c>
      <c r="P2508" s="4">
        <v>0</v>
      </c>
      <c r="Q2508" s="4">
        <v>0</v>
      </c>
      <c r="R2508" s="4">
        <v>0</v>
      </c>
      <c r="S2508" s="4">
        <v>46218.38</v>
      </c>
      <c r="T2508" t="s">
        <v>2857</v>
      </c>
      <c r="U2508" t="s">
        <v>7164</v>
      </c>
      <c r="V2508" s="15" t="s">
        <v>6454</v>
      </c>
      <c r="W2508" t="s">
        <v>2922</v>
      </c>
    </row>
    <row r="2509" spans="1:23" x14ac:dyDescent="0.2">
      <c r="A2509" t="s">
        <v>3593</v>
      </c>
      <c r="B2509" t="s">
        <v>2912</v>
      </c>
      <c r="C2509" t="s">
        <v>3338</v>
      </c>
      <c r="D2509" t="s">
        <v>3339</v>
      </c>
      <c r="E2509" t="s">
        <v>3594</v>
      </c>
      <c r="F2509" t="s">
        <v>2916</v>
      </c>
      <c r="G2509" t="s">
        <v>2856</v>
      </c>
      <c r="H2509" t="s">
        <v>7165</v>
      </c>
      <c r="I2509" s="2">
        <v>45838</v>
      </c>
      <c r="J2509" t="s">
        <v>3546</v>
      </c>
      <c r="K2509" t="s">
        <v>4337</v>
      </c>
      <c r="L2509" t="s">
        <v>6002</v>
      </c>
      <c r="M2509" s="3">
        <v>0</v>
      </c>
      <c r="N2509" s="4">
        <v>11232.67</v>
      </c>
      <c r="O2509" s="4">
        <v>0</v>
      </c>
      <c r="P2509" s="4">
        <v>0</v>
      </c>
      <c r="Q2509" s="4">
        <v>0</v>
      </c>
      <c r="R2509" s="4">
        <v>0</v>
      </c>
      <c r="S2509" s="4">
        <v>11232.67</v>
      </c>
      <c r="T2509" t="s">
        <v>2857</v>
      </c>
      <c r="U2509" t="s">
        <v>7166</v>
      </c>
      <c r="V2509" s="15" t="s">
        <v>6454</v>
      </c>
      <c r="W2509" t="s">
        <v>3338</v>
      </c>
    </row>
    <row r="2510" spans="1:23" x14ac:dyDescent="0.2">
      <c r="A2510" t="s">
        <v>3593</v>
      </c>
      <c r="B2510" t="s">
        <v>2912</v>
      </c>
      <c r="C2510" t="s">
        <v>2913</v>
      </c>
      <c r="D2510" t="s">
        <v>2914</v>
      </c>
      <c r="E2510" t="s">
        <v>3594</v>
      </c>
      <c r="F2510" t="s">
        <v>2916</v>
      </c>
      <c r="G2510" t="s">
        <v>2856</v>
      </c>
      <c r="H2510" t="s">
        <v>2223</v>
      </c>
      <c r="I2510" s="2">
        <v>45838</v>
      </c>
      <c r="J2510" t="s">
        <v>3465</v>
      </c>
      <c r="K2510" t="s">
        <v>3466</v>
      </c>
      <c r="L2510" t="s">
        <v>6307</v>
      </c>
      <c r="M2510" s="3">
        <v>0</v>
      </c>
      <c r="N2510" s="4">
        <v>48414.44</v>
      </c>
      <c r="O2510" s="4">
        <v>53.89</v>
      </c>
      <c r="P2510" s="4">
        <v>0</v>
      </c>
      <c r="Q2510" s="4">
        <v>0</v>
      </c>
      <c r="R2510" s="4">
        <v>0</v>
      </c>
      <c r="S2510" s="4">
        <v>48360.55</v>
      </c>
      <c r="T2510" t="s">
        <v>2857</v>
      </c>
      <c r="U2510" t="s">
        <v>7167</v>
      </c>
      <c r="V2510" s="15" t="s">
        <v>6454</v>
      </c>
      <c r="W2510" t="s">
        <v>2913</v>
      </c>
    </row>
    <row r="2511" spans="1:23" x14ac:dyDescent="0.2">
      <c r="A2511" t="s">
        <v>3593</v>
      </c>
      <c r="B2511" t="s">
        <v>2912</v>
      </c>
      <c r="C2511" t="s">
        <v>2913</v>
      </c>
      <c r="D2511" t="s">
        <v>2914</v>
      </c>
      <c r="E2511" t="s">
        <v>3594</v>
      </c>
      <c r="F2511" t="s">
        <v>2916</v>
      </c>
      <c r="G2511" t="s">
        <v>2856</v>
      </c>
      <c r="H2511" t="s">
        <v>2223</v>
      </c>
      <c r="I2511" s="2">
        <v>45838</v>
      </c>
      <c r="J2511" t="s">
        <v>3465</v>
      </c>
      <c r="K2511" t="s">
        <v>3466</v>
      </c>
      <c r="L2511" t="s">
        <v>6309</v>
      </c>
      <c r="M2511" s="3">
        <v>0</v>
      </c>
      <c r="N2511" s="4">
        <v>48414.44</v>
      </c>
      <c r="O2511" s="4">
        <v>53.89</v>
      </c>
      <c r="P2511" s="4">
        <v>0</v>
      </c>
      <c r="Q2511" s="4">
        <v>0</v>
      </c>
      <c r="R2511" s="4">
        <v>0</v>
      </c>
      <c r="S2511" s="4">
        <v>48360.55</v>
      </c>
      <c r="T2511" t="s">
        <v>2857</v>
      </c>
      <c r="U2511" t="s">
        <v>7167</v>
      </c>
      <c r="V2511" s="15" t="s">
        <v>6454</v>
      </c>
      <c r="W2511" t="s">
        <v>2913</v>
      </c>
    </row>
    <row r="2512" spans="1:23" x14ac:dyDescent="0.2">
      <c r="A2512" t="s">
        <v>3593</v>
      </c>
      <c r="B2512" t="s">
        <v>2912</v>
      </c>
      <c r="C2512" t="s">
        <v>2913</v>
      </c>
      <c r="D2512" t="s">
        <v>2914</v>
      </c>
      <c r="E2512" t="s">
        <v>3594</v>
      </c>
      <c r="F2512" t="s">
        <v>2916</v>
      </c>
      <c r="G2512" t="s">
        <v>2856</v>
      </c>
      <c r="H2512" t="s">
        <v>2223</v>
      </c>
      <c r="I2512" s="2">
        <v>45838</v>
      </c>
      <c r="J2512" t="s">
        <v>3465</v>
      </c>
      <c r="K2512" t="s">
        <v>3466</v>
      </c>
      <c r="L2512" t="s">
        <v>6310</v>
      </c>
      <c r="M2512" s="3">
        <v>0</v>
      </c>
      <c r="N2512" s="4">
        <v>48414.44</v>
      </c>
      <c r="O2512" s="4">
        <v>53.89</v>
      </c>
      <c r="P2512" s="4">
        <v>0</v>
      </c>
      <c r="Q2512" s="4">
        <v>0</v>
      </c>
      <c r="R2512" s="4">
        <v>0</v>
      </c>
      <c r="S2512" s="4">
        <v>48360.55</v>
      </c>
      <c r="T2512" t="s">
        <v>2857</v>
      </c>
      <c r="U2512" t="s">
        <v>7167</v>
      </c>
      <c r="V2512" s="15" t="s">
        <v>6454</v>
      </c>
      <c r="W2512" t="s">
        <v>2913</v>
      </c>
    </row>
    <row r="2513" spans="1:23" x14ac:dyDescent="0.2">
      <c r="A2513" t="s">
        <v>3593</v>
      </c>
      <c r="B2513" t="s">
        <v>2912</v>
      </c>
      <c r="C2513" t="s">
        <v>2913</v>
      </c>
      <c r="D2513" t="s">
        <v>2914</v>
      </c>
      <c r="E2513" t="s">
        <v>3594</v>
      </c>
      <c r="F2513" t="s">
        <v>2916</v>
      </c>
      <c r="G2513" t="s">
        <v>2856</v>
      </c>
      <c r="H2513" t="s">
        <v>2223</v>
      </c>
      <c r="I2513" s="2">
        <v>45838</v>
      </c>
      <c r="J2513" t="s">
        <v>3465</v>
      </c>
      <c r="K2513" t="s">
        <v>3466</v>
      </c>
      <c r="L2513" t="s">
        <v>6311</v>
      </c>
      <c r="M2513" s="3">
        <v>0</v>
      </c>
      <c r="N2513" s="4">
        <v>48414.44</v>
      </c>
      <c r="O2513" s="4">
        <v>53.89</v>
      </c>
      <c r="P2513" s="4">
        <v>0</v>
      </c>
      <c r="Q2513" s="4">
        <v>0</v>
      </c>
      <c r="R2513" s="4">
        <v>0</v>
      </c>
      <c r="S2513" s="4">
        <v>48360.55</v>
      </c>
      <c r="T2513" t="s">
        <v>2857</v>
      </c>
      <c r="U2513" t="s">
        <v>7167</v>
      </c>
      <c r="V2513" s="15" t="s">
        <v>6454</v>
      </c>
      <c r="W2513" t="s">
        <v>2913</v>
      </c>
    </row>
    <row r="2514" spans="1:23" x14ac:dyDescent="0.2">
      <c r="A2514" t="s">
        <v>3593</v>
      </c>
      <c r="B2514" t="s">
        <v>2912</v>
      </c>
      <c r="C2514" t="s">
        <v>3120</v>
      </c>
      <c r="D2514" t="s">
        <v>3121</v>
      </c>
      <c r="E2514" t="s">
        <v>3594</v>
      </c>
      <c r="F2514" t="s">
        <v>2916</v>
      </c>
      <c r="G2514" t="s">
        <v>2856</v>
      </c>
      <c r="H2514" t="s">
        <v>2561</v>
      </c>
      <c r="I2514" s="2">
        <v>45838</v>
      </c>
      <c r="J2514" t="s">
        <v>930</v>
      </c>
      <c r="K2514" t="s">
        <v>3166</v>
      </c>
      <c r="L2514" t="s">
        <v>3167</v>
      </c>
      <c r="M2514" s="3">
        <v>0</v>
      </c>
      <c r="N2514" s="4">
        <v>9422.33</v>
      </c>
      <c r="O2514" s="4">
        <v>10.49</v>
      </c>
      <c r="P2514" s="4">
        <v>0</v>
      </c>
      <c r="Q2514" s="4">
        <v>0</v>
      </c>
      <c r="R2514" s="4">
        <v>0</v>
      </c>
      <c r="S2514" s="4">
        <v>9411.84</v>
      </c>
      <c r="T2514" t="s">
        <v>2857</v>
      </c>
      <c r="U2514" t="s">
        <v>7168</v>
      </c>
      <c r="V2514" s="15" t="s">
        <v>6454</v>
      </c>
      <c r="W2514" t="s">
        <v>3120</v>
      </c>
    </row>
    <row r="2515" spans="1:23" x14ac:dyDescent="0.2">
      <c r="A2515" t="s">
        <v>3593</v>
      </c>
      <c r="B2515" t="s">
        <v>2912</v>
      </c>
      <c r="C2515" t="s">
        <v>3120</v>
      </c>
      <c r="D2515" t="s">
        <v>3121</v>
      </c>
      <c r="E2515" t="s">
        <v>3594</v>
      </c>
      <c r="F2515" t="s">
        <v>2916</v>
      </c>
      <c r="G2515" t="s">
        <v>2856</v>
      </c>
      <c r="H2515" t="s">
        <v>2561</v>
      </c>
      <c r="I2515" s="2">
        <v>45838</v>
      </c>
      <c r="J2515" t="s">
        <v>930</v>
      </c>
      <c r="K2515" t="s">
        <v>3166</v>
      </c>
      <c r="L2515" t="s">
        <v>3169</v>
      </c>
      <c r="M2515" s="3">
        <v>0</v>
      </c>
      <c r="N2515" s="4">
        <v>9343.3700000000008</v>
      </c>
      <c r="O2515" s="4">
        <v>10.4</v>
      </c>
      <c r="P2515" s="4">
        <v>0</v>
      </c>
      <c r="Q2515" s="4">
        <v>0</v>
      </c>
      <c r="R2515" s="4">
        <v>0</v>
      </c>
      <c r="S2515" s="4">
        <v>9332.9699999999993</v>
      </c>
      <c r="T2515" t="s">
        <v>2857</v>
      </c>
      <c r="U2515" t="s">
        <v>7168</v>
      </c>
      <c r="V2515" s="15" t="s">
        <v>6454</v>
      </c>
      <c r="W2515" t="s">
        <v>3120</v>
      </c>
    </row>
    <row r="2516" spans="1:23" x14ac:dyDescent="0.2">
      <c r="A2516" t="s">
        <v>3593</v>
      </c>
      <c r="B2516" t="s">
        <v>2912</v>
      </c>
      <c r="C2516" t="s">
        <v>3120</v>
      </c>
      <c r="D2516" t="s">
        <v>3121</v>
      </c>
      <c r="E2516" t="s">
        <v>3594</v>
      </c>
      <c r="F2516" t="s">
        <v>2916</v>
      </c>
      <c r="G2516" t="s">
        <v>2856</v>
      </c>
      <c r="H2516" t="s">
        <v>2561</v>
      </c>
      <c r="I2516" s="2">
        <v>45838</v>
      </c>
      <c r="J2516" t="s">
        <v>930</v>
      </c>
      <c r="K2516" t="s">
        <v>3166</v>
      </c>
      <c r="L2516" t="s">
        <v>3170</v>
      </c>
      <c r="M2516" s="3">
        <v>0</v>
      </c>
      <c r="N2516" s="4">
        <v>9516.01</v>
      </c>
      <c r="O2516" s="4">
        <v>10.59</v>
      </c>
      <c r="P2516" s="4">
        <v>0</v>
      </c>
      <c r="Q2516" s="4">
        <v>0</v>
      </c>
      <c r="R2516" s="4">
        <v>0</v>
      </c>
      <c r="S2516" s="4">
        <v>9505.42</v>
      </c>
      <c r="T2516" t="s">
        <v>2857</v>
      </c>
      <c r="U2516" t="s">
        <v>7168</v>
      </c>
      <c r="V2516" s="15" t="s">
        <v>6454</v>
      </c>
      <c r="W2516" t="s">
        <v>3120</v>
      </c>
    </row>
    <row r="2517" spans="1:23" x14ac:dyDescent="0.2">
      <c r="A2517" t="s">
        <v>3593</v>
      </c>
      <c r="B2517" t="s">
        <v>2912</v>
      </c>
      <c r="C2517" t="s">
        <v>3120</v>
      </c>
      <c r="D2517" t="s">
        <v>3121</v>
      </c>
      <c r="E2517" t="s">
        <v>3594</v>
      </c>
      <c r="F2517" t="s">
        <v>2916</v>
      </c>
      <c r="G2517" t="s">
        <v>2856</v>
      </c>
      <c r="H2517" t="s">
        <v>2561</v>
      </c>
      <c r="I2517" s="2">
        <v>45838</v>
      </c>
      <c r="J2517" t="s">
        <v>930</v>
      </c>
      <c r="K2517" t="s">
        <v>3166</v>
      </c>
      <c r="L2517" t="s">
        <v>3171</v>
      </c>
      <c r="M2517" s="3">
        <v>0</v>
      </c>
      <c r="N2517" s="4">
        <v>9386.5300000000007</v>
      </c>
      <c r="O2517" s="4">
        <v>10.45</v>
      </c>
      <c r="P2517" s="4">
        <v>0</v>
      </c>
      <c r="Q2517" s="4">
        <v>0</v>
      </c>
      <c r="R2517" s="4">
        <v>0</v>
      </c>
      <c r="S2517" s="4">
        <v>9376.08</v>
      </c>
      <c r="T2517" t="s">
        <v>2857</v>
      </c>
      <c r="U2517" t="s">
        <v>7168</v>
      </c>
      <c r="V2517" s="15" t="s">
        <v>6454</v>
      </c>
      <c r="W2517" t="s">
        <v>3120</v>
      </c>
    </row>
    <row r="2518" spans="1:23" x14ac:dyDescent="0.2">
      <c r="A2518" t="s">
        <v>3593</v>
      </c>
      <c r="B2518" t="s">
        <v>2912</v>
      </c>
      <c r="C2518" t="s">
        <v>3120</v>
      </c>
      <c r="D2518" t="s">
        <v>3121</v>
      </c>
      <c r="E2518" t="s">
        <v>3594</v>
      </c>
      <c r="F2518" t="s">
        <v>2916</v>
      </c>
      <c r="G2518" t="s">
        <v>2856</v>
      </c>
      <c r="H2518" t="s">
        <v>2561</v>
      </c>
      <c r="I2518" s="2">
        <v>45838</v>
      </c>
      <c r="J2518" t="s">
        <v>930</v>
      </c>
      <c r="K2518" t="s">
        <v>3166</v>
      </c>
      <c r="L2518" t="s">
        <v>3172</v>
      </c>
      <c r="M2518" s="3">
        <v>0</v>
      </c>
      <c r="N2518" s="4">
        <v>9383.1</v>
      </c>
      <c r="O2518" s="4">
        <v>10.44</v>
      </c>
      <c r="P2518" s="4">
        <v>0</v>
      </c>
      <c r="Q2518" s="4">
        <v>0</v>
      </c>
      <c r="R2518" s="4">
        <v>0</v>
      </c>
      <c r="S2518" s="4">
        <v>9372.66</v>
      </c>
      <c r="T2518" t="s">
        <v>2857</v>
      </c>
      <c r="U2518" t="s">
        <v>7168</v>
      </c>
      <c r="V2518" s="15" t="s">
        <v>6454</v>
      </c>
      <c r="W2518" t="s">
        <v>3120</v>
      </c>
    </row>
    <row r="2519" spans="1:23" x14ac:dyDescent="0.2">
      <c r="A2519" t="s">
        <v>3593</v>
      </c>
      <c r="B2519" t="s">
        <v>2912</v>
      </c>
      <c r="C2519" t="s">
        <v>3120</v>
      </c>
      <c r="D2519" t="s">
        <v>3121</v>
      </c>
      <c r="E2519" t="s">
        <v>3594</v>
      </c>
      <c r="F2519" t="s">
        <v>2916</v>
      </c>
      <c r="G2519" t="s">
        <v>2856</v>
      </c>
      <c r="H2519" t="s">
        <v>2563</v>
      </c>
      <c r="I2519" s="2">
        <v>45838</v>
      </c>
      <c r="J2519" t="s">
        <v>930</v>
      </c>
      <c r="K2519" t="s">
        <v>3166</v>
      </c>
      <c r="L2519" t="s">
        <v>3173</v>
      </c>
      <c r="M2519" s="3">
        <v>0</v>
      </c>
      <c r="N2519" s="4">
        <v>9491.98</v>
      </c>
      <c r="O2519" s="4">
        <v>10.56</v>
      </c>
      <c r="P2519" s="4">
        <v>0</v>
      </c>
      <c r="Q2519" s="4">
        <v>0</v>
      </c>
      <c r="R2519" s="4">
        <v>0</v>
      </c>
      <c r="S2519" s="4">
        <v>9481.42</v>
      </c>
      <c r="T2519" t="s">
        <v>2857</v>
      </c>
      <c r="U2519" t="s">
        <v>7169</v>
      </c>
      <c r="V2519" s="15" t="s">
        <v>6454</v>
      </c>
      <c r="W2519" t="s">
        <v>3120</v>
      </c>
    </row>
    <row r="2520" spans="1:23" x14ac:dyDescent="0.2">
      <c r="A2520" t="s">
        <v>3593</v>
      </c>
      <c r="B2520" t="s">
        <v>2912</v>
      </c>
      <c r="C2520" t="s">
        <v>3120</v>
      </c>
      <c r="D2520" t="s">
        <v>3121</v>
      </c>
      <c r="E2520" t="s">
        <v>3594</v>
      </c>
      <c r="F2520" t="s">
        <v>2916</v>
      </c>
      <c r="G2520" t="s">
        <v>2856</v>
      </c>
      <c r="H2520" t="s">
        <v>2563</v>
      </c>
      <c r="I2520" s="2">
        <v>45838</v>
      </c>
      <c r="J2520" t="s">
        <v>930</v>
      </c>
      <c r="K2520" t="s">
        <v>3166</v>
      </c>
      <c r="L2520" t="s">
        <v>3175</v>
      </c>
      <c r="M2520" s="3">
        <v>0</v>
      </c>
      <c r="N2520" s="4">
        <v>8802.42</v>
      </c>
      <c r="O2520" s="4">
        <v>9.8000000000000007</v>
      </c>
      <c r="P2520" s="4">
        <v>0</v>
      </c>
      <c r="Q2520" s="4">
        <v>0</v>
      </c>
      <c r="R2520" s="4">
        <v>0</v>
      </c>
      <c r="S2520" s="4">
        <v>8792.6200000000008</v>
      </c>
      <c r="T2520" t="s">
        <v>2857</v>
      </c>
      <c r="U2520" t="s">
        <v>7169</v>
      </c>
      <c r="V2520" s="15" t="s">
        <v>6454</v>
      </c>
      <c r="W2520" t="s">
        <v>3120</v>
      </c>
    </row>
    <row r="2521" spans="1:23" x14ac:dyDescent="0.2">
      <c r="A2521" t="s">
        <v>3593</v>
      </c>
      <c r="B2521" t="s">
        <v>2912</v>
      </c>
      <c r="C2521" t="s">
        <v>3120</v>
      </c>
      <c r="D2521" t="s">
        <v>3121</v>
      </c>
      <c r="E2521" t="s">
        <v>3594</v>
      </c>
      <c r="F2521" t="s">
        <v>2916</v>
      </c>
      <c r="G2521" t="s">
        <v>2856</v>
      </c>
      <c r="H2521" t="s">
        <v>2563</v>
      </c>
      <c r="I2521" s="2">
        <v>45838</v>
      </c>
      <c r="J2521" t="s">
        <v>930</v>
      </c>
      <c r="K2521" t="s">
        <v>3166</v>
      </c>
      <c r="L2521" t="s">
        <v>3176</v>
      </c>
      <c r="M2521" s="3">
        <v>0</v>
      </c>
      <c r="N2521" s="4">
        <v>8850.9699999999993</v>
      </c>
      <c r="O2521" s="4">
        <v>9.85</v>
      </c>
      <c r="P2521" s="4">
        <v>0</v>
      </c>
      <c r="Q2521" s="4">
        <v>0</v>
      </c>
      <c r="R2521" s="4">
        <v>0</v>
      </c>
      <c r="S2521" s="4">
        <v>8841.1200000000008</v>
      </c>
      <c r="T2521" t="s">
        <v>2857</v>
      </c>
      <c r="U2521" t="s">
        <v>7169</v>
      </c>
      <c r="V2521" s="15" t="s">
        <v>6454</v>
      </c>
      <c r="W2521" t="s">
        <v>3120</v>
      </c>
    </row>
    <row r="2522" spans="1:23" x14ac:dyDescent="0.2">
      <c r="A2522" t="s">
        <v>3593</v>
      </c>
      <c r="B2522" t="s">
        <v>2912</v>
      </c>
      <c r="C2522" t="s">
        <v>3120</v>
      </c>
      <c r="D2522" t="s">
        <v>3121</v>
      </c>
      <c r="E2522" t="s">
        <v>3594</v>
      </c>
      <c r="F2522" t="s">
        <v>2916</v>
      </c>
      <c r="G2522" t="s">
        <v>2856</v>
      </c>
      <c r="H2522" t="s">
        <v>2563</v>
      </c>
      <c r="I2522" s="2">
        <v>45838</v>
      </c>
      <c r="J2522" t="s">
        <v>930</v>
      </c>
      <c r="K2522" t="s">
        <v>3166</v>
      </c>
      <c r="L2522" t="s">
        <v>3177</v>
      </c>
      <c r="M2522" s="3">
        <v>0</v>
      </c>
      <c r="N2522" s="4">
        <v>9110.41</v>
      </c>
      <c r="O2522" s="4">
        <v>10.14</v>
      </c>
      <c r="P2522" s="4">
        <v>0</v>
      </c>
      <c r="Q2522" s="4">
        <v>0</v>
      </c>
      <c r="R2522" s="4">
        <v>0</v>
      </c>
      <c r="S2522" s="4">
        <v>9100.27</v>
      </c>
      <c r="T2522" t="s">
        <v>2857</v>
      </c>
      <c r="U2522" t="s">
        <v>7169</v>
      </c>
      <c r="V2522" s="15" t="s">
        <v>6454</v>
      </c>
      <c r="W2522" t="s">
        <v>3120</v>
      </c>
    </row>
    <row r="2523" spans="1:23" x14ac:dyDescent="0.2">
      <c r="A2523" t="s">
        <v>3593</v>
      </c>
      <c r="B2523" t="s">
        <v>2912</v>
      </c>
      <c r="C2523" t="s">
        <v>3120</v>
      </c>
      <c r="D2523" t="s">
        <v>3121</v>
      </c>
      <c r="E2523" t="s">
        <v>3594</v>
      </c>
      <c r="F2523" t="s">
        <v>2916</v>
      </c>
      <c r="G2523" t="s">
        <v>2856</v>
      </c>
      <c r="H2523" t="s">
        <v>2563</v>
      </c>
      <c r="I2523" s="2">
        <v>45838</v>
      </c>
      <c r="J2523" t="s">
        <v>930</v>
      </c>
      <c r="K2523" t="s">
        <v>3166</v>
      </c>
      <c r="L2523" t="s">
        <v>3178</v>
      </c>
      <c r="M2523" s="3">
        <v>0</v>
      </c>
      <c r="N2523" s="4">
        <v>9175.64</v>
      </c>
      <c r="O2523" s="4">
        <v>10.210000000000001</v>
      </c>
      <c r="P2523" s="4">
        <v>0</v>
      </c>
      <c r="Q2523" s="4">
        <v>0</v>
      </c>
      <c r="R2523" s="4">
        <v>0</v>
      </c>
      <c r="S2523" s="4">
        <v>9165.43</v>
      </c>
      <c r="T2523" t="s">
        <v>2857</v>
      </c>
      <c r="U2523" t="s">
        <v>7169</v>
      </c>
      <c r="V2523" s="15" t="s">
        <v>6454</v>
      </c>
      <c r="W2523" t="s">
        <v>3120</v>
      </c>
    </row>
    <row r="2524" spans="1:23" x14ac:dyDescent="0.2">
      <c r="A2524" t="s">
        <v>3593</v>
      </c>
      <c r="B2524" t="s">
        <v>2912</v>
      </c>
      <c r="C2524" t="s">
        <v>3120</v>
      </c>
      <c r="D2524" t="s">
        <v>3121</v>
      </c>
      <c r="E2524" t="s">
        <v>3594</v>
      </c>
      <c r="F2524" t="s">
        <v>2916</v>
      </c>
      <c r="G2524" t="s">
        <v>2856</v>
      </c>
      <c r="H2524" t="s">
        <v>2565</v>
      </c>
      <c r="I2524" s="2">
        <v>45838</v>
      </c>
      <c r="J2524" t="s">
        <v>930</v>
      </c>
      <c r="K2524" t="s">
        <v>3166</v>
      </c>
      <c r="L2524" t="s">
        <v>3179</v>
      </c>
      <c r="M2524" s="3">
        <v>0</v>
      </c>
      <c r="N2524" s="4">
        <v>9337.49</v>
      </c>
      <c r="O2524" s="4">
        <v>10.39</v>
      </c>
      <c r="P2524" s="4">
        <v>0</v>
      </c>
      <c r="Q2524" s="4">
        <v>0</v>
      </c>
      <c r="R2524" s="4">
        <v>0</v>
      </c>
      <c r="S2524" s="4">
        <v>9327.1</v>
      </c>
      <c r="T2524" t="s">
        <v>2857</v>
      </c>
      <c r="U2524" t="s">
        <v>7170</v>
      </c>
      <c r="V2524" s="15" t="s">
        <v>6454</v>
      </c>
      <c r="W2524" t="s">
        <v>3120</v>
      </c>
    </row>
    <row r="2525" spans="1:23" x14ac:dyDescent="0.2">
      <c r="A2525" t="s">
        <v>3593</v>
      </c>
      <c r="B2525" t="s">
        <v>2912</v>
      </c>
      <c r="C2525" t="s">
        <v>3120</v>
      </c>
      <c r="D2525" t="s">
        <v>3121</v>
      </c>
      <c r="E2525" t="s">
        <v>3594</v>
      </c>
      <c r="F2525" t="s">
        <v>2916</v>
      </c>
      <c r="G2525" t="s">
        <v>2856</v>
      </c>
      <c r="H2525" t="s">
        <v>2565</v>
      </c>
      <c r="I2525" s="2">
        <v>45838</v>
      </c>
      <c r="J2525" t="s">
        <v>930</v>
      </c>
      <c r="K2525" t="s">
        <v>3166</v>
      </c>
      <c r="L2525" t="s">
        <v>3181</v>
      </c>
      <c r="M2525" s="3">
        <v>0</v>
      </c>
      <c r="N2525" s="4">
        <v>9325.7199999999993</v>
      </c>
      <c r="O2525" s="4">
        <v>10.38</v>
      </c>
      <c r="P2525" s="4">
        <v>0</v>
      </c>
      <c r="Q2525" s="4">
        <v>0</v>
      </c>
      <c r="R2525" s="4">
        <v>0</v>
      </c>
      <c r="S2525" s="4">
        <v>9315.34</v>
      </c>
      <c r="T2525" t="s">
        <v>2857</v>
      </c>
      <c r="U2525" t="s">
        <v>7170</v>
      </c>
      <c r="V2525" s="15" t="s">
        <v>6454</v>
      </c>
      <c r="W2525" t="s">
        <v>3120</v>
      </c>
    </row>
    <row r="2526" spans="1:23" x14ac:dyDescent="0.2">
      <c r="A2526" t="s">
        <v>3593</v>
      </c>
      <c r="B2526" t="s">
        <v>2912</v>
      </c>
      <c r="C2526" t="s">
        <v>3120</v>
      </c>
      <c r="D2526" t="s">
        <v>3121</v>
      </c>
      <c r="E2526" t="s">
        <v>3594</v>
      </c>
      <c r="F2526" t="s">
        <v>2916</v>
      </c>
      <c r="G2526" t="s">
        <v>2856</v>
      </c>
      <c r="H2526" t="s">
        <v>2565</v>
      </c>
      <c r="I2526" s="2">
        <v>45838</v>
      </c>
      <c r="J2526" t="s">
        <v>930</v>
      </c>
      <c r="K2526" t="s">
        <v>3166</v>
      </c>
      <c r="L2526" t="s">
        <v>3182</v>
      </c>
      <c r="M2526" s="3">
        <v>0</v>
      </c>
      <c r="N2526" s="4">
        <v>9490.49</v>
      </c>
      <c r="O2526" s="4">
        <v>10.56</v>
      </c>
      <c r="P2526" s="4">
        <v>0</v>
      </c>
      <c r="Q2526" s="4">
        <v>0</v>
      </c>
      <c r="R2526" s="4">
        <v>0</v>
      </c>
      <c r="S2526" s="4">
        <v>9479.93</v>
      </c>
      <c r="T2526" t="s">
        <v>2857</v>
      </c>
      <c r="U2526" t="s">
        <v>7170</v>
      </c>
      <c r="V2526" s="15" t="s">
        <v>6454</v>
      </c>
      <c r="W2526" t="s">
        <v>3120</v>
      </c>
    </row>
    <row r="2527" spans="1:23" x14ac:dyDescent="0.2">
      <c r="A2527" t="s">
        <v>3593</v>
      </c>
      <c r="B2527" t="s">
        <v>2912</v>
      </c>
      <c r="C2527" t="s">
        <v>3120</v>
      </c>
      <c r="D2527" t="s">
        <v>3121</v>
      </c>
      <c r="E2527" t="s">
        <v>3594</v>
      </c>
      <c r="F2527" t="s">
        <v>2916</v>
      </c>
      <c r="G2527" t="s">
        <v>2856</v>
      </c>
      <c r="H2527" t="s">
        <v>2565</v>
      </c>
      <c r="I2527" s="2">
        <v>45838</v>
      </c>
      <c r="J2527" t="s">
        <v>930</v>
      </c>
      <c r="K2527" t="s">
        <v>3166</v>
      </c>
      <c r="L2527" t="s">
        <v>3183</v>
      </c>
      <c r="M2527" s="3">
        <v>0</v>
      </c>
      <c r="N2527" s="4">
        <v>9541.51</v>
      </c>
      <c r="O2527" s="4">
        <v>10.62</v>
      </c>
      <c r="P2527" s="4">
        <v>0</v>
      </c>
      <c r="Q2527" s="4">
        <v>0</v>
      </c>
      <c r="R2527" s="4">
        <v>0</v>
      </c>
      <c r="S2527" s="4">
        <v>9530.89</v>
      </c>
      <c r="T2527" t="s">
        <v>2857</v>
      </c>
      <c r="U2527" t="s">
        <v>7170</v>
      </c>
      <c r="V2527" s="15" t="s">
        <v>6454</v>
      </c>
      <c r="W2527" t="s">
        <v>3120</v>
      </c>
    </row>
    <row r="2528" spans="1:23" x14ac:dyDescent="0.2">
      <c r="A2528" t="s">
        <v>3593</v>
      </c>
      <c r="B2528" t="s">
        <v>2912</v>
      </c>
      <c r="C2528" t="s">
        <v>3120</v>
      </c>
      <c r="D2528" t="s">
        <v>3121</v>
      </c>
      <c r="E2528" t="s">
        <v>3594</v>
      </c>
      <c r="F2528" t="s">
        <v>2916</v>
      </c>
      <c r="G2528" t="s">
        <v>2856</v>
      </c>
      <c r="H2528" t="s">
        <v>2565</v>
      </c>
      <c r="I2528" s="2">
        <v>45838</v>
      </c>
      <c r="J2528" t="s">
        <v>930</v>
      </c>
      <c r="K2528" t="s">
        <v>3166</v>
      </c>
      <c r="L2528" t="s">
        <v>3184</v>
      </c>
      <c r="M2528" s="3">
        <v>0</v>
      </c>
      <c r="N2528" s="4">
        <v>8766.6200000000008</v>
      </c>
      <c r="O2528" s="4">
        <v>9.76</v>
      </c>
      <c r="P2528" s="4">
        <v>0</v>
      </c>
      <c r="Q2528" s="4">
        <v>0</v>
      </c>
      <c r="R2528" s="4">
        <v>0</v>
      </c>
      <c r="S2528" s="4">
        <v>8756.86</v>
      </c>
      <c r="T2528" t="s">
        <v>2857</v>
      </c>
      <c r="U2528" t="s">
        <v>7170</v>
      </c>
      <c r="V2528" s="15" t="s">
        <v>6454</v>
      </c>
      <c r="W2528" t="s">
        <v>3120</v>
      </c>
    </row>
    <row r="2529" spans="1:23" x14ac:dyDescent="0.2">
      <c r="A2529" t="s">
        <v>3593</v>
      </c>
      <c r="B2529" t="s">
        <v>2912</v>
      </c>
      <c r="C2529" t="s">
        <v>3120</v>
      </c>
      <c r="D2529" t="s">
        <v>3121</v>
      </c>
      <c r="E2529" t="s">
        <v>3594</v>
      </c>
      <c r="F2529" t="s">
        <v>2916</v>
      </c>
      <c r="G2529" t="s">
        <v>2856</v>
      </c>
      <c r="H2529" t="s">
        <v>2567</v>
      </c>
      <c r="I2529" s="2">
        <v>45838</v>
      </c>
      <c r="J2529" t="s">
        <v>930</v>
      </c>
      <c r="K2529" t="s">
        <v>3166</v>
      </c>
      <c r="L2529" t="s">
        <v>3185</v>
      </c>
      <c r="M2529" s="3">
        <v>0</v>
      </c>
      <c r="N2529" s="4">
        <v>8758.77</v>
      </c>
      <c r="O2529" s="4">
        <v>9.75</v>
      </c>
      <c r="P2529" s="4">
        <v>0</v>
      </c>
      <c r="Q2529" s="4">
        <v>0</v>
      </c>
      <c r="R2529" s="4">
        <v>0</v>
      </c>
      <c r="S2529" s="4">
        <v>8749.02</v>
      </c>
      <c r="T2529" t="s">
        <v>2857</v>
      </c>
      <c r="U2529" t="s">
        <v>7171</v>
      </c>
      <c r="V2529" s="15" t="s">
        <v>6454</v>
      </c>
      <c r="W2529" t="s">
        <v>3120</v>
      </c>
    </row>
    <row r="2530" spans="1:23" x14ac:dyDescent="0.2">
      <c r="A2530" t="s">
        <v>3593</v>
      </c>
      <c r="B2530" t="s">
        <v>2912</v>
      </c>
      <c r="C2530" t="s">
        <v>3120</v>
      </c>
      <c r="D2530" t="s">
        <v>3121</v>
      </c>
      <c r="E2530" t="s">
        <v>3594</v>
      </c>
      <c r="F2530" t="s">
        <v>2916</v>
      </c>
      <c r="G2530" t="s">
        <v>2856</v>
      </c>
      <c r="H2530" t="s">
        <v>2567</v>
      </c>
      <c r="I2530" s="2">
        <v>45838</v>
      </c>
      <c r="J2530" t="s">
        <v>930</v>
      </c>
      <c r="K2530" t="s">
        <v>3166</v>
      </c>
      <c r="L2530" t="s">
        <v>3187</v>
      </c>
      <c r="M2530" s="3">
        <v>0</v>
      </c>
      <c r="N2530" s="4">
        <v>8678.82</v>
      </c>
      <c r="O2530" s="4">
        <v>9.66</v>
      </c>
      <c r="P2530" s="4">
        <v>0</v>
      </c>
      <c r="Q2530" s="4">
        <v>0</v>
      </c>
      <c r="R2530" s="4">
        <v>0</v>
      </c>
      <c r="S2530" s="4">
        <v>8669.16</v>
      </c>
      <c r="T2530" t="s">
        <v>2857</v>
      </c>
      <c r="U2530" t="s">
        <v>7171</v>
      </c>
      <c r="V2530" s="15" t="s">
        <v>6454</v>
      </c>
      <c r="W2530" t="s">
        <v>3120</v>
      </c>
    </row>
    <row r="2531" spans="1:23" x14ac:dyDescent="0.2">
      <c r="A2531" t="s">
        <v>3593</v>
      </c>
      <c r="B2531" t="s">
        <v>2912</v>
      </c>
      <c r="C2531" t="s">
        <v>3120</v>
      </c>
      <c r="D2531" t="s">
        <v>3121</v>
      </c>
      <c r="E2531" t="s">
        <v>3594</v>
      </c>
      <c r="F2531" t="s">
        <v>2916</v>
      </c>
      <c r="G2531" t="s">
        <v>2856</v>
      </c>
      <c r="H2531" t="s">
        <v>2567</v>
      </c>
      <c r="I2531" s="2">
        <v>45838</v>
      </c>
      <c r="J2531" t="s">
        <v>930</v>
      </c>
      <c r="K2531" t="s">
        <v>3166</v>
      </c>
      <c r="L2531" t="s">
        <v>3188</v>
      </c>
      <c r="M2531" s="3">
        <v>0</v>
      </c>
      <c r="N2531" s="4">
        <v>8741.11</v>
      </c>
      <c r="O2531" s="4">
        <v>9.73</v>
      </c>
      <c r="P2531" s="4">
        <v>0</v>
      </c>
      <c r="Q2531" s="4">
        <v>0</v>
      </c>
      <c r="R2531" s="4">
        <v>0</v>
      </c>
      <c r="S2531" s="4">
        <v>8731.3799999999992</v>
      </c>
      <c r="T2531" t="s">
        <v>2857</v>
      </c>
      <c r="U2531" t="s">
        <v>7171</v>
      </c>
      <c r="V2531" s="15" t="s">
        <v>6454</v>
      </c>
      <c r="W2531" t="s">
        <v>3120</v>
      </c>
    </row>
    <row r="2532" spans="1:23" x14ac:dyDescent="0.2">
      <c r="A2532" t="s">
        <v>3593</v>
      </c>
      <c r="B2532" t="s">
        <v>2912</v>
      </c>
      <c r="C2532" t="s">
        <v>3120</v>
      </c>
      <c r="D2532" t="s">
        <v>3121</v>
      </c>
      <c r="E2532" t="s">
        <v>3594</v>
      </c>
      <c r="F2532" t="s">
        <v>2916</v>
      </c>
      <c r="G2532" t="s">
        <v>2856</v>
      </c>
      <c r="H2532" t="s">
        <v>2567</v>
      </c>
      <c r="I2532" s="2">
        <v>45838</v>
      </c>
      <c r="J2532" t="s">
        <v>930</v>
      </c>
      <c r="K2532" t="s">
        <v>3166</v>
      </c>
      <c r="L2532" t="s">
        <v>3189</v>
      </c>
      <c r="M2532" s="3">
        <v>0</v>
      </c>
      <c r="N2532" s="4">
        <v>8780.84</v>
      </c>
      <c r="O2532" s="4">
        <v>9.77</v>
      </c>
      <c r="P2532" s="4">
        <v>0</v>
      </c>
      <c r="Q2532" s="4">
        <v>0</v>
      </c>
      <c r="R2532" s="4">
        <v>0</v>
      </c>
      <c r="S2532" s="4">
        <v>8771.07</v>
      </c>
      <c r="T2532" t="s">
        <v>2857</v>
      </c>
      <c r="U2532" t="s">
        <v>7171</v>
      </c>
      <c r="V2532" s="15" t="s">
        <v>6454</v>
      </c>
      <c r="W2532" t="s">
        <v>3120</v>
      </c>
    </row>
    <row r="2533" spans="1:23" x14ac:dyDescent="0.2">
      <c r="A2533" t="s">
        <v>3593</v>
      </c>
      <c r="B2533" t="s">
        <v>2912</v>
      </c>
      <c r="C2533" t="s">
        <v>3120</v>
      </c>
      <c r="D2533" t="s">
        <v>3121</v>
      </c>
      <c r="E2533" t="s">
        <v>3594</v>
      </c>
      <c r="F2533" t="s">
        <v>2916</v>
      </c>
      <c r="G2533" t="s">
        <v>2856</v>
      </c>
      <c r="H2533" t="s">
        <v>2567</v>
      </c>
      <c r="I2533" s="2">
        <v>45838</v>
      </c>
      <c r="J2533" t="s">
        <v>930</v>
      </c>
      <c r="K2533" t="s">
        <v>3166</v>
      </c>
      <c r="L2533" t="s">
        <v>3190</v>
      </c>
      <c r="M2533" s="3">
        <v>0</v>
      </c>
      <c r="N2533" s="4">
        <v>8749.4500000000007</v>
      </c>
      <c r="O2533" s="4">
        <v>9.74</v>
      </c>
      <c r="P2533" s="4">
        <v>0</v>
      </c>
      <c r="Q2533" s="4">
        <v>0</v>
      </c>
      <c r="R2533" s="4">
        <v>0</v>
      </c>
      <c r="S2533" s="4">
        <v>8739.7099999999991</v>
      </c>
      <c r="T2533" t="s">
        <v>2857</v>
      </c>
      <c r="U2533" t="s">
        <v>7171</v>
      </c>
      <c r="V2533" s="15" t="s">
        <v>6454</v>
      </c>
      <c r="W2533" t="s">
        <v>3120</v>
      </c>
    </row>
    <row r="2534" spans="1:23" x14ac:dyDescent="0.2">
      <c r="A2534" t="s">
        <v>3593</v>
      </c>
      <c r="B2534" t="s">
        <v>2912</v>
      </c>
      <c r="C2534" t="s">
        <v>3120</v>
      </c>
      <c r="D2534" t="s">
        <v>3121</v>
      </c>
      <c r="E2534" t="s">
        <v>3594</v>
      </c>
      <c r="F2534" t="s">
        <v>2916</v>
      </c>
      <c r="G2534" t="s">
        <v>2856</v>
      </c>
      <c r="H2534" t="s">
        <v>2569</v>
      </c>
      <c r="I2534" s="2">
        <v>45838</v>
      </c>
      <c r="J2534" t="s">
        <v>930</v>
      </c>
      <c r="K2534" t="s">
        <v>3166</v>
      </c>
      <c r="L2534" t="s">
        <v>3191</v>
      </c>
      <c r="M2534" s="3">
        <v>0</v>
      </c>
      <c r="N2534" s="4">
        <v>9413.5</v>
      </c>
      <c r="O2534" s="4">
        <v>10.48</v>
      </c>
      <c r="P2534" s="4">
        <v>0</v>
      </c>
      <c r="Q2534" s="4">
        <v>0</v>
      </c>
      <c r="R2534" s="4">
        <v>0</v>
      </c>
      <c r="S2534" s="4">
        <v>9403.02</v>
      </c>
      <c r="T2534" t="s">
        <v>2857</v>
      </c>
      <c r="U2534" t="s">
        <v>7172</v>
      </c>
      <c r="V2534" s="15" t="s">
        <v>6454</v>
      </c>
      <c r="W2534" t="s">
        <v>3120</v>
      </c>
    </row>
    <row r="2535" spans="1:23" x14ac:dyDescent="0.2">
      <c r="A2535" t="s">
        <v>3593</v>
      </c>
      <c r="B2535" t="s">
        <v>2912</v>
      </c>
      <c r="C2535" t="s">
        <v>3120</v>
      </c>
      <c r="D2535" t="s">
        <v>3121</v>
      </c>
      <c r="E2535" t="s">
        <v>3594</v>
      </c>
      <c r="F2535" t="s">
        <v>2916</v>
      </c>
      <c r="G2535" t="s">
        <v>2856</v>
      </c>
      <c r="H2535" t="s">
        <v>2569</v>
      </c>
      <c r="I2535" s="2">
        <v>45838</v>
      </c>
      <c r="J2535" t="s">
        <v>930</v>
      </c>
      <c r="K2535" t="s">
        <v>3166</v>
      </c>
      <c r="L2535" t="s">
        <v>3193</v>
      </c>
      <c r="M2535" s="3">
        <v>0</v>
      </c>
      <c r="N2535" s="4">
        <v>9302.67</v>
      </c>
      <c r="O2535" s="4">
        <v>10.35</v>
      </c>
      <c r="P2535" s="4">
        <v>0</v>
      </c>
      <c r="Q2535" s="4">
        <v>0</v>
      </c>
      <c r="R2535" s="4">
        <v>0</v>
      </c>
      <c r="S2535" s="4">
        <v>9292.32</v>
      </c>
      <c r="T2535" t="s">
        <v>2857</v>
      </c>
      <c r="U2535" t="s">
        <v>7172</v>
      </c>
      <c r="V2535" s="15" t="s">
        <v>6454</v>
      </c>
      <c r="W2535" t="s">
        <v>3120</v>
      </c>
    </row>
    <row r="2536" spans="1:23" x14ac:dyDescent="0.2">
      <c r="A2536" t="s">
        <v>3593</v>
      </c>
      <c r="B2536" t="s">
        <v>2912</v>
      </c>
      <c r="C2536" t="s">
        <v>3120</v>
      </c>
      <c r="D2536" t="s">
        <v>3121</v>
      </c>
      <c r="E2536" t="s">
        <v>3594</v>
      </c>
      <c r="F2536" t="s">
        <v>2916</v>
      </c>
      <c r="G2536" t="s">
        <v>2856</v>
      </c>
      <c r="H2536" t="s">
        <v>2569</v>
      </c>
      <c r="I2536" s="2">
        <v>45838</v>
      </c>
      <c r="J2536" t="s">
        <v>930</v>
      </c>
      <c r="K2536" t="s">
        <v>3166</v>
      </c>
      <c r="L2536" t="s">
        <v>3194</v>
      </c>
      <c r="M2536" s="3">
        <v>0</v>
      </c>
      <c r="N2536" s="4">
        <v>9364.9500000000007</v>
      </c>
      <c r="O2536" s="4">
        <v>10.42</v>
      </c>
      <c r="P2536" s="4">
        <v>0</v>
      </c>
      <c r="Q2536" s="4">
        <v>0</v>
      </c>
      <c r="R2536" s="4">
        <v>0</v>
      </c>
      <c r="S2536" s="4">
        <v>9354.5300000000007</v>
      </c>
      <c r="T2536" t="s">
        <v>2857</v>
      </c>
      <c r="U2536" t="s">
        <v>7172</v>
      </c>
      <c r="V2536" s="15" t="s">
        <v>6454</v>
      </c>
      <c r="W2536" t="s">
        <v>3120</v>
      </c>
    </row>
    <row r="2537" spans="1:23" x14ac:dyDescent="0.2">
      <c r="A2537" t="s">
        <v>3593</v>
      </c>
      <c r="B2537" t="s">
        <v>2912</v>
      </c>
      <c r="C2537" t="s">
        <v>3120</v>
      </c>
      <c r="D2537" t="s">
        <v>3121</v>
      </c>
      <c r="E2537" t="s">
        <v>3594</v>
      </c>
      <c r="F2537" t="s">
        <v>2916</v>
      </c>
      <c r="G2537" t="s">
        <v>2856</v>
      </c>
      <c r="H2537" t="s">
        <v>2569</v>
      </c>
      <c r="I2537" s="2">
        <v>45838</v>
      </c>
      <c r="J2537" t="s">
        <v>930</v>
      </c>
      <c r="K2537" t="s">
        <v>3166</v>
      </c>
      <c r="L2537" t="s">
        <v>3195</v>
      </c>
      <c r="M2537" s="3">
        <v>0</v>
      </c>
      <c r="N2537" s="4">
        <v>9417.43</v>
      </c>
      <c r="O2537" s="4">
        <v>10.48</v>
      </c>
      <c r="P2537" s="4">
        <v>0</v>
      </c>
      <c r="Q2537" s="4">
        <v>0</v>
      </c>
      <c r="R2537" s="4">
        <v>0</v>
      </c>
      <c r="S2537" s="4">
        <v>9406.9500000000007</v>
      </c>
      <c r="T2537" t="s">
        <v>2857</v>
      </c>
      <c r="U2537" t="s">
        <v>7172</v>
      </c>
      <c r="V2537" s="15" t="s">
        <v>6454</v>
      </c>
      <c r="W2537" t="s">
        <v>3120</v>
      </c>
    </row>
    <row r="2538" spans="1:23" x14ac:dyDescent="0.2">
      <c r="A2538" t="s">
        <v>3593</v>
      </c>
      <c r="B2538" t="s">
        <v>2912</v>
      </c>
      <c r="C2538" t="s">
        <v>3120</v>
      </c>
      <c r="D2538" t="s">
        <v>3121</v>
      </c>
      <c r="E2538" t="s">
        <v>3594</v>
      </c>
      <c r="F2538" t="s">
        <v>2916</v>
      </c>
      <c r="G2538" t="s">
        <v>2856</v>
      </c>
      <c r="H2538" t="s">
        <v>2569</v>
      </c>
      <c r="I2538" s="2">
        <v>45838</v>
      </c>
      <c r="J2538" t="s">
        <v>930</v>
      </c>
      <c r="K2538" t="s">
        <v>3166</v>
      </c>
      <c r="L2538" t="s">
        <v>3196</v>
      </c>
      <c r="M2538" s="3">
        <v>0</v>
      </c>
      <c r="N2538" s="4">
        <v>9331.6</v>
      </c>
      <c r="O2538" s="4">
        <v>10.39</v>
      </c>
      <c r="P2538" s="4">
        <v>0</v>
      </c>
      <c r="Q2538" s="4">
        <v>0</v>
      </c>
      <c r="R2538" s="4">
        <v>0</v>
      </c>
      <c r="S2538" s="4">
        <v>9321.2099999999991</v>
      </c>
      <c r="T2538" t="s">
        <v>2857</v>
      </c>
      <c r="U2538" t="s">
        <v>7172</v>
      </c>
      <c r="V2538" s="15" t="s">
        <v>6454</v>
      </c>
      <c r="W2538" t="s">
        <v>3120</v>
      </c>
    </row>
    <row r="2539" spans="1:23" x14ac:dyDescent="0.2">
      <c r="A2539" t="s">
        <v>3593</v>
      </c>
      <c r="B2539" t="s">
        <v>2912</v>
      </c>
      <c r="C2539" t="s">
        <v>3120</v>
      </c>
      <c r="D2539" t="s">
        <v>3121</v>
      </c>
      <c r="E2539" t="s">
        <v>3594</v>
      </c>
      <c r="F2539" t="s">
        <v>2916</v>
      </c>
      <c r="G2539" t="s">
        <v>2856</v>
      </c>
      <c r="H2539" t="s">
        <v>2571</v>
      </c>
      <c r="I2539" s="2">
        <v>45838</v>
      </c>
      <c r="J2539" t="s">
        <v>930</v>
      </c>
      <c r="K2539" t="s">
        <v>3166</v>
      </c>
      <c r="L2539" t="s">
        <v>3197</v>
      </c>
      <c r="M2539" s="3">
        <v>0</v>
      </c>
      <c r="N2539" s="4">
        <v>9396.83</v>
      </c>
      <c r="O2539" s="4">
        <v>10.46</v>
      </c>
      <c r="P2539" s="4">
        <v>0</v>
      </c>
      <c r="Q2539" s="4">
        <v>0</v>
      </c>
      <c r="R2539" s="4">
        <v>0</v>
      </c>
      <c r="S2539" s="4">
        <v>9386.3700000000008</v>
      </c>
      <c r="T2539" t="s">
        <v>2857</v>
      </c>
      <c r="U2539" t="s">
        <v>7173</v>
      </c>
      <c r="V2539" s="15" t="s">
        <v>6454</v>
      </c>
      <c r="W2539" t="s">
        <v>3120</v>
      </c>
    </row>
    <row r="2540" spans="1:23" x14ac:dyDescent="0.2">
      <c r="A2540" t="s">
        <v>3593</v>
      </c>
      <c r="B2540" t="s">
        <v>2912</v>
      </c>
      <c r="C2540" t="s">
        <v>3120</v>
      </c>
      <c r="D2540" t="s">
        <v>3121</v>
      </c>
      <c r="E2540" t="s">
        <v>3594</v>
      </c>
      <c r="F2540" t="s">
        <v>2916</v>
      </c>
      <c r="G2540" t="s">
        <v>2856</v>
      </c>
      <c r="H2540" t="s">
        <v>2571</v>
      </c>
      <c r="I2540" s="2">
        <v>45838</v>
      </c>
      <c r="J2540" t="s">
        <v>930</v>
      </c>
      <c r="K2540" t="s">
        <v>3166</v>
      </c>
      <c r="L2540" t="s">
        <v>3199</v>
      </c>
      <c r="M2540" s="3">
        <v>0</v>
      </c>
      <c r="N2540" s="4">
        <v>9445.39</v>
      </c>
      <c r="O2540" s="4">
        <v>10.51</v>
      </c>
      <c r="P2540" s="4">
        <v>0</v>
      </c>
      <c r="Q2540" s="4">
        <v>0</v>
      </c>
      <c r="R2540" s="4">
        <v>0</v>
      </c>
      <c r="S2540" s="4">
        <v>9434.8799999999992</v>
      </c>
      <c r="T2540" t="s">
        <v>2857</v>
      </c>
      <c r="U2540" t="s">
        <v>7173</v>
      </c>
      <c r="V2540" s="15" t="s">
        <v>6454</v>
      </c>
      <c r="W2540" t="s">
        <v>3120</v>
      </c>
    </row>
    <row r="2541" spans="1:23" x14ac:dyDescent="0.2">
      <c r="A2541" t="s">
        <v>3593</v>
      </c>
      <c r="B2541" t="s">
        <v>2912</v>
      </c>
      <c r="C2541" t="s">
        <v>3120</v>
      </c>
      <c r="D2541" t="s">
        <v>3121</v>
      </c>
      <c r="E2541" t="s">
        <v>3594</v>
      </c>
      <c r="F2541" t="s">
        <v>2916</v>
      </c>
      <c r="G2541" t="s">
        <v>2856</v>
      </c>
      <c r="H2541" t="s">
        <v>2571</v>
      </c>
      <c r="I2541" s="2">
        <v>45838</v>
      </c>
      <c r="J2541" t="s">
        <v>930</v>
      </c>
      <c r="K2541" t="s">
        <v>3166</v>
      </c>
      <c r="L2541" t="s">
        <v>3200</v>
      </c>
      <c r="M2541" s="3">
        <v>0</v>
      </c>
      <c r="N2541" s="4">
        <v>9296.2900000000009</v>
      </c>
      <c r="O2541" s="4">
        <v>10.35</v>
      </c>
      <c r="P2541" s="4">
        <v>0</v>
      </c>
      <c r="Q2541" s="4">
        <v>0</v>
      </c>
      <c r="R2541" s="4">
        <v>0</v>
      </c>
      <c r="S2541" s="4">
        <v>9285.94</v>
      </c>
      <c r="T2541" t="s">
        <v>2857</v>
      </c>
      <c r="U2541" t="s">
        <v>7173</v>
      </c>
      <c r="V2541" s="15" t="s">
        <v>6454</v>
      </c>
      <c r="W2541" t="s">
        <v>3120</v>
      </c>
    </row>
    <row r="2542" spans="1:23" x14ac:dyDescent="0.2">
      <c r="A2542" t="s">
        <v>3593</v>
      </c>
      <c r="B2542" t="s">
        <v>2912</v>
      </c>
      <c r="C2542" t="s">
        <v>3120</v>
      </c>
      <c r="D2542" t="s">
        <v>3121</v>
      </c>
      <c r="E2542" t="s">
        <v>3594</v>
      </c>
      <c r="F2542" t="s">
        <v>2916</v>
      </c>
      <c r="G2542" t="s">
        <v>2856</v>
      </c>
      <c r="H2542" t="s">
        <v>2571</v>
      </c>
      <c r="I2542" s="2">
        <v>45838</v>
      </c>
      <c r="J2542" t="s">
        <v>930</v>
      </c>
      <c r="K2542" t="s">
        <v>3166</v>
      </c>
      <c r="L2542" t="s">
        <v>3201</v>
      </c>
      <c r="M2542" s="3">
        <v>0</v>
      </c>
      <c r="N2542" s="4">
        <v>9441.9500000000007</v>
      </c>
      <c r="O2542" s="4">
        <v>10.51</v>
      </c>
      <c r="P2542" s="4">
        <v>0</v>
      </c>
      <c r="Q2542" s="4">
        <v>0</v>
      </c>
      <c r="R2542" s="4">
        <v>0</v>
      </c>
      <c r="S2542" s="4">
        <v>9431.44</v>
      </c>
      <c r="T2542" t="s">
        <v>2857</v>
      </c>
      <c r="U2542" t="s">
        <v>7173</v>
      </c>
      <c r="V2542" s="15" t="s">
        <v>6454</v>
      </c>
      <c r="W2542" t="s">
        <v>3120</v>
      </c>
    </row>
    <row r="2543" spans="1:23" x14ac:dyDescent="0.2">
      <c r="A2543" t="s">
        <v>3593</v>
      </c>
      <c r="B2543" t="s">
        <v>2912</v>
      </c>
      <c r="C2543" t="s">
        <v>3120</v>
      </c>
      <c r="D2543" t="s">
        <v>3121</v>
      </c>
      <c r="E2543" t="s">
        <v>3594</v>
      </c>
      <c r="F2543" t="s">
        <v>2916</v>
      </c>
      <c r="G2543" t="s">
        <v>2856</v>
      </c>
      <c r="H2543" t="s">
        <v>2571</v>
      </c>
      <c r="I2543" s="2">
        <v>45838</v>
      </c>
      <c r="J2543" t="s">
        <v>930</v>
      </c>
      <c r="K2543" t="s">
        <v>3166</v>
      </c>
      <c r="L2543" t="s">
        <v>3202</v>
      </c>
      <c r="M2543" s="3">
        <v>0</v>
      </c>
      <c r="N2543" s="4">
        <v>9333.56</v>
      </c>
      <c r="O2543" s="4">
        <v>10.39</v>
      </c>
      <c r="P2543" s="4">
        <v>0</v>
      </c>
      <c r="Q2543" s="4">
        <v>0</v>
      </c>
      <c r="R2543" s="4">
        <v>0</v>
      </c>
      <c r="S2543" s="4">
        <v>9323.17</v>
      </c>
      <c r="T2543" t="s">
        <v>2857</v>
      </c>
      <c r="U2543" t="s">
        <v>7173</v>
      </c>
      <c r="V2543" s="15" t="s">
        <v>6454</v>
      </c>
      <c r="W2543" t="s">
        <v>3120</v>
      </c>
    </row>
    <row r="2544" spans="1:23" x14ac:dyDescent="0.2">
      <c r="A2544" t="s">
        <v>3593</v>
      </c>
      <c r="B2544" t="s">
        <v>2912</v>
      </c>
      <c r="C2544" t="s">
        <v>2922</v>
      </c>
      <c r="D2544" t="s">
        <v>2923</v>
      </c>
      <c r="E2544" t="s">
        <v>3594</v>
      </c>
      <c r="F2544" t="s">
        <v>2916</v>
      </c>
      <c r="G2544" t="s">
        <v>2856</v>
      </c>
      <c r="H2544" t="s">
        <v>7174</v>
      </c>
      <c r="I2544" s="2">
        <v>45838</v>
      </c>
      <c r="J2544" t="s">
        <v>2925</v>
      </c>
      <c r="K2544" t="s">
        <v>3003</v>
      </c>
      <c r="L2544" t="s">
        <v>6597</v>
      </c>
      <c r="M2544" s="3">
        <v>0</v>
      </c>
      <c r="N2544" s="4">
        <v>46138.31</v>
      </c>
      <c r="O2544" s="4">
        <v>51.35</v>
      </c>
      <c r="P2544" s="4">
        <v>0</v>
      </c>
      <c r="Q2544" s="4">
        <v>0</v>
      </c>
      <c r="R2544" s="4">
        <v>0</v>
      </c>
      <c r="S2544" s="4">
        <v>46086.96</v>
      </c>
      <c r="T2544" t="s">
        <v>2857</v>
      </c>
      <c r="U2544" t="s">
        <v>7175</v>
      </c>
      <c r="V2544" s="15" t="s">
        <v>6454</v>
      </c>
      <c r="W2544" t="s">
        <v>2922</v>
      </c>
    </row>
    <row r="2545" spans="1:23" x14ac:dyDescent="0.2">
      <c r="A2545" t="s">
        <v>3593</v>
      </c>
      <c r="B2545" t="s">
        <v>2912</v>
      </c>
      <c r="C2545" t="s">
        <v>2922</v>
      </c>
      <c r="D2545" t="s">
        <v>2923</v>
      </c>
      <c r="E2545" t="s">
        <v>3594</v>
      </c>
      <c r="F2545" t="s">
        <v>2916</v>
      </c>
      <c r="G2545" t="s">
        <v>2856</v>
      </c>
      <c r="H2545" t="s">
        <v>7174</v>
      </c>
      <c r="I2545" s="2">
        <v>45838</v>
      </c>
      <c r="J2545" t="s">
        <v>2925</v>
      </c>
      <c r="K2545" t="s">
        <v>3003</v>
      </c>
      <c r="L2545" t="s">
        <v>6599</v>
      </c>
      <c r="M2545" s="3">
        <v>0</v>
      </c>
      <c r="N2545" s="4">
        <v>46302.79</v>
      </c>
      <c r="O2545" s="4">
        <v>51.54</v>
      </c>
      <c r="P2545" s="4">
        <v>0</v>
      </c>
      <c r="Q2545" s="4">
        <v>0</v>
      </c>
      <c r="R2545" s="4">
        <v>0</v>
      </c>
      <c r="S2545" s="4">
        <v>46251.25</v>
      </c>
      <c r="T2545" t="s">
        <v>2857</v>
      </c>
      <c r="U2545" t="s">
        <v>7175</v>
      </c>
      <c r="V2545" s="15" t="s">
        <v>6454</v>
      </c>
      <c r="W2545" t="s">
        <v>2922</v>
      </c>
    </row>
    <row r="2546" spans="1:23" x14ac:dyDescent="0.2">
      <c r="A2546" t="s">
        <v>3593</v>
      </c>
      <c r="B2546" t="s">
        <v>2912</v>
      </c>
      <c r="C2546" t="s">
        <v>2922</v>
      </c>
      <c r="D2546" t="s">
        <v>2923</v>
      </c>
      <c r="E2546" t="s">
        <v>3594</v>
      </c>
      <c r="F2546" t="s">
        <v>2916</v>
      </c>
      <c r="G2546" t="s">
        <v>2856</v>
      </c>
      <c r="H2546" t="s">
        <v>7176</v>
      </c>
      <c r="I2546" s="2">
        <v>45838</v>
      </c>
      <c r="J2546" t="s">
        <v>3008</v>
      </c>
      <c r="K2546" t="s">
        <v>3009</v>
      </c>
      <c r="L2546" t="s">
        <v>6632</v>
      </c>
      <c r="M2546" s="3">
        <v>0</v>
      </c>
      <c r="N2546" s="4">
        <v>59055.68</v>
      </c>
      <c r="O2546" s="4">
        <v>65.72</v>
      </c>
      <c r="P2546" s="4">
        <v>0</v>
      </c>
      <c r="Q2546" s="4">
        <v>0</v>
      </c>
      <c r="R2546" s="4">
        <v>0</v>
      </c>
      <c r="S2546" s="4">
        <v>58989.96</v>
      </c>
      <c r="T2546" t="s">
        <v>2857</v>
      </c>
      <c r="U2546" t="s">
        <v>7177</v>
      </c>
      <c r="V2546" s="15" t="s">
        <v>6454</v>
      </c>
      <c r="W2546" t="s">
        <v>2922</v>
      </c>
    </row>
    <row r="2547" spans="1:23" x14ac:dyDescent="0.2">
      <c r="A2547" t="s">
        <v>3593</v>
      </c>
      <c r="B2547" t="s">
        <v>2912</v>
      </c>
      <c r="C2547" t="s">
        <v>2871</v>
      </c>
      <c r="D2547" t="s">
        <v>2872</v>
      </c>
      <c r="E2547" t="s">
        <v>3594</v>
      </c>
      <c r="F2547" t="s">
        <v>2916</v>
      </c>
      <c r="G2547" t="s">
        <v>2856</v>
      </c>
      <c r="H2547" t="s">
        <v>7178</v>
      </c>
      <c r="I2547" s="2">
        <v>45838</v>
      </c>
      <c r="J2547" t="s">
        <v>3269</v>
      </c>
      <c r="K2547" t="s">
        <v>3264</v>
      </c>
      <c r="L2547" t="s">
        <v>6564</v>
      </c>
      <c r="M2547" s="3">
        <v>0</v>
      </c>
      <c r="N2547" s="4">
        <v>40261.19</v>
      </c>
      <c r="O2547" s="4">
        <v>0</v>
      </c>
      <c r="P2547" s="4">
        <v>0</v>
      </c>
      <c r="Q2547" s="4">
        <v>0</v>
      </c>
      <c r="R2547" s="4">
        <v>0</v>
      </c>
      <c r="S2547" s="4">
        <v>40261.19</v>
      </c>
      <c r="T2547" t="s">
        <v>2857</v>
      </c>
      <c r="U2547" t="s">
        <v>7179</v>
      </c>
      <c r="V2547" s="15" t="s">
        <v>6454</v>
      </c>
      <c r="W2547" t="s">
        <v>2871</v>
      </c>
    </row>
    <row r="2548" spans="1:23" x14ac:dyDescent="0.2">
      <c r="A2548" t="s">
        <v>3593</v>
      </c>
      <c r="B2548" t="s">
        <v>2912</v>
      </c>
      <c r="C2548" t="s">
        <v>2871</v>
      </c>
      <c r="D2548" t="s">
        <v>2872</v>
      </c>
      <c r="E2548" t="s">
        <v>3594</v>
      </c>
      <c r="F2548" t="s">
        <v>2916</v>
      </c>
      <c r="G2548" t="s">
        <v>2856</v>
      </c>
      <c r="H2548" t="s">
        <v>7178</v>
      </c>
      <c r="I2548" s="2">
        <v>45838</v>
      </c>
      <c r="J2548" t="s">
        <v>3269</v>
      </c>
      <c r="K2548" t="s">
        <v>3264</v>
      </c>
      <c r="L2548" t="s">
        <v>6566</v>
      </c>
      <c r="M2548" s="3">
        <v>0</v>
      </c>
      <c r="N2548" s="4">
        <v>40261.19</v>
      </c>
      <c r="O2548" s="4">
        <v>0</v>
      </c>
      <c r="P2548" s="4">
        <v>0</v>
      </c>
      <c r="Q2548" s="4">
        <v>0</v>
      </c>
      <c r="R2548" s="4">
        <v>0</v>
      </c>
      <c r="S2548" s="4">
        <v>40261.19</v>
      </c>
      <c r="T2548" t="s">
        <v>2857</v>
      </c>
      <c r="U2548" t="s">
        <v>7179</v>
      </c>
      <c r="V2548" s="15" t="s">
        <v>6454</v>
      </c>
      <c r="W2548" t="s">
        <v>2871</v>
      </c>
    </row>
    <row r="2549" spans="1:23" x14ac:dyDescent="0.2">
      <c r="A2549" t="s">
        <v>3593</v>
      </c>
      <c r="B2549" t="s">
        <v>2912</v>
      </c>
      <c r="C2549" t="s">
        <v>2871</v>
      </c>
      <c r="D2549" t="s">
        <v>2872</v>
      </c>
      <c r="E2549" t="s">
        <v>3594</v>
      </c>
      <c r="F2549" t="s">
        <v>2916</v>
      </c>
      <c r="G2549" t="s">
        <v>2856</v>
      </c>
      <c r="H2549" t="s">
        <v>7180</v>
      </c>
      <c r="I2549" s="2">
        <v>45838</v>
      </c>
      <c r="J2549" t="s">
        <v>3257</v>
      </c>
      <c r="K2549" t="s">
        <v>4521</v>
      </c>
      <c r="L2549" t="s">
        <v>6568</v>
      </c>
      <c r="M2549" s="3">
        <v>0</v>
      </c>
      <c r="N2549" s="4">
        <v>40431.64</v>
      </c>
      <c r="O2549" s="4">
        <v>0</v>
      </c>
      <c r="P2549" s="4">
        <v>0</v>
      </c>
      <c r="Q2549" s="4">
        <v>0</v>
      </c>
      <c r="R2549" s="4">
        <v>0</v>
      </c>
      <c r="S2549" s="4">
        <v>40431.64</v>
      </c>
      <c r="T2549" t="s">
        <v>2857</v>
      </c>
      <c r="U2549" t="s">
        <v>7181</v>
      </c>
      <c r="V2549" s="15" t="s">
        <v>6454</v>
      </c>
      <c r="W2549" t="s">
        <v>2871</v>
      </c>
    </row>
    <row r="2550" spans="1:23" x14ac:dyDescent="0.2">
      <c r="A2550" t="s">
        <v>3593</v>
      </c>
      <c r="B2550" t="s">
        <v>2912</v>
      </c>
      <c r="C2550" t="s">
        <v>2871</v>
      </c>
      <c r="D2550" t="s">
        <v>2872</v>
      </c>
      <c r="E2550" t="s">
        <v>3594</v>
      </c>
      <c r="F2550" t="s">
        <v>2916</v>
      </c>
      <c r="G2550" t="s">
        <v>2856</v>
      </c>
      <c r="H2550" t="s">
        <v>7180</v>
      </c>
      <c r="I2550" s="2">
        <v>45838</v>
      </c>
      <c r="J2550" t="s">
        <v>3257</v>
      </c>
      <c r="K2550" t="s">
        <v>4521</v>
      </c>
      <c r="L2550" t="s">
        <v>6570</v>
      </c>
      <c r="M2550" s="3">
        <v>0</v>
      </c>
      <c r="N2550" s="4">
        <v>40431.64</v>
      </c>
      <c r="O2550" s="4">
        <v>0</v>
      </c>
      <c r="P2550" s="4">
        <v>0</v>
      </c>
      <c r="Q2550" s="4">
        <v>0</v>
      </c>
      <c r="R2550" s="4">
        <v>0</v>
      </c>
      <c r="S2550" s="4">
        <v>40431.64</v>
      </c>
      <c r="T2550" t="s">
        <v>2857</v>
      </c>
      <c r="U2550" t="s">
        <v>7181</v>
      </c>
      <c r="V2550" s="15" t="s">
        <v>6454</v>
      </c>
      <c r="W2550" t="s">
        <v>2871</v>
      </c>
    </row>
    <row r="2551" spans="1:23" x14ac:dyDescent="0.2">
      <c r="A2551" t="s">
        <v>3593</v>
      </c>
      <c r="B2551" t="s">
        <v>2912</v>
      </c>
      <c r="C2551" t="s">
        <v>2871</v>
      </c>
      <c r="D2551" t="s">
        <v>2872</v>
      </c>
      <c r="E2551" t="s">
        <v>3594</v>
      </c>
      <c r="F2551" t="s">
        <v>2916</v>
      </c>
      <c r="G2551" t="s">
        <v>2856</v>
      </c>
      <c r="H2551" t="s">
        <v>7180</v>
      </c>
      <c r="I2551" s="2">
        <v>45838</v>
      </c>
      <c r="J2551" t="s">
        <v>3257</v>
      </c>
      <c r="K2551" t="s">
        <v>4521</v>
      </c>
      <c r="L2551" t="s">
        <v>6571</v>
      </c>
      <c r="M2551" s="3">
        <v>0</v>
      </c>
      <c r="N2551" s="4">
        <v>40201.29</v>
      </c>
      <c r="O2551" s="4">
        <v>0</v>
      </c>
      <c r="P2551" s="4">
        <v>0</v>
      </c>
      <c r="Q2551" s="4">
        <v>0</v>
      </c>
      <c r="R2551" s="4">
        <v>0</v>
      </c>
      <c r="S2551" s="4">
        <v>40201.29</v>
      </c>
      <c r="T2551" t="s">
        <v>2857</v>
      </c>
      <c r="U2551" t="s">
        <v>7181</v>
      </c>
      <c r="V2551" s="15" t="s">
        <v>6454</v>
      </c>
      <c r="W2551" t="s">
        <v>2871</v>
      </c>
    </row>
    <row r="2552" spans="1:23" x14ac:dyDescent="0.2">
      <c r="A2552" t="s">
        <v>3593</v>
      </c>
      <c r="B2552" t="s">
        <v>2912</v>
      </c>
      <c r="C2552" t="s">
        <v>2871</v>
      </c>
      <c r="D2552" t="s">
        <v>2872</v>
      </c>
      <c r="E2552" t="s">
        <v>3594</v>
      </c>
      <c r="F2552" t="s">
        <v>2916</v>
      </c>
      <c r="G2552" t="s">
        <v>2856</v>
      </c>
      <c r="H2552" t="s">
        <v>7180</v>
      </c>
      <c r="I2552" s="2">
        <v>45838</v>
      </c>
      <c r="J2552" t="s">
        <v>3257</v>
      </c>
      <c r="K2552" t="s">
        <v>4521</v>
      </c>
      <c r="L2552" t="s">
        <v>6572</v>
      </c>
      <c r="M2552" s="3">
        <v>0</v>
      </c>
      <c r="N2552" s="4">
        <v>40201.29</v>
      </c>
      <c r="O2552" s="4">
        <v>0</v>
      </c>
      <c r="P2552" s="4">
        <v>0</v>
      </c>
      <c r="Q2552" s="4">
        <v>0</v>
      </c>
      <c r="R2552" s="4">
        <v>0</v>
      </c>
      <c r="S2552" s="4">
        <v>40201.29</v>
      </c>
      <c r="T2552" t="s">
        <v>2857</v>
      </c>
      <c r="U2552" t="s">
        <v>7181</v>
      </c>
      <c r="V2552" s="15" t="s">
        <v>6454</v>
      </c>
      <c r="W2552" t="s">
        <v>2871</v>
      </c>
    </row>
    <row r="2553" spans="1:23" x14ac:dyDescent="0.2">
      <c r="A2553" t="s">
        <v>3593</v>
      </c>
      <c r="B2553" t="s">
        <v>2912</v>
      </c>
      <c r="C2553" t="s">
        <v>2871</v>
      </c>
      <c r="D2553" t="s">
        <v>2872</v>
      </c>
      <c r="E2553" t="s">
        <v>3594</v>
      </c>
      <c r="F2553" t="s">
        <v>2916</v>
      </c>
      <c r="G2553" t="s">
        <v>2856</v>
      </c>
      <c r="H2553" t="s">
        <v>7180</v>
      </c>
      <c r="I2553" s="2">
        <v>45838</v>
      </c>
      <c r="J2553" t="s">
        <v>3257</v>
      </c>
      <c r="K2553" t="s">
        <v>4521</v>
      </c>
      <c r="L2553" t="s">
        <v>6573</v>
      </c>
      <c r="M2553" s="3">
        <v>0</v>
      </c>
      <c r="N2553" s="4">
        <v>40282.69</v>
      </c>
      <c r="O2553" s="4">
        <v>0</v>
      </c>
      <c r="P2553" s="4">
        <v>0</v>
      </c>
      <c r="Q2553" s="4">
        <v>0</v>
      </c>
      <c r="R2553" s="4">
        <v>0</v>
      </c>
      <c r="S2553" s="4">
        <v>40282.69</v>
      </c>
      <c r="T2553" t="s">
        <v>2857</v>
      </c>
      <c r="U2553" t="s">
        <v>7181</v>
      </c>
      <c r="V2553" s="15" t="s">
        <v>6454</v>
      </c>
      <c r="W2553" t="s">
        <v>2871</v>
      </c>
    </row>
    <row r="2554" spans="1:23" x14ac:dyDescent="0.2">
      <c r="A2554" s="7" t="s">
        <v>3593</v>
      </c>
      <c r="B2554" s="7" t="s">
        <v>10</v>
      </c>
      <c r="C2554" s="7" t="s">
        <v>10</v>
      </c>
      <c r="D2554" s="7" t="s">
        <v>10</v>
      </c>
      <c r="E2554" s="7" t="s">
        <v>10</v>
      </c>
      <c r="F2554" s="7" t="s">
        <v>10</v>
      </c>
      <c r="G2554" s="7" t="s">
        <v>10</v>
      </c>
      <c r="H2554" s="7" t="s">
        <v>10</v>
      </c>
      <c r="I2554" s="8"/>
      <c r="J2554" s="7" t="s">
        <v>10</v>
      </c>
      <c r="K2554" s="7" t="s">
        <v>10</v>
      </c>
      <c r="L2554" s="7" t="s">
        <v>10</v>
      </c>
      <c r="M2554" s="9">
        <v>0</v>
      </c>
      <c r="N2554" s="10">
        <v>969419.72</v>
      </c>
      <c r="O2554" s="10">
        <v>752.53</v>
      </c>
      <c r="P2554" s="10">
        <v>0</v>
      </c>
      <c r="Q2554" s="10">
        <v>0</v>
      </c>
      <c r="R2554" s="10">
        <v>0</v>
      </c>
      <c r="S2554" s="10">
        <v>968667.19</v>
      </c>
      <c r="T2554" s="7" t="s">
        <v>10</v>
      </c>
      <c r="U2554" s="7" t="s">
        <v>10</v>
      </c>
      <c r="V2554" s="15" t="s">
        <v>6454</v>
      </c>
      <c r="W2554" s="7" t="s">
        <v>10</v>
      </c>
    </row>
    <row r="2555" spans="1:23" x14ac:dyDescent="0.2">
      <c r="A2555" s="11" t="s">
        <v>10</v>
      </c>
      <c r="B2555" s="11" t="s">
        <v>10</v>
      </c>
      <c r="C2555" s="11" t="s">
        <v>10</v>
      </c>
      <c r="D2555" s="11" t="s">
        <v>10</v>
      </c>
      <c r="E2555" s="11" t="s">
        <v>10</v>
      </c>
      <c r="F2555" s="11" t="s">
        <v>10</v>
      </c>
      <c r="G2555" s="11" t="s">
        <v>10</v>
      </c>
      <c r="H2555" s="11" t="s">
        <v>10</v>
      </c>
      <c r="I2555" s="12"/>
      <c r="J2555" s="11" t="s">
        <v>10</v>
      </c>
      <c r="K2555" s="11" t="s">
        <v>10</v>
      </c>
      <c r="L2555" s="11" t="s">
        <v>10</v>
      </c>
      <c r="M2555" s="13">
        <v>6428128</v>
      </c>
      <c r="N2555" s="14">
        <v>127731363.48999999</v>
      </c>
      <c r="O2555" s="14">
        <v>124438.13</v>
      </c>
      <c r="P2555" s="14">
        <v>367665.9</v>
      </c>
      <c r="Q2555" s="14">
        <v>153742.94</v>
      </c>
      <c r="R2555" s="14">
        <v>393588.23</v>
      </c>
      <c r="S2555" s="14">
        <v>126845671.23</v>
      </c>
      <c r="T2555" s="11" t="s">
        <v>10</v>
      </c>
      <c r="U2555" s="11" t="s">
        <v>10</v>
      </c>
      <c r="V2555" s="15" t="s">
        <v>6454</v>
      </c>
      <c r="W2555" s="11" t="s">
        <v>10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81D47-0354-4A6A-A136-A6C297463F53}">
  <dimension ref="B1:AC1489"/>
  <sheetViews>
    <sheetView workbookViewId="0">
      <selection activeCell="E11" sqref="E11"/>
    </sheetView>
  </sheetViews>
  <sheetFormatPr baseColWidth="10" defaultColWidth="4.140625" defaultRowHeight="15" x14ac:dyDescent="0.25"/>
  <cols>
    <col min="1" max="1" width="4.140625" style="17"/>
    <col min="2" max="2" width="8.42578125" style="17" bestFit="1" customWidth="1"/>
    <col min="3" max="3" width="27.28515625" style="17" bestFit="1" customWidth="1"/>
    <col min="4" max="4" width="8.42578125" style="17" bestFit="1" customWidth="1"/>
    <col min="5" max="5" width="9.140625" style="17" bestFit="1" customWidth="1"/>
    <col min="6" max="6" width="10.42578125" style="17" bestFit="1" customWidth="1"/>
    <col min="7" max="7" width="8.42578125" style="17" bestFit="1" customWidth="1"/>
    <col min="8" max="8" width="8.7109375" style="17" bestFit="1" customWidth="1"/>
    <col min="9" max="9" width="11.7109375" style="17" bestFit="1" customWidth="1"/>
    <col min="10" max="10" width="9.140625" style="17" bestFit="1" customWidth="1"/>
    <col min="11" max="11" width="11.5703125" style="17" bestFit="1" customWidth="1"/>
    <col min="12" max="12" width="10.85546875" style="17" bestFit="1" customWidth="1"/>
    <col min="13" max="13" width="8.5703125" style="17" bestFit="1" customWidth="1"/>
    <col min="14" max="14" width="10.140625" style="17" bestFit="1" customWidth="1"/>
    <col min="15" max="15" width="10.85546875" style="17" bestFit="1" customWidth="1"/>
    <col min="16" max="16" width="11.7109375" style="17" bestFit="1" customWidth="1"/>
    <col min="17" max="17" width="10.85546875" style="17" bestFit="1" customWidth="1"/>
    <col min="18" max="18" width="9.85546875" style="17" bestFit="1" customWidth="1"/>
    <col min="19" max="19" width="10.5703125" style="17" bestFit="1" customWidth="1"/>
    <col min="20" max="20" width="9.140625" style="17" bestFit="1" customWidth="1"/>
    <col min="21" max="21" width="8.28515625" style="17" bestFit="1" customWidth="1"/>
    <col min="22" max="22" width="10.85546875" style="17" bestFit="1" customWidth="1"/>
    <col min="23" max="23" width="8.42578125" style="17" bestFit="1" customWidth="1"/>
    <col min="24" max="24" width="10.5703125" style="17" bestFit="1" customWidth="1"/>
    <col min="25" max="25" width="12.42578125" style="17" bestFit="1" customWidth="1"/>
    <col min="26" max="26" width="11.5703125" style="17" bestFit="1" customWidth="1"/>
    <col min="27" max="27" width="12.85546875" style="17" bestFit="1" customWidth="1"/>
    <col min="28" max="28" width="12.42578125" style="17" bestFit="1" customWidth="1"/>
    <col min="29" max="29" width="11.5703125" style="17" bestFit="1" customWidth="1"/>
    <col min="30" max="16384" width="4.140625" style="17"/>
  </cols>
  <sheetData>
    <row r="1" spans="2:29" x14ac:dyDescent="0.25">
      <c r="B1" s="16" t="s">
        <v>7182</v>
      </c>
    </row>
    <row r="2" spans="2:29" ht="53.85" customHeight="1" x14ac:dyDescent="0.25">
      <c r="B2" s="18" t="s">
        <v>7183</v>
      </c>
      <c r="C2" s="18" t="s">
        <v>7184</v>
      </c>
      <c r="D2" s="18" t="s">
        <v>7185</v>
      </c>
      <c r="E2" s="18" t="s">
        <v>7186</v>
      </c>
      <c r="F2" s="18" t="s">
        <v>7187</v>
      </c>
      <c r="G2" s="18" t="s">
        <v>7188</v>
      </c>
      <c r="H2" s="18" t="s">
        <v>7189</v>
      </c>
      <c r="I2" s="18" t="s">
        <v>7190</v>
      </c>
      <c r="J2" s="18" t="s">
        <v>7191</v>
      </c>
      <c r="K2" s="18" t="s">
        <v>7192</v>
      </c>
      <c r="L2" s="19" t="s">
        <v>7193</v>
      </c>
      <c r="M2" s="18" t="s">
        <v>7194</v>
      </c>
      <c r="N2" s="18" t="s">
        <v>7195</v>
      </c>
      <c r="O2" s="18" t="s">
        <v>7196</v>
      </c>
      <c r="P2" s="20" t="s">
        <v>7197</v>
      </c>
      <c r="Q2" s="20" t="s">
        <v>7198</v>
      </c>
      <c r="R2" s="20" t="s">
        <v>7199</v>
      </c>
      <c r="S2" s="20" t="s">
        <v>7200</v>
      </c>
      <c r="T2" s="18" t="s">
        <v>7201</v>
      </c>
      <c r="U2" s="18" t="s">
        <v>7202</v>
      </c>
      <c r="V2" s="20" t="s">
        <v>7203</v>
      </c>
      <c r="W2" s="18" t="s">
        <v>7204</v>
      </c>
      <c r="X2" s="18" t="s">
        <v>7205</v>
      </c>
      <c r="Y2" s="18" t="s">
        <v>7206</v>
      </c>
      <c r="Z2" s="20" t="s">
        <v>7207</v>
      </c>
      <c r="AA2" s="18" t="s">
        <v>7208</v>
      </c>
      <c r="AB2" s="18" t="s">
        <v>7209</v>
      </c>
      <c r="AC2" s="20" t="s">
        <v>7210</v>
      </c>
    </row>
    <row r="3" spans="2:29" ht="15.6" customHeight="1" x14ac:dyDescent="0.25">
      <c r="B3" s="21" t="s">
        <v>7211</v>
      </c>
      <c r="C3" s="22" t="s">
        <v>7212</v>
      </c>
      <c r="D3" s="23" t="s">
        <v>7211</v>
      </c>
      <c r="E3" s="23" t="s">
        <v>7213</v>
      </c>
      <c r="F3" s="23" t="s">
        <v>7211</v>
      </c>
      <c r="G3" s="23" t="s">
        <v>7214</v>
      </c>
      <c r="H3" s="23" t="s">
        <v>7215</v>
      </c>
      <c r="I3" s="23" t="s">
        <v>7216</v>
      </c>
      <c r="J3" s="23" t="s">
        <v>7217</v>
      </c>
      <c r="K3" s="23" t="s">
        <v>7218</v>
      </c>
      <c r="L3" s="24" t="s">
        <v>7219</v>
      </c>
      <c r="M3" s="23" t="s">
        <v>7220</v>
      </c>
      <c r="N3" s="23" t="s">
        <v>7221</v>
      </c>
      <c r="O3" s="23" t="s">
        <v>7222</v>
      </c>
      <c r="P3" s="25" t="s">
        <v>7223</v>
      </c>
      <c r="Q3" s="25" t="s">
        <v>7224</v>
      </c>
      <c r="R3" s="25" t="s">
        <v>7225</v>
      </c>
      <c r="S3" s="25" t="s">
        <v>7225</v>
      </c>
      <c r="T3" s="23" t="s">
        <v>7226</v>
      </c>
      <c r="U3" s="23" t="s">
        <v>7226</v>
      </c>
      <c r="V3" s="25" t="s">
        <v>7224</v>
      </c>
      <c r="W3" s="23" t="s">
        <v>7227</v>
      </c>
      <c r="X3" s="23" t="s">
        <v>7221</v>
      </c>
      <c r="Y3" s="23" t="s">
        <v>7226</v>
      </c>
      <c r="Z3" s="25" t="s">
        <v>7225</v>
      </c>
      <c r="AA3" s="23" t="s">
        <v>7226</v>
      </c>
      <c r="AB3" s="23" t="s">
        <v>7226</v>
      </c>
      <c r="AC3" s="25" t="s">
        <v>7225</v>
      </c>
    </row>
    <row r="4" spans="2:29" ht="15.6" customHeight="1" x14ac:dyDescent="0.25">
      <c r="B4" s="21"/>
      <c r="C4" s="22"/>
      <c r="D4" s="23"/>
      <c r="E4" s="23"/>
      <c r="F4" s="23"/>
      <c r="G4" s="23"/>
      <c r="H4" s="26"/>
      <c r="I4" s="23"/>
      <c r="J4" s="26"/>
      <c r="K4" s="26"/>
      <c r="L4" s="27" t="s">
        <v>7219</v>
      </c>
      <c r="M4" s="26"/>
      <c r="N4" s="26"/>
      <c r="O4" s="26"/>
      <c r="P4" s="28" t="s">
        <v>7223</v>
      </c>
      <c r="Q4" s="28" t="s">
        <v>7224</v>
      </c>
      <c r="R4" s="28" t="s">
        <v>7225</v>
      </c>
      <c r="S4" s="28" t="s">
        <v>7225</v>
      </c>
      <c r="T4" s="26"/>
      <c r="U4" s="26"/>
      <c r="V4" s="28" t="s">
        <v>7224</v>
      </c>
      <c r="W4" s="26"/>
      <c r="X4" s="26"/>
      <c r="Y4" s="26"/>
      <c r="Z4" s="28" t="s">
        <v>7225</v>
      </c>
      <c r="AA4" s="26"/>
      <c r="AB4" s="26"/>
      <c r="AC4" s="28" t="s">
        <v>7225</v>
      </c>
    </row>
    <row r="5" spans="2:29" ht="15.6" customHeight="1" x14ac:dyDescent="0.25">
      <c r="B5" s="21" t="s">
        <v>7228</v>
      </c>
      <c r="C5" s="22" t="s">
        <v>7229</v>
      </c>
      <c r="D5" s="23" t="s">
        <v>7228</v>
      </c>
      <c r="E5" s="23" t="s">
        <v>7213</v>
      </c>
      <c r="F5" s="23" t="s">
        <v>7228</v>
      </c>
      <c r="G5" s="23" t="s">
        <v>7230</v>
      </c>
      <c r="H5" s="23" t="s">
        <v>7231</v>
      </c>
      <c r="I5" s="23" t="s">
        <v>7232</v>
      </c>
      <c r="J5" s="23" t="s">
        <v>7233</v>
      </c>
      <c r="K5" s="23" t="s">
        <v>7234</v>
      </c>
      <c r="L5" s="24" t="s">
        <v>7235</v>
      </c>
      <c r="M5" s="23" t="s">
        <v>7220</v>
      </c>
      <c r="N5" s="23" t="s">
        <v>7236</v>
      </c>
      <c r="O5" s="23" t="s">
        <v>7237</v>
      </c>
      <c r="P5" s="25" t="s">
        <v>7238</v>
      </c>
      <c r="Q5" s="25" t="s">
        <v>7239</v>
      </c>
      <c r="R5" s="25" t="s">
        <v>7225</v>
      </c>
      <c r="S5" s="25" t="s">
        <v>7225</v>
      </c>
      <c r="T5" s="23" t="s">
        <v>7226</v>
      </c>
      <c r="U5" s="23" t="s">
        <v>7226</v>
      </c>
      <c r="V5" s="25" t="s">
        <v>7239</v>
      </c>
      <c r="W5" s="23" t="s">
        <v>7227</v>
      </c>
      <c r="X5" s="23" t="s">
        <v>7236</v>
      </c>
      <c r="Y5" s="23" t="s">
        <v>7226</v>
      </c>
      <c r="Z5" s="25" t="s">
        <v>7225</v>
      </c>
      <c r="AA5" s="23" t="s">
        <v>7226</v>
      </c>
      <c r="AB5" s="23" t="s">
        <v>7226</v>
      </c>
      <c r="AC5" s="25" t="s">
        <v>7225</v>
      </c>
    </row>
    <row r="6" spans="2:29" ht="15.6" customHeight="1" x14ac:dyDescent="0.25">
      <c r="B6" s="21"/>
      <c r="C6" s="22"/>
      <c r="D6" s="23"/>
      <c r="E6" s="23"/>
      <c r="F6" s="23"/>
      <c r="G6" s="23"/>
      <c r="H6" s="26"/>
      <c r="I6" s="23"/>
      <c r="J6" s="26"/>
      <c r="K6" s="26"/>
      <c r="L6" s="27" t="s">
        <v>7235</v>
      </c>
      <c r="M6" s="26"/>
      <c r="N6" s="26"/>
      <c r="O6" s="26"/>
      <c r="P6" s="28" t="s">
        <v>7238</v>
      </c>
      <c r="Q6" s="28" t="s">
        <v>7239</v>
      </c>
      <c r="R6" s="28" t="s">
        <v>7225</v>
      </c>
      <c r="S6" s="28" t="s">
        <v>7225</v>
      </c>
      <c r="T6" s="26"/>
      <c r="U6" s="26"/>
      <c r="V6" s="28" t="s">
        <v>7239</v>
      </c>
      <c r="W6" s="26"/>
      <c r="X6" s="26"/>
      <c r="Y6" s="26"/>
      <c r="Z6" s="28" t="s">
        <v>7225</v>
      </c>
      <c r="AA6" s="26"/>
      <c r="AB6" s="26"/>
      <c r="AC6" s="28" t="s">
        <v>7225</v>
      </c>
    </row>
    <row r="7" spans="2:29" ht="15.6" customHeight="1" x14ac:dyDescent="0.25">
      <c r="B7" s="21" t="s">
        <v>7240</v>
      </c>
      <c r="C7" s="22" t="s">
        <v>7229</v>
      </c>
      <c r="D7" s="23" t="s">
        <v>7240</v>
      </c>
      <c r="E7" s="23" t="s">
        <v>7213</v>
      </c>
      <c r="F7" s="23" t="s">
        <v>7240</v>
      </c>
      <c r="G7" s="23" t="s">
        <v>7230</v>
      </c>
      <c r="H7" s="23" t="s">
        <v>7241</v>
      </c>
      <c r="I7" s="23" t="s">
        <v>7242</v>
      </c>
      <c r="J7" s="23" t="s">
        <v>7243</v>
      </c>
      <c r="K7" s="23" t="s">
        <v>7244</v>
      </c>
      <c r="L7" s="24" t="s">
        <v>7245</v>
      </c>
      <c r="M7" s="23" t="s">
        <v>7220</v>
      </c>
      <c r="N7" s="23" t="s">
        <v>7246</v>
      </c>
      <c r="O7" s="23" t="s">
        <v>7247</v>
      </c>
      <c r="P7" s="25" t="s">
        <v>7248</v>
      </c>
      <c r="Q7" s="25" t="s">
        <v>7249</v>
      </c>
      <c r="R7" s="25" t="s">
        <v>7225</v>
      </c>
      <c r="S7" s="25" t="s">
        <v>7225</v>
      </c>
      <c r="T7" s="23" t="s">
        <v>7226</v>
      </c>
      <c r="U7" s="23" t="s">
        <v>7226</v>
      </c>
      <c r="V7" s="25" t="s">
        <v>7249</v>
      </c>
      <c r="W7" s="23" t="s">
        <v>7227</v>
      </c>
      <c r="X7" s="23" t="s">
        <v>7246</v>
      </c>
      <c r="Y7" s="23" t="s">
        <v>7226</v>
      </c>
      <c r="Z7" s="25" t="s">
        <v>7225</v>
      </c>
      <c r="AA7" s="23" t="s">
        <v>7226</v>
      </c>
      <c r="AB7" s="23" t="s">
        <v>7226</v>
      </c>
      <c r="AC7" s="25" t="s">
        <v>7225</v>
      </c>
    </row>
    <row r="8" spans="2:29" ht="15.6" customHeight="1" x14ac:dyDescent="0.25">
      <c r="B8" s="21"/>
      <c r="C8" s="22"/>
      <c r="D8" s="23"/>
      <c r="E8" s="23"/>
      <c r="F8" s="23"/>
      <c r="G8" s="23"/>
      <c r="H8" s="26"/>
      <c r="I8" s="23"/>
      <c r="J8" s="26"/>
      <c r="K8" s="26"/>
      <c r="L8" s="27" t="s">
        <v>7245</v>
      </c>
      <c r="M8" s="26"/>
      <c r="N8" s="26"/>
      <c r="O8" s="26"/>
      <c r="P8" s="28" t="s">
        <v>7248</v>
      </c>
      <c r="Q8" s="28" t="s">
        <v>7249</v>
      </c>
      <c r="R8" s="28" t="s">
        <v>7225</v>
      </c>
      <c r="S8" s="28" t="s">
        <v>7225</v>
      </c>
      <c r="T8" s="26"/>
      <c r="U8" s="26"/>
      <c r="V8" s="28" t="s">
        <v>7249</v>
      </c>
      <c r="W8" s="26"/>
      <c r="X8" s="26"/>
      <c r="Y8" s="26"/>
      <c r="Z8" s="28" t="s">
        <v>7225</v>
      </c>
      <c r="AA8" s="26"/>
      <c r="AB8" s="26"/>
      <c r="AC8" s="28" t="s">
        <v>7225</v>
      </c>
    </row>
    <row r="9" spans="2:29" ht="15.6" customHeight="1" x14ac:dyDescent="0.25">
      <c r="B9" s="21" t="s">
        <v>7250</v>
      </c>
      <c r="C9" s="22" t="s">
        <v>7229</v>
      </c>
      <c r="D9" s="23" t="s">
        <v>7250</v>
      </c>
      <c r="E9" s="23" t="s">
        <v>7213</v>
      </c>
      <c r="F9" s="23" t="s">
        <v>7250</v>
      </c>
      <c r="G9" s="23" t="s">
        <v>7230</v>
      </c>
      <c r="H9" s="23" t="s">
        <v>7251</v>
      </c>
      <c r="I9" s="23" t="s">
        <v>7252</v>
      </c>
      <c r="J9" s="23" t="s">
        <v>7253</v>
      </c>
      <c r="K9" s="23" t="s">
        <v>7254</v>
      </c>
      <c r="L9" s="24" t="s">
        <v>7255</v>
      </c>
      <c r="M9" s="23" t="s">
        <v>7220</v>
      </c>
      <c r="N9" s="23" t="s">
        <v>7236</v>
      </c>
      <c r="O9" s="23" t="s">
        <v>7256</v>
      </c>
      <c r="P9" s="25" t="s">
        <v>7257</v>
      </c>
      <c r="Q9" s="25" t="s">
        <v>7258</v>
      </c>
      <c r="R9" s="25" t="s">
        <v>7259</v>
      </c>
      <c r="S9" s="25" t="s">
        <v>7260</v>
      </c>
      <c r="T9" s="23" t="s">
        <v>7226</v>
      </c>
      <c r="U9" s="23" t="s">
        <v>7226</v>
      </c>
      <c r="V9" s="25" t="s">
        <v>7258</v>
      </c>
      <c r="W9" s="23" t="s">
        <v>7227</v>
      </c>
      <c r="X9" s="23" t="s">
        <v>7261</v>
      </c>
      <c r="Y9" s="23" t="s">
        <v>7262</v>
      </c>
      <c r="Z9" s="25" t="s">
        <v>7263</v>
      </c>
      <c r="AA9" s="23" t="s">
        <v>7226</v>
      </c>
      <c r="AB9" s="23" t="s">
        <v>7226</v>
      </c>
      <c r="AC9" s="25" t="s">
        <v>7225</v>
      </c>
    </row>
    <row r="10" spans="2:29" ht="15.6" customHeight="1" x14ac:dyDescent="0.25">
      <c r="B10" s="21"/>
      <c r="C10" s="22"/>
      <c r="D10" s="23"/>
      <c r="E10" s="23"/>
      <c r="F10" s="23"/>
      <c r="G10" s="23"/>
      <c r="H10" s="26"/>
      <c r="I10" s="23"/>
      <c r="J10" s="26"/>
      <c r="K10" s="26"/>
      <c r="L10" s="27" t="s">
        <v>7255</v>
      </c>
      <c r="M10" s="26"/>
      <c r="N10" s="26"/>
      <c r="O10" s="26"/>
      <c r="P10" s="28" t="s">
        <v>7257</v>
      </c>
      <c r="Q10" s="28" t="s">
        <v>7258</v>
      </c>
      <c r="R10" s="28" t="s">
        <v>7259</v>
      </c>
      <c r="S10" s="28" t="s">
        <v>7260</v>
      </c>
      <c r="T10" s="26"/>
      <c r="U10" s="26"/>
      <c r="V10" s="28" t="s">
        <v>7258</v>
      </c>
      <c r="W10" s="26"/>
      <c r="X10" s="26"/>
      <c r="Y10" s="26"/>
      <c r="Z10" s="28" t="s">
        <v>7263</v>
      </c>
      <c r="AA10" s="26"/>
      <c r="AB10" s="26"/>
      <c r="AC10" s="28" t="s">
        <v>7225</v>
      </c>
    </row>
    <row r="11" spans="2:29" ht="15.6" customHeight="1" x14ac:dyDescent="0.25">
      <c r="B11" s="21" t="s">
        <v>7264</v>
      </c>
      <c r="C11" s="22" t="s">
        <v>7265</v>
      </c>
      <c r="D11" s="23" t="s">
        <v>7264</v>
      </c>
      <c r="E11" s="23" t="s">
        <v>7266</v>
      </c>
      <c r="F11" s="23" t="s">
        <v>7267</v>
      </c>
      <c r="G11" s="23" t="s">
        <v>7268</v>
      </c>
      <c r="H11" s="23" t="s">
        <v>7269</v>
      </c>
      <c r="I11" s="23" t="s">
        <v>7270</v>
      </c>
      <c r="J11" s="23" t="s">
        <v>7271</v>
      </c>
      <c r="K11" s="23" t="s">
        <v>7272</v>
      </c>
      <c r="L11" s="24" t="s">
        <v>7273</v>
      </c>
      <c r="M11" s="23" t="s">
        <v>7274</v>
      </c>
      <c r="N11" s="23" t="s">
        <v>7275</v>
      </c>
      <c r="O11" s="23" t="s">
        <v>7276</v>
      </c>
      <c r="P11" s="25" t="s">
        <v>7277</v>
      </c>
      <c r="Q11" s="25" t="s">
        <v>7278</v>
      </c>
      <c r="R11" s="25" t="s">
        <v>7279</v>
      </c>
      <c r="S11" s="25" t="s">
        <v>7280</v>
      </c>
      <c r="T11" s="23" t="s">
        <v>7281</v>
      </c>
      <c r="U11" s="23" t="s">
        <v>7282</v>
      </c>
      <c r="V11" s="25" t="s">
        <v>7283</v>
      </c>
      <c r="W11" s="23" t="s">
        <v>7227</v>
      </c>
      <c r="X11" s="23" t="s">
        <v>7284</v>
      </c>
      <c r="Y11" s="23" t="s">
        <v>7285</v>
      </c>
      <c r="Z11" s="25" t="s">
        <v>7286</v>
      </c>
      <c r="AA11" s="23" t="s">
        <v>7226</v>
      </c>
      <c r="AB11" s="23" t="s">
        <v>7226</v>
      </c>
      <c r="AC11" s="25" t="s">
        <v>7225</v>
      </c>
    </row>
    <row r="12" spans="2:29" ht="15.6" customHeight="1" x14ac:dyDescent="0.25">
      <c r="B12" s="21" t="s">
        <v>7264</v>
      </c>
      <c r="C12" s="22" t="s">
        <v>7265</v>
      </c>
      <c r="D12" s="23" t="s">
        <v>7264</v>
      </c>
      <c r="E12" s="23" t="s">
        <v>7266</v>
      </c>
      <c r="F12" s="23" t="s">
        <v>7267</v>
      </c>
      <c r="G12" s="23" t="s">
        <v>7268</v>
      </c>
      <c r="H12" s="23" t="s">
        <v>7287</v>
      </c>
      <c r="I12" s="23" t="s">
        <v>7270</v>
      </c>
      <c r="J12" s="23" t="s">
        <v>7271</v>
      </c>
      <c r="K12" s="23" t="s">
        <v>7288</v>
      </c>
      <c r="L12" s="24" t="s">
        <v>7289</v>
      </c>
      <c r="M12" s="23" t="s">
        <v>7274</v>
      </c>
      <c r="N12" s="23" t="s">
        <v>7275</v>
      </c>
      <c r="O12" s="23" t="s">
        <v>7276</v>
      </c>
      <c r="P12" s="25" t="s">
        <v>7290</v>
      </c>
      <c r="Q12" s="25" t="s">
        <v>7291</v>
      </c>
      <c r="R12" s="25" t="s">
        <v>7292</v>
      </c>
      <c r="S12" s="25" t="s">
        <v>7293</v>
      </c>
      <c r="T12" s="23" t="s">
        <v>7281</v>
      </c>
      <c r="U12" s="23" t="s">
        <v>7294</v>
      </c>
      <c r="V12" s="25" t="s">
        <v>7295</v>
      </c>
      <c r="W12" s="23" t="s">
        <v>7227</v>
      </c>
      <c r="X12" s="23" t="s">
        <v>7284</v>
      </c>
      <c r="Y12" s="23" t="s">
        <v>7285</v>
      </c>
      <c r="Z12" s="25" t="s">
        <v>7296</v>
      </c>
      <c r="AA12" s="23" t="s">
        <v>7226</v>
      </c>
      <c r="AB12" s="23" t="s">
        <v>7226</v>
      </c>
      <c r="AC12" s="25" t="s">
        <v>7225</v>
      </c>
    </row>
    <row r="13" spans="2:29" ht="15.6" customHeight="1" x14ac:dyDescent="0.25">
      <c r="B13" s="21" t="s">
        <v>7264</v>
      </c>
      <c r="C13" s="22" t="s">
        <v>7265</v>
      </c>
      <c r="D13" s="23" t="s">
        <v>7264</v>
      </c>
      <c r="E13" s="23" t="s">
        <v>7266</v>
      </c>
      <c r="F13" s="23" t="s">
        <v>7267</v>
      </c>
      <c r="G13" s="23" t="s">
        <v>7268</v>
      </c>
      <c r="H13" s="23" t="s">
        <v>7297</v>
      </c>
      <c r="I13" s="23" t="s">
        <v>7270</v>
      </c>
      <c r="J13" s="23" t="s">
        <v>7271</v>
      </c>
      <c r="K13" s="23" t="s">
        <v>7298</v>
      </c>
      <c r="L13" s="24" t="s">
        <v>7299</v>
      </c>
      <c r="M13" s="23" t="s">
        <v>7274</v>
      </c>
      <c r="N13" s="23" t="s">
        <v>7275</v>
      </c>
      <c r="O13" s="23" t="s">
        <v>7276</v>
      </c>
      <c r="P13" s="25" t="s">
        <v>7300</v>
      </c>
      <c r="Q13" s="25" t="s">
        <v>7301</v>
      </c>
      <c r="R13" s="25" t="s">
        <v>7302</v>
      </c>
      <c r="S13" s="25" t="s">
        <v>7303</v>
      </c>
      <c r="T13" s="23" t="s">
        <v>7226</v>
      </c>
      <c r="U13" s="23" t="s">
        <v>7226</v>
      </c>
      <c r="V13" s="25" t="s">
        <v>7301</v>
      </c>
      <c r="W13" s="23" t="s">
        <v>7227</v>
      </c>
      <c r="X13" s="23" t="s">
        <v>7284</v>
      </c>
      <c r="Y13" s="23" t="s">
        <v>7285</v>
      </c>
      <c r="Z13" s="25" t="s">
        <v>7304</v>
      </c>
      <c r="AA13" s="23" t="s">
        <v>7226</v>
      </c>
      <c r="AB13" s="23" t="s">
        <v>7226</v>
      </c>
      <c r="AC13" s="25" t="s">
        <v>7225</v>
      </c>
    </row>
    <row r="14" spans="2:29" ht="15.6" customHeight="1" x14ac:dyDescent="0.25">
      <c r="B14" s="21" t="s">
        <v>7264</v>
      </c>
      <c r="C14" s="22" t="s">
        <v>7265</v>
      </c>
      <c r="D14" s="23" t="s">
        <v>7264</v>
      </c>
      <c r="E14" s="23" t="s">
        <v>7266</v>
      </c>
      <c r="F14" s="23" t="s">
        <v>7267</v>
      </c>
      <c r="G14" s="23" t="s">
        <v>7268</v>
      </c>
      <c r="H14" s="23" t="s">
        <v>7305</v>
      </c>
      <c r="I14" s="23" t="s">
        <v>7270</v>
      </c>
      <c r="J14" s="23" t="s">
        <v>7271</v>
      </c>
      <c r="K14" s="23" t="s">
        <v>7306</v>
      </c>
      <c r="L14" s="24" t="s">
        <v>7307</v>
      </c>
      <c r="M14" s="23" t="s">
        <v>7274</v>
      </c>
      <c r="N14" s="23" t="s">
        <v>7275</v>
      </c>
      <c r="O14" s="23" t="s">
        <v>7308</v>
      </c>
      <c r="P14" s="25" t="s">
        <v>7309</v>
      </c>
      <c r="Q14" s="25" t="s">
        <v>7310</v>
      </c>
      <c r="R14" s="25" t="s">
        <v>7311</v>
      </c>
      <c r="S14" s="25" t="s">
        <v>7312</v>
      </c>
      <c r="T14" s="23" t="s">
        <v>7313</v>
      </c>
      <c r="U14" s="23" t="s">
        <v>7314</v>
      </c>
      <c r="V14" s="25" t="s">
        <v>7315</v>
      </c>
      <c r="W14" s="23" t="s">
        <v>7227</v>
      </c>
      <c r="X14" s="23" t="s">
        <v>7284</v>
      </c>
      <c r="Y14" s="23" t="s">
        <v>7285</v>
      </c>
      <c r="Z14" s="25" t="s">
        <v>7316</v>
      </c>
      <c r="AA14" s="23" t="s">
        <v>7226</v>
      </c>
      <c r="AB14" s="23" t="s">
        <v>7226</v>
      </c>
      <c r="AC14" s="25" t="s">
        <v>7225</v>
      </c>
    </row>
    <row r="15" spans="2:29" ht="15.6" customHeight="1" x14ac:dyDescent="0.25">
      <c r="B15" s="21" t="s">
        <v>7264</v>
      </c>
      <c r="C15" s="22" t="s">
        <v>7265</v>
      </c>
      <c r="D15" s="23" t="s">
        <v>7264</v>
      </c>
      <c r="E15" s="23" t="s">
        <v>7266</v>
      </c>
      <c r="F15" s="23" t="s">
        <v>7267</v>
      </c>
      <c r="G15" s="23" t="s">
        <v>7268</v>
      </c>
      <c r="H15" s="23" t="s">
        <v>7317</v>
      </c>
      <c r="I15" s="23" t="s">
        <v>7270</v>
      </c>
      <c r="J15" s="23" t="s">
        <v>7271</v>
      </c>
      <c r="K15" s="23" t="s">
        <v>7318</v>
      </c>
      <c r="L15" s="24" t="s">
        <v>7319</v>
      </c>
      <c r="M15" s="23" t="s">
        <v>7274</v>
      </c>
      <c r="N15" s="23" t="s">
        <v>7275</v>
      </c>
      <c r="O15" s="23" t="s">
        <v>7276</v>
      </c>
      <c r="P15" s="25" t="s">
        <v>7320</v>
      </c>
      <c r="Q15" s="25" t="s">
        <v>7321</v>
      </c>
      <c r="R15" s="25" t="s">
        <v>7322</v>
      </c>
      <c r="S15" s="25" t="s">
        <v>7323</v>
      </c>
      <c r="T15" s="23" t="s">
        <v>7281</v>
      </c>
      <c r="U15" s="23" t="s">
        <v>7324</v>
      </c>
      <c r="V15" s="25" t="s">
        <v>7325</v>
      </c>
      <c r="W15" s="23" t="s">
        <v>7227</v>
      </c>
      <c r="X15" s="23" t="s">
        <v>7284</v>
      </c>
      <c r="Y15" s="23" t="s">
        <v>7285</v>
      </c>
      <c r="Z15" s="25" t="s">
        <v>7326</v>
      </c>
      <c r="AA15" s="23" t="s">
        <v>7226</v>
      </c>
      <c r="AB15" s="23" t="s">
        <v>7226</v>
      </c>
      <c r="AC15" s="25" t="s">
        <v>7225</v>
      </c>
    </row>
    <row r="16" spans="2:29" ht="15.6" customHeight="1" x14ac:dyDescent="0.25">
      <c r="B16" s="21" t="s">
        <v>7264</v>
      </c>
      <c r="C16" s="22" t="s">
        <v>7265</v>
      </c>
      <c r="D16" s="23" t="s">
        <v>7264</v>
      </c>
      <c r="E16" s="23" t="s">
        <v>7266</v>
      </c>
      <c r="F16" s="23" t="s">
        <v>7267</v>
      </c>
      <c r="G16" s="23" t="s">
        <v>7268</v>
      </c>
      <c r="H16" s="23" t="s">
        <v>7327</v>
      </c>
      <c r="I16" s="23" t="s">
        <v>7270</v>
      </c>
      <c r="J16" s="23" t="s">
        <v>7271</v>
      </c>
      <c r="K16" s="23" t="s">
        <v>7328</v>
      </c>
      <c r="L16" s="24" t="s">
        <v>7329</v>
      </c>
      <c r="M16" s="23" t="s">
        <v>7274</v>
      </c>
      <c r="N16" s="23" t="s">
        <v>7275</v>
      </c>
      <c r="O16" s="23" t="s">
        <v>7276</v>
      </c>
      <c r="P16" s="25" t="s">
        <v>7330</v>
      </c>
      <c r="Q16" s="25" t="s">
        <v>7331</v>
      </c>
      <c r="R16" s="25" t="s">
        <v>7332</v>
      </c>
      <c r="S16" s="25" t="s">
        <v>7333</v>
      </c>
      <c r="T16" s="23" t="s">
        <v>7281</v>
      </c>
      <c r="U16" s="23" t="s">
        <v>7334</v>
      </c>
      <c r="V16" s="25" t="s">
        <v>7335</v>
      </c>
      <c r="W16" s="23" t="s">
        <v>7227</v>
      </c>
      <c r="X16" s="23" t="s">
        <v>7284</v>
      </c>
      <c r="Y16" s="23" t="s">
        <v>7285</v>
      </c>
      <c r="Z16" s="25" t="s">
        <v>7336</v>
      </c>
      <c r="AA16" s="23" t="s">
        <v>7226</v>
      </c>
      <c r="AB16" s="23" t="s">
        <v>7226</v>
      </c>
      <c r="AC16" s="25" t="s">
        <v>7225</v>
      </c>
    </row>
    <row r="17" spans="2:29" ht="15.6" customHeight="1" x14ac:dyDescent="0.25">
      <c r="B17" s="21" t="s">
        <v>7264</v>
      </c>
      <c r="C17" s="22" t="s">
        <v>7265</v>
      </c>
      <c r="D17" s="23" t="s">
        <v>7264</v>
      </c>
      <c r="E17" s="23" t="s">
        <v>7266</v>
      </c>
      <c r="F17" s="23" t="s">
        <v>7267</v>
      </c>
      <c r="G17" s="23" t="s">
        <v>7268</v>
      </c>
      <c r="H17" s="23" t="s">
        <v>7337</v>
      </c>
      <c r="I17" s="23" t="s">
        <v>7270</v>
      </c>
      <c r="J17" s="23" t="s">
        <v>7271</v>
      </c>
      <c r="K17" s="23" t="s">
        <v>7338</v>
      </c>
      <c r="L17" s="24" t="s">
        <v>7339</v>
      </c>
      <c r="M17" s="23" t="s">
        <v>7274</v>
      </c>
      <c r="N17" s="23" t="s">
        <v>7275</v>
      </c>
      <c r="O17" s="23" t="s">
        <v>7340</v>
      </c>
      <c r="P17" s="25" t="s">
        <v>7341</v>
      </c>
      <c r="Q17" s="25" t="s">
        <v>7342</v>
      </c>
      <c r="R17" s="25" t="s">
        <v>7343</v>
      </c>
      <c r="S17" s="25" t="s">
        <v>7344</v>
      </c>
      <c r="T17" s="23" t="s">
        <v>7345</v>
      </c>
      <c r="U17" s="23" t="s">
        <v>7346</v>
      </c>
      <c r="V17" s="25" t="s">
        <v>7347</v>
      </c>
      <c r="W17" s="23" t="s">
        <v>7227</v>
      </c>
      <c r="X17" s="23" t="s">
        <v>7284</v>
      </c>
      <c r="Y17" s="23" t="s">
        <v>7285</v>
      </c>
      <c r="Z17" s="25" t="s">
        <v>7348</v>
      </c>
      <c r="AA17" s="23" t="s">
        <v>7226</v>
      </c>
      <c r="AB17" s="23" t="s">
        <v>7226</v>
      </c>
      <c r="AC17" s="25" t="s">
        <v>7225</v>
      </c>
    </row>
    <row r="18" spans="2:29" ht="15.6" customHeight="1" x14ac:dyDescent="0.25">
      <c r="B18" s="21" t="s">
        <v>7264</v>
      </c>
      <c r="C18" s="22" t="s">
        <v>7265</v>
      </c>
      <c r="D18" s="23" t="s">
        <v>7264</v>
      </c>
      <c r="E18" s="23" t="s">
        <v>7266</v>
      </c>
      <c r="F18" s="23" t="s">
        <v>7267</v>
      </c>
      <c r="G18" s="23" t="s">
        <v>7268</v>
      </c>
      <c r="H18" s="23" t="s">
        <v>7349</v>
      </c>
      <c r="I18" s="23" t="s">
        <v>7270</v>
      </c>
      <c r="J18" s="23" t="s">
        <v>7271</v>
      </c>
      <c r="K18" s="23" t="s">
        <v>7350</v>
      </c>
      <c r="L18" s="24" t="s">
        <v>7351</v>
      </c>
      <c r="M18" s="23" t="s">
        <v>7274</v>
      </c>
      <c r="N18" s="23" t="s">
        <v>7275</v>
      </c>
      <c r="O18" s="23" t="s">
        <v>7308</v>
      </c>
      <c r="P18" s="25" t="s">
        <v>7352</v>
      </c>
      <c r="Q18" s="25" t="s">
        <v>7353</v>
      </c>
      <c r="R18" s="25" t="s">
        <v>7354</v>
      </c>
      <c r="S18" s="25" t="s">
        <v>7355</v>
      </c>
      <c r="T18" s="23" t="s">
        <v>7313</v>
      </c>
      <c r="U18" s="23" t="s">
        <v>7356</v>
      </c>
      <c r="V18" s="25" t="s">
        <v>7357</v>
      </c>
      <c r="W18" s="23" t="s">
        <v>7227</v>
      </c>
      <c r="X18" s="23" t="s">
        <v>7284</v>
      </c>
      <c r="Y18" s="23" t="s">
        <v>7285</v>
      </c>
      <c r="Z18" s="25" t="s">
        <v>7358</v>
      </c>
      <c r="AA18" s="23" t="s">
        <v>7226</v>
      </c>
      <c r="AB18" s="23" t="s">
        <v>7226</v>
      </c>
      <c r="AC18" s="25" t="s">
        <v>7225</v>
      </c>
    </row>
    <row r="19" spans="2:29" ht="15.6" customHeight="1" x14ac:dyDescent="0.25">
      <c r="B19" s="21" t="s">
        <v>7264</v>
      </c>
      <c r="C19" s="22" t="s">
        <v>7265</v>
      </c>
      <c r="D19" s="23" t="s">
        <v>7264</v>
      </c>
      <c r="E19" s="23" t="s">
        <v>7266</v>
      </c>
      <c r="F19" s="23" t="s">
        <v>7267</v>
      </c>
      <c r="G19" s="23" t="s">
        <v>7268</v>
      </c>
      <c r="H19" s="23" t="s">
        <v>7359</v>
      </c>
      <c r="I19" s="23" t="s">
        <v>7270</v>
      </c>
      <c r="J19" s="23" t="s">
        <v>7271</v>
      </c>
      <c r="K19" s="23" t="s">
        <v>7360</v>
      </c>
      <c r="L19" s="24" t="s">
        <v>7361</v>
      </c>
      <c r="M19" s="23" t="s">
        <v>7274</v>
      </c>
      <c r="N19" s="23" t="s">
        <v>7275</v>
      </c>
      <c r="O19" s="23" t="s">
        <v>7308</v>
      </c>
      <c r="P19" s="25" t="s">
        <v>7362</v>
      </c>
      <c r="Q19" s="25" t="s">
        <v>7363</v>
      </c>
      <c r="R19" s="25" t="s">
        <v>7364</v>
      </c>
      <c r="S19" s="25" t="s">
        <v>7365</v>
      </c>
      <c r="T19" s="23" t="s">
        <v>7313</v>
      </c>
      <c r="U19" s="23" t="s">
        <v>7366</v>
      </c>
      <c r="V19" s="25" t="s">
        <v>7367</v>
      </c>
      <c r="W19" s="23" t="s">
        <v>7227</v>
      </c>
      <c r="X19" s="23" t="s">
        <v>7284</v>
      </c>
      <c r="Y19" s="23" t="s">
        <v>7285</v>
      </c>
      <c r="Z19" s="25" t="s">
        <v>7368</v>
      </c>
      <c r="AA19" s="23" t="s">
        <v>7226</v>
      </c>
      <c r="AB19" s="23" t="s">
        <v>7226</v>
      </c>
      <c r="AC19" s="25" t="s">
        <v>7225</v>
      </c>
    </row>
    <row r="20" spans="2:29" ht="15.6" customHeight="1" x14ac:dyDescent="0.25">
      <c r="B20" s="21"/>
      <c r="C20" s="22"/>
      <c r="D20" s="23"/>
      <c r="E20" s="23"/>
      <c r="F20" s="23"/>
      <c r="G20" s="23"/>
      <c r="H20" s="26"/>
      <c r="I20" s="23"/>
      <c r="J20" s="26"/>
      <c r="K20" s="26"/>
      <c r="L20" s="27" t="s">
        <v>7369</v>
      </c>
      <c r="M20" s="26"/>
      <c r="N20" s="26"/>
      <c r="O20" s="26"/>
      <c r="P20" s="28" t="s">
        <v>7370</v>
      </c>
      <c r="Q20" s="28" t="s">
        <v>7371</v>
      </c>
      <c r="R20" s="28" t="s">
        <v>7372</v>
      </c>
      <c r="S20" s="28" t="s">
        <v>7373</v>
      </c>
      <c r="T20" s="26"/>
      <c r="U20" s="26"/>
      <c r="V20" s="28" t="s">
        <v>7374</v>
      </c>
      <c r="W20" s="26"/>
      <c r="X20" s="26"/>
      <c r="Y20" s="26"/>
      <c r="Z20" s="28" t="s">
        <v>7375</v>
      </c>
      <c r="AA20" s="26"/>
      <c r="AB20" s="26"/>
      <c r="AC20" s="28" t="s">
        <v>7225</v>
      </c>
    </row>
    <row r="21" spans="2:29" ht="15.6" customHeight="1" x14ac:dyDescent="0.25">
      <c r="B21" s="21" t="s">
        <v>7264</v>
      </c>
      <c r="C21" s="22" t="s">
        <v>424</v>
      </c>
      <c r="D21" s="23" t="s">
        <v>7376</v>
      </c>
      <c r="E21" s="23" t="s">
        <v>7213</v>
      </c>
      <c r="F21" s="23" t="s">
        <v>7376</v>
      </c>
      <c r="G21" s="23" t="s">
        <v>7377</v>
      </c>
      <c r="H21" s="23" t="s">
        <v>7378</v>
      </c>
      <c r="I21" s="23" t="s">
        <v>7379</v>
      </c>
      <c r="J21" s="23" t="s">
        <v>7380</v>
      </c>
      <c r="K21" s="23" t="s">
        <v>7381</v>
      </c>
      <c r="L21" s="24" t="s">
        <v>7382</v>
      </c>
      <c r="M21" s="23" t="s">
        <v>7220</v>
      </c>
      <c r="N21" s="23" t="s">
        <v>7383</v>
      </c>
      <c r="O21" s="23" t="s">
        <v>7384</v>
      </c>
      <c r="P21" s="25" t="s">
        <v>7385</v>
      </c>
      <c r="Q21" s="25" t="s">
        <v>7386</v>
      </c>
      <c r="R21" s="25" t="s">
        <v>7225</v>
      </c>
      <c r="S21" s="25" t="s">
        <v>7225</v>
      </c>
      <c r="T21" s="23" t="s">
        <v>7226</v>
      </c>
      <c r="U21" s="23" t="s">
        <v>7226</v>
      </c>
      <c r="V21" s="25" t="s">
        <v>7386</v>
      </c>
      <c r="W21" s="23" t="s">
        <v>7227</v>
      </c>
      <c r="X21" s="23" t="s">
        <v>7383</v>
      </c>
      <c r="Y21" s="23" t="s">
        <v>7226</v>
      </c>
      <c r="Z21" s="25" t="s">
        <v>7225</v>
      </c>
      <c r="AA21" s="23" t="s">
        <v>7226</v>
      </c>
      <c r="AB21" s="23" t="s">
        <v>7226</v>
      </c>
      <c r="AC21" s="25" t="s">
        <v>7225</v>
      </c>
    </row>
    <row r="22" spans="2:29" ht="15.6" customHeight="1" x14ac:dyDescent="0.25">
      <c r="B22" s="21" t="s">
        <v>7264</v>
      </c>
      <c r="C22" s="22" t="s">
        <v>424</v>
      </c>
      <c r="D22" s="23" t="s">
        <v>7376</v>
      </c>
      <c r="E22" s="23" t="s">
        <v>7213</v>
      </c>
      <c r="F22" s="23" t="s">
        <v>7376</v>
      </c>
      <c r="G22" s="23" t="s">
        <v>7377</v>
      </c>
      <c r="H22" s="23" t="s">
        <v>7387</v>
      </c>
      <c r="I22" s="23" t="s">
        <v>7379</v>
      </c>
      <c r="J22" s="23" t="s">
        <v>7380</v>
      </c>
      <c r="K22" s="23" t="s">
        <v>7388</v>
      </c>
      <c r="L22" s="24" t="s">
        <v>7389</v>
      </c>
      <c r="M22" s="23" t="s">
        <v>7220</v>
      </c>
      <c r="N22" s="23" t="s">
        <v>7383</v>
      </c>
      <c r="O22" s="23" t="s">
        <v>7384</v>
      </c>
      <c r="P22" s="25" t="s">
        <v>7390</v>
      </c>
      <c r="Q22" s="25" t="s">
        <v>7391</v>
      </c>
      <c r="R22" s="25" t="s">
        <v>7225</v>
      </c>
      <c r="S22" s="25" t="s">
        <v>7225</v>
      </c>
      <c r="T22" s="23" t="s">
        <v>7226</v>
      </c>
      <c r="U22" s="23" t="s">
        <v>7226</v>
      </c>
      <c r="V22" s="25" t="s">
        <v>7391</v>
      </c>
      <c r="W22" s="23" t="s">
        <v>7227</v>
      </c>
      <c r="X22" s="23" t="s">
        <v>7383</v>
      </c>
      <c r="Y22" s="23" t="s">
        <v>7226</v>
      </c>
      <c r="Z22" s="25" t="s">
        <v>7225</v>
      </c>
      <c r="AA22" s="23" t="s">
        <v>7226</v>
      </c>
      <c r="AB22" s="23" t="s">
        <v>7226</v>
      </c>
      <c r="AC22" s="25" t="s">
        <v>7225</v>
      </c>
    </row>
    <row r="23" spans="2:29" ht="15.6" customHeight="1" x14ac:dyDescent="0.25">
      <c r="B23" s="21" t="s">
        <v>7264</v>
      </c>
      <c r="C23" s="22" t="s">
        <v>424</v>
      </c>
      <c r="D23" s="23" t="s">
        <v>7376</v>
      </c>
      <c r="E23" s="23" t="s">
        <v>7213</v>
      </c>
      <c r="F23" s="23" t="s">
        <v>7376</v>
      </c>
      <c r="G23" s="23" t="s">
        <v>7377</v>
      </c>
      <c r="H23" s="23" t="s">
        <v>7392</v>
      </c>
      <c r="I23" s="23" t="s">
        <v>7379</v>
      </c>
      <c r="J23" s="23" t="s">
        <v>7380</v>
      </c>
      <c r="K23" s="23" t="s">
        <v>7393</v>
      </c>
      <c r="L23" s="24" t="s">
        <v>7394</v>
      </c>
      <c r="M23" s="23" t="s">
        <v>7220</v>
      </c>
      <c r="N23" s="23" t="s">
        <v>7383</v>
      </c>
      <c r="O23" s="23" t="s">
        <v>7384</v>
      </c>
      <c r="P23" s="25" t="s">
        <v>7395</v>
      </c>
      <c r="Q23" s="25" t="s">
        <v>7396</v>
      </c>
      <c r="R23" s="25" t="s">
        <v>7225</v>
      </c>
      <c r="S23" s="25" t="s">
        <v>7225</v>
      </c>
      <c r="T23" s="23" t="s">
        <v>7226</v>
      </c>
      <c r="U23" s="23" t="s">
        <v>7226</v>
      </c>
      <c r="V23" s="25" t="s">
        <v>7396</v>
      </c>
      <c r="W23" s="23" t="s">
        <v>7227</v>
      </c>
      <c r="X23" s="23" t="s">
        <v>7383</v>
      </c>
      <c r="Y23" s="23" t="s">
        <v>7226</v>
      </c>
      <c r="Z23" s="25" t="s">
        <v>7225</v>
      </c>
      <c r="AA23" s="23" t="s">
        <v>7226</v>
      </c>
      <c r="AB23" s="23" t="s">
        <v>7226</v>
      </c>
      <c r="AC23" s="25" t="s">
        <v>7225</v>
      </c>
    </row>
    <row r="24" spans="2:29" ht="15.6" customHeight="1" x14ac:dyDescent="0.25">
      <c r="B24" s="21" t="s">
        <v>7264</v>
      </c>
      <c r="C24" s="22" t="s">
        <v>424</v>
      </c>
      <c r="D24" s="23" t="s">
        <v>7376</v>
      </c>
      <c r="E24" s="23" t="s">
        <v>7213</v>
      </c>
      <c r="F24" s="23" t="s">
        <v>7376</v>
      </c>
      <c r="G24" s="23" t="s">
        <v>7377</v>
      </c>
      <c r="H24" s="23" t="s">
        <v>7397</v>
      </c>
      <c r="I24" s="23" t="s">
        <v>7379</v>
      </c>
      <c r="J24" s="23" t="s">
        <v>7380</v>
      </c>
      <c r="K24" s="23" t="s">
        <v>7398</v>
      </c>
      <c r="L24" s="24" t="s">
        <v>7399</v>
      </c>
      <c r="M24" s="23" t="s">
        <v>7220</v>
      </c>
      <c r="N24" s="23" t="s">
        <v>7383</v>
      </c>
      <c r="O24" s="23" t="s">
        <v>7384</v>
      </c>
      <c r="P24" s="25" t="s">
        <v>7400</v>
      </c>
      <c r="Q24" s="25" t="s">
        <v>7401</v>
      </c>
      <c r="R24" s="25" t="s">
        <v>7225</v>
      </c>
      <c r="S24" s="25" t="s">
        <v>7225</v>
      </c>
      <c r="T24" s="23" t="s">
        <v>7226</v>
      </c>
      <c r="U24" s="23" t="s">
        <v>7226</v>
      </c>
      <c r="V24" s="25" t="s">
        <v>7401</v>
      </c>
      <c r="W24" s="23" t="s">
        <v>7227</v>
      </c>
      <c r="X24" s="23" t="s">
        <v>7383</v>
      </c>
      <c r="Y24" s="23" t="s">
        <v>7226</v>
      </c>
      <c r="Z24" s="25" t="s">
        <v>7225</v>
      </c>
      <c r="AA24" s="23" t="s">
        <v>7226</v>
      </c>
      <c r="AB24" s="23" t="s">
        <v>7226</v>
      </c>
      <c r="AC24" s="25" t="s">
        <v>7225</v>
      </c>
    </row>
    <row r="25" spans="2:29" ht="15.6" customHeight="1" x14ac:dyDescent="0.25">
      <c r="B25" s="21" t="s">
        <v>7264</v>
      </c>
      <c r="C25" s="22" t="s">
        <v>424</v>
      </c>
      <c r="D25" s="23" t="s">
        <v>7376</v>
      </c>
      <c r="E25" s="23" t="s">
        <v>7213</v>
      </c>
      <c r="F25" s="23" t="s">
        <v>7376</v>
      </c>
      <c r="G25" s="23" t="s">
        <v>7377</v>
      </c>
      <c r="H25" s="23" t="s">
        <v>7402</v>
      </c>
      <c r="I25" s="23" t="s">
        <v>7379</v>
      </c>
      <c r="J25" s="23" t="s">
        <v>7380</v>
      </c>
      <c r="K25" s="23" t="s">
        <v>7403</v>
      </c>
      <c r="L25" s="24" t="s">
        <v>7404</v>
      </c>
      <c r="M25" s="23" t="s">
        <v>7220</v>
      </c>
      <c r="N25" s="23" t="s">
        <v>7383</v>
      </c>
      <c r="O25" s="23" t="s">
        <v>7384</v>
      </c>
      <c r="P25" s="25" t="s">
        <v>7405</v>
      </c>
      <c r="Q25" s="25" t="s">
        <v>7406</v>
      </c>
      <c r="R25" s="25" t="s">
        <v>7225</v>
      </c>
      <c r="S25" s="25" t="s">
        <v>7225</v>
      </c>
      <c r="T25" s="23" t="s">
        <v>7226</v>
      </c>
      <c r="U25" s="23" t="s">
        <v>7226</v>
      </c>
      <c r="V25" s="25" t="s">
        <v>7406</v>
      </c>
      <c r="W25" s="23" t="s">
        <v>7227</v>
      </c>
      <c r="X25" s="23" t="s">
        <v>7383</v>
      </c>
      <c r="Y25" s="23" t="s">
        <v>7226</v>
      </c>
      <c r="Z25" s="25" t="s">
        <v>7225</v>
      </c>
      <c r="AA25" s="23" t="s">
        <v>7226</v>
      </c>
      <c r="AB25" s="23" t="s">
        <v>7226</v>
      </c>
      <c r="AC25" s="25" t="s">
        <v>7225</v>
      </c>
    </row>
    <row r="26" spans="2:29" ht="15.6" customHeight="1" x14ac:dyDescent="0.25">
      <c r="B26" s="21" t="s">
        <v>7264</v>
      </c>
      <c r="C26" s="22" t="s">
        <v>424</v>
      </c>
      <c r="D26" s="23" t="s">
        <v>7376</v>
      </c>
      <c r="E26" s="23" t="s">
        <v>7213</v>
      </c>
      <c r="F26" s="23" t="s">
        <v>7376</v>
      </c>
      <c r="G26" s="23" t="s">
        <v>7377</v>
      </c>
      <c r="H26" s="23" t="s">
        <v>7407</v>
      </c>
      <c r="I26" s="23" t="s">
        <v>7379</v>
      </c>
      <c r="J26" s="23" t="s">
        <v>7380</v>
      </c>
      <c r="K26" s="23" t="s">
        <v>7408</v>
      </c>
      <c r="L26" s="24" t="s">
        <v>7409</v>
      </c>
      <c r="M26" s="23" t="s">
        <v>7220</v>
      </c>
      <c r="N26" s="23" t="s">
        <v>7383</v>
      </c>
      <c r="O26" s="23" t="s">
        <v>7384</v>
      </c>
      <c r="P26" s="25" t="s">
        <v>7410</v>
      </c>
      <c r="Q26" s="25" t="s">
        <v>7411</v>
      </c>
      <c r="R26" s="25" t="s">
        <v>7225</v>
      </c>
      <c r="S26" s="25" t="s">
        <v>7225</v>
      </c>
      <c r="T26" s="23" t="s">
        <v>7226</v>
      </c>
      <c r="U26" s="23" t="s">
        <v>7226</v>
      </c>
      <c r="V26" s="25" t="s">
        <v>7411</v>
      </c>
      <c r="W26" s="23" t="s">
        <v>7227</v>
      </c>
      <c r="X26" s="23" t="s">
        <v>7383</v>
      </c>
      <c r="Y26" s="23" t="s">
        <v>7226</v>
      </c>
      <c r="Z26" s="25" t="s">
        <v>7225</v>
      </c>
      <c r="AA26" s="23" t="s">
        <v>7226</v>
      </c>
      <c r="AB26" s="23" t="s">
        <v>7226</v>
      </c>
      <c r="AC26" s="25" t="s">
        <v>7225</v>
      </c>
    </row>
    <row r="27" spans="2:29" ht="15.6" customHeight="1" x14ac:dyDescent="0.25">
      <c r="B27" s="21" t="s">
        <v>7264</v>
      </c>
      <c r="C27" s="22" t="s">
        <v>424</v>
      </c>
      <c r="D27" s="23" t="s">
        <v>7376</v>
      </c>
      <c r="E27" s="23" t="s">
        <v>7213</v>
      </c>
      <c r="F27" s="23" t="s">
        <v>7376</v>
      </c>
      <c r="G27" s="23" t="s">
        <v>7377</v>
      </c>
      <c r="H27" s="23" t="s">
        <v>7412</v>
      </c>
      <c r="I27" s="23" t="s">
        <v>7379</v>
      </c>
      <c r="J27" s="23" t="s">
        <v>7380</v>
      </c>
      <c r="K27" s="23" t="s">
        <v>7413</v>
      </c>
      <c r="L27" s="24" t="s">
        <v>7414</v>
      </c>
      <c r="M27" s="23" t="s">
        <v>7220</v>
      </c>
      <c r="N27" s="23" t="s">
        <v>7383</v>
      </c>
      <c r="O27" s="23" t="s">
        <v>7384</v>
      </c>
      <c r="P27" s="25" t="s">
        <v>7415</v>
      </c>
      <c r="Q27" s="25" t="s">
        <v>7416</v>
      </c>
      <c r="R27" s="25" t="s">
        <v>7225</v>
      </c>
      <c r="S27" s="25" t="s">
        <v>7225</v>
      </c>
      <c r="T27" s="23" t="s">
        <v>7226</v>
      </c>
      <c r="U27" s="23" t="s">
        <v>7226</v>
      </c>
      <c r="V27" s="25" t="s">
        <v>7416</v>
      </c>
      <c r="W27" s="23" t="s">
        <v>7227</v>
      </c>
      <c r="X27" s="23" t="s">
        <v>7383</v>
      </c>
      <c r="Y27" s="23" t="s">
        <v>7226</v>
      </c>
      <c r="Z27" s="25" t="s">
        <v>7225</v>
      </c>
      <c r="AA27" s="23" t="s">
        <v>7226</v>
      </c>
      <c r="AB27" s="23" t="s">
        <v>7226</v>
      </c>
      <c r="AC27" s="25" t="s">
        <v>7225</v>
      </c>
    </row>
    <row r="28" spans="2:29" ht="15.6" customHeight="1" x14ac:dyDescent="0.25">
      <c r="B28" s="21"/>
      <c r="C28" s="22"/>
      <c r="D28" s="23"/>
      <c r="E28" s="23"/>
      <c r="F28" s="23"/>
      <c r="G28" s="23"/>
      <c r="H28" s="26"/>
      <c r="I28" s="23"/>
      <c r="J28" s="26"/>
      <c r="K28" s="26"/>
      <c r="L28" s="27" t="s">
        <v>7417</v>
      </c>
      <c r="M28" s="26"/>
      <c r="N28" s="26"/>
      <c r="O28" s="26"/>
      <c r="P28" s="28" t="s">
        <v>7418</v>
      </c>
      <c r="Q28" s="28" t="s">
        <v>7419</v>
      </c>
      <c r="R28" s="28" t="s">
        <v>7225</v>
      </c>
      <c r="S28" s="28" t="s">
        <v>7225</v>
      </c>
      <c r="T28" s="26"/>
      <c r="U28" s="26"/>
      <c r="V28" s="28" t="s">
        <v>7419</v>
      </c>
      <c r="W28" s="26"/>
      <c r="X28" s="26"/>
      <c r="Y28" s="26"/>
      <c r="Z28" s="28" t="s">
        <v>7225</v>
      </c>
      <c r="AA28" s="26"/>
      <c r="AB28" s="26"/>
      <c r="AC28" s="28" t="s">
        <v>7225</v>
      </c>
    </row>
    <row r="29" spans="2:29" ht="15.6" customHeight="1" x14ac:dyDescent="0.25">
      <c r="B29" s="21" t="s">
        <v>7420</v>
      </c>
      <c r="C29" s="22" t="s">
        <v>7265</v>
      </c>
      <c r="D29" s="23" t="s">
        <v>7264</v>
      </c>
      <c r="E29" s="23" t="s">
        <v>7266</v>
      </c>
      <c r="F29" s="23" t="s">
        <v>7267</v>
      </c>
      <c r="G29" s="23" t="s">
        <v>7268</v>
      </c>
      <c r="H29" s="23" t="s">
        <v>7421</v>
      </c>
      <c r="I29" s="23" t="s">
        <v>7270</v>
      </c>
      <c r="J29" s="23" t="s">
        <v>7271</v>
      </c>
      <c r="K29" s="23" t="s">
        <v>7422</v>
      </c>
      <c r="L29" s="24" t="s">
        <v>7423</v>
      </c>
      <c r="M29" s="23" t="s">
        <v>7274</v>
      </c>
      <c r="N29" s="23" t="s">
        <v>7275</v>
      </c>
      <c r="O29" s="23" t="s">
        <v>7308</v>
      </c>
      <c r="P29" s="25" t="s">
        <v>7424</v>
      </c>
      <c r="Q29" s="25" t="s">
        <v>7425</v>
      </c>
      <c r="R29" s="25" t="s">
        <v>7426</v>
      </c>
      <c r="S29" s="25" t="s">
        <v>7427</v>
      </c>
      <c r="T29" s="23" t="s">
        <v>7313</v>
      </c>
      <c r="U29" s="23" t="s">
        <v>7428</v>
      </c>
      <c r="V29" s="25" t="s">
        <v>7429</v>
      </c>
      <c r="W29" s="23" t="s">
        <v>7227</v>
      </c>
      <c r="X29" s="23" t="s">
        <v>7284</v>
      </c>
      <c r="Y29" s="23" t="s">
        <v>7285</v>
      </c>
      <c r="Z29" s="25" t="s">
        <v>7430</v>
      </c>
      <c r="AA29" s="23" t="s">
        <v>7226</v>
      </c>
      <c r="AB29" s="23" t="s">
        <v>7226</v>
      </c>
      <c r="AC29" s="25" t="s">
        <v>7225</v>
      </c>
    </row>
    <row r="30" spans="2:29" ht="15.6" customHeight="1" x14ac:dyDescent="0.25">
      <c r="B30" s="21"/>
      <c r="C30" s="22"/>
      <c r="D30" s="23"/>
      <c r="E30" s="23"/>
      <c r="F30" s="23"/>
      <c r="G30" s="23"/>
      <c r="H30" s="26"/>
      <c r="I30" s="23"/>
      <c r="J30" s="26"/>
      <c r="K30" s="26"/>
      <c r="L30" s="27" t="s">
        <v>7423</v>
      </c>
      <c r="M30" s="26"/>
      <c r="N30" s="26"/>
      <c r="O30" s="26"/>
      <c r="P30" s="28" t="s">
        <v>7424</v>
      </c>
      <c r="Q30" s="28" t="s">
        <v>7425</v>
      </c>
      <c r="R30" s="28" t="s">
        <v>7426</v>
      </c>
      <c r="S30" s="28" t="s">
        <v>7427</v>
      </c>
      <c r="T30" s="26"/>
      <c r="U30" s="26"/>
      <c r="V30" s="28" t="s">
        <v>7429</v>
      </c>
      <c r="W30" s="26"/>
      <c r="X30" s="26"/>
      <c r="Y30" s="26"/>
      <c r="Z30" s="28" t="s">
        <v>7430</v>
      </c>
      <c r="AA30" s="26"/>
      <c r="AB30" s="26"/>
      <c r="AC30" s="28" t="s">
        <v>7225</v>
      </c>
    </row>
    <row r="31" spans="2:29" ht="15.6" customHeight="1" x14ac:dyDescent="0.25">
      <c r="B31" s="21" t="s">
        <v>7431</v>
      </c>
      <c r="C31" s="22" t="s">
        <v>7432</v>
      </c>
      <c r="D31" s="23" t="s">
        <v>7420</v>
      </c>
      <c r="E31" s="23" t="s">
        <v>7433</v>
      </c>
      <c r="F31" s="23" t="s">
        <v>7434</v>
      </c>
      <c r="G31" s="23" t="s">
        <v>7435</v>
      </c>
      <c r="H31" s="23" t="s">
        <v>7436</v>
      </c>
      <c r="I31" s="23" t="s">
        <v>7437</v>
      </c>
      <c r="J31" s="23" t="s">
        <v>7438</v>
      </c>
      <c r="K31" s="23" t="s">
        <v>7439</v>
      </c>
      <c r="L31" s="24" t="s">
        <v>7440</v>
      </c>
      <c r="M31" s="23" t="s">
        <v>7274</v>
      </c>
      <c r="N31" s="23" t="s">
        <v>7441</v>
      </c>
      <c r="O31" s="23" t="s">
        <v>7442</v>
      </c>
      <c r="P31" s="25" t="s">
        <v>7443</v>
      </c>
      <c r="Q31" s="25" t="s">
        <v>7444</v>
      </c>
      <c r="R31" s="25" t="s">
        <v>7445</v>
      </c>
      <c r="S31" s="25" t="s">
        <v>7446</v>
      </c>
      <c r="T31" s="23" t="s">
        <v>7447</v>
      </c>
      <c r="U31" s="23" t="s">
        <v>7448</v>
      </c>
      <c r="V31" s="25" t="s">
        <v>7449</v>
      </c>
      <c r="W31" s="23" t="s">
        <v>7227</v>
      </c>
      <c r="X31" s="23" t="s">
        <v>7450</v>
      </c>
      <c r="Y31" s="23" t="s">
        <v>7451</v>
      </c>
      <c r="Z31" s="25" t="s">
        <v>7452</v>
      </c>
      <c r="AA31" s="23" t="s">
        <v>7226</v>
      </c>
      <c r="AB31" s="23" t="s">
        <v>7226</v>
      </c>
      <c r="AC31" s="25" t="s">
        <v>7225</v>
      </c>
    </row>
    <row r="32" spans="2:29" ht="15.6" customHeight="1" x14ac:dyDescent="0.25">
      <c r="B32" s="21" t="s">
        <v>7431</v>
      </c>
      <c r="C32" s="22" t="s">
        <v>7432</v>
      </c>
      <c r="D32" s="23" t="s">
        <v>7420</v>
      </c>
      <c r="E32" s="23" t="s">
        <v>7433</v>
      </c>
      <c r="F32" s="23" t="s">
        <v>7434</v>
      </c>
      <c r="G32" s="23" t="s">
        <v>7435</v>
      </c>
      <c r="H32" s="23" t="s">
        <v>7453</v>
      </c>
      <c r="I32" s="23" t="s">
        <v>7437</v>
      </c>
      <c r="J32" s="23" t="s">
        <v>7438</v>
      </c>
      <c r="K32" s="23" t="s">
        <v>7454</v>
      </c>
      <c r="L32" s="24" t="s">
        <v>7455</v>
      </c>
      <c r="M32" s="23" t="s">
        <v>7274</v>
      </c>
      <c r="N32" s="23" t="s">
        <v>7441</v>
      </c>
      <c r="O32" s="23" t="s">
        <v>7456</v>
      </c>
      <c r="P32" s="25" t="s">
        <v>7457</v>
      </c>
      <c r="Q32" s="25" t="s">
        <v>7458</v>
      </c>
      <c r="R32" s="25" t="s">
        <v>7459</v>
      </c>
      <c r="S32" s="25" t="s">
        <v>7460</v>
      </c>
      <c r="T32" s="23" t="s">
        <v>7447</v>
      </c>
      <c r="U32" s="23" t="s">
        <v>7461</v>
      </c>
      <c r="V32" s="25" t="s">
        <v>7462</v>
      </c>
      <c r="W32" s="23" t="s">
        <v>7227</v>
      </c>
      <c r="X32" s="23" t="s">
        <v>7450</v>
      </c>
      <c r="Y32" s="23" t="s">
        <v>7451</v>
      </c>
      <c r="Z32" s="25" t="s">
        <v>7463</v>
      </c>
      <c r="AA32" s="23" t="s">
        <v>7226</v>
      </c>
      <c r="AB32" s="23" t="s">
        <v>7226</v>
      </c>
      <c r="AC32" s="25" t="s">
        <v>7225</v>
      </c>
    </row>
    <row r="33" spans="2:29" ht="15.6" customHeight="1" x14ac:dyDescent="0.25">
      <c r="B33" s="21" t="s">
        <v>7431</v>
      </c>
      <c r="C33" s="22" t="s">
        <v>7432</v>
      </c>
      <c r="D33" s="23" t="s">
        <v>7420</v>
      </c>
      <c r="E33" s="23" t="s">
        <v>7433</v>
      </c>
      <c r="F33" s="23" t="s">
        <v>7434</v>
      </c>
      <c r="G33" s="23" t="s">
        <v>7435</v>
      </c>
      <c r="H33" s="23" t="s">
        <v>7464</v>
      </c>
      <c r="I33" s="23" t="s">
        <v>7437</v>
      </c>
      <c r="J33" s="23" t="s">
        <v>7438</v>
      </c>
      <c r="K33" s="23" t="s">
        <v>7465</v>
      </c>
      <c r="L33" s="24" t="s">
        <v>7466</v>
      </c>
      <c r="M33" s="23" t="s">
        <v>7274</v>
      </c>
      <c r="N33" s="23" t="s">
        <v>7441</v>
      </c>
      <c r="O33" s="23" t="s">
        <v>7467</v>
      </c>
      <c r="P33" s="25" t="s">
        <v>7468</v>
      </c>
      <c r="Q33" s="25" t="s">
        <v>7469</v>
      </c>
      <c r="R33" s="25" t="s">
        <v>7470</v>
      </c>
      <c r="S33" s="25" t="s">
        <v>7471</v>
      </c>
      <c r="T33" s="23" t="s">
        <v>7447</v>
      </c>
      <c r="U33" s="23" t="s">
        <v>7448</v>
      </c>
      <c r="V33" s="25" t="s">
        <v>7472</v>
      </c>
      <c r="W33" s="23" t="s">
        <v>7227</v>
      </c>
      <c r="X33" s="23" t="s">
        <v>7450</v>
      </c>
      <c r="Y33" s="23" t="s">
        <v>7451</v>
      </c>
      <c r="Z33" s="25" t="s">
        <v>7473</v>
      </c>
      <c r="AA33" s="23" t="s">
        <v>7226</v>
      </c>
      <c r="AB33" s="23" t="s">
        <v>7226</v>
      </c>
      <c r="AC33" s="25" t="s">
        <v>7225</v>
      </c>
    </row>
    <row r="34" spans="2:29" ht="15.6" customHeight="1" x14ac:dyDescent="0.25">
      <c r="B34" s="21" t="s">
        <v>7431</v>
      </c>
      <c r="C34" s="22" t="s">
        <v>7432</v>
      </c>
      <c r="D34" s="23" t="s">
        <v>7420</v>
      </c>
      <c r="E34" s="23" t="s">
        <v>7433</v>
      </c>
      <c r="F34" s="23" t="s">
        <v>7434</v>
      </c>
      <c r="G34" s="23" t="s">
        <v>7435</v>
      </c>
      <c r="H34" s="23" t="s">
        <v>7474</v>
      </c>
      <c r="I34" s="23" t="s">
        <v>7437</v>
      </c>
      <c r="J34" s="23" t="s">
        <v>7438</v>
      </c>
      <c r="K34" s="23" t="s">
        <v>7475</v>
      </c>
      <c r="L34" s="24" t="s">
        <v>7476</v>
      </c>
      <c r="M34" s="23" t="s">
        <v>7274</v>
      </c>
      <c r="N34" s="23" t="s">
        <v>7441</v>
      </c>
      <c r="O34" s="23" t="s">
        <v>7477</v>
      </c>
      <c r="P34" s="25" t="s">
        <v>7478</v>
      </c>
      <c r="Q34" s="25" t="s">
        <v>7479</v>
      </c>
      <c r="R34" s="25" t="s">
        <v>7480</v>
      </c>
      <c r="S34" s="25" t="s">
        <v>7481</v>
      </c>
      <c r="T34" s="23" t="s">
        <v>7447</v>
      </c>
      <c r="U34" s="23" t="s">
        <v>7461</v>
      </c>
      <c r="V34" s="25" t="s">
        <v>7482</v>
      </c>
      <c r="W34" s="23" t="s">
        <v>7227</v>
      </c>
      <c r="X34" s="23" t="s">
        <v>7450</v>
      </c>
      <c r="Y34" s="23" t="s">
        <v>7451</v>
      </c>
      <c r="Z34" s="25" t="s">
        <v>7483</v>
      </c>
      <c r="AA34" s="23" t="s">
        <v>7226</v>
      </c>
      <c r="AB34" s="23" t="s">
        <v>7226</v>
      </c>
      <c r="AC34" s="25" t="s">
        <v>7225</v>
      </c>
    </row>
    <row r="35" spans="2:29" ht="15.6" customHeight="1" x14ac:dyDescent="0.25">
      <c r="B35" s="21" t="s">
        <v>7431</v>
      </c>
      <c r="C35" s="22" t="s">
        <v>7432</v>
      </c>
      <c r="D35" s="23" t="s">
        <v>7420</v>
      </c>
      <c r="E35" s="23" t="s">
        <v>7433</v>
      </c>
      <c r="F35" s="23" t="s">
        <v>7434</v>
      </c>
      <c r="G35" s="23" t="s">
        <v>7435</v>
      </c>
      <c r="H35" s="23" t="s">
        <v>7484</v>
      </c>
      <c r="I35" s="23" t="s">
        <v>7437</v>
      </c>
      <c r="J35" s="23" t="s">
        <v>7438</v>
      </c>
      <c r="K35" s="23" t="s">
        <v>7485</v>
      </c>
      <c r="L35" s="24" t="s">
        <v>7486</v>
      </c>
      <c r="M35" s="23" t="s">
        <v>7274</v>
      </c>
      <c r="N35" s="23" t="s">
        <v>7441</v>
      </c>
      <c r="O35" s="23" t="s">
        <v>7487</v>
      </c>
      <c r="P35" s="25" t="s">
        <v>7488</v>
      </c>
      <c r="Q35" s="25" t="s">
        <v>7489</v>
      </c>
      <c r="R35" s="25" t="s">
        <v>7490</v>
      </c>
      <c r="S35" s="25" t="s">
        <v>7491</v>
      </c>
      <c r="T35" s="23" t="s">
        <v>7447</v>
      </c>
      <c r="U35" s="23" t="s">
        <v>7492</v>
      </c>
      <c r="V35" s="25" t="s">
        <v>7493</v>
      </c>
      <c r="W35" s="23" t="s">
        <v>7227</v>
      </c>
      <c r="X35" s="23" t="s">
        <v>7450</v>
      </c>
      <c r="Y35" s="23" t="s">
        <v>7451</v>
      </c>
      <c r="Z35" s="25" t="s">
        <v>7494</v>
      </c>
      <c r="AA35" s="23" t="s">
        <v>7226</v>
      </c>
      <c r="AB35" s="23" t="s">
        <v>7226</v>
      </c>
      <c r="AC35" s="25" t="s">
        <v>7225</v>
      </c>
    </row>
    <row r="36" spans="2:29" ht="15.6" customHeight="1" x14ac:dyDescent="0.25">
      <c r="B36" s="21" t="s">
        <v>7431</v>
      </c>
      <c r="C36" s="22" t="s">
        <v>7432</v>
      </c>
      <c r="D36" s="23" t="s">
        <v>7420</v>
      </c>
      <c r="E36" s="23" t="s">
        <v>7433</v>
      </c>
      <c r="F36" s="23" t="s">
        <v>7434</v>
      </c>
      <c r="G36" s="23" t="s">
        <v>7435</v>
      </c>
      <c r="H36" s="23" t="s">
        <v>7495</v>
      </c>
      <c r="I36" s="23" t="s">
        <v>7437</v>
      </c>
      <c r="J36" s="23" t="s">
        <v>7438</v>
      </c>
      <c r="K36" s="23" t="s">
        <v>7496</v>
      </c>
      <c r="L36" s="24" t="s">
        <v>7497</v>
      </c>
      <c r="M36" s="23" t="s">
        <v>7274</v>
      </c>
      <c r="N36" s="23" t="s">
        <v>7441</v>
      </c>
      <c r="O36" s="23" t="s">
        <v>7498</v>
      </c>
      <c r="P36" s="25" t="s">
        <v>7499</v>
      </c>
      <c r="Q36" s="25" t="s">
        <v>7500</v>
      </c>
      <c r="R36" s="25" t="s">
        <v>7501</v>
      </c>
      <c r="S36" s="25" t="s">
        <v>7502</v>
      </c>
      <c r="T36" s="23" t="s">
        <v>7447</v>
      </c>
      <c r="U36" s="23" t="s">
        <v>7503</v>
      </c>
      <c r="V36" s="25" t="s">
        <v>7504</v>
      </c>
      <c r="W36" s="23" t="s">
        <v>7227</v>
      </c>
      <c r="X36" s="23" t="s">
        <v>7450</v>
      </c>
      <c r="Y36" s="23" t="s">
        <v>7451</v>
      </c>
      <c r="Z36" s="25" t="s">
        <v>7505</v>
      </c>
      <c r="AA36" s="23" t="s">
        <v>7226</v>
      </c>
      <c r="AB36" s="23" t="s">
        <v>7226</v>
      </c>
      <c r="AC36" s="25" t="s">
        <v>7225</v>
      </c>
    </row>
    <row r="37" spans="2:29" ht="15.6" customHeight="1" x14ac:dyDescent="0.25">
      <c r="B37" s="21" t="s">
        <v>7431</v>
      </c>
      <c r="C37" s="22" t="s">
        <v>7432</v>
      </c>
      <c r="D37" s="23" t="s">
        <v>7420</v>
      </c>
      <c r="E37" s="23" t="s">
        <v>7433</v>
      </c>
      <c r="F37" s="23" t="s">
        <v>7434</v>
      </c>
      <c r="G37" s="23" t="s">
        <v>7435</v>
      </c>
      <c r="H37" s="23" t="s">
        <v>7506</v>
      </c>
      <c r="I37" s="23" t="s">
        <v>7437</v>
      </c>
      <c r="J37" s="23" t="s">
        <v>7438</v>
      </c>
      <c r="K37" s="23" t="s">
        <v>7507</v>
      </c>
      <c r="L37" s="24" t="s">
        <v>7508</v>
      </c>
      <c r="M37" s="23" t="s">
        <v>7274</v>
      </c>
      <c r="N37" s="23" t="s">
        <v>7441</v>
      </c>
      <c r="O37" s="23" t="s">
        <v>7509</v>
      </c>
      <c r="P37" s="25" t="s">
        <v>7510</v>
      </c>
      <c r="Q37" s="25" t="s">
        <v>7511</v>
      </c>
      <c r="R37" s="25" t="s">
        <v>7512</v>
      </c>
      <c r="S37" s="25" t="s">
        <v>7513</v>
      </c>
      <c r="T37" s="23" t="s">
        <v>7447</v>
      </c>
      <c r="U37" s="23" t="s">
        <v>7514</v>
      </c>
      <c r="V37" s="25" t="s">
        <v>7515</v>
      </c>
      <c r="W37" s="23" t="s">
        <v>7227</v>
      </c>
      <c r="X37" s="23" t="s">
        <v>7450</v>
      </c>
      <c r="Y37" s="23" t="s">
        <v>7451</v>
      </c>
      <c r="Z37" s="25" t="s">
        <v>7516</v>
      </c>
      <c r="AA37" s="23" t="s">
        <v>7226</v>
      </c>
      <c r="AB37" s="23" t="s">
        <v>7226</v>
      </c>
      <c r="AC37" s="25" t="s">
        <v>7225</v>
      </c>
    </row>
    <row r="38" spans="2:29" ht="15.6" customHeight="1" x14ac:dyDescent="0.25">
      <c r="B38" s="21" t="s">
        <v>7431</v>
      </c>
      <c r="C38" s="22" t="s">
        <v>7432</v>
      </c>
      <c r="D38" s="23" t="s">
        <v>7420</v>
      </c>
      <c r="E38" s="23" t="s">
        <v>7433</v>
      </c>
      <c r="F38" s="23" t="s">
        <v>7434</v>
      </c>
      <c r="G38" s="23" t="s">
        <v>7435</v>
      </c>
      <c r="H38" s="23" t="s">
        <v>7517</v>
      </c>
      <c r="I38" s="23" t="s">
        <v>7437</v>
      </c>
      <c r="J38" s="23" t="s">
        <v>7438</v>
      </c>
      <c r="K38" s="23" t="s">
        <v>7518</v>
      </c>
      <c r="L38" s="24" t="s">
        <v>7519</v>
      </c>
      <c r="M38" s="23" t="s">
        <v>7274</v>
      </c>
      <c r="N38" s="23" t="s">
        <v>7441</v>
      </c>
      <c r="O38" s="23" t="s">
        <v>7520</v>
      </c>
      <c r="P38" s="25" t="s">
        <v>7521</v>
      </c>
      <c r="Q38" s="25" t="s">
        <v>7522</v>
      </c>
      <c r="R38" s="25" t="s">
        <v>7523</v>
      </c>
      <c r="S38" s="25" t="s">
        <v>7524</v>
      </c>
      <c r="T38" s="23" t="s">
        <v>7447</v>
      </c>
      <c r="U38" s="23" t="s">
        <v>7525</v>
      </c>
      <c r="V38" s="25" t="s">
        <v>7526</v>
      </c>
      <c r="W38" s="23" t="s">
        <v>7227</v>
      </c>
      <c r="X38" s="23" t="s">
        <v>7450</v>
      </c>
      <c r="Y38" s="23" t="s">
        <v>7451</v>
      </c>
      <c r="Z38" s="25" t="s">
        <v>7527</v>
      </c>
      <c r="AA38" s="23" t="s">
        <v>7226</v>
      </c>
      <c r="AB38" s="23" t="s">
        <v>7226</v>
      </c>
      <c r="AC38" s="25" t="s">
        <v>7225</v>
      </c>
    </row>
    <row r="39" spans="2:29" ht="15.6" customHeight="1" x14ac:dyDescent="0.25">
      <c r="B39" s="21" t="s">
        <v>7431</v>
      </c>
      <c r="C39" s="22" t="s">
        <v>7432</v>
      </c>
      <c r="D39" s="23" t="s">
        <v>7420</v>
      </c>
      <c r="E39" s="23" t="s">
        <v>7433</v>
      </c>
      <c r="F39" s="23" t="s">
        <v>7434</v>
      </c>
      <c r="G39" s="23" t="s">
        <v>7435</v>
      </c>
      <c r="H39" s="23" t="s">
        <v>7528</v>
      </c>
      <c r="I39" s="23" t="s">
        <v>7437</v>
      </c>
      <c r="J39" s="23" t="s">
        <v>7438</v>
      </c>
      <c r="K39" s="23" t="s">
        <v>7529</v>
      </c>
      <c r="L39" s="24" t="s">
        <v>7530</v>
      </c>
      <c r="M39" s="23" t="s">
        <v>7274</v>
      </c>
      <c r="N39" s="23" t="s">
        <v>7441</v>
      </c>
      <c r="O39" s="23" t="s">
        <v>7531</v>
      </c>
      <c r="P39" s="25" t="s">
        <v>7532</v>
      </c>
      <c r="Q39" s="25" t="s">
        <v>7533</v>
      </c>
      <c r="R39" s="25" t="s">
        <v>7534</v>
      </c>
      <c r="S39" s="25" t="s">
        <v>7535</v>
      </c>
      <c r="T39" s="23" t="s">
        <v>7447</v>
      </c>
      <c r="U39" s="23" t="s">
        <v>7536</v>
      </c>
      <c r="V39" s="25" t="s">
        <v>7537</v>
      </c>
      <c r="W39" s="23" t="s">
        <v>7227</v>
      </c>
      <c r="X39" s="23" t="s">
        <v>7450</v>
      </c>
      <c r="Y39" s="23" t="s">
        <v>7451</v>
      </c>
      <c r="Z39" s="25" t="s">
        <v>7538</v>
      </c>
      <c r="AA39" s="23" t="s">
        <v>7226</v>
      </c>
      <c r="AB39" s="23" t="s">
        <v>7226</v>
      </c>
      <c r="AC39" s="25" t="s">
        <v>7225</v>
      </c>
    </row>
    <row r="40" spans="2:29" ht="15.6" customHeight="1" x14ac:dyDescent="0.25">
      <c r="B40" s="21" t="s">
        <v>7431</v>
      </c>
      <c r="C40" s="22" t="s">
        <v>7432</v>
      </c>
      <c r="D40" s="23" t="s">
        <v>7420</v>
      </c>
      <c r="E40" s="23" t="s">
        <v>7433</v>
      </c>
      <c r="F40" s="23" t="s">
        <v>7434</v>
      </c>
      <c r="G40" s="23" t="s">
        <v>7435</v>
      </c>
      <c r="H40" s="23" t="s">
        <v>7539</v>
      </c>
      <c r="I40" s="23" t="s">
        <v>7437</v>
      </c>
      <c r="J40" s="23" t="s">
        <v>7438</v>
      </c>
      <c r="K40" s="23" t="s">
        <v>7540</v>
      </c>
      <c r="L40" s="24" t="s">
        <v>7541</v>
      </c>
      <c r="M40" s="23" t="s">
        <v>7274</v>
      </c>
      <c r="N40" s="23" t="s">
        <v>7441</v>
      </c>
      <c r="O40" s="23" t="s">
        <v>7542</v>
      </c>
      <c r="P40" s="25" t="s">
        <v>7543</v>
      </c>
      <c r="Q40" s="25" t="s">
        <v>7544</v>
      </c>
      <c r="R40" s="25" t="s">
        <v>7545</v>
      </c>
      <c r="S40" s="25" t="s">
        <v>7546</v>
      </c>
      <c r="T40" s="23" t="s">
        <v>7447</v>
      </c>
      <c r="U40" s="23" t="s">
        <v>7547</v>
      </c>
      <c r="V40" s="25" t="s">
        <v>7548</v>
      </c>
      <c r="W40" s="23" t="s">
        <v>7227</v>
      </c>
      <c r="X40" s="23" t="s">
        <v>7450</v>
      </c>
      <c r="Y40" s="23" t="s">
        <v>7451</v>
      </c>
      <c r="Z40" s="25" t="s">
        <v>7549</v>
      </c>
      <c r="AA40" s="23" t="s">
        <v>7226</v>
      </c>
      <c r="AB40" s="23" t="s">
        <v>7226</v>
      </c>
      <c r="AC40" s="25" t="s">
        <v>7225</v>
      </c>
    </row>
    <row r="41" spans="2:29" ht="15.6" customHeight="1" x14ac:dyDescent="0.25">
      <c r="B41" s="21" t="s">
        <v>7431</v>
      </c>
      <c r="C41" s="22" t="s">
        <v>7432</v>
      </c>
      <c r="D41" s="23" t="s">
        <v>7420</v>
      </c>
      <c r="E41" s="23" t="s">
        <v>7433</v>
      </c>
      <c r="F41" s="23" t="s">
        <v>7434</v>
      </c>
      <c r="G41" s="23" t="s">
        <v>7435</v>
      </c>
      <c r="H41" s="23" t="s">
        <v>7550</v>
      </c>
      <c r="I41" s="23" t="s">
        <v>7437</v>
      </c>
      <c r="J41" s="23" t="s">
        <v>7438</v>
      </c>
      <c r="K41" s="23" t="s">
        <v>7551</v>
      </c>
      <c r="L41" s="24" t="s">
        <v>7552</v>
      </c>
      <c r="M41" s="23" t="s">
        <v>7274</v>
      </c>
      <c r="N41" s="23" t="s">
        <v>7441</v>
      </c>
      <c r="O41" s="23" t="s">
        <v>7553</v>
      </c>
      <c r="P41" s="25" t="s">
        <v>7554</v>
      </c>
      <c r="Q41" s="25" t="s">
        <v>7555</v>
      </c>
      <c r="R41" s="25" t="s">
        <v>7556</v>
      </c>
      <c r="S41" s="25" t="s">
        <v>7557</v>
      </c>
      <c r="T41" s="23" t="s">
        <v>7447</v>
      </c>
      <c r="U41" s="23" t="s">
        <v>7558</v>
      </c>
      <c r="V41" s="25" t="s">
        <v>7559</v>
      </c>
      <c r="W41" s="23" t="s">
        <v>7227</v>
      </c>
      <c r="X41" s="23" t="s">
        <v>7450</v>
      </c>
      <c r="Y41" s="23" t="s">
        <v>7451</v>
      </c>
      <c r="Z41" s="25" t="s">
        <v>7560</v>
      </c>
      <c r="AA41" s="23" t="s">
        <v>7226</v>
      </c>
      <c r="AB41" s="23" t="s">
        <v>7226</v>
      </c>
      <c r="AC41" s="25" t="s">
        <v>7225</v>
      </c>
    </row>
    <row r="42" spans="2:29" ht="15.6" customHeight="1" x14ac:dyDescent="0.25">
      <c r="B42" s="21" t="s">
        <v>7431</v>
      </c>
      <c r="C42" s="22" t="s">
        <v>7432</v>
      </c>
      <c r="D42" s="23" t="s">
        <v>7420</v>
      </c>
      <c r="E42" s="23" t="s">
        <v>7433</v>
      </c>
      <c r="F42" s="23" t="s">
        <v>7434</v>
      </c>
      <c r="G42" s="23" t="s">
        <v>7435</v>
      </c>
      <c r="H42" s="23" t="s">
        <v>7561</v>
      </c>
      <c r="I42" s="23" t="s">
        <v>7437</v>
      </c>
      <c r="J42" s="23" t="s">
        <v>7438</v>
      </c>
      <c r="K42" s="23" t="s">
        <v>7562</v>
      </c>
      <c r="L42" s="24" t="s">
        <v>7563</v>
      </c>
      <c r="M42" s="23" t="s">
        <v>7274</v>
      </c>
      <c r="N42" s="23" t="s">
        <v>7441</v>
      </c>
      <c r="O42" s="23" t="s">
        <v>7564</v>
      </c>
      <c r="P42" s="25" t="s">
        <v>7565</v>
      </c>
      <c r="Q42" s="25" t="s">
        <v>7566</v>
      </c>
      <c r="R42" s="25" t="s">
        <v>7567</v>
      </c>
      <c r="S42" s="25" t="s">
        <v>7568</v>
      </c>
      <c r="T42" s="23" t="s">
        <v>7447</v>
      </c>
      <c r="U42" s="23" t="s">
        <v>7569</v>
      </c>
      <c r="V42" s="25" t="s">
        <v>7570</v>
      </c>
      <c r="W42" s="23" t="s">
        <v>7227</v>
      </c>
      <c r="X42" s="23" t="s">
        <v>7450</v>
      </c>
      <c r="Y42" s="23" t="s">
        <v>7451</v>
      </c>
      <c r="Z42" s="25" t="s">
        <v>7571</v>
      </c>
      <c r="AA42" s="23" t="s">
        <v>7226</v>
      </c>
      <c r="AB42" s="23" t="s">
        <v>7226</v>
      </c>
      <c r="AC42" s="25" t="s">
        <v>7225</v>
      </c>
    </row>
    <row r="43" spans="2:29" ht="15.6" customHeight="1" x14ac:dyDescent="0.25">
      <c r="B43" s="21"/>
      <c r="C43" s="22"/>
      <c r="D43" s="23"/>
      <c r="E43" s="23"/>
      <c r="F43" s="23"/>
      <c r="G43" s="23"/>
      <c r="H43" s="26"/>
      <c r="I43" s="23"/>
      <c r="J43" s="26"/>
      <c r="K43" s="26"/>
      <c r="L43" s="27" t="s">
        <v>7572</v>
      </c>
      <c r="M43" s="26"/>
      <c r="N43" s="26"/>
      <c r="O43" s="26"/>
      <c r="P43" s="28" t="s">
        <v>7573</v>
      </c>
      <c r="Q43" s="28" t="s">
        <v>7574</v>
      </c>
      <c r="R43" s="28" t="s">
        <v>7575</v>
      </c>
      <c r="S43" s="28" t="s">
        <v>7576</v>
      </c>
      <c r="T43" s="26"/>
      <c r="U43" s="26"/>
      <c r="V43" s="28" t="s">
        <v>7577</v>
      </c>
      <c r="W43" s="26"/>
      <c r="X43" s="26"/>
      <c r="Y43" s="26"/>
      <c r="Z43" s="28" t="s">
        <v>7578</v>
      </c>
      <c r="AA43" s="26"/>
      <c r="AB43" s="26"/>
      <c r="AC43" s="28" t="s">
        <v>7225</v>
      </c>
    </row>
    <row r="44" spans="2:29" ht="15.6" customHeight="1" x14ac:dyDescent="0.25">
      <c r="B44" s="21" t="s">
        <v>7431</v>
      </c>
      <c r="C44" s="22" t="s">
        <v>7579</v>
      </c>
      <c r="D44" s="23" t="s">
        <v>7431</v>
      </c>
      <c r="E44" s="23" t="s">
        <v>7580</v>
      </c>
      <c r="F44" s="23" t="s">
        <v>7267</v>
      </c>
      <c r="G44" s="23" t="s">
        <v>7581</v>
      </c>
      <c r="H44" s="23" t="s">
        <v>7582</v>
      </c>
      <c r="I44" s="23" t="s">
        <v>7583</v>
      </c>
      <c r="J44" s="23" t="s">
        <v>7584</v>
      </c>
      <c r="K44" s="23" t="s">
        <v>7585</v>
      </c>
      <c r="L44" s="24" t="s">
        <v>7586</v>
      </c>
      <c r="M44" s="23" t="s">
        <v>7274</v>
      </c>
      <c r="N44" s="23" t="s">
        <v>7587</v>
      </c>
      <c r="O44" s="23" t="s">
        <v>7588</v>
      </c>
      <c r="P44" s="25" t="s">
        <v>7589</v>
      </c>
      <c r="Q44" s="25" t="s">
        <v>7590</v>
      </c>
      <c r="R44" s="25" t="s">
        <v>7591</v>
      </c>
      <c r="S44" s="25" t="s">
        <v>7592</v>
      </c>
      <c r="T44" s="23" t="s">
        <v>7226</v>
      </c>
      <c r="U44" s="23" t="s">
        <v>7226</v>
      </c>
      <c r="V44" s="25" t="s">
        <v>7590</v>
      </c>
      <c r="W44" s="23" t="s">
        <v>7227</v>
      </c>
      <c r="X44" s="23" t="s">
        <v>7284</v>
      </c>
      <c r="Y44" s="23" t="s">
        <v>7593</v>
      </c>
      <c r="Z44" s="25" t="s">
        <v>7594</v>
      </c>
      <c r="AA44" s="23" t="s">
        <v>7226</v>
      </c>
      <c r="AB44" s="23" t="s">
        <v>7226</v>
      </c>
      <c r="AC44" s="25" t="s">
        <v>7225</v>
      </c>
    </row>
    <row r="45" spans="2:29" ht="15.6" customHeight="1" x14ac:dyDescent="0.25">
      <c r="B45" s="21" t="s">
        <v>7431</v>
      </c>
      <c r="C45" s="22" t="s">
        <v>7579</v>
      </c>
      <c r="D45" s="23" t="s">
        <v>7431</v>
      </c>
      <c r="E45" s="23" t="s">
        <v>7580</v>
      </c>
      <c r="F45" s="23" t="s">
        <v>7267</v>
      </c>
      <c r="G45" s="23" t="s">
        <v>7581</v>
      </c>
      <c r="H45" s="23" t="s">
        <v>7595</v>
      </c>
      <c r="I45" s="23" t="s">
        <v>7583</v>
      </c>
      <c r="J45" s="23" t="s">
        <v>7584</v>
      </c>
      <c r="K45" s="23" t="s">
        <v>7596</v>
      </c>
      <c r="L45" s="24" t="s">
        <v>7597</v>
      </c>
      <c r="M45" s="23" t="s">
        <v>7274</v>
      </c>
      <c r="N45" s="23" t="s">
        <v>7587</v>
      </c>
      <c r="O45" s="23" t="s">
        <v>7598</v>
      </c>
      <c r="P45" s="25" t="s">
        <v>7599</v>
      </c>
      <c r="Q45" s="25" t="s">
        <v>7600</v>
      </c>
      <c r="R45" s="25" t="s">
        <v>7601</v>
      </c>
      <c r="S45" s="25" t="s">
        <v>7602</v>
      </c>
      <c r="T45" s="23" t="s">
        <v>7226</v>
      </c>
      <c r="U45" s="23" t="s">
        <v>7226</v>
      </c>
      <c r="V45" s="25" t="s">
        <v>7600</v>
      </c>
      <c r="W45" s="23" t="s">
        <v>7227</v>
      </c>
      <c r="X45" s="23" t="s">
        <v>7284</v>
      </c>
      <c r="Y45" s="23" t="s">
        <v>7593</v>
      </c>
      <c r="Z45" s="25" t="s">
        <v>7603</v>
      </c>
      <c r="AA45" s="23" t="s">
        <v>7226</v>
      </c>
      <c r="AB45" s="23" t="s">
        <v>7226</v>
      </c>
      <c r="AC45" s="25" t="s">
        <v>7225</v>
      </c>
    </row>
    <row r="46" spans="2:29" ht="15.6" customHeight="1" x14ac:dyDescent="0.25">
      <c r="B46" s="21" t="s">
        <v>7431</v>
      </c>
      <c r="C46" s="22" t="s">
        <v>7579</v>
      </c>
      <c r="D46" s="23" t="s">
        <v>7431</v>
      </c>
      <c r="E46" s="23" t="s">
        <v>7580</v>
      </c>
      <c r="F46" s="23" t="s">
        <v>7267</v>
      </c>
      <c r="G46" s="23" t="s">
        <v>7581</v>
      </c>
      <c r="H46" s="23" t="s">
        <v>7604</v>
      </c>
      <c r="I46" s="23" t="s">
        <v>7583</v>
      </c>
      <c r="J46" s="23" t="s">
        <v>7584</v>
      </c>
      <c r="K46" s="23" t="s">
        <v>7605</v>
      </c>
      <c r="L46" s="24" t="s">
        <v>7606</v>
      </c>
      <c r="M46" s="23" t="s">
        <v>7274</v>
      </c>
      <c r="N46" s="23" t="s">
        <v>7587</v>
      </c>
      <c r="O46" s="23" t="s">
        <v>7607</v>
      </c>
      <c r="P46" s="25" t="s">
        <v>7608</v>
      </c>
      <c r="Q46" s="25" t="s">
        <v>7609</v>
      </c>
      <c r="R46" s="25" t="s">
        <v>7610</v>
      </c>
      <c r="S46" s="25" t="s">
        <v>7611</v>
      </c>
      <c r="T46" s="23" t="s">
        <v>7226</v>
      </c>
      <c r="U46" s="23" t="s">
        <v>7226</v>
      </c>
      <c r="V46" s="25" t="s">
        <v>7609</v>
      </c>
      <c r="W46" s="23" t="s">
        <v>7227</v>
      </c>
      <c r="X46" s="23" t="s">
        <v>7284</v>
      </c>
      <c r="Y46" s="23" t="s">
        <v>7593</v>
      </c>
      <c r="Z46" s="25" t="s">
        <v>7612</v>
      </c>
      <c r="AA46" s="23" t="s">
        <v>7226</v>
      </c>
      <c r="AB46" s="23" t="s">
        <v>7226</v>
      </c>
      <c r="AC46" s="25" t="s">
        <v>7225</v>
      </c>
    </row>
    <row r="47" spans="2:29" ht="15.6" customHeight="1" x14ac:dyDescent="0.25">
      <c r="B47" s="21" t="s">
        <v>7431</v>
      </c>
      <c r="C47" s="22" t="s">
        <v>7579</v>
      </c>
      <c r="D47" s="23" t="s">
        <v>7431</v>
      </c>
      <c r="E47" s="23" t="s">
        <v>7580</v>
      </c>
      <c r="F47" s="23" t="s">
        <v>7267</v>
      </c>
      <c r="G47" s="23" t="s">
        <v>7581</v>
      </c>
      <c r="H47" s="23" t="s">
        <v>7613</v>
      </c>
      <c r="I47" s="23" t="s">
        <v>7583</v>
      </c>
      <c r="J47" s="23" t="s">
        <v>7584</v>
      </c>
      <c r="K47" s="23" t="s">
        <v>7614</v>
      </c>
      <c r="L47" s="24" t="s">
        <v>7615</v>
      </c>
      <c r="M47" s="23" t="s">
        <v>7274</v>
      </c>
      <c r="N47" s="23" t="s">
        <v>7587</v>
      </c>
      <c r="O47" s="23" t="s">
        <v>7616</v>
      </c>
      <c r="P47" s="25" t="s">
        <v>7617</v>
      </c>
      <c r="Q47" s="25" t="s">
        <v>7618</v>
      </c>
      <c r="R47" s="25" t="s">
        <v>7619</v>
      </c>
      <c r="S47" s="25" t="s">
        <v>7620</v>
      </c>
      <c r="T47" s="23" t="s">
        <v>7226</v>
      </c>
      <c r="U47" s="23" t="s">
        <v>7226</v>
      </c>
      <c r="V47" s="25" t="s">
        <v>7618</v>
      </c>
      <c r="W47" s="23" t="s">
        <v>7227</v>
      </c>
      <c r="X47" s="23" t="s">
        <v>7284</v>
      </c>
      <c r="Y47" s="23" t="s">
        <v>7593</v>
      </c>
      <c r="Z47" s="25" t="s">
        <v>7621</v>
      </c>
      <c r="AA47" s="23" t="s">
        <v>7226</v>
      </c>
      <c r="AB47" s="23" t="s">
        <v>7226</v>
      </c>
      <c r="AC47" s="25" t="s">
        <v>7225</v>
      </c>
    </row>
    <row r="48" spans="2:29" ht="15.6" customHeight="1" x14ac:dyDescent="0.25">
      <c r="B48" s="21" t="s">
        <v>7431</v>
      </c>
      <c r="C48" s="22" t="s">
        <v>7579</v>
      </c>
      <c r="D48" s="23" t="s">
        <v>7431</v>
      </c>
      <c r="E48" s="23" t="s">
        <v>7580</v>
      </c>
      <c r="F48" s="23" t="s">
        <v>7267</v>
      </c>
      <c r="G48" s="23" t="s">
        <v>7581</v>
      </c>
      <c r="H48" s="23" t="s">
        <v>7622</v>
      </c>
      <c r="I48" s="23" t="s">
        <v>7583</v>
      </c>
      <c r="J48" s="23" t="s">
        <v>7584</v>
      </c>
      <c r="K48" s="23" t="s">
        <v>7623</v>
      </c>
      <c r="L48" s="24" t="s">
        <v>7624</v>
      </c>
      <c r="M48" s="23" t="s">
        <v>7274</v>
      </c>
      <c r="N48" s="23" t="s">
        <v>7587</v>
      </c>
      <c r="O48" s="23" t="s">
        <v>7625</v>
      </c>
      <c r="P48" s="25" t="s">
        <v>7626</v>
      </c>
      <c r="Q48" s="25" t="s">
        <v>7627</v>
      </c>
      <c r="R48" s="25" t="s">
        <v>7628</v>
      </c>
      <c r="S48" s="25" t="s">
        <v>7629</v>
      </c>
      <c r="T48" s="23" t="s">
        <v>7226</v>
      </c>
      <c r="U48" s="23" t="s">
        <v>7226</v>
      </c>
      <c r="V48" s="25" t="s">
        <v>7627</v>
      </c>
      <c r="W48" s="23" t="s">
        <v>7227</v>
      </c>
      <c r="X48" s="23" t="s">
        <v>7284</v>
      </c>
      <c r="Y48" s="23" t="s">
        <v>7593</v>
      </c>
      <c r="Z48" s="25" t="s">
        <v>7630</v>
      </c>
      <c r="AA48" s="23" t="s">
        <v>7226</v>
      </c>
      <c r="AB48" s="23" t="s">
        <v>7226</v>
      </c>
      <c r="AC48" s="25" t="s">
        <v>7225</v>
      </c>
    </row>
    <row r="49" spans="2:29" ht="15.6" customHeight="1" x14ac:dyDescent="0.25">
      <c r="B49" s="21" t="s">
        <v>7431</v>
      </c>
      <c r="C49" s="22" t="s">
        <v>7579</v>
      </c>
      <c r="D49" s="23" t="s">
        <v>7431</v>
      </c>
      <c r="E49" s="23" t="s">
        <v>7580</v>
      </c>
      <c r="F49" s="23" t="s">
        <v>7267</v>
      </c>
      <c r="G49" s="23" t="s">
        <v>7581</v>
      </c>
      <c r="H49" s="23" t="s">
        <v>7631</v>
      </c>
      <c r="I49" s="23" t="s">
        <v>7583</v>
      </c>
      <c r="J49" s="23" t="s">
        <v>7584</v>
      </c>
      <c r="K49" s="23" t="s">
        <v>7632</v>
      </c>
      <c r="L49" s="24" t="s">
        <v>7633</v>
      </c>
      <c r="M49" s="23" t="s">
        <v>7274</v>
      </c>
      <c r="N49" s="23" t="s">
        <v>7587</v>
      </c>
      <c r="O49" s="23" t="s">
        <v>7634</v>
      </c>
      <c r="P49" s="25" t="s">
        <v>7635</v>
      </c>
      <c r="Q49" s="25" t="s">
        <v>7636</v>
      </c>
      <c r="R49" s="25" t="s">
        <v>7637</v>
      </c>
      <c r="S49" s="25" t="s">
        <v>7638</v>
      </c>
      <c r="T49" s="23" t="s">
        <v>7226</v>
      </c>
      <c r="U49" s="23" t="s">
        <v>7226</v>
      </c>
      <c r="V49" s="25" t="s">
        <v>7636</v>
      </c>
      <c r="W49" s="23" t="s">
        <v>7227</v>
      </c>
      <c r="X49" s="23" t="s">
        <v>7284</v>
      </c>
      <c r="Y49" s="23" t="s">
        <v>7593</v>
      </c>
      <c r="Z49" s="25" t="s">
        <v>7639</v>
      </c>
      <c r="AA49" s="23" t="s">
        <v>7226</v>
      </c>
      <c r="AB49" s="23" t="s">
        <v>7226</v>
      </c>
      <c r="AC49" s="25" t="s">
        <v>7225</v>
      </c>
    </row>
    <row r="50" spans="2:29" ht="15.6" customHeight="1" x14ac:dyDescent="0.25">
      <c r="B50" s="21" t="s">
        <v>7431</v>
      </c>
      <c r="C50" s="22" t="s">
        <v>7579</v>
      </c>
      <c r="D50" s="23" t="s">
        <v>7431</v>
      </c>
      <c r="E50" s="23" t="s">
        <v>7580</v>
      </c>
      <c r="F50" s="23" t="s">
        <v>7267</v>
      </c>
      <c r="G50" s="23" t="s">
        <v>7581</v>
      </c>
      <c r="H50" s="23" t="s">
        <v>7640</v>
      </c>
      <c r="I50" s="23" t="s">
        <v>7583</v>
      </c>
      <c r="J50" s="23" t="s">
        <v>7584</v>
      </c>
      <c r="K50" s="23" t="s">
        <v>7641</v>
      </c>
      <c r="L50" s="24" t="s">
        <v>7642</v>
      </c>
      <c r="M50" s="23" t="s">
        <v>7274</v>
      </c>
      <c r="N50" s="23" t="s">
        <v>7587</v>
      </c>
      <c r="O50" s="23" t="s">
        <v>7643</v>
      </c>
      <c r="P50" s="25" t="s">
        <v>7644</v>
      </c>
      <c r="Q50" s="25" t="s">
        <v>7645</v>
      </c>
      <c r="R50" s="25" t="s">
        <v>7646</v>
      </c>
      <c r="S50" s="25" t="s">
        <v>7647</v>
      </c>
      <c r="T50" s="23" t="s">
        <v>7226</v>
      </c>
      <c r="U50" s="23" t="s">
        <v>7226</v>
      </c>
      <c r="V50" s="25" t="s">
        <v>7645</v>
      </c>
      <c r="W50" s="23" t="s">
        <v>7227</v>
      </c>
      <c r="X50" s="23" t="s">
        <v>7284</v>
      </c>
      <c r="Y50" s="23" t="s">
        <v>7593</v>
      </c>
      <c r="Z50" s="25" t="s">
        <v>7648</v>
      </c>
      <c r="AA50" s="23" t="s">
        <v>7226</v>
      </c>
      <c r="AB50" s="23" t="s">
        <v>7226</v>
      </c>
      <c r="AC50" s="25" t="s">
        <v>7225</v>
      </c>
    </row>
    <row r="51" spans="2:29" ht="15.6" customHeight="1" x14ac:dyDescent="0.25">
      <c r="B51" s="21" t="s">
        <v>7431</v>
      </c>
      <c r="C51" s="22" t="s">
        <v>7579</v>
      </c>
      <c r="D51" s="23" t="s">
        <v>7431</v>
      </c>
      <c r="E51" s="23" t="s">
        <v>7580</v>
      </c>
      <c r="F51" s="23" t="s">
        <v>7267</v>
      </c>
      <c r="G51" s="23" t="s">
        <v>7581</v>
      </c>
      <c r="H51" s="23" t="s">
        <v>7649</v>
      </c>
      <c r="I51" s="23" t="s">
        <v>7583</v>
      </c>
      <c r="J51" s="23" t="s">
        <v>7584</v>
      </c>
      <c r="K51" s="23" t="s">
        <v>7650</v>
      </c>
      <c r="L51" s="24" t="s">
        <v>7651</v>
      </c>
      <c r="M51" s="23" t="s">
        <v>7274</v>
      </c>
      <c r="N51" s="23" t="s">
        <v>7587</v>
      </c>
      <c r="O51" s="23" t="s">
        <v>7625</v>
      </c>
      <c r="P51" s="25" t="s">
        <v>7652</v>
      </c>
      <c r="Q51" s="25" t="s">
        <v>7653</v>
      </c>
      <c r="R51" s="25" t="s">
        <v>7654</v>
      </c>
      <c r="S51" s="25" t="s">
        <v>7655</v>
      </c>
      <c r="T51" s="23" t="s">
        <v>7226</v>
      </c>
      <c r="U51" s="23" t="s">
        <v>7226</v>
      </c>
      <c r="V51" s="25" t="s">
        <v>7653</v>
      </c>
      <c r="W51" s="23" t="s">
        <v>7227</v>
      </c>
      <c r="X51" s="23" t="s">
        <v>7284</v>
      </c>
      <c r="Y51" s="23" t="s">
        <v>7593</v>
      </c>
      <c r="Z51" s="25" t="s">
        <v>7656</v>
      </c>
      <c r="AA51" s="23" t="s">
        <v>7226</v>
      </c>
      <c r="AB51" s="23" t="s">
        <v>7226</v>
      </c>
      <c r="AC51" s="25" t="s">
        <v>7225</v>
      </c>
    </row>
    <row r="52" spans="2:29" ht="15.6" customHeight="1" x14ac:dyDescent="0.25">
      <c r="B52" s="21" t="s">
        <v>7431</v>
      </c>
      <c r="C52" s="22" t="s">
        <v>7579</v>
      </c>
      <c r="D52" s="23" t="s">
        <v>7431</v>
      </c>
      <c r="E52" s="23" t="s">
        <v>7580</v>
      </c>
      <c r="F52" s="23" t="s">
        <v>7267</v>
      </c>
      <c r="G52" s="23" t="s">
        <v>7581</v>
      </c>
      <c r="H52" s="23" t="s">
        <v>7657</v>
      </c>
      <c r="I52" s="23" t="s">
        <v>7583</v>
      </c>
      <c r="J52" s="23" t="s">
        <v>7584</v>
      </c>
      <c r="K52" s="23" t="s">
        <v>7658</v>
      </c>
      <c r="L52" s="24" t="s">
        <v>7659</v>
      </c>
      <c r="M52" s="23" t="s">
        <v>7274</v>
      </c>
      <c r="N52" s="23" t="s">
        <v>7587</v>
      </c>
      <c r="O52" s="23" t="s">
        <v>7660</v>
      </c>
      <c r="P52" s="25" t="s">
        <v>7661</v>
      </c>
      <c r="Q52" s="25" t="s">
        <v>7662</v>
      </c>
      <c r="R52" s="25" t="s">
        <v>7663</v>
      </c>
      <c r="S52" s="25" t="s">
        <v>7664</v>
      </c>
      <c r="T52" s="23" t="s">
        <v>7226</v>
      </c>
      <c r="U52" s="23" t="s">
        <v>7226</v>
      </c>
      <c r="V52" s="25" t="s">
        <v>7662</v>
      </c>
      <c r="W52" s="23" t="s">
        <v>7227</v>
      </c>
      <c r="X52" s="23" t="s">
        <v>7284</v>
      </c>
      <c r="Y52" s="23" t="s">
        <v>7593</v>
      </c>
      <c r="Z52" s="25" t="s">
        <v>7665</v>
      </c>
      <c r="AA52" s="23" t="s">
        <v>7226</v>
      </c>
      <c r="AB52" s="23" t="s">
        <v>7226</v>
      </c>
      <c r="AC52" s="25" t="s">
        <v>7225</v>
      </c>
    </row>
    <row r="53" spans="2:29" ht="15.6" customHeight="1" x14ac:dyDescent="0.25">
      <c r="B53" s="21" t="s">
        <v>7431</v>
      </c>
      <c r="C53" s="22" t="s">
        <v>7579</v>
      </c>
      <c r="D53" s="23" t="s">
        <v>7431</v>
      </c>
      <c r="E53" s="23" t="s">
        <v>7580</v>
      </c>
      <c r="F53" s="23" t="s">
        <v>7267</v>
      </c>
      <c r="G53" s="23" t="s">
        <v>7581</v>
      </c>
      <c r="H53" s="23" t="s">
        <v>7666</v>
      </c>
      <c r="I53" s="23" t="s">
        <v>7583</v>
      </c>
      <c r="J53" s="23" t="s">
        <v>7584</v>
      </c>
      <c r="K53" s="23" t="s">
        <v>7667</v>
      </c>
      <c r="L53" s="24" t="s">
        <v>7668</v>
      </c>
      <c r="M53" s="23" t="s">
        <v>7274</v>
      </c>
      <c r="N53" s="23" t="s">
        <v>7587</v>
      </c>
      <c r="O53" s="23" t="s">
        <v>7669</v>
      </c>
      <c r="P53" s="25" t="s">
        <v>7670</v>
      </c>
      <c r="Q53" s="25" t="s">
        <v>7671</v>
      </c>
      <c r="R53" s="25" t="s">
        <v>7672</v>
      </c>
      <c r="S53" s="25" t="s">
        <v>7673</v>
      </c>
      <c r="T53" s="23" t="s">
        <v>7226</v>
      </c>
      <c r="U53" s="23" t="s">
        <v>7226</v>
      </c>
      <c r="V53" s="25" t="s">
        <v>7671</v>
      </c>
      <c r="W53" s="23" t="s">
        <v>7227</v>
      </c>
      <c r="X53" s="23" t="s">
        <v>7284</v>
      </c>
      <c r="Y53" s="23" t="s">
        <v>7593</v>
      </c>
      <c r="Z53" s="25" t="s">
        <v>7674</v>
      </c>
      <c r="AA53" s="23" t="s">
        <v>7226</v>
      </c>
      <c r="AB53" s="23" t="s">
        <v>7226</v>
      </c>
      <c r="AC53" s="25" t="s">
        <v>7225</v>
      </c>
    </row>
    <row r="54" spans="2:29" ht="15.6" customHeight="1" x14ac:dyDescent="0.25">
      <c r="B54" s="21" t="s">
        <v>7431</v>
      </c>
      <c r="C54" s="22" t="s">
        <v>7579</v>
      </c>
      <c r="D54" s="23" t="s">
        <v>7431</v>
      </c>
      <c r="E54" s="23" t="s">
        <v>7580</v>
      </c>
      <c r="F54" s="23" t="s">
        <v>7267</v>
      </c>
      <c r="G54" s="23" t="s">
        <v>7581</v>
      </c>
      <c r="H54" s="23" t="s">
        <v>7675</v>
      </c>
      <c r="I54" s="23" t="s">
        <v>7583</v>
      </c>
      <c r="J54" s="23" t="s">
        <v>7584</v>
      </c>
      <c r="K54" s="23" t="s">
        <v>7676</v>
      </c>
      <c r="L54" s="24" t="s">
        <v>7677</v>
      </c>
      <c r="M54" s="23" t="s">
        <v>7274</v>
      </c>
      <c r="N54" s="23" t="s">
        <v>7587</v>
      </c>
      <c r="O54" s="23" t="s">
        <v>7678</v>
      </c>
      <c r="P54" s="25" t="s">
        <v>7679</v>
      </c>
      <c r="Q54" s="25" t="s">
        <v>7680</v>
      </c>
      <c r="R54" s="25" t="s">
        <v>7681</v>
      </c>
      <c r="S54" s="25" t="s">
        <v>7682</v>
      </c>
      <c r="T54" s="23" t="s">
        <v>7226</v>
      </c>
      <c r="U54" s="23" t="s">
        <v>7226</v>
      </c>
      <c r="V54" s="25" t="s">
        <v>7680</v>
      </c>
      <c r="W54" s="23" t="s">
        <v>7227</v>
      </c>
      <c r="X54" s="23" t="s">
        <v>7284</v>
      </c>
      <c r="Y54" s="23" t="s">
        <v>7593</v>
      </c>
      <c r="Z54" s="25" t="s">
        <v>7683</v>
      </c>
      <c r="AA54" s="23" t="s">
        <v>7226</v>
      </c>
      <c r="AB54" s="23" t="s">
        <v>7226</v>
      </c>
      <c r="AC54" s="25" t="s">
        <v>7225</v>
      </c>
    </row>
    <row r="55" spans="2:29" ht="15.6" customHeight="1" x14ac:dyDescent="0.25">
      <c r="B55" s="21"/>
      <c r="C55" s="22"/>
      <c r="D55" s="23"/>
      <c r="E55" s="23"/>
      <c r="F55" s="23"/>
      <c r="G55" s="23"/>
      <c r="H55" s="26"/>
      <c r="I55" s="23"/>
      <c r="J55" s="26"/>
      <c r="K55" s="26"/>
      <c r="L55" s="27" t="s">
        <v>7684</v>
      </c>
      <c r="M55" s="26"/>
      <c r="N55" s="26"/>
      <c r="O55" s="26"/>
      <c r="P55" s="28" t="s">
        <v>7685</v>
      </c>
      <c r="Q55" s="28" t="s">
        <v>7686</v>
      </c>
      <c r="R55" s="28" t="s">
        <v>7687</v>
      </c>
      <c r="S55" s="28" t="s">
        <v>7688</v>
      </c>
      <c r="T55" s="26"/>
      <c r="U55" s="26"/>
      <c r="V55" s="28" t="s">
        <v>7686</v>
      </c>
      <c r="W55" s="26"/>
      <c r="X55" s="26"/>
      <c r="Y55" s="26"/>
      <c r="Z55" s="28" t="s">
        <v>7689</v>
      </c>
      <c r="AA55" s="26"/>
      <c r="AB55" s="26"/>
      <c r="AC55" s="28" t="s">
        <v>7225</v>
      </c>
    </row>
    <row r="56" spans="2:29" ht="15.6" customHeight="1" x14ac:dyDescent="0.25">
      <c r="B56" s="21" t="s">
        <v>7431</v>
      </c>
      <c r="C56" s="22" t="s">
        <v>7579</v>
      </c>
      <c r="D56" s="23" t="s">
        <v>7431</v>
      </c>
      <c r="E56" s="23" t="s">
        <v>7580</v>
      </c>
      <c r="F56" s="23" t="s">
        <v>7267</v>
      </c>
      <c r="G56" s="23" t="s">
        <v>7581</v>
      </c>
      <c r="H56" s="23" t="s">
        <v>7690</v>
      </c>
      <c r="I56" s="23" t="s">
        <v>7691</v>
      </c>
      <c r="J56" s="23" t="s">
        <v>7584</v>
      </c>
      <c r="K56" s="23" t="s">
        <v>7692</v>
      </c>
      <c r="L56" s="24" t="s">
        <v>7693</v>
      </c>
      <c r="M56" s="23" t="s">
        <v>7274</v>
      </c>
      <c r="N56" s="23" t="s">
        <v>7587</v>
      </c>
      <c r="O56" s="23" t="s">
        <v>7694</v>
      </c>
      <c r="P56" s="25" t="s">
        <v>7695</v>
      </c>
      <c r="Q56" s="25" t="s">
        <v>7696</v>
      </c>
      <c r="R56" s="25" t="s">
        <v>7697</v>
      </c>
      <c r="S56" s="25" t="s">
        <v>7698</v>
      </c>
      <c r="T56" s="23" t="s">
        <v>7226</v>
      </c>
      <c r="U56" s="23" t="s">
        <v>7226</v>
      </c>
      <c r="V56" s="25" t="s">
        <v>7696</v>
      </c>
      <c r="W56" s="23" t="s">
        <v>7227</v>
      </c>
      <c r="X56" s="23" t="s">
        <v>7284</v>
      </c>
      <c r="Y56" s="23" t="s">
        <v>7593</v>
      </c>
      <c r="Z56" s="25" t="s">
        <v>7699</v>
      </c>
      <c r="AA56" s="23" t="s">
        <v>7226</v>
      </c>
      <c r="AB56" s="23" t="s">
        <v>7226</v>
      </c>
      <c r="AC56" s="25" t="s">
        <v>7225</v>
      </c>
    </row>
    <row r="57" spans="2:29" ht="15.6" customHeight="1" x14ac:dyDescent="0.25">
      <c r="B57" s="21" t="s">
        <v>7431</v>
      </c>
      <c r="C57" s="22" t="s">
        <v>7579</v>
      </c>
      <c r="D57" s="23" t="s">
        <v>7431</v>
      </c>
      <c r="E57" s="23" t="s">
        <v>7580</v>
      </c>
      <c r="F57" s="23" t="s">
        <v>7267</v>
      </c>
      <c r="G57" s="23" t="s">
        <v>7581</v>
      </c>
      <c r="H57" s="23" t="s">
        <v>7700</v>
      </c>
      <c r="I57" s="23" t="s">
        <v>7691</v>
      </c>
      <c r="J57" s="23" t="s">
        <v>7584</v>
      </c>
      <c r="K57" s="23" t="s">
        <v>7701</v>
      </c>
      <c r="L57" s="24" t="s">
        <v>7702</v>
      </c>
      <c r="M57" s="23" t="s">
        <v>7274</v>
      </c>
      <c r="N57" s="23" t="s">
        <v>7587</v>
      </c>
      <c r="O57" s="23" t="s">
        <v>7703</v>
      </c>
      <c r="P57" s="25" t="s">
        <v>7704</v>
      </c>
      <c r="Q57" s="25" t="s">
        <v>7705</v>
      </c>
      <c r="R57" s="25" t="s">
        <v>7706</v>
      </c>
      <c r="S57" s="25" t="s">
        <v>7707</v>
      </c>
      <c r="T57" s="23" t="s">
        <v>7226</v>
      </c>
      <c r="U57" s="23" t="s">
        <v>7226</v>
      </c>
      <c r="V57" s="25" t="s">
        <v>7705</v>
      </c>
      <c r="W57" s="23" t="s">
        <v>7227</v>
      </c>
      <c r="X57" s="23" t="s">
        <v>7284</v>
      </c>
      <c r="Y57" s="23" t="s">
        <v>7593</v>
      </c>
      <c r="Z57" s="25" t="s">
        <v>7708</v>
      </c>
      <c r="AA57" s="23" t="s">
        <v>7226</v>
      </c>
      <c r="AB57" s="23" t="s">
        <v>7226</v>
      </c>
      <c r="AC57" s="25" t="s">
        <v>7225</v>
      </c>
    </row>
    <row r="58" spans="2:29" ht="15.6" customHeight="1" x14ac:dyDescent="0.25">
      <c r="B58" s="21" t="s">
        <v>7431</v>
      </c>
      <c r="C58" s="22" t="s">
        <v>7579</v>
      </c>
      <c r="D58" s="23" t="s">
        <v>7431</v>
      </c>
      <c r="E58" s="23" t="s">
        <v>7580</v>
      </c>
      <c r="F58" s="23" t="s">
        <v>7267</v>
      </c>
      <c r="G58" s="23" t="s">
        <v>7581</v>
      </c>
      <c r="H58" s="23" t="s">
        <v>7709</v>
      </c>
      <c r="I58" s="23" t="s">
        <v>7691</v>
      </c>
      <c r="J58" s="23" t="s">
        <v>7584</v>
      </c>
      <c r="K58" s="23" t="s">
        <v>7710</v>
      </c>
      <c r="L58" s="24" t="s">
        <v>7711</v>
      </c>
      <c r="M58" s="23" t="s">
        <v>7274</v>
      </c>
      <c r="N58" s="23" t="s">
        <v>7587</v>
      </c>
      <c r="O58" s="23" t="s">
        <v>7712</v>
      </c>
      <c r="P58" s="25" t="s">
        <v>7713</v>
      </c>
      <c r="Q58" s="25" t="s">
        <v>7714</v>
      </c>
      <c r="R58" s="25" t="s">
        <v>7715</v>
      </c>
      <c r="S58" s="25" t="s">
        <v>7716</v>
      </c>
      <c r="T58" s="23" t="s">
        <v>7226</v>
      </c>
      <c r="U58" s="23" t="s">
        <v>7226</v>
      </c>
      <c r="V58" s="25" t="s">
        <v>7714</v>
      </c>
      <c r="W58" s="23" t="s">
        <v>7227</v>
      </c>
      <c r="X58" s="23" t="s">
        <v>7284</v>
      </c>
      <c r="Y58" s="23" t="s">
        <v>7593</v>
      </c>
      <c r="Z58" s="25" t="s">
        <v>7717</v>
      </c>
      <c r="AA58" s="23" t="s">
        <v>7226</v>
      </c>
      <c r="AB58" s="23" t="s">
        <v>7226</v>
      </c>
      <c r="AC58" s="25" t="s">
        <v>7225</v>
      </c>
    </row>
    <row r="59" spans="2:29" ht="15.6" customHeight="1" x14ac:dyDescent="0.25">
      <c r="B59" s="21" t="s">
        <v>7431</v>
      </c>
      <c r="C59" s="22" t="s">
        <v>7579</v>
      </c>
      <c r="D59" s="23" t="s">
        <v>7431</v>
      </c>
      <c r="E59" s="23" t="s">
        <v>7580</v>
      </c>
      <c r="F59" s="23" t="s">
        <v>7267</v>
      </c>
      <c r="G59" s="23" t="s">
        <v>7581</v>
      </c>
      <c r="H59" s="23" t="s">
        <v>7718</v>
      </c>
      <c r="I59" s="23" t="s">
        <v>7691</v>
      </c>
      <c r="J59" s="23" t="s">
        <v>7584</v>
      </c>
      <c r="K59" s="23" t="s">
        <v>7719</v>
      </c>
      <c r="L59" s="24" t="s">
        <v>7720</v>
      </c>
      <c r="M59" s="23" t="s">
        <v>7274</v>
      </c>
      <c r="N59" s="23" t="s">
        <v>7587</v>
      </c>
      <c r="O59" s="23" t="s">
        <v>7721</v>
      </c>
      <c r="P59" s="25" t="s">
        <v>7722</v>
      </c>
      <c r="Q59" s="25" t="s">
        <v>7723</v>
      </c>
      <c r="R59" s="25" t="s">
        <v>7724</v>
      </c>
      <c r="S59" s="25" t="s">
        <v>7725</v>
      </c>
      <c r="T59" s="23" t="s">
        <v>7226</v>
      </c>
      <c r="U59" s="23" t="s">
        <v>7226</v>
      </c>
      <c r="V59" s="25" t="s">
        <v>7723</v>
      </c>
      <c r="W59" s="23" t="s">
        <v>7227</v>
      </c>
      <c r="X59" s="23" t="s">
        <v>7284</v>
      </c>
      <c r="Y59" s="23" t="s">
        <v>7593</v>
      </c>
      <c r="Z59" s="25" t="s">
        <v>7726</v>
      </c>
      <c r="AA59" s="23" t="s">
        <v>7226</v>
      </c>
      <c r="AB59" s="23" t="s">
        <v>7226</v>
      </c>
      <c r="AC59" s="25" t="s">
        <v>7225</v>
      </c>
    </row>
    <row r="60" spans="2:29" ht="15.6" customHeight="1" x14ac:dyDescent="0.25">
      <c r="B60" s="21" t="s">
        <v>7431</v>
      </c>
      <c r="C60" s="22" t="s">
        <v>7579</v>
      </c>
      <c r="D60" s="23" t="s">
        <v>7431</v>
      </c>
      <c r="E60" s="23" t="s">
        <v>7580</v>
      </c>
      <c r="F60" s="23" t="s">
        <v>7267</v>
      </c>
      <c r="G60" s="23" t="s">
        <v>7581</v>
      </c>
      <c r="H60" s="23" t="s">
        <v>7727</v>
      </c>
      <c r="I60" s="23" t="s">
        <v>7691</v>
      </c>
      <c r="J60" s="23" t="s">
        <v>7584</v>
      </c>
      <c r="K60" s="23" t="s">
        <v>7728</v>
      </c>
      <c r="L60" s="24" t="s">
        <v>7729</v>
      </c>
      <c r="M60" s="23" t="s">
        <v>7274</v>
      </c>
      <c r="N60" s="23" t="s">
        <v>7587</v>
      </c>
      <c r="O60" s="23" t="s">
        <v>7730</v>
      </c>
      <c r="P60" s="25" t="s">
        <v>7731</v>
      </c>
      <c r="Q60" s="25" t="s">
        <v>7732</v>
      </c>
      <c r="R60" s="25" t="s">
        <v>7733</v>
      </c>
      <c r="S60" s="25" t="s">
        <v>7734</v>
      </c>
      <c r="T60" s="23" t="s">
        <v>7226</v>
      </c>
      <c r="U60" s="23" t="s">
        <v>7226</v>
      </c>
      <c r="V60" s="25" t="s">
        <v>7732</v>
      </c>
      <c r="W60" s="23" t="s">
        <v>7227</v>
      </c>
      <c r="X60" s="23" t="s">
        <v>7284</v>
      </c>
      <c r="Y60" s="23" t="s">
        <v>7593</v>
      </c>
      <c r="Z60" s="25" t="s">
        <v>7735</v>
      </c>
      <c r="AA60" s="23" t="s">
        <v>7226</v>
      </c>
      <c r="AB60" s="23" t="s">
        <v>7226</v>
      </c>
      <c r="AC60" s="25" t="s">
        <v>7225</v>
      </c>
    </row>
    <row r="61" spans="2:29" ht="15.6" customHeight="1" x14ac:dyDescent="0.25">
      <c r="B61" s="21" t="s">
        <v>7431</v>
      </c>
      <c r="C61" s="22" t="s">
        <v>7579</v>
      </c>
      <c r="D61" s="23" t="s">
        <v>7431</v>
      </c>
      <c r="E61" s="23" t="s">
        <v>7580</v>
      </c>
      <c r="F61" s="23" t="s">
        <v>7267</v>
      </c>
      <c r="G61" s="23" t="s">
        <v>7581</v>
      </c>
      <c r="H61" s="23" t="s">
        <v>7736</v>
      </c>
      <c r="I61" s="23" t="s">
        <v>7691</v>
      </c>
      <c r="J61" s="23" t="s">
        <v>7584</v>
      </c>
      <c r="K61" s="23" t="s">
        <v>7737</v>
      </c>
      <c r="L61" s="24" t="s">
        <v>7738</v>
      </c>
      <c r="M61" s="23" t="s">
        <v>7274</v>
      </c>
      <c r="N61" s="23" t="s">
        <v>7587</v>
      </c>
      <c r="O61" s="23" t="s">
        <v>7739</v>
      </c>
      <c r="P61" s="25" t="s">
        <v>7740</v>
      </c>
      <c r="Q61" s="25" t="s">
        <v>7741</v>
      </c>
      <c r="R61" s="25" t="s">
        <v>7742</v>
      </c>
      <c r="S61" s="25" t="s">
        <v>7743</v>
      </c>
      <c r="T61" s="23" t="s">
        <v>7226</v>
      </c>
      <c r="U61" s="23" t="s">
        <v>7226</v>
      </c>
      <c r="V61" s="25" t="s">
        <v>7741</v>
      </c>
      <c r="W61" s="23" t="s">
        <v>7227</v>
      </c>
      <c r="X61" s="23" t="s">
        <v>7284</v>
      </c>
      <c r="Y61" s="23" t="s">
        <v>7593</v>
      </c>
      <c r="Z61" s="25" t="s">
        <v>7744</v>
      </c>
      <c r="AA61" s="23" t="s">
        <v>7226</v>
      </c>
      <c r="AB61" s="23" t="s">
        <v>7226</v>
      </c>
      <c r="AC61" s="25" t="s">
        <v>7225</v>
      </c>
    </row>
    <row r="62" spans="2:29" ht="15.6" customHeight="1" x14ac:dyDescent="0.25">
      <c r="B62" s="21" t="s">
        <v>7431</v>
      </c>
      <c r="C62" s="22" t="s">
        <v>7579</v>
      </c>
      <c r="D62" s="23" t="s">
        <v>7431</v>
      </c>
      <c r="E62" s="23" t="s">
        <v>7580</v>
      </c>
      <c r="F62" s="23" t="s">
        <v>7267</v>
      </c>
      <c r="G62" s="23" t="s">
        <v>7581</v>
      </c>
      <c r="H62" s="23" t="s">
        <v>7745</v>
      </c>
      <c r="I62" s="23" t="s">
        <v>7691</v>
      </c>
      <c r="J62" s="23" t="s">
        <v>7584</v>
      </c>
      <c r="K62" s="23" t="s">
        <v>7746</v>
      </c>
      <c r="L62" s="24" t="s">
        <v>7747</v>
      </c>
      <c r="M62" s="23" t="s">
        <v>7274</v>
      </c>
      <c r="N62" s="23" t="s">
        <v>7587</v>
      </c>
      <c r="O62" s="23" t="s">
        <v>7748</v>
      </c>
      <c r="P62" s="25" t="s">
        <v>7749</v>
      </c>
      <c r="Q62" s="25" t="s">
        <v>7750</v>
      </c>
      <c r="R62" s="25" t="s">
        <v>7751</v>
      </c>
      <c r="S62" s="25" t="s">
        <v>7752</v>
      </c>
      <c r="T62" s="23" t="s">
        <v>7226</v>
      </c>
      <c r="U62" s="23" t="s">
        <v>7226</v>
      </c>
      <c r="V62" s="25" t="s">
        <v>7750</v>
      </c>
      <c r="W62" s="23" t="s">
        <v>7227</v>
      </c>
      <c r="X62" s="23" t="s">
        <v>7284</v>
      </c>
      <c r="Y62" s="23" t="s">
        <v>7593</v>
      </c>
      <c r="Z62" s="25" t="s">
        <v>7753</v>
      </c>
      <c r="AA62" s="23" t="s">
        <v>7226</v>
      </c>
      <c r="AB62" s="23" t="s">
        <v>7226</v>
      </c>
      <c r="AC62" s="25" t="s">
        <v>7225</v>
      </c>
    </row>
    <row r="63" spans="2:29" ht="15.6" customHeight="1" x14ac:dyDescent="0.25">
      <c r="B63" s="21" t="s">
        <v>7431</v>
      </c>
      <c r="C63" s="22" t="s">
        <v>7579</v>
      </c>
      <c r="D63" s="23" t="s">
        <v>7431</v>
      </c>
      <c r="E63" s="23" t="s">
        <v>7580</v>
      </c>
      <c r="F63" s="23" t="s">
        <v>7267</v>
      </c>
      <c r="G63" s="23" t="s">
        <v>7581</v>
      </c>
      <c r="H63" s="23" t="s">
        <v>7754</v>
      </c>
      <c r="I63" s="23" t="s">
        <v>7691</v>
      </c>
      <c r="J63" s="23" t="s">
        <v>7584</v>
      </c>
      <c r="K63" s="23" t="s">
        <v>7755</v>
      </c>
      <c r="L63" s="24" t="s">
        <v>7756</v>
      </c>
      <c r="M63" s="23" t="s">
        <v>7274</v>
      </c>
      <c r="N63" s="23" t="s">
        <v>7587</v>
      </c>
      <c r="O63" s="23" t="s">
        <v>7757</v>
      </c>
      <c r="P63" s="25" t="s">
        <v>7758</v>
      </c>
      <c r="Q63" s="25" t="s">
        <v>7759</v>
      </c>
      <c r="R63" s="25" t="s">
        <v>7760</v>
      </c>
      <c r="S63" s="25" t="s">
        <v>7761</v>
      </c>
      <c r="T63" s="23" t="s">
        <v>7226</v>
      </c>
      <c r="U63" s="23" t="s">
        <v>7226</v>
      </c>
      <c r="V63" s="25" t="s">
        <v>7759</v>
      </c>
      <c r="W63" s="23" t="s">
        <v>7227</v>
      </c>
      <c r="X63" s="23" t="s">
        <v>7284</v>
      </c>
      <c r="Y63" s="23" t="s">
        <v>7593</v>
      </c>
      <c r="Z63" s="25" t="s">
        <v>7762</v>
      </c>
      <c r="AA63" s="23" t="s">
        <v>7226</v>
      </c>
      <c r="AB63" s="23" t="s">
        <v>7226</v>
      </c>
      <c r="AC63" s="25" t="s">
        <v>7225</v>
      </c>
    </row>
    <row r="64" spans="2:29" ht="15.6" customHeight="1" x14ac:dyDescent="0.25">
      <c r="B64" s="21" t="s">
        <v>7431</v>
      </c>
      <c r="C64" s="22" t="s">
        <v>7579</v>
      </c>
      <c r="D64" s="23" t="s">
        <v>7431</v>
      </c>
      <c r="E64" s="23" t="s">
        <v>7580</v>
      </c>
      <c r="F64" s="23" t="s">
        <v>7267</v>
      </c>
      <c r="G64" s="23" t="s">
        <v>7581</v>
      </c>
      <c r="H64" s="23" t="s">
        <v>7763</v>
      </c>
      <c r="I64" s="23" t="s">
        <v>7691</v>
      </c>
      <c r="J64" s="23" t="s">
        <v>7584</v>
      </c>
      <c r="K64" s="23" t="s">
        <v>7764</v>
      </c>
      <c r="L64" s="24" t="s">
        <v>7765</v>
      </c>
      <c r="M64" s="23" t="s">
        <v>7274</v>
      </c>
      <c r="N64" s="23" t="s">
        <v>7587</v>
      </c>
      <c r="O64" s="23" t="s">
        <v>7766</v>
      </c>
      <c r="P64" s="25" t="s">
        <v>7767</v>
      </c>
      <c r="Q64" s="25" t="s">
        <v>7768</v>
      </c>
      <c r="R64" s="25" t="s">
        <v>7769</v>
      </c>
      <c r="S64" s="25" t="s">
        <v>7770</v>
      </c>
      <c r="T64" s="23" t="s">
        <v>7226</v>
      </c>
      <c r="U64" s="23" t="s">
        <v>7226</v>
      </c>
      <c r="V64" s="25" t="s">
        <v>7768</v>
      </c>
      <c r="W64" s="23" t="s">
        <v>7227</v>
      </c>
      <c r="X64" s="23" t="s">
        <v>7284</v>
      </c>
      <c r="Y64" s="23" t="s">
        <v>7593</v>
      </c>
      <c r="Z64" s="25" t="s">
        <v>7771</v>
      </c>
      <c r="AA64" s="23" t="s">
        <v>7226</v>
      </c>
      <c r="AB64" s="23" t="s">
        <v>7226</v>
      </c>
      <c r="AC64" s="25" t="s">
        <v>7225</v>
      </c>
    </row>
    <row r="65" spans="2:29" ht="15.6" customHeight="1" x14ac:dyDescent="0.25">
      <c r="B65" s="21" t="s">
        <v>7431</v>
      </c>
      <c r="C65" s="22" t="s">
        <v>7579</v>
      </c>
      <c r="D65" s="23" t="s">
        <v>7431</v>
      </c>
      <c r="E65" s="23" t="s">
        <v>7580</v>
      </c>
      <c r="F65" s="23" t="s">
        <v>7267</v>
      </c>
      <c r="G65" s="23" t="s">
        <v>7581</v>
      </c>
      <c r="H65" s="23" t="s">
        <v>7772</v>
      </c>
      <c r="I65" s="23" t="s">
        <v>7691</v>
      </c>
      <c r="J65" s="23" t="s">
        <v>7584</v>
      </c>
      <c r="K65" s="23" t="s">
        <v>7773</v>
      </c>
      <c r="L65" s="24" t="s">
        <v>7774</v>
      </c>
      <c r="M65" s="23" t="s">
        <v>7274</v>
      </c>
      <c r="N65" s="23" t="s">
        <v>7587</v>
      </c>
      <c r="O65" s="23" t="s">
        <v>7775</v>
      </c>
      <c r="P65" s="25" t="s">
        <v>7776</v>
      </c>
      <c r="Q65" s="25" t="s">
        <v>7777</v>
      </c>
      <c r="R65" s="25" t="s">
        <v>7778</v>
      </c>
      <c r="S65" s="25" t="s">
        <v>7779</v>
      </c>
      <c r="T65" s="23" t="s">
        <v>7226</v>
      </c>
      <c r="U65" s="23" t="s">
        <v>7226</v>
      </c>
      <c r="V65" s="25" t="s">
        <v>7777</v>
      </c>
      <c r="W65" s="23" t="s">
        <v>7227</v>
      </c>
      <c r="X65" s="23" t="s">
        <v>7284</v>
      </c>
      <c r="Y65" s="23" t="s">
        <v>7593</v>
      </c>
      <c r="Z65" s="25" t="s">
        <v>7780</v>
      </c>
      <c r="AA65" s="23" t="s">
        <v>7226</v>
      </c>
      <c r="AB65" s="23" t="s">
        <v>7226</v>
      </c>
      <c r="AC65" s="25" t="s">
        <v>7225</v>
      </c>
    </row>
    <row r="66" spans="2:29" ht="15.6" customHeight="1" x14ac:dyDescent="0.25">
      <c r="B66" s="21" t="s">
        <v>7431</v>
      </c>
      <c r="C66" s="22" t="s">
        <v>7579</v>
      </c>
      <c r="D66" s="23" t="s">
        <v>7431</v>
      </c>
      <c r="E66" s="23" t="s">
        <v>7580</v>
      </c>
      <c r="F66" s="23" t="s">
        <v>7267</v>
      </c>
      <c r="G66" s="23" t="s">
        <v>7581</v>
      </c>
      <c r="H66" s="23" t="s">
        <v>7781</v>
      </c>
      <c r="I66" s="23" t="s">
        <v>7691</v>
      </c>
      <c r="J66" s="23" t="s">
        <v>7584</v>
      </c>
      <c r="K66" s="23" t="s">
        <v>7782</v>
      </c>
      <c r="L66" s="24" t="s">
        <v>7783</v>
      </c>
      <c r="M66" s="23" t="s">
        <v>7274</v>
      </c>
      <c r="N66" s="23" t="s">
        <v>7587</v>
      </c>
      <c r="O66" s="23" t="s">
        <v>7784</v>
      </c>
      <c r="P66" s="25" t="s">
        <v>7785</v>
      </c>
      <c r="Q66" s="25" t="s">
        <v>7786</v>
      </c>
      <c r="R66" s="25" t="s">
        <v>7787</v>
      </c>
      <c r="S66" s="25" t="s">
        <v>7788</v>
      </c>
      <c r="T66" s="23" t="s">
        <v>7226</v>
      </c>
      <c r="U66" s="23" t="s">
        <v>7226</v>
      </c>
      <c r="V66" s="25" t="s">
        <v>7786</v>
      </c>
      <c r="W66" s="23" t="s">
        <v>7227</v>
      </c>
      <c r="X66" s="23" t="s">
        <v>7284</v>
      </c>
      <c r="Y66" s="23" t="s">
        <v>7593</v>
      </c>
      <c r="Z66" s="25" t="s">
        <v>7789</v>
      </c>
      <c r="AA66" s="23" t="s">
        <v>7226</v>
      </c>
      <c r="AB66" s="23" t="s">
        <v>7226</v>
      </c>
      <c r="AC66" s="25" t="s">
        <v>7225</v>
      </c>
    </row>
    <row r="67" spans="2:29" ht="15.6" customHeight="1" x14ac:dyDescent="0.25">
      <c r="B67" s="21" t="s">
        <v>7431</v>
      </c>
      <c r="C67" s="22" t="s">
        <v>7579</v>
      </c>
      <c r="D67" s="23" t="s">
        <v>7431</v>
      </c>
      <c r="E67" s="23" t="s">
        <v>7580</v>
      </c>
      <c r="F67" s="23" t="s">
        <v>7267</v>
      </c>
      <c r="G67" s="23" t="s">
        <v>7581</v>
      </c>
      <c r="H67" s="23" t="s">
        <v>7790</v>
      </c>
      <c r="I67" s="23" t="s">
        <v>7691</v>
      </c>
      <c r="J67" s="23" t="s">
        <v>7584</v>
      </c>
      <c r="K67" s="23" t="s">
        <v>7791</v>
      </c>
      <c r="L67" s="24" t="s">
        <v>7792</v>
      </c>
      <c r="M67" s="23" t="s">
        <v>7274</v>
      </c>
      <c r="N67" s="23" t="s">
        <v>7587</v>
      </c>
      <c r="O67" s="23" t="s">
        <v>7793</v>
      </c>
      <c r="P67" s="25" t="s">
        <v>7794</v>
      </c>
      <c r="Q67" s="25" t="s">
        <v>7795</v>
      </c>
      <c r="R67" s="25" t="s">
        <v>7796</v>
      </c>
      <c r="S67" s="25" t="s">
        <v>7797</v>
      </c>
      <c r="T67" s="23" t="s">
        <v>7226</v>
      </c>
      <c r="U67" s="23" t="s">
        <v>7226</v>
      </c>
      <c r="V67" s="25" t="s">
        <v>7795</v>
      </c>
      <c r="W67" s="23" t="s">
        <v>7227</v>
      </c>
      <c r="X67" s="23" t="s">
        <v>7284</v>
      </c>
      <c r="Y67" s="23" t="s">
        <v>7593</v>
      </c>
      <c r="Z67" s="25" t="s">
        <v>7798</v>
      </c>
      <c r="AA67" s="23" t="s">
        <v>7226</v>
      </c>
      <c r="AB67" s="23" t="s">
        <v>7226</v>
      </c>
      <c r="AC67" s="25" t="s">
        <v>7225</v>
      </c>
    </row>
    <row r="68" spans="2:29" ht="15.6" customHeight="1" x14ac:dyDescent="0.25">
      <c r="B68" s="21" t="s">
        <v>7431</v>
      </c>
      <c r="C68" s="22" t="s">
        <v>7579</v>
      </c>
      <c r="D68" s="23" t="s">
        <v>7431</v>
      </c>
      <c r="E68" s="23" t="s">
        <v>7580</v>
      </c>
      <c r="F68" s="23" t="s">
        <v>7267</v>
      </c>
      <c r="G68" s="23" t="s">
        <v>7581</v>
      </c>
      <c r="H68" s="23" t="s">
        <v>7799</v>
      </c>
      <c r="I68" s="23" t="s">
        <v>7691</v>
      </c>
      <c r="J68" s="23" t="s">
        <v>7584</v>
      </c>
      <c r="K68" s="23" t="s">
        <v>7800</v>
      </c>
      <c r="L68" s="24" t="s">
        <v>7801</v>
      </c>
      <c r="M68" s="23" t="s">
        <v>7274</v>
      </c>
      <c r="N68" s="23" t="s">
        <v>7587</v>
      </c>
      <c r="O68" s="23" t="s">
        <v>7802</v>
      </c>
      <c r="P68" s="25" t="s">
        <v>7803</v>
      </c>
      <c r="Q68" s="25" t="s">
        <v>7804</v>
      </c>
      <c r="R68" s="25" t="s">
        <v>7805</v>
      </c>
      <c r="S68" s="25" t="s">
        <v>7806</v>
      </c>
      <c r="T68" s="23" t="s">
        <v>7226</v>
      </c>
      <c r="U68" s="23" t="s">
        <v>7226</v>
      </c>
      <c r="V68" s="25" t="s">
        <v>7804</v>
      </c>
      <c r="W68" s="23" t="s">
        <v>7227</v>
      </c>
      <c r="X68" s="23" t="s">
        <v>7284</v>
      </c>
      <c r="Y68" s="23" t="s">
        <v>7593</v>
      </c>
      <c r="Z68" s="25" t="s">
        <v>7807</v>
      </c>
      <c r="AA68" s="23" t="s">
        <v>7226</v>
      </c>
      <c r="AB68" s="23" t="s">
        <v>7226</v>
      </c>
      <c r="AC68" s="25" t="s">
        <v>7225</v>
      </c>
    </row>
    <row r="69" spans="2:29" ht="15.6" customHeight="1" x14ac:dyDescent="0.25">
      <c r="B69" s="21" t="s">
        <v>7431</v>
      </c>
      <c r="C69" s="22" t="s">
        <v>7579</v>
      </c>
      <c r="D69" s="23" t="s">
        <v>7431</v>
      </c>
      <c r="E69" s="23" t="s">
        <v>7580</v>
      </c>
      <c r="F69" s="23" t="s">
        <v>7267</v>
      </c>
      <c r="G69" s="23" t="s">
        <v>7581</v>
      </c>
      <c r="H69" s="23" t="s">
        <v>7808</v>
      </c>
      <c r="I69" s="23" t="s">
        <v>7691</v>
      </c>
      <c r="J69" s="23" t="s">
        <v>7584</v>
      </c>
      <c r="K69" s="23" t="s">
        <v>7809</v>
      </c>
      <c r="L69" s="24" t="s">
        <v>7810</v>
      </c>
      <c r="M69" s="23" t="s">
        <v>7274</v>
      </c>
      <c r="N69" s="23" t="s">
        <v>7587</v>
      </c>
      <c r="O69" s="23" t="s">
        <v>7811</v>
      </c>
      <c r="P69" s="25" t="s">
        <v>7812</v>
      </c>
      <c r="Q69" s="25" t="s">
        <v>7813</v>
      </c>
      <c r="R69" s="25" t="s">
        <v>7814</v>
      </c>
      <c r="S69" s="25" t="s">
        <v>7815</v>
      </c>
      <c r="T69" s="23" t="s">
        <v>7226</v>
      </c>
      <c r="U69" s="23" t="s">
        <v>7226</v>
      </c>
      <c r="V69" s="25" t="s">
        <v>7813</v>
      </c>
      <c r="W69" s="23" t="s">
        <v>7227</v>
      </c>
      <c r="X69" s="23" t="s">
        <v>7284</v>
      </c>
      <c r="Y69" s="23" t="s">
        <v>7593</v>
      </c>
      <c r="Z69" s="25" t="s">
        <v>7816</v>
      </c>
      <c r="AA69" s="23" t="s">
        <v>7226</v>
      </c>
      <c r="AB69" s="23" t="s">
        <v>7226</v>
      </c>
      <c r="AC69" s="25" t="s">
        <v>7225</v>
      </c>
    </row>
    <row r="70" spans="2:29" ht="15.6" customHeight="1" x14ac:dyDescent="0.25">
      <c r="B70" s="21" t="s">
        <v>7431</v>
      </c>
      <c r="C70" s="22" t="s">
        <v>7579</v>
      </c>
      <c r="D70" s="23" t="s">
        <v>7431</v>
      </c>
      <c r="E70" s="23" t="s">
        <v>7580</v>
      </c>
      <c r="F70" s="23" t="s">
        <v>7267</v>
      </c>
      <c r="G70" s="23" t="s">
        <v>7581</v>
      </c>
      <c r="H70" s="23" t="s">
        <v>7817</v>
      </c>
      <c r="I70" s="23" t="s">
        <v>7691</v>
      </c>
      <c r="J70" s="23" t="s">
        <v>7584</v>
      </c>
      <c r="K70" s="23" t="s">
        <v>7818</v>
      </c>
      <c r="L70" s="24" t="s">
        <v>7819</v>
      </c>
      <c r="M70" s="23" t="s">
        <v>7274</v>
      </c>
      <c r="N70" s="23" t="s">
        <v>7587</v>
      </c>
      <c r="O70" s="23" t="s">
        <v>7739</v>
      </c>
      <c r="P70" s="25" t="s">
        <v>7820</v>
      </c>
      <c r="Q70" s="25" t="s">
        <v>7821</v>
      </c>
      <c r="R70" s="25" t="s">
        <v>7822</v>
      </c>
      <c r="S70" s="25" t="s">
        <v>7823</v>
      </c>
      <c r="T70" s="23" t="s">
        <v>7226</v>
      </c>
      <c r="U70" s="23" t="s">
        <v>7226</v>
      </c>
      <c r="V70" s="25" t="s">
        <v>7821</v>
      </c>
      <c r="W70" s="23" t="s">
        <v>7227</v>
      </c>
      <c r="X70" s="23" t="s">
        <v>7284</v>
      </c>
      <c r="Y70" s="23" t="s">
        <v>7593</v>
      </c>
      <c r="Z70" s="25" t="s">
        <v>7824</v>
      </c>
      <c r="AA70" s="23" t="s">
        <v>7226</v>
      </c>
      <c r="AB70" s="23" t="s">
        <v>7226</v>
      </c>
      <c r="AC70" s="25" t="s">
        <v>7225</v>
      </c>
    </row>
    <row r="71" spans="2:29" ht="15.6" customHeight="1" x14ac:dyDescent="0.25">
      <c r="B71" s="21" t="s">
        <v>7431</v>
      </c>
      <c r="C71" s="22" t="s">
        <v>7579</v>
      </c>
      <c r="D71" s="23" t="s">
        <v>7431</v>
      </c>
      <c r="E71" s="23" t="s">
        <v>7580</v>
      </c>
      <c r="F71" s="23" t="s">
        <v>7267</v>
      </c>
      <c r="G71" s="23" t="s">
        <v>7581</v>
      </c>
      <c r="H71" s="23" t="s">
        <v>7825</v>
      </c>
      <c r="I71" s="23" t="s">
        <v>7691</v>
      </c>
      <c r="J71" s="23" t="s">
        <v>7584</v>
      </c>
      <c r="K71" s="23" t="s">
        <v>7826</v>
      </c>
      <c r="L71" s="24" t="s">
        <v>7827</v>
      </c>
      <c r="M71" s="23" t="s">
        <v>7274</v>
      </c>
      <c r="N71" s="23" t="s">
        <v>7587</v>
      </c>
      <c r="O71" s="23" t="s">
        <v>7766</v>
      </c>
      <c r="P71" s="25" t="s">
        <v>7828</v>
      </c>
      <c r="Q71" s="25" t="s">
        <v>7829</v>
      </c>
      <c r="R71" s="25" t="s">
        <v>7830</v>
      </c>
      <c r="S71" s="25" t="s">
        <v>7831</v>
      </c>
      <c r="T71" s="23" t="s">
        <v>7226</v>
      </c>
      <c r="U71" s="23" t="s">
        <v>7226</v>
      </c>
      <c r="V71" s="25" t="s">
        <v>7829</v>
      </c>
      <c r="W71" s="23" t="s">
        <v>7227</v>
      </c>
      <c r="X71" s="23" t="s">
        <v>7284</v>
      </c>
      <c r="Y71" s="23" t="s">
        <v>7593</v>
      </c>
      <c r="Z71" s="25" t="s">
        <v>7832</v>
      </c>
      <c r="AA71" s="23" t="s">
        <v>7226</v>
      </c>
      <c r="AB71" s="23" t="s">
        <v>7226</v>
      </c>
      <c r="AC71" s="25" t="s">
        <v>7225</v>
      </c>
    </row>
    <row r="72" spans="2:29" ht="15.6" customHeight="1" x14ac:dyDescent="0.25">
      <c r="B72" s="21" t="s">
        <v>7431</v>
      </c>
      <c r="C72" s="22" t="s">
        <v>7579</v>
      </c>
      <c r="D72" s="23" t="s">
        <v>7431</v>
      </c>
      <c r="E72" s="23" t="s">
        <v>7580</v>
      </c>
      <c r="F72" s="23" t="s">
        <v>7267</v>
      </c>
      <c r="G72" s="23" t="s">
        <v>7581</v>
      </c>
      <c r="H72" s="23" t="s">
        <v>7833</v>
      </c>
      <c r="I72" s="23" t="s">
        <v>7691</v>
      </c>
      <c r="J72" s="23" t="s">
        <v>7584</v>
      </c>
      <c r="K72" s="23" t="s">
        <v>7834</v>
      </c>
      <c r="L72" s="24" t="s">
        <v>7835</v>
      </c>
      <c r="M72" s="23" t="s">
        <v>7274</v>
      </c>
      <c r="N72" s="23" t="s">
        <v>7587</v>
      </c>
      <c r="O72" s="23" t="s">
        <v>7836</v>
      </c>
      <c r="P72" s="25" t="s">
        <v>7837</v>
      </c>
      <c r="Q72" s="25" t="s">
        <v>7838</v>
      </c>
      <c r="R72" s="25" t="s">
        <v>7839</v>
      </c>
      <c r="S72" s="25" t="s">
        <v>7840</v>
      </c>
      <c r="T72" s="23" t="s">
        <v>7226</v>
      </c>
      <c r="U72" s="23" t="s">
        <v>7226</v>
      </c>
      <c r="V72" s="25" t="s">
        <v>7838</v>
      </c>
      <c r="W72" s="23" t="s">
        <v>7227</v>
      </c>
      <c r="X72" s="23" t="s">
        <v>7284</v>
      </c>
      <c r="Y72" s="23" t="s">
        <v>7593</v>
      </c>
      <c r="Z72" s="25" t="s">
        <v>7841</v>
      </c>
      <c r="AA72" s="23" t="s">
        <v>7226</v>
      </c>
      <c r="AB72" s="23" t="s">
        <v>7226</v>
      </c>
      <c r="AC72" s="25" t="s">
        <v>7225</v>
      </c>
    </row>
    <row r="73" spans="2:29" ht="15.6" customHeight="1" x14ac:dyDescent="0.25">
      <c r="B73" s="21" t="s">
        <v>7431</v>
      </c>
      <c r="C73" s="22" t="s">
        <v>7579</v>
      </c>
      <c r="D73" s="23" t="s">
        <v>7431</v>
      </c>
      <c r="E73" s="23" t="s">
        <v>7580</v>
      </c>
      <c r="F73" s="23" t="s">
        <v>7267</v>
      </c>
      <c r="G73" s="23" t="s">
        <v>7581</v>
      </c>
      <c r="H73" s="23" t="s">
        <v>7842</v>
      </c>
      <c r="I73" s="23" t="s">
        <v>7691</v>
      </c>
      <c r="J73" s="23" t="s">
        <v>7584</v>
      </c>
      <c r="K73" s="23" t="s">
        <v>7843</v>
      </c>
      <c r="L73" s="24" t="s">
        <v>7844</v>
      </c>
      <c r="M73" s="23" t="s">
        <v>7274</v>
      </c>
      <c r="N73" s="23" t="s">
        <v>7587</v>
      </c>
      <c r="O73" s="23" t="s">
        <v>7845</v>
      </c>
      <c r="P73" s="25" t="s">
        <v>7846</v>
      </c>
      <c r="Q73" s="25" t="s">
        <v>7847</v>
      </c>
      <c r="R73" s="25" t="s">
        <v>7848</v>
      </c>
      <c r="S73" s="25" t="s">
        <v>7849</v>
      </c>
      <c r="T73" s="23" t="s">
        <v>7226</v>
      </c>
      <c r="U73" s="23" t="s">
        <v>7226</v>
      </c>
      <c r="V73" s="25" t="s">
        <v>7847</v>
      </c>
      <c r="W73" s="23" t="s">
        <v>7227</v>
      </c>
      <c r="X73" s="23" t="s">
        <v>7284</v>
      </c>
      <c r="Y73" s="23" t="s">
        <v>7593</v>
      </c>
      <c r="Z73" s="25" t="s">
        <v>7850</v>
      </c>
      <c r="AA73" s="23" t="s">
        <v>7226</v>
      </c>
      <c r="AB73" s="23" t="s">
        <v>7226</v>
      </c>
      <c r="AC73" s="25" t="s">
        <v>7225</v>
      </c>
    </row>
    <row r="74" spans="2:29" ht="15.6" customHeight="1" x14ac:dyDescent="0.25">
      <c r="B74" s="21" t="s">
        <v>7431</v>
      </c>
      <c r="C74" s="22" t="s">
        <v>7579</v>
      </c>
      <c r="D74" s="23" t="s">
        <v>7431</v>
      </c>
      <c r="E74" s="23" t="s">
        <v>7580</v>
      </c>
      <c r="F74" s="23" t="s">
        <v>7267</v>
      </c>
      <c r="G74" s="23" t="s">
        <v>7581</v>
      </c>
      <c r="H74" s="23" t="s">
        <v>7851</v>
      </c>
      <c r="I74" s="23" t="s">
        <v>7691</v>
      </c>
      <c r="J74" s="23" t="s">
        <v>7584</v>
      </c>
      <c r="K74" s="23" t="s">
        <v>7852</v>
      </c>
      <c r="L74" s="24" t="s">
        <v>7853</v>
      </c>
      <c r="M74" s="23" t="s">
        <v>7274</v>
      </c>
      <c r="N74" s="23" t="s">
        <v>7587</v>
      </c>
      <c r="O74" s="23" t="s">
        <v>7712</v>
      </c>
      <c r="P74" s="25" t="s">
        <v>7854</v>
      </c>
      <c r="Q74" s="25" t="s">
        <v>7855</v>
      </c>
      <c r="R74" s="25" t="s">
        <v>7556</v>
      </c>
      <c r="S74" s="25" t="s">
        <v>7856</v>
      </c>
      <c r="T74" s="23" t="s">
        <v>7226</v>
      </c>
      <c r="U74" s="23" t="s">
        <v>7226</v>
      </c>
      <c r="V74" s="25" t="s">
        <v>7855</v>
      </c>
      <c r="W74" s="23" t="s">
        <v>7227</v>
      </c>
      <c r="X74" s="23" t="s">
        <v>7284</v>
      </c>
      <c r="Y74" s="23" t="s">
        <v>7593</v>
      </c>
      <c r="Z74" s="25" t="s">
        <v>7857</v>
      </c>
      <c r="AA74" s="23" t="s">
        <v>7226</v>
      </c>
      <c r="AB74" s="23" t="s">
        <v>7226</v>
      </c>
      <c r="AC74" s="25" t="s">
        <v>7225</v>
      </c>
    </row>
    <row r="75" spans="2:29" ht="15.6" customHeight="1" x14ac:dyDescent="0.25">
      <c r="B75" s="21" t="s">
        <v>7431</v>
      </c>
      <c r="C75" s="22" t="s">
        <v>7579</v>
      </c>
      <c r="D75" s="23" t="s">
        <v>7431</v>
      </c>
      <c r="E75" s="23" t="s">
        <v>7580</v>
      </c>
      <c r="F75" s="23" t="s">
        <v>7267</v>
      </c>
      <c r="G75" s="23" t="s">
        <v>7581</v>
      </c>
      <c r="H75" s="23" t="s">
        <v>7858</v>
      </c>
      <c r="I75" s="23" t="s">
        <v>7691</v>
      </c>
      <c r="J75" s="23" t="s">
        <v>7584</v>
      </c>
      <c r="K75" s="23" t="s">
        <v>7859</v>
      </c>
      <c r="L75" s="24" t="s">
        <v>7860</v>
      </c>
      <c r="M75" s="23" t="s">
        <v>7274</v>
      </c>
      <c r="N75" s="23" t="s">
        <v>7587</v>
      </c>
      <c r="O75" s="23" t="s">
        <v>7861</v>
      </c>
      <c r="P75" s="25" t="s">
        <v>7862</v>
      </c>
      <c r="Q75" s="25" t="s">
        <v>7863</v>
      </c>
      <c r="R75" s="25" t="s">
        <v>7864</v>
      </c>
      <c r="S75" s="25" t="s">
        <v>7865</v>
      </c>
      <c r="T75" s="23" t="s">
        <v>7226</v>
      </c>
      <c r="U75" s="23" t="s">
        <v>7226</v>
      </c>
      <c r="V75" s="25" t="s">
        <v>7863</v>
      </c>
      <c r="W75" s="23" t="s">
        <v>7227</v>
      </c>
      <c r="X75" s="23" t="s">
        <v>7284</v>
      </c>
      <c r="Y75" s="23" t="s">
        <v>7593</v>
      </c>
      <c r="Z75" s="25" t="s">
        <v>7866</v>
      </c>
      <c r="AA75" s="23" t="s">
        <v>7226</v>
      </c>
      <c r="AB75" s="23" t="s">
        <v>7226</v>
      </c>
      <c r="AC75" s="25" t="s">
        <v>7225</v>
      </c>
    </row>
    <row r="76" spans="2:29" ht="15.6" customHeight="1" x14ac:dyDescent="0.25">
      <c r="B76" s="21" t="s">
        <v>7431</v>
      </c>
      <c r="C76" s="22" t="s">
        <v>7579</v>
      </c>
      <c r="D76" s="23" t="s">
        <v>7431</v>
      </c>
      <c r="E76" s="23" t="s">
        <v>7580</v>
      </c>
      <c r="F76" s="23" t="s">
        <v>7267</v>
      </c>
      <c r="G76" s="23" t="s">
        <v>7581</v>
      </c>
      <c r="H76" s="23" t="s">
        <v>7867</v>
      </c>
      <c r="I76" s="23" t="s">
        <v>7691</v>
      </c>
      <c r="J76" s="23" t="s">
        <v>7584</v>
      </c>
      <c r="K76" s="23" t="s">
        <v>7868</v>
      </c>
      <c r="L76" s="24" t="s">
        <v>7869</v>
      </c>
      <c r="M76" s="23" t="s">
        <v>7274</v>
      </c>
      <c r="N76" s="23" t="s">
        <v>7587</v>
      </c>
      <c r="O76" s="23" t="s">
        <v>7870</v>
      </c>
      <c r="P76" s="25" t="s">
        <v>7871</v>
      </c>
      <c r="Q76" s="25" t="s">
        <v>7872</v>
      </c>
      <c r="R76" s="25" t="s">
        <v>7873</v>
      </c>
      <c r="S76" s="25" t="s">
        <v>7874</v>
      </c>
      <c r="T76" s="23" t="s">
        <v>7226</v>
      </c>
      <c r="U76" s="23" t="s">
        <v>7226</v>
      </c>
      <c r="V76" s="25" t="s">
        <v>7872</v>
      </c>
      <c r="W76" s="23" t="s">
        <v>7227</v>
      </c>
      <c r="X76" s="23" t="s">
        <v>7284</v>
      </c>
      <c r="Y76" s="23" t="s">
        <v>7593</v>
      </c>
      <c r="Z76" s="25" t="s">
        <v>7875</v>
      </c>
      <c r="AA76" s="23" t="s">
        <v>7226</v>
      </c>
      <c r="AB76" s="23" t="s">
        <v>7226</v>
      </c>
      <c r="AC76" s="25" t="s">
        <v>7225</v>
      </c>
    </row>
    <row r="77" spans="2:29" ht="15.6" customHeight="1" x14ac:dyDescent="0.25">
      <c r="B77" s="21" t="s">
        <v>7431</v>
      </c>
      <c r="C77" s="22" t="s">
        <v>7579</v>
      </c>
      <c r="D77" s="23" t="s">
        <v>7431</v>
      </c>
      <c r="E77" s="23" t="s">
        <v>7580</v>
      </c>
      <c r="F77" s="23" t="s">
        <v>7267</v>
      </c>
      <c r="G77" s="23" t="s">
        <v>7581</v>
      </c>
      <c r="H77" s="23" t="s">
        <v>7876</v>
      </c>
      <c r="I77" s="23" t="s">
        <v>7691</v>
      </c>
      <c r="J77" s="23" t="s">
        <v>7584</v>
      </c>
      <c r="K77" s="23" t="s">
        <v>7877</v>
      </c>
      <c r="L77" s="24" t="s">
        <v>7878</v>
      </c>
      <c r="M77" s="23" t="s">
        <v>7274</v>
      </c>
      <c r="N77" s="23" t="s">
        <v>7587</v>
      </c>
      <c r="O77" s="23" t="s">
        <v>7802</v>
      </c>
      <c r="P77" s="25" t="s">
        <v>7879</v>
      </c>
      <c r="Q77" s="25" t="s">
        <v>7880</v>
      </c>
      <c r="R77" s="25" t="s">
        <v>7881</v>
      </c>
      <c r="S77" s="25" t="s">
        <v>7882</v>
      </c>
      <c r="T77" s="23" t="s">
        <v>7226</v>
      </c>
      <c r="U77" s="23" t="s">
        <v>7226</v>
      </c>
      <c r="V77" s="25" t="s">
        <v>7880</v>
      </c>
      <c r="W77" s="23" t="s">
        <v>7227</v>
      </c>
      <c r="X77" s="23" t="s">
        <v>7284</v>
      </c>
      <c r="Y77" s="23" t="s">
        <v>7593</v>
      </c>
      <c r="Z77" s="25" t="s">
        <v>7883</v>
      </c>
      <c r="AA77" s="23" t="s">
        <v>7226</v>
      </c>
      <c r="AB77" s="23" t="s">
        <v>7226</v>
      </c>
      <c r="AC77" s="25" t="s">
        <v>7225</v>
      </c>
    </row>
    <row r="78" spans="2:29" ht="15.6" customHeight="1" x14ac:dyDescent="0.25">
      <c r="B78" s="21" t="s">
        <v>7431</v>
      </c>
      <c r="C78" s="22" t="s">
        <v>7579</v>
      </c>
      <c r="D78" s="23" t="s">
        <v>7431</v>
      </c>
      <c r="E78" s="23" t="s">
        <v>7580</v>
      </c>
      <c r="F78" s="23" t="s">
        <v>7267</v>
      </c>
      <c r="G78" s="23" t="s">
        <v>7581</v>
      </c>
      <c r="H78" s="23" t="s">
        <v>7884</v>
      </c>
      <c r="I78" s="23" t="s">
        <v>7691</v>
      </c>
      <c r="J78" s="23" t="s">
        <v>7584</v>
      </c>
      <c r="K78" s="23" t="s">
        <v>7885</v>
      </c>
      <c r="L78" s="24" t="s">
        <v>7886</v>
      </c>
      <c r="M78" s="23" t="s">
        <v>7274</v>
      </c>
      <c r="N78" s="23" t="s">
        <v>7587</v>
      </c>
      <c r="O78" s="23" t="s">
        <v>7887</v>
      </c>
      <c r="P78" s="25" t="s">
        <v>7888</v>
      </c>
      <c r="Q78" s="25" t="s">
        <v>7889</v>
      </c>
      <c r="R78" s="25" t="s">
        <v>7890</v>
      </c>
      <c r="S78" s="25" t="s">
        <v>7891</v>
      </c>
      <c r="T78" s="23" t="s">
        <v>7226</v>
      </c>
      <c r="U78" s="23" t="s">
        <v>7226</v>
      </c>
      <c r="V78" s="25" t="s">
        <v>7889</v>
      </c>
      <c r="W78" s="23" t="s">
        <v>7227</v>
      </c>
      <c r="X78" s="23" t="s">
        <v>7284</v>
      </c>
      <c r="Y78" s="23" t="s">
        <v>7593</v>
      </c>
      <c r="Z78" s="25" t="s">
        <v>7892</v>
      </c>
      <c r="AA78" s="23" t="s">
        <v>7226</v>
      </c>
      <c r="AB78" s="23" t="s">
        <v>7226</v>
      </c>
      <c r="AC78" s="25" t="s">
        <v>7225</v>
      </c>
    </row>
    <row r="79" spans="2:29" ht="15.6" customHeight="1" x14ac:dyDescent="0.25">
      <c r="B79" s="21"/>
      <c r="C79" s="22"/>
      <c r="D79" s="23"/>
      <c r="E79" s="23"/>
      <c r="F79" s="23"/>
      <c r="G79" s="23"/>
      <c r="H79" s="26"/>
      <c r="I79" s="23"/>
      <c r="J79" s="26"/>
      <c r="K79" s="26"/>
      <c r="L79" s="27" t="s">
        <v>7893</v>
      </c>
      <c r="M79" s="26"/>
      <c r="N79" s="26"/>
      <c r="O79" s="26"/>
      <c r="P79" s="28" t="s">
        <v>7894</v>
      </c>
      <c r="Q79" s="28" t="s">
        <v>7895</v>
      </c>
      <c r="R79" s="28" t="s">
        <v>7896</v>
      </c>
      <c r="S79" s="28" t="s">
        <v>7897</v>
      </c>
      <c r="T79" s="26"/>
      <c r="U79" s="26"/>
      <c r="V79" s="28" t="s">
        <v>7895</v>
      </c>
      <c r="W79" s="26"/>
      <c r="X79" s="26"/>
      <c r="Y79" s="26"/>
      <c r="Z79" s="28" t="s">
        <v>7898</v>
      </c>
      <c r="AA79" s="26"/>
      <c r="AB79" s="26"/>
      <c r="AC79" s="28" t="s">
        <v>7225</v>
      </c>
    </row>
    <row r="80" spans="2:29" ht="15.6" customHeight="1" x14ac:dyDescent="0.25">
      <c r="B80" s="21" t="s">
        <v>7431</v>
      </c>
      <c r="C80" s="22" t="s">
        <v>7899</v>
      </c>
      <c r="D80" s="23" t="s">
        <v>7431</v>
      </c>
      <c r="E80" s="23" t="s">
        <v>7213</v>
      </c>
      <c r="F80" s="23" t="s">
        <v>7431</v>
      </c>
      <c r="G80" s="23" t="s">
        <v>7900</v>
      </c>
      <c r="H80" s="23" t="s">
        <v>7901</v>
      </c>
      <c r="I80" s="23" t="s">
        <v>7902</v>
      </c>
      <c r="J80" s="23" t="s">
        <v>7903</v>
      </c>
      <c r="K80" s="23" t="s">
        <v>7904</v>
      </c>
      <c r="L80" s="24" t="s">
        <v>7905</v>
      </c>
      <c r="M80" s="23" t="s">
        <v>7274</v>
      </c>
      <c r="N80" s="23" t="s">
        <v>7906</v>
      </c>
      <c r="O80" s="23" t="s">
        <v>7907</v>
      </c>
      <c r="P80" s="25" t="s">
        <v>7908</v>
      </c>
      <c r="Q80" s="25" t="s">
        <v>7909</v>
      </c>
      <c r="R80" s="25" t="s">
        <v>7910</v>
      </c>
      <c r="S80" s="25" t="s">
        <v>7911</v>
      </c>
      <c r="T80" s="23" t="s">
        <v>7226</v>
      </c>
      <c r="U80" s="23" t="s">
        <v>7226</v>
      </c>
      <c r="V80" s="25" t="s">
        <v>7909</v>
      </c>
      <c r="W80" s="23" t="s">
        <v>7227</v>
      </c>
      <c r="X80" s="23" t="s">
        <v>7906</v>
      </c>
      <c r="Y80" s="23" t="s">
        <v>7226</v>
      </c>
      <c r="Z80" s="25" t="s">
        <v>7225</v>
      </c>
      <c r="AA80" s="23" t="s">
        <v>7226</v>
      </c>
      <c r="AB80" s="23" t="s">
        <v>7226</v>
      </c>
      <c r="AC80" s="25" t="s">
        <v>7225</v>
      </c>
    </row>
    <row r="81" spans="2:29" ht="15.6" customHeight="1" x14ac:dyDescent="0.25">
      <c r="B81" s="21" t="s">
        <v>7431</v>
      </c>
      <c r="C81" s="22" t="s">
        <v>7899</v>
      </c>
      <c r="D81" s="23" t="s">
        <v>7431</v>
      </c>
      <c r="E81" s="23" t="s">
        <v>7213</v>
      </c>
      <c r="F81" s="23" t="s">
        <v>7431</v>
      </c>
      <c r="G81" s="23" t="s">
        <v>7900</v>
      </c>
      <c r="H81" s="23" t="s">
        <v>7912</v>
      </c>
      <c r="I81" s="23" t="s">
        <v>7902</v>
      </c>
      <c r="J81" s="23" t="s">
        <v>7903</v>
      </c>
      <c r="K81" s="23" t="s">
        <v>7913</v>
      </c>
      <c r="L81" s="24" t="s">
        <v>7914</v>
      </c>
      <c r="M81" s="23" t="s">
        <v>7274</v>
      </c>
      <c r="N81" s="23" t="s">
        <v>7906</v>
      </c>
      <c r="O81" s="23" t="s">
        <v>7915</v>
      </c>
      <c r="P81" s="25" t="s">
        <v>7916</v>
      </c>
      <c r="Q81" s="25" t="s">
        <v>7917</v>
      </c>
      <c r="R81" s="25" t="s">
        <v>7459</v>
      </c>
      <c r="S81" s="25" t="s">
        <v>7918</v>
      </c>
      <c r="T81" s="23" t="s">
        <v>7226</v>
      </c>
      <c r="U81" s="23" t="s">
        <v>7226</v>
      </c>
      <c r="V81" s="25" t="s">
        <v>7917</v>
      </c>
      <c r="W81" s="23" t="s">
        <v>7227</v>
      </c>
      <c r="X81" s="23" t="s">
        <v>7906</v>
      </c>
      <c r="Y81" s="23" t="s">
        <v>7226</v>
      </c>
      <c r="Z81" s="25" t="s">
        <v>7225</v>
      </c>
      <c r="AA81" s="23" t="s">
        <v>7226</v>
      </c>
      <c r="AB81" s="23" t="s">
        <v>7226</v>
      </c>
      <c r="AC81" s="25" t="s">
        <v>7225</v>
      </c>
    </row>
    <row r="82" spans="2:29" ht="15.6" customHeight="1" x14ac:dyDescent="0.25">
      <c r="B82" s="21" t="s">
        <v>7431</v>
      </c>
      <c r="C82" s="22" t="s">
        <v>7899</v>
      </c>
      <c r="D82" s="23" t="s">
        <v>7431</v>
      </c>
      <c r="E82" s="23" t="s">
        <v>7213</v>
      </c>
      <c r="F82" s="23" t="s">
        <v>7431</v>
      </c>
      <c r="G82" s="23" t="s">
        <v>7900</v>
      </c>
      <c r="H82" s="23" t="s">
        <v>7919</v>
      </c>
      <c r="I82" s="23" t="s">
        <v>7902</v>
      </c>
      <c r="J82" s="23" t="s">
        <v>7903</v>
      </c>
      <c r="K82" s="23" t="s">
        <v>7920</v>
      </c>
      <c r="L82" s="24" t="s">
        <v>7921</v>
      </c>
      <c r="M82" s="23" t="s">
        <v>7274</v>
      </c>
      <c r="N82" s="23" t="s">
        <v>7906</v>
      </c>
      <c r="O82" s="23" t="s">
        <v>7922</v>
      </c>
      <c r="P82" s="25" t="s">
        <v>7923</v>
      </c>
      <c r="Q82" s="25" t="s">
        <v>7924</v>
      </c>
      <c r="R82" s="25" t="s">
        <v>7925</v>
      </c>
      <c r="S82" s="25" t="s">
        <v>7926</v>
      </c>
      <c r="T82" s="23" t="s">
        <v>7226</v>
      </c>
      <c r="U82" s="23" t="s">
        <v>7226</v>
      </c>
      <c r="V82" s="25" t="s">
        <v>7924</v>
      </c>
      <c r="W82" s="23" t="s">
        <v>7227</v>
      </c>
      <c r="X82" s="23" t="s">
        <v>7906</v>
      </c>
      <c r="Y82" s="23" t="s">
        <v>7226</v>
      </c>
      <c r="Z82" s="25" t="s">
        <v>7225</v>
      </c>
      <c r="AA82" s="23" t="s">
        <v>7226</v>
      </c>
      <c r="AB82" s="23" t="s">
        <v>7226</v>
      </c>
      <c r="AC82" s="25" t="s">
        <v>7225</v>
      </c>
    </row>
    <row r="83" spans="2:29" ht="15.6" customHeight="1" x14ac:dyDescent="0.25">
      <c r="B83" s="21" t="s">
        <v>7431</v>
      </c>
      <c r="C83" s="22" t="s">
        <v>7899</v>
      </c>
      <c r="D83" s="23" t="s">
        <v>7431</v>
      </c>
      <c r="E83" s="23" t="s">
        <v>7213</v>
      </c>
      <c r="F83" s="23" t="s">
        <v>7431</v>
      </c>
      <c r="G83" s="23" t="s">
        <v>7900</v>
      </c>
      <c r="H83" s="23" t="s">
        <v>7927</v>
      </c>
      <c r="I83" s="23" t="s">
        <v>7902</v>
      </c>
      <c r="J83" s="23" t="s">
        <v>7903</v>
      </c>
      <c r="K83" s="23" t="s">
        <v>7928</v>
      </c>
      <c r="L83" s="24" t="s">
        <v>7929</v>
      </c>
      <c r="M83" s="23" t="s">
        <v>7274</v>
      </c>
      <c r="N83" s="23" t="s">
        <v>7906</v>
      </c>
      <c r="O83" s="23" t="s">
        <v>7930</v>
      </c>
      <c r="P83" s="25" t="s">
        <v>7931</v>
      </c>
      <c r="Q83" s="25" t="s">
        <v>7932</v>
      </c>
      <c r="R83" s="25" t="s">
        <v>7933</v>
      </c>
      <c r="S83" s="25" t="s">
        <v>7934</v>
      </c>
      <c r="T83" s="23" t="s">
        <v>7226</v>
      </c>
      <c r="U83" s="23" t="s">
        <v>7226</v>
      </c>
      <c r="V83" s="25" t="s">
        <v>7932</v>
      </c>
      <c r="W83" s="23" t="s">
        <v>7227</v>
      </c>
      <c r="X83" s="23" t="s">
        <v>7906</v>
      </c>
      <c r="Y83" s="23" t="s">
        <v>7226</v>
      </c>
      <c r="Z83" s="25" t="s">
        <v>7225</v>
      </c>
      <c r="AA83" s="23" t="s">
        <v>7226</v>
      </c>
      <c r="AB83" s="23" t="s">
        <v>7226</v>
      </c>
      <c r="AC83" s="25" t="s">
        <v>7225</v>
      </c>
    </row>
    <row r="84" spans="2:29" ht="15.6" customHeight="1" x14ac:dyDescent="0.25">
      <c r="B84" s="21" t="s">
        <v>7431</v>
      </c>
      <c r="C84" s="22" t="s">
        <v>7899</v>
      </c>
      <c r="D84" s="23" t="s">
        <v>7431</v>
      </c>
      <c r="E84" s="23" t="s">
        <v>7213</v>
      </c>
      <c r="F84" s="23" t="s">
        <v>7431</v>
      </c>
      <c r="G84" s="23" t="s">
        <v>7900</v>
      </c>
      <c r="H84" s="23" t="s">
        <v>7935</v>
      </c>
      <c r="I84" s="23" t="s">
        <v>7902</v>
      </c>
      <c r="J84" s="23" t="s">
        <v>7903</v>
      </c>
      <c r="K84" s="23" t="s">
        <v>7936</v>
      </c>
      <c r="L84" s="24" t="s">
        <v>7937</v>
      </c>
      <c r="M84" s="23" t="s">
        <v>7274</v>
      </c>
      <c r="N84" s="23" t="s">
        <v>7906</v>
      </c>
      <c r="O84" s="23" t="s">
        <v>7938</v>
      </c>
      <c r="P84" s="25" t="s">
        <v>7939</v>
      </c>
      <c r="Q84" s="25" t="s">
        <v>7940</v>
      </c>
      <c r="R84" s="25" t="s">
        <v>7941</v>
      </c>
      <c r="S84" s="25" t="s">
        <v>7942</v>
      </c>
      <c r="T84" s="23" t="s">
        <v>7226</v>
      </c>
      <c r="U84" s="23" t="s">
        <v>7226</v>
      </c>
      <c r="V84" s="25" t="s">
        <v>7940</v>
      </c>
      <c r="W84" s="23" t="s">
        <v>7227</v>
      </c>
      <c r="X84" s="23" t="s">
        <v>7906</v>
      </c>
      <c r="Y84" s="23" t="s">
        <v>7226</v>
      </c>
      <c r="Z84" s="25" t="s">
        <v>7225</v>
      </c>
      <c r="AA84" s="23" t="s">
        <v>7226</v>
      </c>
      <c r="AB84" s="23" t="s">
        <v>7226</v>
      </c>
      <c r="AC84" s="25" t="s">
        <v>7225</v>
      </c>
    </row>
    <row r="85" spans="2:29" ht="15.6" customHeight="1" x14ac:dyDescent="0.25">
      <c r="B85" s="21" t="s">
        <v>7431</v>
      </c>
      <c r="C85" s="22" t="s">
        <v>7899</v>
      </c>
      <c r="D85" s="23" t="s">
        <v>7431</v>
      </c>
      <c r="E85" s="23" t="s">
        <v>7213</v>
      </c>
      <c r="F85" s="23" t="s">
        <v>7431</v>
      </c>
      <c r="G85" s="23" t="s">
        <v>7900</v>
      </c>
      <c r="H85" s="23" t="s">
        <v>7943</v>
      </c>
      <c r="I85" s="23" t="s">
        <v>7902</v>
      </c>
      <c r="J85" s="23" t="s">
        <v>7903</v>
      </c>
      <c r="K85" s="23" t="s">
        <v>7944</v>
      </c>
      <c r="L85" s="24" t="s">
        <v>7945</v>
      </c>
      <c r="M85" s="23" t="s">
        <v>7274</v>
      </c>
      <c r="N85" s="23" t="s">
        <v>7906</v>
      </c>
      <c r="O85" s="23" t="s">
        <v>7946</v>
      </c>
      <c r="P85" s="25" t="s">
        <v>7947</v>
      </c>
      <c r="Q85" s="25" t="s">
        <v>7948</v>
      </c>
      <c r="R85" s="25" t="s">
        <v>7949</v>
      </c>
      <c r="S85" s="25" t="s">
        <v>7950</v>
      </c>
      <c r="T85" s="23" t="s">
        <v>7226</v>
      </c>
      <c r="U85" s="23" t="s">
        <v>7226</v>
      </c>
      <c r="V85" s="25" t="s">
        <v>7948</v>
      </c>
      <c r="W85" s="23" t="s">
        <v>7227</v>
      </c>
      <c r="X85" s="23" t="s">
        <v>7906</v>
      </c>
      <c r="Y85" s="23" t="s">
        <v>7226</v>
      </c>
      <c r="Z85" s="25" t="s">
        <v>7225</v>
      </c>
      <c r="AA85" s="23" t="s">
        <v>7226</v>
      </c>
      <c r="AB85" s="23" t="s">
        <v>7226</v>
      </c>
      <c r="AC85" s="25" t="s">
        <v>7225</v>
      </c>
    </row>
    <row r="86" spans="2:29" ht="15.6" customHeight="1" x14ac:dyDescent="0.25">
      <c r="B86" s="21"/>
      <c r="C86" s="22"/>
      <c r="D86" s="23"/>
      <c r="E86" s="23"/>
      <c r="F86" s="23"/>
      <c r="G86" s="23"/>
      <c r="H86" s="26"/>
      <c r="I86" s="23"/>
      <c r="J86" s="26"/>
      <c r="K86" s="26"/>
      <c r="L86" s="27" t="s">
        <v>7951</v>
      </c>
      <c r="M86" s="26"/>
      <c r="N86" s="26"/>
      <c r="O86" s="26"/>
      <c r="P86" s="28" t="s">
        <v>7952</v>
      </c>
      <c r="Q86" s="28" t="s">
        <v>7953</v>
      </c>
      <c r="R86" s="28" t="s">
        <v>7954</v>
      </c>
      <c r="S86" s="28" t="s">
        <v>7955</v>
      </c>
      <c r="T86" s="26"/>
      <c r="U86" s="26"/>
      <c r="V86" s="28" t="s">
        <v>7953</v>
      </c>
      <c r="W86" s="26"/>
      <c r="X86" s="26"/>
      <c r="Y86" s="26"/>
      <c r="Z86" s="28" t="s">
        <v>7225</v>
      </c>
      <c r="AA86" s="26"/>
      <c r="AB86" s="26"/>
      <c r="AC86" s="28" t="s">
        <v>7225</v>
      </c>
    </row>
    <row r="87" spans="2:29" ht="15.6" customHeight="1" x14ac:dyDescent="0.25">
      <c r="B87" s="21" t="s">
        <v>7956</v>
      </c>
      <c r="C87" s="22" t="s">
        <v>7579</v>
      </c>
      <c r="D87" s="23" t="s">
        <v>7431</v>
      </c>
      <c r="E87" s="23" t="s">
        <v>7580</v>
      </c>
      <c r="F87" s="23" t="s">
        <v>7267</v>
      </c>
      <c r="G87" s="23" t="s">
        <v>7581</v>
      </c>
      <c r="H87" s="23" t="s">
        <v>7957</v>
      </c>
      <c r="I87" s="23" t="s">
        <v>7958</v>
      </c>
      <c r="J87" s="23" t="s">
        <v>7584</v>
      </c>
      <c r="K87" s="23" t="s">
        <v>7959</v>
      </c>
      <c r="L87" s="24" t="s">
        <v>7960</v>
      </c>
      <c r="M87" s="23" t="s">
        <v>7274</v>
      </c>
      <c r="N87" s="23" t="s">
        <v>7961</v>
      </c>
      <c r="O87" s="23" t="s">
        <v>7962</v>
      </c>
      <c r="P87" s="25" t="s">
        <v>7963</v>
      </c>
      <c r="Q87" s="25" t="s">
        <v>7964</v>
      </c>
      <c r="R87" s="25" t="s">
        <v>7965</v>
      </c>
      <c r="S87" s="25" t="s">
        <v>7966</v>
      </c>
      <c r="T87" s="23" t="s">
        <v>7226</v>
      </c>
      <c r="U87" s="23" t="s">
        <v>7226</v>
      </c>
      <c r="V87" s="25" t="s">
        <v>7964</v>
      </c>
      <c r="W87" s="23" t="s">
        <v>7227</v>
      </c>
      <c r="X87" s="23" t="s">
        <v>7284</v>
      </c>
      <c r="Y87" s="23" t="s">
        <v>7967</v>
      </c>
      <c r="Z87" s="25" t="s">
        <v>7968</v>
      </c>
      <c r="AA87" s="23" t="s">
        <v>7226</v>
      </c>
      <c r="AB87" s="23" t="s">
        <v>7226</v>
      </c>
      <c r="AC87" s="25" t="s">
        <v>7225</v>
      </c>
    </row>
    <row r="88" spans="2:29" ht="15.6" customHeight="1" x14ac:dyDescent="0.25">
      <c r="B88" s="21" t="s">
        <v>7956</v>
      </c>
      <c r="C88" s="22" t="s">
        <v>7579</v>
      </c>
      <c r="D88" s="23" t="s">
        <v>7431</v>
      </c>
      <c r="E88" s="23" t="s">
        <v>7580</v>
      </c>
      <c r="F88" s="23" t="s">
        <v>7267</v>
      </c>
      <c r="G88" s="23" t="s">
        <v>7581</v>
      </c>
      <c r="H88" s="23" t="s">
        <v>7969</v>
      </c>
      <c r="I88" s="23" t="s">
        <v>7958</v>
      </c>
      <c r="J88" s="23" t="s">
        <v>7584</v>
      </c>
      <c r="K88" s="23" t="s">
        <v>7970</v>
      </c>
      <c r="L88" s="24" t="s">
        <v>7971</v>
      </c>
      <c r="M88" s="23" t="s">
        <v>7274</v>
      </c>
      <c r="N88" s="23" t="s">
        <v>7961</v>
      </c>
      <c r="O88" s="23" t="s">
        <v>7972</v>
      </c>
      <c r="P88" s="25" t="s">
        <v>7973</v>
      </c>
      <c r="Q88" s="25" t="s">
        <v>7974</v>
      </c>
      <c r="R88" s="25" t="s">
        <v>7975</v>
      </c>
      <c r="S88" s="25" t="s">
        <v>7976</v>
      </c>
      <c r="T88" s="23" t="s">
        <v>7226</v>
      </c>
      <c r="U88" s="23" t="s">
        <v>7226</v>
      </c>
      <c r="V88" s="25" t="s">
        <v>7974</v>
      </c>
      <c r="W88" s="23" t="s">
        <v>7227</v>
      </c>
      <c r="X88" s="23" t="s">
        <v>7284</v>
      </c>
      <c r="Y88" s="23" t="s">
        <v>7967</v>
      </c>
      <c r="Z88" s="25" t="s">
        <v>7977</v>
      </c>
      <c r="AA88" s="23" t="s">
        <v>7226</v>
      </c>
      <c r="AB88" s="23" t="s">
        <v>7226</v>
      </c>
      <c r="AC88" s="25" t="s">
        <v>7225</v>
      </c>
    </row>
    <row r="89" spans="2:29" ht="15.6" customHeight="1" x14ac:dyDescent="0.25">
      <c r="B89" s="21" t="s">
        <v>7956</v>
      </c>
      <c r="C89" s="22" t="s">
        <v>7579</v>
      </c>
      <c r="D89" s="23" t="s">
        <v>7431</v>
      </c>
      <c r="E89" s="23" t="s">
        <v>7580</v>
      </c>
      <c r="F89" s="23" t="s">
        <v>7267</v>
      </c>
      <c r="G89" s="23" t="s">
        <v>7581</v>
      </c>
      <c r="H89" s="23" t="s">
        <v>7978</v>
      </c>
      <c r="I89" s="23" t="s">
        <v>7958</v>
      </c>
      <c r="J89" s="23" t="s">
        <v>7584</v>
      </c>
      <c r="K89" s="23" t="s">
        <v>7979</v>
      </c>
      <c r="L89" s="24" t="s">
        <v>7980</v>
      </c>
      <c r="M89" s="23" t="s">
        <v>7274</v>
      </c>
      <c r="N89" s="23" t="s">
        <v>7961</v>
      </c>
      <c r="O89" s="23" t="s">
        <v>7981</v>
      </c>
      <c r="P89" s="25" t="s">
        <v>7982</v>
      </c>
      <c r="Q89" s="25" t="s">
        <v>7983</v>
      </c>
      <c r="R89" s="25" t="s">
        <v>7984</v>
      </c>
      <c r="S89" s="25" t="s">
        <v>7985</v>
      </c>
      <c r="T89" s="23" t="s">
        <v>7226</v>
      </c>
      <c r="U89" s="23" t="s">
        <v>7226</v>
      </c>
      <c r="V89" s="25" t="s">
        <v>7983</v>
      </c>
      <c r="W89" s="23" t="s">
        <v>7227</v>
      </c>
      <c r="X89" s="23" t="s">
        <v>7284</v>
      </c>
      <c r="Y89" s="23" t="s">
        <v>7967</v>
      </c>
      <c r="Z89" s="25" t="s">
        <v>7986</v>
      </c>
      <c r="AA89" s="23" t="s">
        <v>7226</v>
      </c>
      <c r="AB89" s="23" t="s">
        <v>7226</v>
      </c>
      <c r="AC89" s="25" t="s">
        <v>7225</v>
      </c>
    </row>
    <row r="90" spans="2:29" ht="15.6" customHeight="1" x14ac:dyDescent="0.25">
      <c r="B90" s="21" t="s">
        <v>7956</v>
      </c>
      <c r="C90" s="22" t="s">
        <v>7579</v>
      </c>
      <c r="D90" s="23" t="s">
        <v>7431</v>
      </c>
      <c r="E90" s="23" t="s">
        <v>7580</v>
      </c>
      <c r="F90" s="23" t="s">
        <v>7267</v>
      </c>
      <c r="G90" s="23" t="s">
        <v>7581</v>
      </c>
      <c r="H90" s="23" t="s">
        <v>7987</v>
      </c>
      <c r="I90" s="23" t="s">
        <v>7958</v>
      </c>
      <c r="J90" s="23" t="s">
        <v>7584</v>
      </c>
      <c r="K90" s="23" t="s">
        <v>7988</v>
      </c>
      <c r="L90" s="24" t="s">
        <v>7989</v>
      </c>
      <c r="M90" s="23" t="s">
        <v>7274</v>
      </c>
      <c r="N90" s="23" t="s">
        <v>7961</v>
      </c>
      <c r="O90" s="23" t="s">
        <v>7990</v>
      </c>
      <c r="P90" s="25" t="s">
        <v>7991</v>
      </c>
      <c r="Q90" s="25" t="s">
        <v>7992</v>
      </c>
      <c r="R90" s="25" t="s">
        <v>7993</v>
      </c>
      <c r="S90" s="25" t="s">
        <v>7994</v>
      </c>
      <c r="T90" s="23" t="s">
        <v>7226</v>
      </c>
      <c r="U90" s="23" t="s">
        <v>7226</v>
      </c>
      <c r="V90" s="25" t="s">
        <v>7992</v>
      </c>
      <c r="W90" s="23" t="s">
        <v>7227</v>
      </c>
      <c r="X90" s="23" t="s">
        <v>7284</v>
      </c>
      <c r="Y90" s="23" t="s">
        <v>7967</v>
      </c>
      <c r="Z90" s="25" t="s">
        <v>7995</v>
      </c>
      <c r="AA90" s="23" t="s">
        <v>7226</v>
      </c>
      <c r="AB90" s="23" t="s">
        <v>7226</v>
      </c>
      <c r="AC90" s="25" t="s">
        <v>7225</v>
      </c>
    </row>
    <row r="91" spans="2:29" ht="15.6" customHeight="1" x14ac:dyDescent="0.25">
      <c r="B91" s="21" t="s">
        <v>7956</v>
      </c>
      <c r="C91" s="22" t="s">
        <v>7579</v>
      </c>
      <c r="D91" s="23" t="s">
        <v>7431</v>
      </c>
      <c r="E91" s="23" t="s">
        <v>7580</v>
      </c>
      <c r="F91" s="23" t="s">
        <v>7267</v>
      </c>
      <c r="G91" s="23" t="s">
        <v>7581</v>
      </c>
      <c r="H91" s="23" t="s">
        <v>7996</v>
      </c>
      <c r="I91" s="23" t="s">
        <v>7958</v>
      </c>
      <c r="J91" s="23" t="s">
        <v>7584</v>
      </c>
      <c r="K91" s="23" t="s">
        <v>7997</v>
      </c>
      <c r="L91" s="24" t="s">
        <v>7998</v>
      </c>
      <c r="M91" s="23" t="s">
        <v>7274</v>
      </c>
      <c r="N91" s="23" t="s">
        <v>7961</v>
      </c>
      <c r="O91" s="23" t="s">
        <v>7999</v>
      </c>
      <c r="P91" s="25" t="s">
        <v>8000</v>
      </c>
      <c r="Q91" s="25" t="s">
        <v>8001</v>
      </c>
      <c r="R91" s="25" t="s">
        <v>8002</v>
      </c>
      <c r="S91" s="25" t="s">
        <v>8003</v>
      </c>
      <c r="T91" s="23" t="s">
        <v>7226</v>
      </c>
      <c r="U91" s="23" t="s">
        <v>7226</v>
      </c>
      <c r="V91" s="25" t="s">
        <v>8001</v>
      </c>
      <c r="W91" s="23" t="s">
        <v>7227</v>
      </c>
      <c r="X91" s="23" t="s">
        <v>7284</v>
      </c>
      <c r="Y91" s="23" t="s">
        <v>7967</v>
      </c>
      <c r="Z91" s="25" t="s">
        <v>8004</v>
      </c>
      <c r="AA91" s="23" t="s">
        <v>7226</v>
      </c>
      <c r="AB91" s="23" t="s">
        <v>7226</v>
      </c>
      <c r="AC91" s="25" t="s">
        <v>7225</v>
      </c>
    </row>
    <row r="92" spans="2:29" ht="15.6" customHeight="1" x14ac:dyDescent="0.25">
      <c r="B92" s="21"/>
      <c r="C92" s="22"/>
      <c r="D92" s="23"/>
      <c r="E92" s="23"/>
      <c r="F92" s="23"/>
      <c r="G92" s="23"/>
      <c r="H92" s="26"/>
      <c r="I92" s="23"/>
      <c r="J92" s="26"/>
      <c r="K92" s="26"/>
      <c r="L92" s="27" t="s">
        <v>8005</v>
      </c>
      <c r="M92" s="26"/>
      <c r="N92" s="26"/>
      <c r="O92" s="26"/>
      <c r="P92" s="28" t="s">
        <v>8006</v>
      </c>
      <c r="Q92" s="28" t="s">
        <v>8007</v>
      </c>
      <c r="R92" s="28" t="s">
        <v>8008</v>
      </c>
      <c r="S92" s="28" t="s">
        <v>8009</v>
      </c>
      <c r="T92" s="26"/>
      <c r="U92" s="26"/>
      <c r="V92" s="28" t="s">
        <v>8007</v>
      </c>
      <c r="W92" s="26"/>
      <c r="X92" s="26"/>
      <c r="Y92" s="26"/>
      <c r="Z92" s="28" t="s">
        <v>8010</v>
      </c>
      <c r="AA92" s="26"/>
      <c r="AB92" s="26"/>
      <c r="AC92" s="28" t="s">
        <v>7225</v>
      </c>
    </row>
    <row r="93" spans="2:29" ht="15.6" customHeight="1" x14ac:dyDescent="0.25">
      <c r="B93" s="21" t="s">
        <v>7956</v>
      </c>
      <c r="C93" s="22" t="s">
        <v>7265</v>
      </c>
      <c r="D93" s="23" t="s">
        <v>7956</v>
      </c>
      <c r="E93" s="23" t="s">
        <v>7266</v>
      </c>
      <c r="F93" s="23" t="s">
        <v>8011</v>
      </c>
      <c r="G93" s="23" t="s">
        <v>8012</v>
      </c>
      <c r="H93" s="23" t="s">
        <v>8013</v>
      </c>
      <c r="I93" s="23" t="s">
        <v>8014</v>
      </c>
      <c r="J93" s="23" t="s">
        <v>8015</v>
      </c>
      <c r="K93" s="23" t="s">
        <v>8016</v>
      </c>
      <c r="L93" s="24" t="s">
        <v>8017</v>
      </c>
      <c r="M93" s="23" t="s">
        <v>7274</v>
      </c>
      <c r="N93" s="23" t="s">
        <v>8018</v>
      </c>
      <c r="O93" s="23" t="s">
        <v>8019</v>
      </c>
      <c r="P93" s="25" t="s">
        <v>8020</v>
      </c>
      <c r="Q93" s="25" t="s">
        <v>8021</v>
      </c>
      <c r="R93" s="25" t="s">
        <v>8022</v>
      </c>
      <c r="S93" s="25" t="s">
        <v>8023</v>
      </c>
      <c r="T93" s="23" t="s">
        <v>7281</v>
      </c>
      <c r="U93" s="23" t="s">
        <v>8024</v>
      </c>
      <c r="V93" s="25" t="s">
        <v>8025</v>
      </c>
      <c r="W93" s="23" t="s">
        <v>7227</v>
      </c>
      <c r="X93" s="23" t="s">
        <v>8026</v>
      </c>
      <c r="Y93" s="23" t="s">
        <v>8027</v>
      </c>
      <c r="Z93" s="25" t="s">
        <v>8028</v>
      </c>
      <c r="AA93" s="23" t="s">
        <v>7226</v>
      </c>
      <c r="AB93" s="23" t="s">
        <v>7226</v>
      </c>
      <c r="AC93" s="25" t="s">
        <v>7225</v>
      </c>
    </row>
    <row r="94" spans="2:29" ht="15.6" customHeight="1" x14ac:dyDescent="0.25">
      <c r="B94" s="21" t="s">
        <v>7956</v>
      </c>
      <c r="C94" s="22" t="s">
        <v>7265</v>
      </c>
      <c r="D94" s="23" t="s">
        <v>7956</v>
      </c>
      <c r="E94" s="23" t="s">
        <v>7266</v>
      </c>
      <c r="F94" s="23" t="s">
        <v>8011</v>
      </c>
      <c r="G94" s="23" t="s">
        <v>8012</v>
      </c>
      <c r="H94" s="23" t="s">
        <v>8029</v>
      </c>
      <c r="I94" s="23" t="s">
        <v>8014</v>
      </c>
      <c r="J94" s="23" t="s">
        <v>8015</v>
      </c>
      <c r="K94" s="23" t="s">
        <v>8030</v>
      </c>
      <c r="L94" s="24" t="s">
        <v>8031</v>
      </c>
      <c r="M94" s="23" t="s">
        <v>7274</v>
      </c>
      <c r="N94" s="23" t="s">
        <v>8018</v>
      </c>
      <c r="O94" s="23" t="s">
        <v>8032</v>
      </c>
      <c r="P94" s="25" t="s">
        <v>8033</v>
      </c>
      <c r="Q94" s="25" t="s">
        <v>8034</v>
      </c>
      <c r="R94" s="25" t="s">
        <v>8035</v>
      </c>
      <c r="S94" s="25" t="s">
        <v>8036</v>
      </c>
      <c r="T94" s="23" t="s">
        <v>7281</v>
      </c>
      <c r="U94" s="23" t="s">
        <v>8037</v>
      </c>
      <c r="V94" s="25" t="s">
        <v>8038</v>
      </c>
      <c r="W94" s="23" t="s">
        <v>7227</v>
      </c>
      <c r="X94" s="23" t="s">
        <v>8026</v>
      </c>
      <c r="Y94" s="23" t="s">
        <v>8027</v>
      </c>
      <c r="Z94" s="25" t="s">
        <v>8039</v>
      </c>
      <c r="AA94" s="23" t="s">
        <v>7226</v>
      </c>
      <c r="AB94" s="23" t="s">
        <v>7226</v>
      </c>
      <c r="AC94" s="25" t="s">
        <v>7225</v>
      </c>
    </row>
    <row r="95" spans="2:29" ht="15.6" customHeight="1" x14ac:dyDescent="0.25">
      <c r="B95" s="21" t="s">
        <v>7956</v>
      </c>
      <c r="C95" s="22" t="s">
        <v>7265</v>
      </c>
      <c r="D95" s="23" t="s">
        <v>7956</v>
      </c>
      <c r="E95" s="23" t="s">
        <v>7266</v>
      </c>
      <c r="F95" s="23" t="s">
        <v>8011</v>
      </c>
      <c r="G95" s="23" t="s">
        <v>8012</v>
      </c>
      <c r="H95" s="23" t="s">
        <v>8040</v>
      </c>
      <c r="I95" s="23" t="s">
        <v>8014</v>
      </c>
      <c r="J95" s="23" t="s">
        <v>8015</v>
      </c>
      <c r="K95" s="23" t="s">
        <v>8041</v>
      </c>
      <c r="L95" s="24" t="s">
        <v>8042</v>
      </c>
      <c r="M95" s="23" t="s">
        <v>7274</v>
      </c>
      <c r="N95" s="23" t="s">
        <v>8018</v>
      </c>
      <c r="O95" s="23" t="s">
        <v>8043</v>
      </c>
      <c r="P95" s="25" t="s">
        <v>8044</v>
      </c>
      <c r="Q95" s="25" t="s">
        <v>8045</v>
      </c>
      <c r="R95" s="25" t="s">
        <v>8046</v>
      </c>
      <c r="S95" s="25" t="s">
        <v>8047</v>
      </c>
      <c r="T95" s="23" t="s">
        <v>7345</v>
      </c>
      <c r="U95" s="23" t="s">
        <v>8048</v>
      </c>
      <c r="V95" s="25" t="s">
        <v>8049</v>
      </c>
      <c r="W95" s="23" t="s">
        <v>7227</v>
      </c>
      <c r="X95" s="23" t="s">
        <v>8026</v>
      </c>
      <c r="Y95" s="23" t="s">
        <v>8027</v>
      </c>
      <c r="Z95" s="25" t="s">
        <v>8050</v>
      </c>
      <c r="AA95" s="23" t="s">
        <v>7226</v>
      </c>
      <c r="AB95" s="23" t="s">
        <v>7226</v>
      </c>
      <c r="AC95" s="25" t="s">
        <v>7225</v>
      </c>
    </row>
    <row r="96" spans="2:29" ht="15.6" customHeight="1" x14ac:dyDescent="0.25">
      <c r="B96" s="21" t="s">
        <v>7956</v>
      </c>
      <c r="C96" s="22" t="s">
        <v>7265</v>
      </c>
      <c r="D96" s="23" t="s">
        <v>7956</v>
      </c>
      <c r="E96" s="23" t="s">
        <v>7266</v>
      </c>
      <c r="F96" s="23" t="s">
        <v>8011</v>
      </c>
      <c r="G96" s="23" t="s">
        <v>8012</v>
      </c>
      <c r="H96" s="23" t="s">
        <v>8051</v>
      </c>
      <c r="I96" s="23" t="s">
        <v>8014</v>
      </c>
      <c r="J96" s="23" t="s">
        <v>8015</v>
      </c>
      <c r="K96" s="23" t="s">
        <v>8052</v>
      </c>
      <c r="L96" s="24" t="s">
        <v>8053</v>
      </c>
      <c r="M96" s="23" t="s">
        <v>7274</v>
      </c>
      <c r="N96" s="23" t="s">
        <v>8018</v>
      </c>
      <c r="O96" s="23" t="s">
        <v>8054</v>
      </c>
      <c r="P96" s="25" t="s">
        <v>8055</v>
      </c>
      <c r="Q96" s="25" t="s">
        <v>8056</v>
      </c>
      <c r="R96" s="25" t="s">
        <v>8057</v>
      </c>
      <c r="S96" s="25" t="s">
        <v>8058</v>
      </c>
      <c r="T96" s="23" t="s">
        <v>7345</v>
      </c>
      <c r="U96" s="23" t="s">
        <v>8059</v>
      </c>
      <c r="V96" s="25" t="s">
        <v>8060</v>
      </c>
      <c r="W96" s="23" t="s">
        <v>7227</v>
      </c>
      <c r="X96" s="23" t="s">
        <v>8026</v>
      </c>
      <c r="Y96" s="23" t="s">
        <v>8027</v>
      </c>
      <c r="Z96" s="25" t="s">
        <v>8061</v>
      </c>
      <c r="AA96" s="23" t="s">
        <v>7226</v>
      </c>
      <c r="AB96" s="23" t="s">
        <v>7226</v>
      </c>
      <c r="AC96" s="25" t="s">
        <v>7225</v>
      </c>
    </row>
    <row r="97" spans="2:29" ht="15.6" customHeight="1" x14ac:dyDescent="0.25">
      <c r="B97" s="21" t="s">
        <v>7956</v>
      </c>
      <c r="C97" s="22" t="s">
        <v>7265</v>
      </c>
      <c r="D97" s="23" t="s">
        <v>7956</v>
      </c>
      <c r="E97" s="23" t="s">
        <v>7266</v>
      </c>
      <c r="F97" s="23" t="s">
        <v>8011</v>
      </c>
      <c r="G97" s="23" t="s">
        <v>8012</v>
      </c>
      <c r="H97" s="23" t="s">
        <v>8062</v>
      </c>
      <c r="I97" s="23" t="s">
        <v>8014</v>
      </c>
      <c r="J97" s="23" t="s">
        <v>8015</v>
      </c>
      <c r="K97" s="23" t="s">
        <v>8063</v>
      </c>
      <c r="L97" s="24" t="s">
        <v>8064</v>
      </c>
      <c r="M97" s="23" t="s">
        <v>7274</v>
      </c>
      <c r="N97" s="23" t="s">
        <v>8018</v>
      </c>
      <c r="O97" s="23" t="s">
        <v>8065</v>
      </c>
      <c r="P97" s="25" t="s">
        <v>8066</v>
      </c>
      <c r="Q97" s="25" t="s">
        <v>8067</v>
      </c>
      <c r="R97" s="25" t="s">
        <v>8068</v>
      </c>
      <c r="S97" s="25" t="s">
        <v>8069</v>
      </c>
      <c r="T97" s="23" t="s">
        <v>7345</v>
      </c>
      <c r="U97" s="23" t="s">
        <v>8070</v>
      </c>
      <c r="V97" s="25" t="s">
        <v>8071</v>
      </c>
      <c r="W97" s="23" t="s">
        <v>7227</v>
      </c>
      <c r="X97" s="23" t="s">
        <v>8026</v>
      </c>
      <c r="Y97" s="23" t="s">
        <v>8027</v>
      </c>
      <c r="Z97" s="25" t="s">
        <v>8072</v>
      </c>
      <c r="AA97" s="23" t="s">
        <v>7226</v>
      </c>
      <c r="AB97" s="23" t="s">
        <v>7226</v>
      </c>
      <c r="AC97" s="25" t="s">
        <v>7225</v>
      </c>
    </row>
    <row r="98" spans="2:29" ht="15.6" customHeight="1" x14ac:dyDescent="0.25">
      <c r="B98" s="21" t="s">
        <v>7956</v>
      </c>
      <c r="C98" s="22" t="s">
        <v>7265</v>
      </c>
      <c r="D98" s="23" t="s">
        <v>7956</v>
      </c>
      <c r="E98" s="23" t="s">
        <v>7266</v>
      </c>
      <c r="F98" s="23" t="s">
        <v>8011</v>
      </c>
      <c r="G98" s="23" t="s">
        <v>8012</v>
      </c>
      <c r="H98" s="23" t="s">
        <v>8073</v>
      </c>
      <c r="I98" s="23" t="s">
        <v>8014</v>
      </c>
      <c r="J98" s="23" t="s">
        <v>8015</v>
      </c>
      <c r="K98" s="23" t="s">
        <v>8074</v>
      </c>
      <c r="L98" s="24" t="s">
        <v>8075</v>
      </c>
      <c r="M98" s="23" t="s">
        <v>7274</v>
      </c>
      <c r="N98" s="23" t="s">
        <v>8018</v>
      </c>
      <c r="O98" s="23" t="s">
        <v>8076</v>
      </c>
      <c r="P98" s="25" t="s">
        <v>8077</v>
      </c>
      <c r="Q98" s="25" t="s">
        <v>8078</v>
      </c>
      <c r="R98" s="25" t="s">
        <v>8079</v>
      </c>
      <c r="S98" s="25" t="s">
        <v>8080</v>
      </c>
      <c r="T98" s="23" t="s">
        <v>8081</v>
      </c>
      <c r="U98" s="23" t="s">
        <v>8082</v>
      </c>
      <c r="V98" s="25" t="s">
        <v>8083</v>
      </c>
      <c r="W98" s="23" t="s">
        <v>7227</v>
      </c>
      <c r="X98" s="23" t="s">
        <v>8026</v>
      </c>
      <c r="Y98" s="23" t="s">
        <v>8027</v>
      </c>
      <c r="Z98" s="25" t="s">
        <v>8084</v>
      </c>
      <c r="AA98" s="23" t="s">
        <v>7226</v>
      </c>
      <c r="AB98" s="23" t="s">
        <v>7226</v>
      </c>
      <c r="AC98" s="25" t="s">
        <v>7225</v>
      </c>
    </row>
    <row r="99" spans="2:29" ht="15.6" customHeight="1" x14ac:dyDescent="0.25">
      <c r="B99" s="21" t="s">
        <v>7956</v>
      </c>
      <c r="C99" s="22" t="s">
        <v>7265</v>
      </c>
      <c r="D99" s="23" t="s">
        <v>7956</v>
      </c>
      <c r="E99" s="23" t="s">
        <v>7266</v>
      </c>
      <c r="F99" s="23" t="s">
        <v>8011</v>
      </c>
      <c r="G99" s="23" t="s">
        <v>8012</v>
      </c>
      <c r="H99" s="23" t="s">
        <v>8085</v>
      </c>
      <c r="I99" s="23" t="s">
        <v>8014</v>
      </c>
      <c r="J99" s="23" t="s">
        <v>8015</v>
      </c>
      <c r="K99" s="23" t="s">
        <v>8086</v>
      </c>
      <c r="L99" s="24" t="s">
        <v>8087</v>
      </c>
      <c r="M99" s="23" t="s">
        <v>7274</v>
      </c>
      <c r="N99" s="23" t="s">
        <v>8018</v>
      </c>
      <c r="O99" s="23" t="s">
        <v>8088</v>
      </c>
      <c r="P99" s="25" t="s">
        <v>8089</v>
      </c>
      <c r="Q99" s="25" t="s">
        <v>8090</v>
      </c>
      <c r="R99" s="25" t="s">
        <v>8091</v>
      </c>
      <c r="S99" s="25" t="s">
        <v>8092</v>
      </c>
      <c r="T99" s="23" t="s">
        <v>7281</v>
      </c>
      <c r="U99" s="23" t="s">
        <v>8093</v>
      </c>
      <c r="V99" s="25" t="s">
        <v>8094</v>
      </c>
      <c r="W99" s="23" t="s">
        <v>7227</v>
      </c>
      <c r="X99" s="23" t="s">
        <v>8026</v>
      </c>
      <c r="Y99" s="23" t="s">
        <v>8027</v>
      </c>
      <c r="Z99" s="25" t="s">
        <v>8095</v>
      </c>
      <c r="AA99" s="23" t="s">
        <v>7226</v>
      </c>
      <c r="AB99" s="23" t="s">
        <v>7226</v>
      </c>
      <c r="AC99" s="25" t="s">
        <v>7225</v>
      </c>
    </row>
    <row r="100" spans="2:29" ht="15.6" customHeight="1" x14ac:dyDescent="0.25">
      <c r="B100" s="21" t="s">
        <v>7956</v>
      </c>
      <c r="C100" s="22" t="s">
        <v>7265</v>
      </c>
      <c r="D100" s="23" t="s">
        <v>7956</v>
      </c>
      <c r="E100" s="23" t="s">
        <v>7266</v>
      </c>
      <c r="F100" s="23" t="s">
        <v>8011</v>
      </c>
      <c r="G100" s="23" t="s">
        <v>8012</v>
      </c>
      <c r="H100" s="23" t="s">
        <v>8096</v>
      </c>
      <c r="I100" s="23" t="s">
        <v>8014</v>
      </c>
      <c r="J100" s="23" t="s">
        <v>8015</v>
      </c>
      <c r="K100" s="23" t="s">
        <v>8097</v>
      </c>
      <c r="L100" s="24" t="s">
        <v>8098</v>
      </c>
      <c r="M100" s="23" t="s">
        <v>7274</v>
      </c>
      <c r="N100" s="23" t="s">
        <v>8018</v>
      </c>
      <c r="O100" s="23" t="s">
        <v>8099</v>
      </c>
      <c r="P100" s="25" t="s">
        <v>8100</v>
      </c>
      <c r="Q100" s="25" t="s">
        <v>8101</v>
      </c>
      <c r="R100" s="25" t="s">
        <v>8102</v>
      </c>
      <c r="S100" s="25" t="s">
        <v>8103</v>
      </c>
      <c r="T100" s="23" t="s">
        <v>7345</v>
      </c>
      <c r="U100" s="23" t="s">
        <v>8104</v>
      </c>
      <c r="V100" s="25" t="s">
        <v>8105</v>
      </c>
      <c r="W100" s="23" t="s">
        <v>7227</v>
      </c>
      <c r="X100" s="23" t="s">
        <v>8026</v>
      </c>
      <c r="Y100" s="23" t="s">
        <v>8027</v>
      </c>
      <c r="Z100" s="25" t="s">
        <v>8106</v>
      </c>
      <c r="AA100" s="23" t="s">
        <v>7226</v>
      </c>
      <c r="AB100" s="23" t="s">
        <v>7226</v>
      </c>
      <c r="AC100" s="25" t="s">
        <v>7225</v>
      </c>
    </row>
    <row r="101" spans="2:29" ht="15.6" customHeight="1" x14ac:dyDescent="0.25">
      <c r="B101" s="21"/>
      <c r="C101" s="22"/>
      <c r="D101" s="23"/>
      <c r="E101" s="23"/>
      <c r="F101" s="23"/>
      <c r="G101" s="23"/>
      <c r="H101" s="26"/>
      <c r="I101" s="23"/>
      <c r="J101" s="26"/>
      <c r="K101" s="26"/>
      <c r="L101" s="27" t="s">
        <v>8107</v>
      </c>
      <c r="M101" s="26"/>
      <c r="N101" s="26"/>
      <c r="O101" s="26"/>
      <c r="P101" s="28" t="s">
        <v>8108</v>
      </c>
      <c r="Q101" s="28" t="s">
        <v>8109</v>
      </c>
      <c r="R101" s="28" t="s">
        <v>8110</v>
      </c>
      <c r="S101" s="28" t="s">
        <v>8111</v>
      </c>
      <c r="T101" s="26"/>
      <c r="U101" s="26"/>
      <c r="V101" s="28" t="s">
        <v>8112</v>
      </c>
      <c r="W101" s="26"/>
      <c r="X101" s="26"/>
      <c r="Y101" s="26"/>
      <c r="Z101" s="28" t="s">
        <v>8113</v>
      </c>
      <c r="AA101" s="26"/>
      <c r="AB101" s="26"/>
      <c r="AC101" s="28" t="s">
        <v>7225</v>
      </c>
    </row>
    <row r="102" spans="2:29" ht="15.6" customHeight="1" x14ac:dyDescent="0.25">
      <c r="B102" s="21" t="s">
        <v>7956</v>
      </c>
      <c r="C102" s="22" t="s">
        <v>930</v>
      </c>
      <c r="D102" s="23" t="s">
        <v>7431</v>
      </c>
      <c r="E102" s="23" t="s">
        <v>7213</v>
      </c>
      <c r="F102" s="23" t="s">
        <v>7431</v>
      </c>
      <c r="G102" s="23" t="s">
        <v>8114</v>
      </c>
      <c r="H102" s="23" t="s">
        <v>8115</v>
      </c>
      <c r="I102" s="23" t="s">
        <v>8116</v>
      </c>
      <c r="J102" s="23" t="s">
        <v>8117</v>
      </c>
      <c r="K102" s="23" t="s">
        <v>8118</v>
      </c>
      <c r="L102" s="24" t="s">
        <v>8119</v>
      </c>
      <c r="M102" s="23" t="s">
        <v>7220</v>
      </c>
      <c r="N102" s="23" t="s">
        <v>8120</v>
      </c>
      <c r="O102" s="23" t="s">
        <v>8121</v>
      </c>
      <c r="P102" s="25" t="s">
        <v>8122</v>
      </c>
      <c r="Q102" s="25" t="s">
        <v>8123</v>
      </c>
      <c r="R102" s="25" t="s">
        <v>7225</v>
      </c>
      <c r="S102" s="25" t="s">
        <v>7225</v>
      </c>
      <c r="T102" s="23" t="s">
        <v>7226</v>
      </c>
      <c r="U102" s="23" t="s">
        <v>7226</v>
      </c>
      <c r="V102" s="25" t="s">
        <v>8123</v>
      </c>
      <c r="W102" s="23" t="s">
        <v>7227</v>
      </c>
      <c r="X102" s="23" t="s">
        <v>8124</v>
      </c>
      <c r="Y102" s="23" t="s">
        <v>8125</v>
      </c>
      <c r="Z102" s="25" t="s">
        <v>8126</v>
      </c>
      <c r="AA102" s="23" t="s">
        <v>7226</v>
      </c>
      <c r="AB102" s="23" t="s">
        <v>7226</v>
      </c>
      <c r="AC102" s="25" t="s">
        <v>7225</v>
      </c>
    </row>
    <row r="103" spans="2:29" ht="15.6" customHeight="1" x14ac:dyDescent="0.25">
      <c r="B103" s="21" t="s">
        <v>7956</v>
      </c>
      <c r="C103" s="22" t="s">
        <v>930</v>
      </c>
      <c r="D103" s="23" t="s">
        <v>7431</v>
      </c>
      <c r="E103" s="23" t="s">
        <v>7213</v>
      </c>
      <c r="F103" s="23" t="s">
        <v>7431</v>
      </c>
      <c r="G103" s="23" t="s">
        <v>8114</v>
      </c>
      <c r="H103" s="23" t="s">
        <v>8127</v>
      </c>
      <c r="I103" s="23" t="s">
        <v>8116</v>
      </c>
      <c r="J103" s="23" t="s">
        <v>8117</v>
      </c>
      <c r="K103" s="23" t="s">
        <v>8128</v>
      </c>
      <c r="L103" s="24" t="s">
        <v>8129</v>
      </c>
      <c r="M103" s="23" t="s">
        <v>7220</v>
      </c>
      <c r="N103" s="23" t="s">
        <v>8120</v>
      </c>
      <c r="O103" s="23" t="s">
        <v>8121</v>
      </c>
      <c r="P103" s="25" t="s">
        <v>8130</v>
      </c>
      <c r="Q103" s="25" t="s">
        <v>8131</v>
      </c>
      <c r="R103" s="25" t="s">
        <v>7225</v>
      </c>
      <c r="S103" s="25" t="s">
        <v>7225</v>
      </c>
      <c r="T103" s="23" t="s">
        <v>7226</v>
      </c>
      <c r="U103" s="23" t="s">
        <v>7226</v>
      </c>
      <c r="V103" s="25" t="s">
        <v>8131</v>
      </c>
      <c r="W103" s="23" t="s">
        <v>7227</v>
      </c>
      <c r="X103" s="23" t="s">
        <v>8124</v>
      </c>
      <c r="Y103" s="23" t="s">
        <v>8125</v>
      </c>
      <c r="Z103" s="25" t="s">
        <v>8132</v>
      </c>
      <c r="AA103" s="23" t="s">
        <v>7226</v>
      </c>
      <c r="AB103" s="23" t="s">
        <v>7226</v>
      </c>
      <c r="AC103" s="25" t="s">
        <v>7225</v>
      </c>
    </row>
    <row r="104" spans="2:29" ht="15.6" customHeight="1" x14ac:dyDescent="0.25">
      <c r="B104" s="21" t="s">
        <v>7956</v>
      </c>
      <c r="C104" s="22" t="s">
        <v>930</v>
      </c>
      <c r="D104" s="23" t="s">
        <v>7431</v>
      </c>
      <c r="E104" s="23" t="s">
        <v>7213</v>
      </c>
      <c r="F104" s="23" t="s">
        <v>7431</v>
      </c>
      <c r="G104" s="23" t="s">
        <v>8114</v>
      </c>
      <c r="H104" s="23" t="s">
        <v>8133</v>
      </c>
      <c r="I104" s="23" t="s">
        <v>8116</v>
      </c>
      <c r="J104" s="23" t="s">
        <v>8117</v>
      </c>
      <c r="K104" s="23" t="s">
        <v>8134</v>
      </c>
      <c r="L104" s="24" t="s">
        <v>8135</v>
      </c>
      <c r="M104" s="23" t="s">
        <v>7220</v>
      </c>
      <c r="N104" s="23" t="s">
        <v>8120</v>
      </c>
      <c r="O104" s="23" t="s">
        <v>8121</v>
      </c>
      <c r="P104" s="25" t="s">
        <v>8136</v>
      </c>
      <c r="Q104" s="25" t="s">
        <v>8137</v>
      </c>
      <c r="R104" s="25" t="s">
        <v>7225</v>
      </c>
      <c r="S104" s="25" t="s">
        <v>7225</v>
      </c>
      <c r="T104" s="23" t="s">
        <v>7226</v>
      </c>
      <c r="U104" s="23" t="s">
        <v>7226</v>
      </c>
      <c r="V104" s="25" t="s">
        <v>8137</v>
      </c>
      <c r="W104" s="23" t="s">
        <v>7227</v>
      </c>
      <c r="X104" s="23" t="s">
        <v>8124</v>
      </c>
      <c r="Y104" s="23" t="s">
        <v>8125</v>
      </c>
      <c r="Z104" s="25" t="s">
        <v>8138</v>
      </c>
      <c r="AA104" s="23" t="s">
        <v>7226</v>
      </c>
      <c r="AB104" s="23" t="s">
        <v>7226</v>
      </c>
      <c r="AC104" s="25" t="s">
        <v>7225</v>
      </c>
    </row>
    <row r="105" spans="2:29" ht="15.6" customHeight="1" x14ac:dyDescent="0.25">
      <c r="B105" s="21" t="s">
        <v>7956</v>
      </c>
      <c r="C105" s="22" t="s">
        <v>930</v>
      </c>
      <c r="D105" s="23" t="s">
        <v>7431</v>
      </c>
      <c r="E105" s="23" t="s">
        <v>7213</v>
      </c>
      <c r="F105" s="23" t="s">
        <v>7431</v>
      </c>
      <c r="G105" s="23" t="s">
        <v>8114</v>
      </c>
      <c r="H105" s="23" t="s">
        <v>8139</v>
      </c>
      <c r="I105" s="23" t="s">
        <v>8116</v>
      </c>
      <c r="J105" s="23" t="s">
        <v>8117</v>
      </c>
      <c r="K105" s="23" t="s">
        <v>8140</v>
      </c>
      <c r="L105" s="24" t="s">
        <v>8141</v>
      </c>
      <c r="M105" s="23" t="s">
        <v>7220</v>
      </c>
      <c r="N105" s="23" t="s">
        <v>8120</v>
      </c>
      <c r="O105" s="23" t="s">
        <v>8121</v>
      </c>
      <c r="P105" s="25" t="s">
        <v>8142</v>
      </c>
      <c r="Q105" s="25" t="s">
        <v>8143</v>
      </c>
      <c r="R105" s="25" t="s">
        <v>7225</v>
      </c>
      <c r="S105" s="25" t="s">
        <v>7225</v>
      </c>
      <c r="T105" s="23" t="s">
        <v>7226</v>
      </c>
      <c r="U105" s="23" t="s">
        <v>7226</v>
      </c>
      <c r="V105" s="25" t="s">
        <v>8143</v>
      </c>
      <c r="W105" s="23" t="s">
        <v>7227</v>
      </c>
      <c r="X105" s="23" t="s">
        <v>8124</v>
      </c>
      <c r="Y105" s="23" t="s">
        <v>8125</v>
      </c>
      <c r="Z105" s="25" t="s">
        <v>8144</v>
      </c>
      <c r="AA105" s="23" t="s">
        <v>7226</v>
      </c>
      <c r="AB105" s="23" t="s">
        <v>7226</v>
      </c>
      <c r="AC105" s="25" t="s">
        <v>7225</v>
      </c>
    </row>
    <row r="106" spans="2:29" ht="15.6" customHeight="1" x14ac:dyDescent="0.25">
      <c r="B106" s="21" t="s">
        <v>7956</v>
      </c>
      <c r="C106" s="22" t="s">
        <v>930</v>
      </c>
      <c r="D106" s="23" t="s">
        <v>7431</v>
      </c>
      <c r="E106" s="23" t="s">
        <v>7213</v>
      </c>
      <c r="F106" s="23" t="s">
        <v>7431</v>
      </c>
      <c r="G106" s="23" t="s">
        <v>8114</v>
      </c>
      <c r="H106" s="23" t="s">
        <v>8145</v>
      </c>
      <c r="I106" s="23" t="s">
        <v>8116</v>
      </c>
      <c r="J106" s="23" t="s">
        <v>8117</v>
      </c>
      <c r="K106" s="23" t="s">
        <v>8146</v>
      </c>
      <c r="L106" s="24" t="s">
        <v>8147</v>
      </c>
      <c r="M106" s="23" t="s">
        <v>7220</v>
      </c>
      <c r="N106" s="23" t="s">
        <v>8120</v>
      </c>
      <c r="O106" s="23" t="s">
        <v>8121</v>
      </c>
      <c r="P106" s="25" t="s">
        <v>8148</v>
      </c>
      <c r="Q106" s="25" t="s">
        <v>8149</v>
      </c>
      <c r="R106" s="25" t="s">
        <v>7225</v>
      </c>
      <c r="S106" s="25" t="s">
        <v>7225</v>
      </c>
      <c r="T106" s="23" t="s">
        <v>7226</v>
      </c>
      <c r="U106" s="23" t="s">
        <v>7226</v>
      </c>
      <c r="V106" s="25" t="s">
        <v>8149</v>
      </c>
      <c r="W106" s="23" t="s">
        <v>7227</v>
      </c>
      <c r="X106" s="23" t="s">
        <v>8124</v>
      </c>
      <c r="Y106" s="23" t="s">
        <v>8125</v>
      </c>
      <c r="Z106" s="25" t="s">
        <v>8150</v>
      </c>
      <c r="AA106" s="23" t="s">
        <v>7226</v>
      </c>
      <c r="AB106" s="23" t="s">
        <v>7226</v>
      </c>
      <c r="AC106" s="25" t="s">
        <v>7225</v>
      </c>
    </row>
    <row r="107" spans="2:29" ht="15.6" customHeight="1" x14ac:dyDescent="0.25">
      <c r="B107" s="21" t="s">
        <v>7956</v>
      </c>
      <c r="C107" s="22" t="s">
        <v>930</v>
      </c>
      <c r="D107" s="23" t="s">
        <v>7431</v>
      </c>
      <c r="E107" s="23" t="s">
        <v>7213</v>
      </c>
      <c r="F107" s="23" t="s">
        <v>7431</v>
      </c>
      <c r="G107" s="23" t="s">
        <v>8114</v>
      </c>
      <c r="H107" s="23" t="s">
        <v>8151</v>
      </c>
      <c r="I107" s="23" t="s">
        <v>8116</v>
      </c>
      <c r="J107" s="23" t="s">
        <v>8117</v>
      </c>
      <c r="K107" s="23" t="s">
        <v>8152</v>
      </c>
      <c r="L107" s="24" t="s">
        <v>8153</v>
      </c>
      <c r="M107" s="23" t="s">
        <v>7220</v>
      </c>
      <c r="N107" s="23" t="s">
        <v>8120</v>
      </c>
      <c r="O107" s="23" t="s">
        <v>8121</v>
      </c>
      <c r="P107" s="25" t="s">
        <v>8154</v>
      </c>
      <c r="Q107" s="25" t="s">
        <v>8155</v>
      </c>
      <c r="R107" s="25" t="s">
        <v>7225</v>
      </c>
      <c r="S107" s="25" t="s">
        <v>7225</v>
      </c>
      <c r="T107" s="23" t="s">
        <v>7226</v>
      </c>
      <c r="U107" s="23" t="s">
        <v>7226</v>
      </c>
      <c r="V107" s="25" t="s">
        <v>8155</v>
      </c>
      <c r="W107" s="23" t="s">
        <v>7227</v>
      </c>
      <c r="X107" s="23" t="s">
        <v>8124</v>
      </c>
      <c r="Y107" s="23" t="s">
        <v>8125</v>
      </c>
      <c r="Z107" s="25" t="s">
        <v>8156</v>
      </c>
      <c r="AA107" s="23" t="s">
        <v>7226</v>
      </c>
      <c r="AB107" s="23" t="s">
        <v>7226</v>
      </c>
      <c r="AC107" s="25" t="s">
        <v>7225</v>
      </c>
    </row>
    <row r="108" spans="2:29" ht="15.6" customHeight="1" x14ac:dyDescent="0.25">
      <c r="B108" s="21" t="s">
        <v>7956</v>
      </c>
      <c r="C108" s="22" t="s">
        <v>930</v>
      </c>
      <c r="D108" s="23" t="s">
        <v>7431</v>
      </c>
      <c r="E108" s="23" t="s">
        <v>7213</v>
      </c>
      <c r="F108" s="23" t="s">
        <v>7431</v>
      </c>
      <c r="G108" s="23" t="s">
        <v>8114</v>
      </c>
      <c r="H108" s="23" t="s">
        <v>8157</v>
      </c>
      <c r="I108" s="23" t="s">
        <v>8116</v>
      </c>
      <c r="J108" s="23" t="s">
        <v>8117</v>
      </c>
      <c r="K108" s="23" t="s">
        <v>8158</v>
      </c>
      <c r="L108" s="24" t="s">
        <v>8159</v>
      </c>
      <c r="M108" s="23" t="s">
        <v>7220</v>
      </c>
      <c r="N108" s="23" t="s">
        <v>8120</v>
      </c>
      <c r="O108" s="23" t="s">
        <v>8121</v>
      </c>
      <c r="P108" s="25" t="s">
        <v>8160</v>
      </c>
      <c r="Q108" s="25" t="s">
        <v>8161</v>
      </c>
      <c r="R108" s="25" t="s">
        <v>7225</v>
      </c>
      <c r="S108" s="25" t="s">
        <v>7225</v>
      </c>
      <c r="T108" s="23" t="s">
        <v>7226</v>
      </c>
      <c r="U108" s="23" t="s">
        <v>7226</v>
      </c>
      <c r="V108" s="25" t="s">
        <v>8161</v>
      </c>
      <c r="W108" s="23" t="s">
        <v>7227</v>
      </c>
      <c r="X108" s="23" t="s">
        <v>8124</v>
      </c>
      <c r="Y108" s="23" t="s">
        <v>8125</v>
      </c>
      <c r="Z108" s="25" t="s">
        <v>8162</v>
      </c>
      <c r="AA108" s="23" t="s">
        <v>7226</v>
      </c>
      <c r="AB108" s="23" t="s">
        <v>7226</v>
      </c>
      <c r="AC108" s="25" t="s">
        <v>7225</v>
      </c>
    </row>
    <row r="109" spans="2:29" ht="15.6" customHeight="1" x14ac:dyDescent="0.25">
      <c r="B109" s="21" t="s">
        <v>7956</v>
      </c>
      <c r="C109" s="22" t="s">
        <v>930</v>
      </c>
      <c r="D109" s="23" t="s">
        <v>7431</v>
      </c>
      <c r="E109" s="23" t="s">
        <v>7213</v>
      </c>
      <c r="F109" s="23" t="s">
        <v>7431</v>
      </c>
      <c r="G109" s="23" t="s">
        <v>8114</v>
      </c>
      <c r="H109" s="23" t="s">
        <v>8163</v>
      </c>
      <c r="I109" s="23" t="s">
        <v>8116</v>
      </c>
      <c r="J109" s="23" t="s">
        <v>8117</v>
      </c>
      <c r="K109" s="23" t="s">
        <v>8164</v>
      </c>
      <c r="L109" s="24" t="s">
        <v>8165</v>
      </c>
      <c r="M109" s="23" t="s">
        <v>7220</v>
      </c>
      <c r="N109" s="23" t="s">
        <v>8120</v>
      </c>
      <c r="O109" s="23" t="s">
        <v>8121</v>
      </c>
      <c r="P109" s="25" t="s">
        <v>8166</v>
      </c>
      <c r="Q109" s="25" t="s">
        <v>8167</v>
      </c>
      <c r="R109" s="25" t="s">
        <v>7225</v>
      </c>
      <c r="S109" s="25" t="s">
        <v>7225</v>
      </c>
      <c r="T109" s="23" t="s">
        <v>7226</v>
      </c>
      <c r="U109" s="23" t="s">
        <v>7226</v>
      </c>
      <c r="V109" s="25" t="s">
        <v>8167</v>
      </c>
      <c r="W109" s="23" t="s">
        <v>7227</v>
      </c>
      <c r="X109" s="23" t="s">
        <v>8124</v>
      </c>
      <c r="Y109" s="23" t="s">
        <v>8125</v>
      </c>
      <c r="Z109" s="25" t="s">
        <v>8168</v>
      </c>
      <c r="AA109" s="23" t="s">
        <v>7226</v>
      </c>
      <c r="AB109" s="23" t="s">
        <v>7226</v>
      </c>
      <c r="AC109" s="25" t="s">
        <v>7225</v>
      </c>
    </row>
    <row r="110" spans="2:29" ht="15.6" customHeight="1" x14ac:dyDescent="0.25">
      <c r="B110" s="21" t="s">
        <v>7956</v>
      </c>
      <c r="C110" s="22" t="s">
        <v>930</v>
      </c>
      <c r="D110" s="23" t="s">
        <v>7431</v>
      </c>
      <c r="E110" s="23" t="s">
        <v>7213</v>
      </c>
      <c r="F110" s="23" t="s">
        <v>7431</v>
      </c>
      <c r="G110" s="23" t="s">
        <v>8114</v>
      </c>
      <c r="H110" s="23" t="s">
        <v>8169</v>
      </c>
      <c r="I110" s="23" t="s">
        <v>8116</v>
      </c>
      <c r="J110" s="23" t="s">
        <v>8117</v>
      </c>
      <c r="K110" s="23" t="s">
        <v>8170</v>
      </c>
      <c r="L110" s="24" t="s">
        <v>8171</v>
      </c>
      <c r="M110" s="23" t="s">
        <v>7220</v>
      </c>
      <c r="N110" s="23" t="s">
        <v>8120</v>
      </c>
      <c r="O110" s="23" t="s">
        <v>8121</v>
      </c>
      <c r="P110" s="25" t="s">
        <v>8172</v>
      </c>
      <c r="Q110" s="25" t="s">
        <v>8173</v>
      </c>
      <c r="R110" s="25" t="s">
        <v>7225</v>
      </c>
      <c r="S110" s="25" t="s">
        <v>7225</v>
      </c>
      <c r="T110" s="23" t="s">
        <v>7226</v>
      </c>
      <c r="U110" s="23" t="s">
        <v>7226</v>
      </c>
      <c r="V110" s="25" t="s">
        <v>8173</v>
      </c>
      <c r="W110" s="23" t="s">
        <v>7227</v>
      </c>
      <c r="X110" s="23" t="s">
        <v>8124</v>
      </c>
      <c r="Y110" s="23" t="s">
        <v>8125</v>
      </c>
      <c r="Z110" s="25" t="s">
        <v>8174</v>
      </c>
      <c r="AA110" s="23" t="s">
        <v>7226</v>
      </c>
      <c r="AB110" s="23" t="s">
        <v>7226</v>
      </c>
      <c r="AC110" s="25" t="s">
        <v>7225</v>
      </c>
    </row>
    <row r="111" spans="2:29" ht="15.6" customHeight="1" x14ac:dyDescent="0.25">
      <c r="B111" s="21" t="s">
        <v>7956</v>
      </c>
      <c r="C111" s="22" t="s">
        <v>930</v>
      </c>
      <c r="D111" s="23" t="s">
        <v>7431</v>
      </c>
      <c r="E111" s="23" t="s">
        <v>7213</v>
      </c>
      <c r="F111" s="23" t="s">
        <v>7431</v>
      </c>
      <c r="G111" s="23" t="s">
        <v>8114</v>
      </c>
      <c r="H111" s="23" t="s">
        <v>8175</v>
      </c>
      <c r="I111" s="23" t="s">
        <v>8116</v>
      </c>
      <c r="J111" s="23" t="s">
        <v>8117</v>
      </c>
      <c r="K111" s="23" t="s">
        <v>8176</v>
      </c>
      <c r="L111" s="24" t="s">
        <v>8177</v>
      </c>
      <c r="M111" s="23" t="s">
        <v>7220</v>
      </c>
      <c r="N111" s="23" t="s">
        <v>8120</v>
      </c>
      <c r="O111" s="23" t="s">
        <v>8121</v>
      </c>
      <c r="P111" s="25" t="s">
        <v>8178</v>
      </c>
      <c r="Q111" s="25" t="s">
        <v>8179</v>
      </c>
      <c r="R111" s="25" t="s">
        <v>7225</v>
      </c>
      <c r="S111" s="25" t="s">
        <v>7225</v>
      </c>
      <c r="T111" s="23" t="s">
        <v>7226</v>
      </c>
      <c r="U111" s="23" t="s">
        <v>7226</v>
      </c>
      <c r="V111" s="25" t="s">
        <v>8179</v>
      </c>
      <c r="W111" s="23" t="s">
        <v>7227</v>
      </c>
      <c r="X111" s="23" t="s">
        <v>8124</v>
      </c>
      <c r="Y111" s="23" t="s">
        <v>8125</v>
      </c>
      <c r="Z111" s="25" t="s">
        <v>8180</v>
      </c>
      <c r="AA111" s="23" t="s">
        <v>7226</v>
      </c>
      <c r="AB111" s="23" t="s">
        <v>7226</v>
      </c>
      <c r="AC111" s="25" t="s">
        <v>7225</v>
      </c>
    </row>
    <row r="112" spans="2:29" ht="15.6" customHeight="1" x14ac:dyDescent="0.25">
      <c r="B112" s="21"/>
      <c r="C112" s="22"/>
      <c r="D112" s="23"/>
      <c r="E112" s="23"/>
      <c r="F112" s="23"/>
      <c r="G112" s="23"/>
      <c r="H112" s="26"/>
      <c r="I112" s="23"/>
      <c r="J112" s="26"/>
      <c r="K112" s="26"/>
      <c r="L112" s="27" t="s">
        <v>8181</v>
      </c>
      <c r="M112" s="26"/>
      <c r="N112" s="26"/>
      <c r="O112" s="26"/>
      <c r="P112" s="28" t="s">
        <v>8182</v>
      </c>
      <c r="Q112" s="28" t="s">
        <v>8183</v>
      </c>
      <c r="R112" s="28" t="s">
        <v>7225</v>
      </c>
      <c r="S112" s="28" t="s">
        <v>7225</v>
      </c>
      <c r="T112" s="26"/>
      <c r="U112" s="26"/>
      <c r="V112" s="28" t="s">
        <v>8183</v>
      </c>
      <c r="W112" s="26"/>
      <c r="X112" s="26"/>
      <c r="Y112" s="26"/>
      <c r="Z112" s="28" t="s">
        <v>8184</v>
      </c>
      <c r="AA112" s="26"/>
      <c r="AB112" s="26"/>
      <c r="AC112" s="28" t="s">
        <v>7225</v>
      </c>
    </row>
    <row r="113" spans="2:29" ht="15.6" customHeight="1" x14ac:dyDescent="0.25">
      <c r="B113" s="21" t="s">
        <v>7956</v>
      </c>
      <c r="C113" s="22" t="s">
        <v>8185</v>
      </c>
      <c r="D113" s="23" t="s">
        <v>7956</v>
      </c>
      <c r="E113" s="23" t="s">
        <v>7266</v>
      </c>
      <c r="F113" s="23" t="s">
        <v>8011</v>
      </c>
      <c r="G113" s="23" t="s">
        <v>8186</v>
      </c>
      <c r="H113" s="23" t="s">
        <v>8187</v>
      </c>
      <c r="I113" s="23" t="s">
        <v>7569</v>
      </c>
      <c r="J113" s="23" t="s">
        <v>8188</v>
      </c>
      <c r="K113" s="23" t="s">
        <v>8189</v>
      </c>
      <c r="L113" s="24" t="s">
        <v>8190</v>
      </c>
      <c r="M113" s="23" t="s">
        <v>7274</v>
      </c>
      <c r="N113" s="23" t="s">
        <v>8018</v>
      </c>
      <c r="O113" s="23" t="s">
        <v>8191</v>
      </c>
      <c r="P113" s="25" t="s">
        <v>8192</v>
      </c>
      <c r="Q113" s="25" t="s">
        <v>8193</v>
      </c>
      <c r="R113" s="25" t="s">
        <v>8194</v>
      </c>
      <c r="S113" s="25" t="s">
        <v>8195</v>
      </c>
      <c r="T113" s="23" t="s">
        <v>8196</v>
      </c>
      <c r="U113" s="23" t="s">
        <v>8197</v>
      </c>
      <c r="V113" s="25" t="s">
        <v>8198</v>
      </c>
      <c r="W113" s="23" t="s">
        <v>7227</v>
      </c>
      <c r="X113" s="23" t="s">
        <v>8026</v>
      </c>
      <c r="Y113" s="23" t="s">
        <v>8027</v>
      </c>
      <c r="Z113" s="25" t="s">
        <v>8199</v>
      </c>
      <c r="AA113" s="23" t="s">
        <v>7226</v>
      </c>
      <c r="AB113" s="23" t="s">
        <v>7226</v>
      </c>
      <c r="AC113" s="25" t="s">
        <v>7225</v>
      </c>
    </row>
    <row r="114" spans="2:29" ht="15.6" customHeight="1" x14ac:dyDescent="0.25">
      <c r="B114" s="21" t="s">
        <v>7956</v>
      </c>
      <c r="C114" s="22" t="s">
        <v>8185</v>
      </c>
      <c r="D114" s="23" t="s">
        <v>7956</v>
      </c>
      <c r="E114" s="23" t="s">
        <v>7266</v>
      </c>
      <c r="F114" s="23" t="s">
        <v>8011</v>
      </c>
      <c r="G114" s="23" t="s">
        <v>8186</v>
      </c>
      <c r="H114" s="23" t="s">
        <v>8200</v>
      </c>
      <c r="I114" s="23" t="s">
        <v>7569</v>
      </c>
      <c r="J114" s="23" t="s">
        <v>8188</v>
      </c>
      <c r="K114" s="23" t="s">
        <v>8201</v>
      </c>
      <c r="L114" s="24" t="s">
        <v>8202</v>
      </c>
      <c r="M114" s="23" t="s">
        <v>7274</v>
      </c>
      <c r="N114" s="23" t="s">
        <v>8018</v>
      </c>
      <c r="O114" s="23" t="s">
        <v>8203</v>
      </c>
      <c r="P114" s="25" t="s">
        <v>8204</v>
      </c>
      <c r="Q114" s="25" t="s">
        <v>8205</v>
      </c>
      <c r="R114" s="25" t="s">
        <v>8206</v>
      </c>
      <c r="S114" s="25" t="s">
        <v>8207</v>
      </c>
      <c r="T114" s="23" t="s">
        <v>8196</v>
      </c>
      <c r="U114" s="23" t="s">
        <v>8208</v>
      </c>
      <c r="V114" s="25" t="s">
        <v>8209</v>
      </c>
      <c r="W114" s="23" t="s">
        <v>7227</v>
      </c>
      <c r="X114" s="23" t="s">
        <v>8026</v>
      </c>
      <c r="Y114" s="23" t="s">
        <v>8027</v>
      </c>
      <c r="Z114" s="25" t="s">
        <v>8210</v>
      </c>
      <c r="AA114" s="23" t="s">
        <v>7226</v>
      </c>
      <c r="AB114" s="23" t="s">
        <v>7226</v>
      </c>
      <c r="AC114" s="25" t="s">
        <v>7225</v>
      </c>
    </row>
    <row r="115" spans="2:29" ht="15.6" customHeight="1" x14ac:dyDescent="0.25">
      <c r="B115" s="21" t="s">
        <v>7956</v>
      </c>
      <c r="C115" s="22" t="s">
        <v>8185</v>
      </c>
      <c r="D115" s="23" t="s">
        <v>7956</v>
      </c>
      <c r="E115" s="23" t="s">
        <v>7266</v>
      </c>
      <c r="F115" s="23" t="s">
        <v>8011</v>
      </c>
      <c r="G115" s="23" t="s">
        <v>8186</v>
      </c>
      <c r="H115" s="23" t="s">
        <v>8211</v>
      </c>
      <c r="I115" s="23" t="s">
        <v>7569</v>
      </c>
      <c r="J115" s="23" t="s">
        <v>8188</v>
      </c>
      <c r="K115" s="23" t="s">
        <v>8212</v>
      </c>
      <c r="L115" s="24" t="s">
        <v>8213</v>
      </c>
      <c r="M115" s="23" t="s">
        <v>7274</v>
      </c>
      <c r="N115" s="23" t="s">
        <v>8018</v>
      </c>
      <c r="O115" s="23" t="s">
        <v>8214</v>
      </c>
      <c r="P115" s="25" t="s">
        <v>8215</v>
      </c>
      <c r="Q115" s="25" t="s">
        <v>8216</v>
      </c>
      <c r="R115" s="25" t="s">
        <v>8217</v>
      </c>
      <c r="S115" s="25" t="s">
        <v>8218</v>
      </c>
      <c r="T115" s="23" t="s">
        <v>8196</v>
      </c>
      <c r="U115" s="23" t="s">
        <v>8219</v>
      </c>
      <c r="V115" s="25" t="s">
        <v>8220</v>
      </c>
      <c r="W115" s="23" t="s">
        <v>7227</v>
      </c>
      <c r="X115" s="23" t="s">
        <v>8026</v>
      </c>
      <c r="Y115" s="23" t="s">
        <v>8027</v>
      </c>
      <c r="Z115" s="25" t="s">
        <v>8221</v>
      </c>
      <c r="AA115" s="23" t="s">
        <v>7226</v>
      </c>
      <c r="AB115" s="23" t="s">
        <v>7226</v>
      </c>
      <c r="AC115" s="25" t="s">
        <v>7225</v>
      </c>
    </row>
    <row r="116" spans="2:29" ht="15.6" customHeight="1" x14ac:dyDescent="0.25">
      <c r="B116" s="21" t="s">
        <v>7956</v>
      </c>
      <c r="C116" s="22" t="s">
        <v>8185</v>
      </c>
      <c r="D116" s="23" t="s">
        <v>7956</v>
      </c>
      <c r="E116" s="23" t="s">
        <v>7266</v>
      </c>
      <c r="F116" s="23" t="s">
        <v>8011</v>
      </c>
      <c r="G116" s="23" t="s">
        <v>8186</v>
      </c>
      <c r="H116" s="23" t="s">
        <v>8222</v>
      </c>
      <c r="I116" s="23" t="s">
        <v>7569</v>
      </c>
      <c r="J116" s="23" t="s">
        <v>8188</v>
      </c>
      <c r="K116" s="23" t="s">
        <v>8223</v>
      </c>
      <c r="L116" s="24" t="s">
        <v>8224</v>
      </c>
      <c r="M116" s="23" t="s">
        <v>7274</v>
      </c>
      <c r="N116" s="23" t="s">
        <v>8018</v>
      </c>
      <c r="O116" s="23" t="s">
        <v>8225</v>
      </c>
      <c r="P116" s="25" t="s">
        <v>8226</v>
      </c>
      <c r="Q116" s="25" t="s">
        <v>8227</v>
      </c>
      <c r="R116" s="25" t="s">
        <v>8228</v>
      </c>
      <c r="S116" s="25" t="s">
        <v>8229</v>
      </c>
      <c r="T116" s="23" t="s">
        <v>8196</v>
      </c>
      <c r="U116" s="23" t="s">
        <v>8230</v>
      </c>
      <c r="V116" s="25" t="s">
        <v>8231</v>
      </c>
      <c r="W116" s="23" t="s">
        <v>7227</v>
      </c>
      <c r="X116" s="23" t="s">
        <v>8026</v>
      </c>
      <c r="Y116" s="23" t="s">
        <v>8027</v>
      </c>
      <c r="Z116" s="25" t="s">
        <v>8232</v>
      </c>
      <c r="AA116" s="23" t="s">
        <v>7226</v>
      </c>
      <c r="AB116" s="23" t="s">
        <v>7226</v>
      </c>
      <c r="AC116" s="25" t="s">
        <v>7225</v>
      </c>
    </row>
    <row r="117" spans="2:29" ht="15.6" customHeight="1" x14ac:dyDescent="0.25">
      <c r="B117" s="21" t="s">
        <v>7956</v>
      </c>
      <c r="C117" s="22" t="s">
        <v>8185</v>
      </c>
      <c r="D117" s="23" t="s">
        <v>7956</v>
      </c>
      <c r="E117" s="23" t="s">
        <v>7266</v>
      </c>
      <c r="F117" s="23" t="s">
        <v>8011</v>
      </c>
      <c r="G117" s="23" t="s">
        <v>8186</v>
      </c>
      <c r="H117" s="23" t="s">
        <v>8233</v>
      </c>
      <c r="I117" s="23" t="s">
        <v>7569</v>
      </c>
      <c r="J117" s="23" t="s">
        <v>8188</v>
      </c>
      <c r="K117" s="23" t="s">
        <v>8234</v>
      </c>
      <c r="L117" s="24" t="s">
        <v>8235</v>
      </c>
      <c r="M117" s="23" t="s">
        <v>7274</v>
      </c>
      <c r="N117" s="23" t="s">
        <v>8018</v>
      </c>
      <c r="O117" s="23" t="s">
        <v>8236</v>
      </c>
      <c r="P117" s="25" t="s">
        <v>8237</v>
      </c>
      <c r="Q117" s="25" t="s">
        <v>8238</v>
      </c>
      <c r="R117" s="25" t="s">
        <v>8239</v>
      </c>
      <c r="S117" s="25" t="s">
        <v>8240</v>
      </c>
      <c r="T117" s="23" t="s">
        <v>8196</v>
      </c>
      <c r="U117" s="23" t="s">
        <v>8241</v>
      </c>
      <c r="V117" s="25" t="s">
        <v>8242</v>
      </c>
      <c r="W117" s="23" t="s">
        <v>7227</v>
      </c>
      <c r="X117" s="23" t="s">
        <v>8026</v>
      </c>
      <c r="Y117" s="23" t="s">
        <v>8027</v>
      </c>
      <c r="Z117" s="25" t="s">
        <v>8243</v>
      </c>
      <c r="AA117" s="23" t="s">
        <v>7226</v>
      </c>
      <c r="AB117" s="23" t="s">
        <v>7226</v>
      </c>
      <c r="AC117" s="25" t="s">
        <v>7225</v>
      </c>
    </row>
    <row r="118" spans="2:29" ht="15.6" customHeight="1" x14ac:dyDescent="0.25">
      <c r="B118" s="21" t="s">
        <v>7956</v>
      </c>
      <c r="C118" s="22" t="s">
        <v>8185</v>
      </c>
      <c r="D118" s="23" t="s">
        <v>7956</v>
      </c>
      <c r="E118" s="23" t="s">
        <v>7266</v>
      </c>
      <c r="F118" s="23" t="s">
        <v>8011</v>
      </c>
      <c r="G118" s="23" t="s">
        <v>8186</v>
      </c>
      <c r="H118" s="23" t="s">
        <v>8244</v>
      </c>
      <c r="I118" s="23" t="s">
        <v>7569</v>
      </c>
      <c r="J118" s="23" t="s">
        <v>8188</v>
      </c>
      <c r="K118" s="23" t="s">
        <v>8245</v>
      </c>
      <c r="L118" s="24" t="s">
        <v>8246</v>
      </c>
      <c r="M118" s="23" t="s">
        <v>7274</v>
      </c>
      <c r="N118" s="23" t="s">
        <v>8018</v>
      </c>
      <c r="O118" s="23" t="s">
        <v>8247</v>
      </c>
      <c r="P118" s="25" t="s">
        <v>8248</v>
      </c>
      <c r="Q118" s="25" t="s">
        <v>8249</v>
      </c>
      <c r="R118" s="25" t="s">
        <v>8250</v>
      </c>
      <c r="S118" s="25" t="s">
        <v>8251</v>
      </c>
      <c r="T118" s="23" t="s">
        <v>8196</v>
      </c>
      <c r="U118" s="23" t="s">
        <v>8252</v>
      </c>
      <c r="V118" s="25" t="s">
        <v>8253</v>
      </c>
      <c r="W118" s="23" t="s">
        <v>7227</v>
      </c>
      <c r="X118" s="23" t="s">
        <v>8026</v>
      </c>
      <c r="Y118" s="23" t="s">
        <v>8027</v>
      </c>
      <c r="Z118" s="25" t="s">
        <v>8254</v>
      </c>
      <c r="AA118" s="23" t="s">
        <v>7226</v>
      </c>
      <c r="AB118" s="23" t="s">
        <v>7226</v>
      </c>
      <c r="AC118" s="25" t="s">
        <v>7225</v>
      </c>
    </row>
    <row r="119" spans="2:29" ht="15.6" customHeight="1" x14ac:dyDescent="0.25">
      <c r="B119" s="21" t="s">
        <v>7956</v>
      </c>
      <c r="C119" s="22" t="s">
        <v>8185</v>
      </c>
      <c r="D119" s="23" t="s">
        <v>7956</v>
      </c>
      <c r="E119" s="23" t="s">
        <v>7266</v>
      </c>
      <c r="F119" s="23" t="s">
        <v>8011</v>
      </c>
      <c r="G119" s="23" t="s">
        <v>8186</v>
      </c>
      <c r="H119" s="23" t="s">
        <v>8255</v>
      </c>
      <c r="I119" s="23" t="s">
        <v>7569</v>
      </c>
      <c r="J119" s="23" t="s">
        <v>8188</v>
      </c>
      <c r="K119" s="23" t="s">
        <v>8256</v>
      </c>
      <c r="L119" s="24" t="s">
        <v>8257</v>
      </c>
      <c r="M119" s="23" t="s">
        <v>7274</v>
      </c>
      <c r="N119" s="23" t="s">
        <v>8018</v>
      </c>
      <c r="O119" s="23" t="s">
        <v>8258</v>
      </c>
      <c r="P119" s="25" t="s">
        <v>8259</v>
      </c>
      <c r="Q119" s="25" t="s">
        <v>8260</v>
      </c>
      <c r="R119" s="25" t="s">
        <v>8261</v>
      </c>
      <c r="S119" s="25" t="s">
        <v>8262</v>
      </c>
      <c r="T119" s="23" t="s">
        <v>8196</v>
      </c>
      <c r="U119" s="23" t="s">
        <v>8263</v>
      </c>
      <c r="V119" s="25" t="s">
        <v>8264</v>
      </c>
      <c r="W119" s="23" t="s">
        <v>7227</v>
      </c>
      <c r="X119" s="23" t="s">
        <v>8026</v>
      </c>
      <c r="Y119" s="23" t="s">
        <v>8027</v>
      </c>
      <c r="Z119" s="25" t="s">
        <v>8265</v>
      </c>
      <c r="AA119" s="23" t="s">
        <v>7226</v>
      </c>
      <c r="AB119" s="23" t="s">
        <v>7226</v>
      </c>
      <c r="AC119" s="25" t="s">
        <v>7225</v>
      </c>
    </row>
    <row r="120" spans="2:29" ht="15.6" customHeight="1" x14ac:dyDescent="0.25">
      <c r="B120" s="21" t="s">
        <v>7956</v>
      </c>
      <c r="C120" s="22" t="s">
        <v>8185</v>
      </c>
      <c r="D120" s="23" t="s">
        <v>7956</v>
      </c>
      <c r="E120" s="23" t="s">
        <v>7266</v>
      </c>
      <c r="F120" s="23" t="s">
        <v>8011</v>
      </c>
      <c r="G120" s="23" t="s">
        <v>8186</v>
      </c>
      <c r="H120" s="23" t="s">
        <v>8266</v>
      </c>
      <c r="I120" s="23" t="s">
        <v>7569</v>
      </c>
      <c r="J120" s="23" t="s">
        <v>8188</v>
      </c>
      <c r="K120" s="23" t="s">
        <v>8267</v>
      </c>
      <c r="L120" s="24" t="s">
        <v>8268</v>
      </c>
      <c r="M120" s="23" t="s">
        <v>7274</v>
      </c>
      <c r="N120" s="23" t="s">
        <v>8018</v>
      </c>
      <c r="O120" s="23" t="s">
        <v>8236</v>
      </c>
      <c r="P120" s="25" t="s">
        <v>8269</v>
      </c>
      <c r="Q120" s="25" t="s">
        <v>8270</v>
      </c>
      <c r="R120" s="25" t="s">
        <v>8271</v>
      </c>
      <c r="S120" s="25" t="s">
        <v>8272</v>
      </c>
      <c r="T120" s="23" t="s">
        <v>8196</v>
      </c>
      <c r="U120" s="23" t="s">
        <v>67</v>
      </c>
      <c r="V120" s="25" t="s">
        <v>8273</v>
      </c>
      <c r="W120" s="23" t="s">
        <v>7227</v>
      </c>
      <c r="X120" s="23" t="s">
        <v>8026</v>
      </c>
      <c r="Y120" s="23" t="s">
        <v>8027</v>
      </c>
      <c r="Z120" s="25" t="s">
        <v>8274</v>
      </c>
      <c r="AA120" s="23" t="s">
        <v>7226</v>
      </c>
      <c r="AB120" s="23" t="s">
        <v>7226</v>
      </c>
      <c r="AC120" s="25" t="s">
        <v>7225</v>
      </c>
    </row>
    <row r="121" spans="2:29" ht="15.6" customHeight="1" x14ac:dyDescent="0.25">
      <c r="B121" s="21" t="s">
        <v>7956</v>
      </c>
      <c r="C121" s="22" t="s">
        <v>8185</v>
      </c>
      <c r="D121" s="23" t="s">
        <v>7956</v>
      </c>
      <c r="E121" s="23" t="s">
        <v>7266</v>
      </c>
      <c r="F121" s="23" t="s">
        <v>8011</v>
      </c>
      <c r="G121" s="23" t="s">
        <v>8186</v>
      </c>
      <c r="H121" s="23" t="s">
        <v>8275</v>
      </c>
      <c r="I121" s="23" t="s">
        <v>7569</v>
      </c>
      <c r="J121" s="23" t="s">
        <v>8188</v>
      </c>
      <c r="K121" s="23" t="s">
        <v>8276</v>
      </c>
      <c r="L121" s="24" t="s">
        <v>8277</v>
      </c>
      <c r="M121" s="23" t="s">
        <v>7274</v>
      </c>
      <c r="N121" s="23" t="s">
        <v>8018</v>
      </c>
      <c r="O121" s="23" t="s">
        <v>8236</v>
      </c>
      <c r="P121" s="25" t="s">
        <v>8278</v>
      </c>
      <c r="Q121" s="25" t="s">
        <v>8279</v>
      </c>
      <c r="R121" s="25" t="s">
        <v>8280</v>
      </c>
      <c r="S121" s="25" t="s">
        <v>8281</v>
      </c>
      <c r="T121" s="23" t="s">
        <v>8196</v>
      </c>
      <c r="U121" s="23" t="s">
        <v>8282</v>
      </c>
      <c r="V121" s="25" t="s">
        <v>8283</v>
      </c>
      <c r="W121" s="23" t="s">
        <v>7227</v>
      </c>
      <c r="X121" s="23" t="s">
        <v>8026</v>
      </c>
      <c r="Y121" s="23" t="s">
        <v>8027</v>
      </c>
      <c r="Z121" s="25" t="s">
        <v>8284</v>
      </c>
      <c r="AA121" s="23" t="s">
        <v>7226</v>
      </c>
      <c r="AB121" s="23" t="s">
        <v>7226</v>
      </c>
      <c r="AC121" s="25" t="s">
        <v>7225</v>
      </c>
    </row>
    <row r="122" spans="2:29" ht="15.6" customHeight="1" x14ac:dyDescent="0.25">
      <c r="B122" s="21" t="s">
        <v>7956</v>
      </c>
      <c r="C122" s="22" t="s">
        <v>8185</v>
      </c>
      <c r="D122" s="23" t="s">
        <v>7956</v>
      </c>
      <c r="E122" s="23" t="s">
        <v>7266</v>
      </c>
      <c r="F122" s="23" t="s">
        <v>8011</v>
      </c>
      <c r="G122" s="23" t="s">
        <v>8186</v>
      </c>
      <c r="H122" s="23" t="s">
        <v>8285</v>
      </c>
      <c r="I122" s="23" t="s">
        <v>7569</v>
      </c>
      <c r="J122" s="23" t="s">
        <v>8188</v>
      </c>
      <c r="K122" s="23" t="s">
        <v>8286</v>
      </c>
      <c r="L122" s="24" t="s">
        <v>8287</v>
      </c>
      <c r="M122" s="23" t="s">
        <v>7274</v>
      </c>
      <c r="N122" s="23" t="s">
        <v>8018</v>
      </c>
      <c r="O122" s="23" t="s">
        <v>8288</v>
      </c>
      <c r="P122" s="25" t="s">
        <v>8289</v>
      </c>
      <c r="Q122" s="25" t="s">
        <v>8290</v>
      </c>
      <c r="R122" s="25" t="s">
        <v>8291</v>
      </c>
      <c r="S122" s="25" t="s">
        <v>8292</v>
      </c>
      <c r="T122" s="23" t="s">
        <v>8196</v>
      </c>
      <c r="U122" s="23" t="s">
        <v>8293</v>
      </c>
      <c r="V122" s="25" t="s">
        <v>8294</v>
      </c>
      <c r="W122" s="23" t="s">
        <v>7227</v>
      </c>
      <c r="X122" s="23" t="s">
        <v>8026</v>
      </c>
      <c r="Y122" s="23" t="s">
        <v>8027</v>
      </c>
      <c r="Z122" s="25" t="s">
        <v>8295</v>
      </c>
      <c r="AA122" s="23" t="s">
        <v>7226</v>
      </c>
      <c r="AB122" s="23" t="s">
        <v>7226</v>
      </c>
      <c r="AC122" s="25" t="s">
        <v>7225</v>
      </c>
    </row>
    <row r="123" spans="2:29" ht="15.6" customHeight="1" x14ac:dyDescent="0.25">
      <c r="B123" s="21" t="s">
        <v>7956</v>
      </c>
      <c r="C123" s="22" t="s">
        <v>8185</v>
      </c>
      <c r="D123" s="23" t="s">
        <v>7956</v>
      </c>
      <c r="E123" s="23" t="s">
        <v>7266</v>
      </c>
      <c r="F123" s="23" t="s">
        <v>8011</v>
      </c>
      <c r="G123" s="23" t="s">
        <v>8186</v>
      </c>
      <c r="H123" s="23" t="s">
        <v>8296</v>
      </c>
      <c r="I123" s="23" t="s">
        <v>7569</v>
      </c>
      <c r="J123" s="23" t="s">
        <v>8188</v>
      </c>
      <c r="K123" s="23" t="s">
        <v>8297</v>
      </c>
      <c r="L123" s="24" t="s">
        <v>8298</v>
      </c>
      <c r="M123" s="23" t="s">
        <v>7274</v>
      </c>
      <c r="N123" s="23" t="s">
        <v>8018</v>
      </c>
      <c r="O123" s="23" t="s">
        <v>8299</v>
      </c>
      <c r="P123" s="25" t="s">
        <v>8300</v>
      </c>
      <c r="Q123" s="25" t="s">
        <v>8301</v>
      </c>
      <c r="R123" s="25" t="s">
        <v>8302</v>
      </c>
      <c r="S123" s="25" t="s">
        <v>8303</v>
      </c>
      <c r="T123" s="23" t="s">
        <v>8196</v>
      </c>
      <c r="U123" s="23" t="s">
        <v>8304</v>
      </c>
      <c r="V123" s="25" t="s">
        <v>8305</v>
      </c>
      <c r="W123" s="23" t="s">
        <v>7227</v>
      </c>
      <c r="X123" s="23" t="s">
        <v>8026</v>
      </c>
      <c r="Y123" s="23" t="s">
        <v>8027</v>
      </c>
      <c r="Z123" s="25" t="s">
        <v>8306</v>
      </c>
      <c r="AA123" s="23" t="s">
        <v>7226</v>
      </c>
      <c r="AB123" s="23" t="s">
        <v>7226</v>
      </c>
      <c r="AC123" s="25" t="s">
        <v>7225</v>
      </c>
    </row>
    <row r="124" spans="2:29" ht="15.6" customHeight="1" x14ac:dyDescent="0.25">
      <c r="B124" s="21" t="s">
        <v>7956</v>
      </c>
      <c r="C124" s="22" t="s">
        <v>8185</v>
      </c>
      <c r="D124" s="23" t="s">
        <v>7956</v>
      </c>
      <c r="E124" s="23" t="s">
        <v>7266</v>
      </c>
      <c r="F124" s="23" t="s">
        <v>8011</v>
      </c>
      <c r="G124" s="23" t="s">
        <v>8186</v>
      </c>
      <c r="H124" s="23" t="s">
        <v>8307</v>
      </c>
      <c r="I124" s="23" t="s">
        <v>7569</v>
      </c>
      <c r="J124" s="23" t="s">
        <v>8188</v>
      </c>
      <c r="K124" s="23" t="s">
        <v>8308</v>
      </c>
      <c r="L124" s="24" t="s">
        <v>8309</v>
      </c>
      <c r="M124" s="23" t="s">
        <v>7274</v>
      </c>
      <c r="N124" s="23" t="s">
        <v>8018</v>
      </c>
      <c r="O124" s="23" t="s">
        <v>8310</v>
      </c>
      <c r="P124" s="25" t="s">
        <v>8311</v>
      </c>
      <c r="Q124" s="25" t="s">
        <v>8312</v>
      </c>
      <c r="R124" s="25" t="s">
        <v>8313</v>
      </c>
      <c r="S124" s="25" t="s">
        <v>8314</v>
      </c>
      <c r="T124" s="23" t="s">
        <v>8196</v>
      </c>
      <c r="U124" s="23" t="s">
        <v>8252</v>
      </c>
      <c r="V124" s="25" t="s">
        <v>8315</v>
      </c>
      <c r="W124" s="23" t="s">
        <v>7227</v>
      </c>
      <c r="X124" s="23" t="s">
        <v>8026</v>
      </c>
      <c r="Y124" s="23" t="s">
        <v>8027</v>
      </c>
      <c r="Z124" s="25" t="s">
        <v>8316</v>
      </c>
      <c r="AA124" s="23" t="s">
        <v>7226</v>
      </c>
      <c r="AB124" s="23" t="s">
        <v>7226</v>
      </c>
      <c r="AC124" s="25" t="s">
        <v>7225</v>
      </c>
    </row>
    <row r="125" spans="2:29" ht="15.6" customHeight="1" x14ac:dyDescent="0.25">
      <c r="B125" s="21" t="s">
        <v>7956</v>
      </c>
      <c r="C125" s="22" t="s">
        <v>8185</v>
      </c>
      <c r="D125" s="23" t="s">
        <v>7956</v>
      </c>
      <c r="E125" s="23" t="s">
        <v>7266</v>
      </c>
      <c r="F125" s="23" t="s">
        <v>8011</v>
      </c>
      <c r="G125" s="23" t="s">
        <v>8186</v>
      </c>
      <c r="H125" s="23" t="s">
        <v>8317</v>
      </c>
      <c r="I125" s="23" t="s">
        <v>7569</v>
      </c>
      <c r="J125" s="23" t="s">
        <v>8188</v>
      </c>
      <c r="K125" s="23" t="s">
        <v>8318</v>
      </c>
      <c r="L125" s="24" t="s">
        <v>8319</v>
      </c>
      <c r="M125" s="23" t="s">
        <v>7274</v>
      </c>
      <c r="N125" s="23" t="s">
        <v>8018</v>
      </c>
      <c r="O125" s="23" t="s">
        <v>8320</v>
      </c>
      <c r="P125" s="25" t="s">
        <v>8321</v>
      </c>
      <c r="Q125" s="25" t="s">
        <v>8322</v>
      </c>
      <c r="R125" s="25" t="s">
        <v>8323</v>
      </c>
      <c r="S125" s="25" t="s">
        <v>8324</v>
      </c>
      <c r="T125" s="23" t="s">
        <v>8196</v>
      </c>
      <c r="U125" s="23" t="s">
        <v>8325</v>
      </c>
      <c r="V125" s="25" t="s">
        <v>8326</v>
      </c>
      <c r="W125" s="23" t="s">
        <v>7227</v>
      </c>
      <c r="X125" s="23" t="s">
        <v>8026</v>
      </c>
      <c r="Y125" s="23" t="s">
        <v>8027</v>
      </c>
      <c r="Z125" s="25" t="s">
        <v>8327</v>
      </c>
      <c r="AA125" s="23" t="s">
        <v>7226</v>
      </c>
      <c r="AB125" s="23" t="s">
        <v>7226</v>
      </c>
      <c r="AC125" s="25" t="s">
        <v>7225</v>
      </c>
    </row>
    <row r="126" spans="2:29" ht="15.6" customHeight="1" x14ac:dyDescent="0.25">
      <c r="B126" s="21" t="s">
        <v>7956</v>
      </c>
      <c r="C126" s="22" t="s">
        <v>8185</v>
      </c>
      <c r="D126" s="23" t="s">
        <v>7956</v>
      </c>
      <c r="E126" s="23" t="s">
        <v>7266</v>
      </c>
      <c r="F126" s="23" t="s">
        <v>8011</v>
      </c>
      <c r="G126" s="23" t="s">
        <v>8186</v>
      </c>
      <c r="H126" s="23" t="s">
        <v>8328</v>
      </c>
      <c r="I126" s="23" t="s">
        <v>7569</v>
      </c>
      <c r="J126" s="23" t="s">
        <v>8188</v>
      </c>
      <c r="K126" s="23" t="s">
        <v>8329</v>
      </c>
      <c r="L126" s="24" t="s">
        <v>8330</v>
      </c>
      <c r="M126" s="23" t="s">
        <v>7274</v>
      </c>
      <c r="N126" s="23" t="s">
        <v>8018</v>
      </c>
      <c r="O126" s="23" t="s">
        <v>8203</v>
      </c>
      <c r="P126" s="25" t="s">
        <v>8331</v>
      </c>
      <c r="Q126" s="25" t="s">
        <v>8332</v>
      </c>
      <c r="R126" s="25" t="s">
        <v>8333</v>
      </c>
      <c r="S126" s="25" t="s">
        <v>8334</v>
      </c>
      <c r="T126" s="23" t="s">
        <v>8196</v>
      </c>
      <c r="U126" s="23" t="s">
        <v>8252</v>
      </c>
      <c r="V126" s="25" t="s">
        <v>8335</v>
      </c>
      <c r="W126" s="23" t="s">
        <v>7227</v>
      </c>
      <c r="X126" s="23" t="s">
        <v>8026</v>
      </c>
      <c r="Y126" s="23" t="s">
        <v>8027</v>
      </c>
      <c r="Z126" s="25" t="s">
        <v>8336</v>
      </c>
      <c r="AA126" s="23" t="s">
        <v>7226</v>
      </c>
      <c r="AB126" s="23" t="s">
        <v>7226</v>
      </c>
      <c r="AC126" s="25" t="s">
        <v>7225</v>
      </c>
    </row>
    <row r="127" spans="2:29" ht="15.6" customHeight="1" x14ac:dyDescent="0.25">
      <c r="B127" s="21"/>
      <c r="C127" s="22"/>
      <c r="D127" s="23"/>
      <c r="E127" s="23"/>
      <c r="F127" s="23"/>
      <c r="G127" s="23"/>
      <c r="H127" s="26"/>
      <c r="I127" s="23"/>
      <c r="J127" s="26"/>
      <c r="K127" s="26"/>
      <c r="L127" s="27" t="s">
        <v>8337</v>
      </c>
      <c r="M127" s="26"/>
      <c r="N127" s="26"/>
      <c r="O127" s="26"/>
      <c r="P127" s="28" t="s">
        <v>8338</v>
      </c>
      <c r="Q127" s="28" t="s">
        <v>8339</v>
      </c>
      <c r="R127" s="28" t="s">
        <v>8340</v>
      </c>
      <c r="S127" s="28" t="s">
        <v>8341</v>
      </c>
      <c r="T127" s="26"/>
      <c r="U127" s="26"/>
      <c r="V127" s="28" t="s">
        <v>8342</v>
      </c>
      <c r="W127" s="26"/>
      <c r="X127" s="26"/>
      <c r="Y127" s="26"/>
      <c r="Z127" s="28" t="s">
        <v>8343</v>
      </c>
      <c r="AA127" s="26"/>
      <c r="AB127" s="26"/>
      <c r="AC127" s="28" t="s">
        <v>7225</v>
      </c>
    </row>
    <row r="128" spans="2:29" ht="15.6" customHeight="1" x14ac:dyDescent="0.25">
      <c r="B128" s="21" t="s">
        <v>7956</v>
      </c>
      <c r="C128" s="22" t="s">
        <v>8344</v>
      </c>
      <c r="D128" s="23" t="s">
        <v>7431</v>
      </c>
      <c r="E128" s="23" t="s">
        <v>7580</v>
      </c>
      <c r="F128" s="23" t="s">
        <v>7267</v>
      </c>
      <c r="G128" s="23" t="s">
        <v>8345</v>
      </c>
      <c r="H128" s="23" t="s">
        <v>8346</v>
      </c>
      <c r="I128" s="23" t="s">
        <v>8347</v>
      </c>
      <c r="J128" s="23" t="s">
        <v>8348</v>
      </c>
      <c r="K128" s="23" t="s">
        <v>8349</v>
      </c>
      <c r="L128" s="24" t="s">
        <v>8350</v>
      </c>
      <c r="M128" s="23" t="s">
        <v>7274</v>
      </c>
      <c r="N128" s="23" t="s">
        <v>8351</v>
      </c>
      <c r="O128" s="23" t="s">
        <v>8352</v>
      </c>
      <c r="P128" s="25" t="s">
        <v>8353</v>
      </c>
      <c r="Q128" s="25" t="s">
        <v>8354</v>
      </c>
      <c r="R128" s="25" t="s">
        <v>8355</v>
      </c>
      <c r="S128" s="25" t="s">
        <v>8356</v>
      </c>
      <c r="T128" s="23" t="s">
        <v>7226</v>
      </c>
      <c r="U128" s="23" t="s">
        <v>7226</v>
      </c>
      <c r="V128" s="25" t="s">
        <v>8354</v>
      </c>
      <c r="W128" s="23" t="s">
        <v>7227</v>
      </c>
      <c r="X128" s="23" t="s">
        <v>7284</v>
      </c>
      <c r="Y128" s="23" t="s">
        <v>8357</v>
      </c>
      <c r="Z128" s="25" t="s">
        <v>8358</v>
      </c>
      <c r="AA128" s="23" t="s">
        <v>7226</v>
      </c>
      <c r="AB128" s="23" t="s">
        <v>7226</v>
      </c>
      <c r="AC128" s="25" t="s">
        <v>7225</v>
      </c>
    </row>
    <row r="129" spans="2:29" ht="15.6" customHeight="1" x14ac:dyDescent="0.25">
      <c r="B129" s="21" t="s">
        <v>7956</v>
      </c>
      <c r="C129" s="22" t="s">
        <v>8344</v>
      </c>
      <c r="D129" s="23" t="s">
        <v>7431</v>
      </c>
      <c r="E129" s="23" t="s">
        <v>7580</v>
      </c>
      <c r="F129" s="23" t="s">
        <v>7267</v>
      </c>
      <c r="G129" s="23" t="s">
        <v>8345</v>
      </c>
      <c r="H129" s="23" t="s">
        <v>8359</v>
      </c>
      <c r="I129" s="23" t="s">
        <v>8347</v>
      </c>
      <c r="J129" s="23" t="s">
        <v>8348</v>
      </c>
      <c r="K129" s="23" t="s">
        <v>8360</v>
      </c>
      <c r="L129" s="24" t="s">
        <v>8361</v>
      </c>
      <c r="M129" s="23" t="s">
        <v>7274</v>
      </c>
      <c r="N129" s="23" t="s">
        <v>8351</v>
      </c>
      <c r="O129" s="23" t="s">
        <v>8362</v>
      </c>
      <c r="P129" s="25" t="s">
        <v>8363</v>
      </c>
      <c r="Q129" s="25" t="s">
        <v>8364</v>
      </c>
      <c r="R129" s="25" t="s">
        <v>8365</v>
      </c>
      <c r="S129" s="25" t="s">
        <v>8366</v>
      </c>
      <c r="T129" s="23" t="s">
        <v>7226</v>
      </c>
      <c r="U129" s="23" t="s">
        <v>7226</v>
      </c>
      <c r="V129" s="25" t="s">
        <v>8364</v>
      </c>
      <c r="W129" s="23" t="s">
        <v>7227</v>
      </c>
      <c r="X129" s="23" t="s">
        <v>7284</v>
      </c>
      <c r="Y129" s="23" t="s">
        <v>8357</v>
      </c>
      <c r="Z129" s="25" t="s">
        <v>8367</v>
      </c>
      <c r="AA129" s="23" t="s">
        <v>7226</v>
      </c>
      <c r="AB129" s="23" t="s">
        <v>7226</v>
      </c>
      <c r="AC129" s="25" t="s">
        <v>7225</v>
      </c>
    </row>
    <row r="130" spans="2:29" ht="15.6" customHeight="1" x14ac:dyDescent="0.25">
      <c r="B130" s="21" t="s">
        <v>7956</v>
      </c>
      <c r="C130" s="22" t="s">
        <v>8344</v>
      </c>
      <c r="D130" s="23" t="s">
        <v>7431</v>
      </c>
      <c r="E130" s="23" t="s">
        <v>7580</v>
      </c>
      <c r="F130" s="23" t="s">
        <v>7267</v>
      </c>
      <c r="G130" s="23" t="s">
        <v>8345</v>
      </c>
      <c r="H130" s="23" t="s">
        <v>8368</v>
      </c>
      <c r="I130" s="23" t="s">
        <v>8347</v>
      </c>
      <c r="J130" s="23" t="s">
        <v>8348</v>
      </c>
      <c r="K130" s="23" t="s">
        <v>8369</v>
      </c>
      <c r="L130" s="24" t="s">
        <v>8370</v>
      </c>
      <c r="M130" s="23" t="s">
        <v>7274</v>
      </c>
      <c r="N130" s="23" t="s">
        <v>8351</v>
      </c>
      <c r="O130" s="23" t="s">
        <v>8371</v>
      </c>
      <c r="P130" s="25" t="s">
        <v>8372</v>
      </c>
      <c r="Q130" s="25" t="s">
        <v>8373</v>
      </c>
      <c r="R130" s="25" t="s">
        <v>8374</v>
      </c>
      <c r="S130" s="25" t="s">
        <v>8375</v>
      </c>
      <c r="T130" s="23" t="s">
        <v>7226</v>
      </c>
      <c r="U130" s="23" t="s">
        <v>7226</v>
      </c>
      <c r="V130" s="25" t="s">
        <v>8373</v>
      </c>
      <c r="W130" s="23" t="s">
        <v>7227</v>
      </c>
      <c r="X130" s="23" t="s">
        <v>7284</v>
      </c>
      <c r="Y130" s="23" t="s">
        <v>8357</v>
      </c>
      <c r="Z130" s="25" t="s">
        <v>8376</v>
      </c>
      <c r="AA130" s="23" t="s">
        <v>7226</v>
      </c>
      <c r="AB130" s="23" t="s">
        <v>7226</v>
      </c>
      <c r="AC130" s="25" t="s">
        <v>7225</v>
      </c>
    </row>
    <row r="131" spans="2:29" ht="15.6" customHeight="1" x14ac:dyDescent="0.25">
      <c r="B131" s="21" t="s">
        <v>7956</v>
      </c>
      <c r="C131" s="22" t="s">
        <v>8344</v>
      </c>
      <c r="D131" s="23" t="s">
        <v>7431</v>
      </c>
      <c r="E131" s="23" t="s">
        <v>7580</v>
      </c>
      <c r="F131" s="23" t="s">
        <v>7267</v>
      </c>
      <c r="G131" s="23" t="s">
        <v>8345</v>
      </c>
      <c r="H131" s="23" t="s">
        <v>8377</v>
      </c>
      <c r="I131" s="23" t="s">
        <v>8347</v>
      </c>
      <c r="J131" s="23" t="s">
        <v>8348</v>
      </c>
      <c r="K131" s="23" t="s">
        <v>8378</v>
      </c>
      <c r="L131" s="24" t="s">
        <v>8379</v>
      </c>
      <c r="M131" s="23" t="s">
        <v>7274</v>
      </c>
      <c r="N131" s="23" t="s">
        <v>8351</v>
      </c>
      <c r="O131" s="23" t="s">
        <v>8380</v>
      </c>
      <c r="P131" s="25" t="s">
        <v>8381</v>
      </c>
      <c r="Q131" s="25" t="s">
        <v>8382</v>
      </c>
      <c r="R131" s="25" t="s">
        <v>8383</v>
      </c>
      <c r="S131" s="25" t="s">
        <v>8384</v>
      </c>
      <c r="T131" s="23" t="s">
        <v>7226</v>
      </c>
      <c r="U131" s="23" t="s">
        <v>7226</v>
      </c>
      <c r="V131" s="25" t="s">
        <v>8382</v>
      </c>
      <c r="W131" s="23" t="s">
        <v>7227</v>
      </c>
      <c r="X131" s="23" t="s">
        <v>7284</v>
      </c>
      <c r="Y131" s="23" t="s">
        <v>8357</v>
      </c>
      <c r="Z131" s="25" t="s">
        <v>8385</v>
      </c>
      <c r="AA131" s="23" t="s">
        <v>7226</v>
      </c>
      <c r="AB131" s="23" t="s">
        <v>7226</v>
      </c>
      <c r="AC131" s="25" t="s">
        <v>7225</v>
      </c>
    </row>
    <row r="132" spans="2:29" ht="15.6" customHeight="1" x14ac:dyDescent="0.25">
      <c r="B132" s="21" t="s">
        <v>7956</v>
      </c>
      <c r="C132" s="22" t="s">
        <v>8344</v>
      </c>
      <c r="D132" s="23" t="s">
        <v>7431</v>
      </c>
      <c r="E132" s="23" t="s">
        <v>7580</v>
      </c>
      <c r="F132" s="23" t="s">
        <v>7267</v>
      </c>
      <c r="G132" s="23" t="s">
        <v>8345</v>
      </c>
      <c r="H132" s="23" t="s">
        <v>8386</v>
      </c>
      <c r="I132" s="23" t="s">
        <v>8347</v>
      </c>
      <c r="J132" s="23" t="s">
        <v>8348</v>
      </c>
      <c r="K132" s="23" t="s">
        <v>8387</v>
      </c>
      <c r="L132" s="24" t="s">
        <v>8388</v>
      </c>
      <c r="M132" s="23" t="s">
        <v>7274</v>
      </c>
      <c r="N132" s="23" t="s">
        <v>8351</v>
      </c>
      <c r="O132" s="23" t="s">
        <v>8389</v>
      </c>
      <c r="P132" s="25" t="s">
        <v>8390</v>
      </c>
      <c r="Q132" s="25" t="s">
        <v>8391</v>
      </c>
      <c r="R132" s="25" t="s">
        <v>8392</v>
      </c>
      <c r="S132" s="25" t="s">
        <v>8393</v>
      </c>
      <c r="T132" s="23" t="s">
        <v>7226</v>
      </c>
      <c r="U132" s="23" t="s">
        <v>7226</v>
      </c>
      <c r="V132" s="25" t="s">
        <v>8391</v>
      </c>
      <c r="W132" s="23" t="s">
        <v>7227</v>
      </c>
      <c r="X132" s="23" t="s">
        <v>7284</v>
      </c>
      <c r="Y132" s="23" t="s">
        <v>8357</v>
      </c>
      <c r="Z132" s="25" t="s">
        <v>8394</v>
      </c>
      <c r="AA132" s="23" t="s">
        <v>7226</v>
      </c>
      <c r="AB132" s="23" t="s">
        <v>7226</v>
      </c>
      <c r="AC132" s="25" t="s">
        <v>7225</v>
      </c>
    </row>
    <row r="133" spans="2:29" ht="15.6" customHeight="1" x14ac:dyDescent="0.25">
      <c r="B133" s="21" t="s">
        <v>7956</v>
      </c>
      <c r="C133" s="22" t="s">
        <v>8344</v>
      </c>
      <c r="D133" s="23" t="s">
        <v>7431</v>
      </c>
      <c r="E133" s="23" t="s">
        <v>7580</v>
      </c>
      <c r="F133" s="23" t="s">
        <v>7267</v>
      </c>
      <c r="G133" s="23" t="s">
        <v>8345</v>
      </c>
      <c r="H133" s="23" t="s">
        <v>8395</v>
      </c>
      <c r="I133" s="23" t="s">
        <v>8347</v>
      </c>
      <c r="J133" s="23" t="s">
        <v>8348</v>
      </c>
      <c r="K133" s="23" t="s">
        <v>8396</v>
      </c>
      <c r="L133" s="24" t="s">
        <v>8397</v>
      </c>
      <c r="M133" s="23" t="s">
        <v>7274</v>
      </c>
      <c r="N133" s="23" t="s">
        <v>8351</v>
      </c>
      <c r="O133" s="23" t="s">
        <v>8398</v>
      </c>
      <c r="P133" s="25" t="s">
        <v>8399</v>
      </c>
      <c r="Q133" s="25" t="s">
        <v>8400</v>
      </c>
      <c r="R133" s="25" t="s">
        <v>8401</v>
      </c>
      <c r="S133" s="25" t="s">
        <v>8402</v>
      </c>
      <c r="T133" s="23" t="s">
        <v>7226</v>
      </c>
      <c r="U133" s="23" t="s">
        <v>7226</v>
      </c>
      <c r="V133" s="25" t="s">
        <v>8400</v>
      </c>
      <c r="W133" s="23" t="s">
        <v>7227</v>
      </c>
      <c r="X133" s="23" t="s">
        <v>7284</v>
      </c>
      <c r="Y133" s="23" t="s">
        <v>8357</v>
      </c>
      <c r="Z133" s="25" t="s">
        <v>8403</v>
      </c>
      <c r="AA133" s="23" t="s">
        <v>7226</v>
      </c>
      <c r="AB133" s="23" t="s">
        <v>7226</v>
      </c>
      <c r="AC133" s="25" t="s">
        <v>7225</v>
      </c>
    </row>
    <row r="134" spans="2:29" ht="15.6" customHeight="1" x14ac:dyDescent="0.25">
      <c r="B134" s="21" t="s">
        <v>7956</v>
      </c>
      <c r="C134" s="22" t="s">
        <v>8344</v>
      </c>
      <c r="D134" s="23" t="s">
        <v>7431</v>
      </c>
      <c r="E134" s="23" t="s">
        <v>7580</v>
      </c>
      <c r="F134" s="23" t="s">
        <v>7267</v>
      </c>
      <c r="G134" s="23" t="s">
        <v>8345</v>
      </c>
      <c r="H134" s="23" t="s">
        <v>8404</v>
      </c>
      <c r="I134" s="23" t="s">
        <v>8347</v>
      </c>
      <c r="J134" s="23" t="s">
        <v>8348</v>
      </c>
      <c r="K134" s="23" t="s">
        <v>8405</v>
      </c>
      <c r="L134" s="24" t="s">
        <v>8406</v>
      </c>
      <c r="M134" s="23" t="s">
        <v>7274</v>
      </c>
      <c r="N134" s="23" t="s">
        <v>8351</v>
      </c>
      <c r="O134" s="23" t="s">
        <v>8352</v>
      </c>
      <c r="P134" s="25" t="s">
        <v>8407</v>
      </c>
      <c r="Q134" s="25" t="s">
        <v>8408</v>
      </c>
      <c r="R134" s="25" t="s">
        <v>8409</v>
      </c>
      <c r="S134" s="25" t="s">
        <v>8410</v>
      </c>
      <c r="T134" s="23" t="s">
        <v>7226</v>
      </c>
      <c r="U134" s="23" t="s">
        <v>7226</v>
      </c>
      <c r="V134" s="25" t="s">
        <v>8408</v>
      </c>
      <c r="W134" s="23" t="s">
        <v>7227</v>
      </c>
      <c r="X134" s="23" t="s">
        <v>7284</v>
      </c>
      <c r="Y134" s="23" t="s">
        <v>8357</v>
      </c>
      <c r="Z134" s="25" t="s">
        <v>8411</v>
      </c>
      <c r="AA134" s="23" t="s">
        <v>7226</v>
      </c>
      <c r="AB134" s="23" t="s">
        <v>7226</v>
      </c>
      <c r="AC134" s="25" t="s">
        <v>7225</v>
      </c>
    </row>
    <row r="135" spans="2:29" ht="15.6" customHeight="1" x14ac:dyDescent="0.25">
      <c r="B135" s="21" t="s">
        <v>7956</v>
      </c>
      <c r="C135" s="22" t="s">
        <v>8344</v>
      </c>
      <c r="D135" s="23" t="s">
        <v>7431</v>
      </c>
      <c r="E135" s="23" t="s">
        <v>7580</v>
      </c>
      <c r="F135" s="23" t="s">
        <v>7267</v>
      </c>
      <c r="G135" s="23" t="s">
        <v>8345</v>
      </c>
      <c r="H135" s="23" t="s">
        <v>8412</v>
      </c>
      <c r="I135" s="23" t="s">
        <v>8347</v>
      </c>
      <c r="J135" s="23" t="s">
        <v>8348</v>
      </c>
      <c r="K135" s="23" t="s">
        <v>8413</v>
      </c>
      <c r="L135" s="24" t="s">
        <v>8414</v>
      </c>
      <c r="M135" s="23" t="s">
        <v>7274</v>
      </c>
      <c r="N135" s="23" t="s">
        <v>8351</v>
      </c>
      <c r="O135" s="23" t="s">
        <v>8352</v>
      </c>
      <c r="P135" s="25" t="s">
        <v>8415</v>
      </c>
      <c r="Q135" s="25" t="s">
        <v>8416</v>
      </c>
      <c r="R135" s="25" t="s">
        <v>8417</v>
      </c>
      <c r="S135" s="25" t="s">
        <v>8418</v>
      </c>
      <c r="T135" s="23" t="s">
        <v>7226</v>
      </c>
      <c r="U135" s="23" t="s">
        <v>7226</v>
      </c>
      <c r="V135" s="25" t="s">
        <v>8416</v>
      </c>
      <c r="W135" s="23" t="s">
        <v>7227</v>
      </c>
      <c r="X135" s="23" t="s">
        <v>7284</v>
      </c>
      <c r="Y135" s="23" t="s">
        <v>8357</v>
      </c>
      <c r="Z135" s="25" t="s">
        <v>8419</v>
      </c>
      <c r="AA135" s="23" t="s">
        <v>7226</v>
      </c>
      <c r="AB135" s="23" t="s">
        <v>7226</v>
      </c>
      <c r="AC135" s="25" t="s">
        <v>7225</v>
      </c>
    </row>
    <row r="136" spans="2:29" ht="15.6" customHeight="1" x14ac:dyDescent="0.25">
      <c r="B136" s="21" t="s">
        <v>7956</v>
      </c>
      <c r="C136" s="22" t="s">
        <v>8344</v>
      </c>
      <c r="D136" s="23" t="s">
        <v>7431</v>
      </c>
      <c r="E136" s="23" t="s">
        <v>7580</v>
      </c>
      <c r="F136" s="23" t="s">
        <v>7267</v>
      </c>
      <c r="G136" s="23" t="s">
        <v>8345</v>
      </c>
      <c r="H136" s="23" t="s">
        <v>8420</v>
      </c>
      <c r="I136" s="23" t="s">
        <v>8347</v>
      </c>
      <c r="J136" s="23" t="s">
        <v>8348</v>
      </c>
      <c r="K136" s="23" t="s">
        <v>8421</v>
      </c>
      <c r="L136" s="24" t="s">
        <v>8422</v>
      </c>
      <c r="M136" s="23" t="s">
        <v>7274</v>
      </c>
      <c r="N136" s="23" t="s">
        <v>8351</v>
      </c>
      <c r="O136" s="23" t="s">
        <v>8423</v>
      </c>
      <c r="P136" s="25" t="s">
        <v>8424</v>
      </c>
      <c r="Q136" s="25" t="s">
        <v>8425</v>
      </c>
      <c r="R136" s="25" t="s">
        <v>8426</v>
      </c>
      <c r="S136" s="25" t="s">
        <v>8427</v>
      </c>
      <c r="T136" s="23" t="s">
        <v>7226</v>
      </c>
      <c r="U136" s="23" t="s">
        <v>7226</v>
      </c>
      <c r="V136" s="25" t="s">
        <v>8425</v>
      </c>
      <c r="W136" s="23" t="s">
        <v>7227</v>
      </c>
      <c r="X136" s="23" t="s">
        <v>7284</v>
      </c>
      <c r="Y136" s="23" t="s">
        <v>8357</v>
      </c>
      <c r="Z136" s="25" t="s">
        <v>8428</v>
      </c>
      <c r="AA136" s="23" t="s">
        <v>7226</v>
      </c>
      <c r="AB136" s="23" t="s">
        <v>7226</v>
      </c>
      <c r="AC136" s="25" t="s">
        <v>7225</v>
      </c>
    </row>
    <row r="137" spans="2:29" ht="15.6" customHeight="1" x14ac:dyDescent="0.25">
      <c r="B137" s="21"/>
      <c r="C137" s="22"/>
      <c r="D137" s="23"/>
      <c r="E137" s="23"/>
      <c r="F137" s="23"/>
      <c r="G137" s="23"/>
      <c r="H137" s="26"/>
      <c r="I137" s="23"/>
      <c r="J137" s="26"/>
      <c r="K137" s="26"/>
      <c r="L137" s="27" t="s">
        <v>8429</v>
      </c>
      <c r="M137" s="26"/>
      <c r="N137" s="26"/>
      <c r="O137" s="26"/>
      <c r="P137" s="28" t="s">
        <v>8430</v>
      </c>
      <c r="Q137" s="28" t="s">
        <v>8431</v>
      </c>
      <c r="R137" s="28" t="s">
        <v>8432</v>
      </c>
      <c r="S137" s="28" t="s">
        <v>8433</v>
      </c>
      <c r="T137" s="26"/>
      <c r="U137" s="26"/>
      <c r="V137" s="28" t="s">
        <v>8431</v>
      </c>
      <c r="W137" s="26"/>
      <c r="X137" s="26"/>
      <c r="Y137" s="26"/>
      <c r="Z137" s="28" t="s">
        <v>8434</v>
      </c>
      <c r="AA137" s="26"/>
      <c r="AB137" s="26"/>
      <c r="AC137" s="28" t="s">
        <v>7225</v>
      </c>
    </row>
    <row r="138" spans="2:29" ht="15.6" customHeight="1" x14ac:dyDescent="0.25">
      <c r="B138" s="21" t="s">
        <v>7956</v>
      </c>
      <c r="C138" s="22" t="s">
        <v>8344</v>
      </c>
      <c r="D138" s="23" t="s">
        <v>7431</v>
      </c>
      <c r="E138" s="23" t="s">
        <v>7580</v>
      </c>
      <c r="F138" s="23" t="s">
        <v>7267</v>
      </c>
      <c r="G138" s="23" t="s">
        <v>8345</v>
      </c>
      <c r="H138" s="23" t="s">
        <v>8435</v>
      </c>
      <c r="I138" s="23" t="s">
        <v>8436</v>
      </c>
      <c r="J138" s="23" t="s">
        <v>8348</v>
      </c>
      <c r="K138" s="23" t="s">
        <v>8437</v>
      </c>
      <c r="L138" s="24" t="s">
        <v>8438</v>
      </c>
      <c r="M138" s="23" t="s">
        <v>7274</v>
      </c>
      <c r="N138" s="23" t="s">
        <v>8351</v>
      </c>
      <c r="O138" s="23" t="s">
        <v>8439</v>
      </c>
      <c r="P138" s="25" t="s">
        <v>8440</v>
      </c>
      <c r="Q138" s="25" t="s">
        <v>8441</v>
      </c>
      <c r="R138" s="25" t="s">
        <v>8442</v>
      </c>
      <c r="S138" s="25" t="s">
        <v>8443</v>
      </c>
      <c r="T138" s="23" t="s">
        <v>7226</v>
      </c>
      <c r="U138" s="23" t="s">
        <v>7226</v>
      </c>
      <c r="V138" s="25" t="s">
        <v>8441</v>
      </c>
      <c r="W138" s="23" t="s">
        <v>7227</v>
      </c>
      <c r="X138" s="23" t="s">
        <v>7284</v>
      </c>
      <c r="Y138" s="23" t="s">
        <v>8357</v>
      </c>
      <c r="Z138" s="25" t="s">
        <v>8444</v>
      </c>
      <c r="AA138" s="23" t="s">
        <v>7226</v>
      </c>
      <c r="AB138" s="23" t="s">
        <v>7226</v>
      </c>
      <c r="AC138" s="25" t="s">
        <v>7225</v>
      </c>
    </row>
    <row r="139" spans="2:29" ht="15.6" customHeight="1" x14ac:dyDescent="0.25">
      <c r="B139" s="21" t="s">
        <v>7956</v>
      </c>
      <c r="C139" s="22" t="s">
        <v>8344</v>
      </c>
      <c r="D139" s="23" t="s">
        <v>7431</v>
      </c>
      <c r="E139" s="23" t="s">
        <v>7580</v>
      </c>
      <c r="F139" s="23" t="s">
        <v>7267</v>
      </c>
      <c r="G139" s="23" t="s">
        <v>8345</v>
      </c>
      <c r="H139" s="23" t="s">
        <v>8445</v>
      </c>
      <c r="I139" s="23" t="s">
        <v>8436</v>
      </c>
      <c r="J139" s="23" t="s">
        <v>8348</v>
      </c>
      <c r="K139" s="23" t="s">
        <v>8446</v>
      </c>
      <c r="L139" s="24" t="s">
        <v>8447</v>
      </c>
      <c r="M139" s="23" t="s">
        <v>7274</v>
      </c>
      <c r="N139" s="23" t="s">
        <v>8351</v>
      </c>
      <c r="O139" s="23" t="s">
        <v>8448</v>
      </c>
      <c r="P139" s="25" t="s">
        <v>8449</v>
      </c>
      <c r="Q139" s="25" t="s">
        <v>8450</v>
      </c>
      <c r="R139" s="25" t="s">
        <v>8451</v>
      </c>
      <c r="S139" s="25" t="s">
        <v>8452</v>
      </c>
      <c r="T139" s="23" t="s">
        <v>7226</v>
      </c>
      <c r="U139" s="23" t="s">
        <v>7226</v>
      </c>
      <c r="V139" s="25" t="s">
        <v>8450</v>
      </c>
      <c r="W139" s="23" t="s">
        <v>7227</v>
      </c>
      <c r="X139" s="23" t="s">
        <v>7284</v>
      </c>
      <c r="Y139" s="23" t="s">
        <v>8357</v>
      </c>
      <c r="Z139" s="25" t="s">
        <v>8453</v>
      </c>
      <c r="AA139" s="23" t="s">
        <v>7226</v>
      </c>
      <c r="AB139" s="23" t="s">
        <v>7226</v>
      </c>
      <c r="AC139" s="25" t="s">
        <v>7225</v>
      </c>
    </row>
    <row r="140" spans="2:29" ht="15.6" customHeight="1" x14ac:dyDescent="0.25">
      <c r="B140" s="21" t="s">
        <v>7956</v>
      </c>
      <c r="C140" s="22" t="s">
        <v>8344</v>
      </c>
      <c r="D140" s="23" t="s">
        <v>7431</v>
      </c>
      <c r="E140" s="23" t="s">
        <v>7580</v>
      </c>
      <c r="F140" s="23" t="s">
        <v>7267</v>
      </c>
      <c r="G140" s="23" t="s">
        <v>8345</v>
      </c>
      <c r="H140" s="23" t="s">
        <v>8454</v>
      </c>
      <c r="I140" s="23" t="s">
        <v>8436</v>
      </c>
      <c r="J140" s="23" t="s">
        <v>8348</v>
      </c>
      <c r="K140" s="23" t="s">
        <v>8455</v>
      </c>
      <c r="L140" s="24" t="s">
        <v>8456</v>
      </c>
      <c r="M140" s="23" t="s">
        <v>7274</v>
      </c>
      <c r="N140" s="23" t="s">
        <v>8351</v>
      </c>
      <c r="O140" s="23" t="s">
        <v>8457</v>
      </c>
      <c r="P140" s="25" t="s">
        <v>8458</v>
      </c>
      <c r="Q140" s="25" t="s">
        <v>8459</v>
      </c>
      <c r="R140" s="25" t="s">
        <v>8460</v>
      </c>
      <c r="S140" s="25" t="s">
        <v>8461</v>
      </c>
      <c r="T140" s="23" t="s">
        <v>7226</v>
      </c>
      <c r="U140" s="23" t="s">
        <v>7226</v>
      </c>
      <c r="V140" s="25" t="s">
        <v>8459</v>
      </c>
      <c r="W140" s="23" t="s">
        <v>7227</v>
      </c>
      <c r="X140" s="23" t="s">
        <v>7284</v>
      </c>
      <c r="Y140" s="23" t="s">
        <v>8357</v>
      </c>
      <c r="Z140" s="25" t="s">
        <v>8462</v>
      </c>
      <c r="AA140" s="23" t="s">
        <v>7226</v>
      </c>
      <c r="AB140" s="23" t="s">
        <v>7226</v>
      </c>
      <c r="AC140" s="25" t="s">
        <v>7225</v>
      </c>
    </row>
    <row r="141" spans="2:29" ht="15.6" customHeight="1" x14ac:dyDescent="0.25">
      <c r="B141" s="21" t="s">
        <v>7956</v>
      </c>
      <c r="C141" s="22" t="s">
        <v>8344</v>
      </c>
      <c r="D141" s="23" t="s">
        <v>7431</v>
      </c>
      <c r="E141" s="23" t="s">
        <v>7580</v>
      </c>
      <c r="F141" s="23" t="s">
        <v>7267</v>
      </c>
      <c r="G141" s="23" t="s">
        <v>8345</v>
      </c>
      <c r="H141" s="23" t="s">
        <v>8463</v>
      </c>
      <c r="I141" s="23" t="s">
        <v>8436</v>
      </c>
      <c r="J141" s="23" t="s">
        <v>8348</v>
      </c>
      <c r="K141" s="23" t="s">
        <v>8464</v>
      </c>
      <c r="L141" s="24" t="s">
        <v>8465</v>
      </c>
      <c r="M141" s="23" t="s">
        <v>7274</v>
      </c>
      <c r="N141" s="23" t="s">
        <v>8351</v>
      </c>
      <c r="O141" s="23" t="s">
        <v>8466</v>
      </c>
      <c r="P141" s="25" t="s">
        <v>8467</v>
      </c>
      <c r="Q141" s="25" t="s">
        <v>8468</v>
      </c>
      <c r="R141" s="25" t="s">
        <v>8469</v>
      </c>
      <c r="S141" s="25" t="s">
        <v>8470</v>
      </c>
      <c r="T141" s="23" t="s">
        <v>7226</v>
      </c>
      <c r="U141" s="23" t="s">
        <v>7226</v>
      </c>
      <c r="V141" s="25" t="s">
        <v>8468</v>
      </c>
      <c r="W141" s="23" t="s">
        <v>7227</v>
      </c>
      <c r="X141" s="23" t="s">
        <v>7284</v>
      </c>
      <c r="Y141" s="23" t="s">
        <v>8357</v>
      </c>
      <c r="Z141" s="25" t="s">
        <v>8471</v>
      </c>
      <c r="AA141" s="23" t="s">
        <v>7226</v>
      </c>
      <c r="AB141" s="23" t="s">
        <v>7226</v>
      </c>
      <c r="AC141" s="25" t="s">
        <v>7225</v>
      </c>
    </row>
    <row r="142" spans="2:29" ht="15.6" customHeight="1" x14ac:dyDescent="0.25">
      <c r="B142" s="21" t="s">
        <v>7956</v>
      </c>
      <c r="C142" s="22" t="s">
        <v>8344</v>
      </c>
      <c r="D142" s="23" t="s">
        <v>7431</v>
      </c>
      <c r="E142" s="23" t="s">
        <v>7580</v>
      </c>
      <c r="F142" s="23" t="s">
        <v>7267</v>
      </c>
      <c r="G142" s="23" t="s">
        <v>8345</v>
      </c>
      <c r="H142" s="23" t="s">
        <v>8472</v>
      </c>
      <c r="I142" s="23" t="s">
        <v>8436</v>
      </c>
      <c r="J142" s="23" t="s">
        <v>8348</v>
      </c>
      <c r="K142" s="23" t="s">
        <v>8473</v>
      </c>
      <c r="L142" s="24" t="s">
        <v>8474</v>
      </c>
      <c r="M142" s="23" t="s">
        <v>7274</v>
      </c>
      <c r="N142" s="23" t="s">
        <v>8351</v>
      </c>
      <c r="O142" s="23" t="s">
        <v>8475</v>
      </c>
      <c r="P142" s="25" t="s">
        <v>8476</v>
      </c>
      <c r="Q142" s="25" t="s">
        <v>8477</v>
      </c>
      <c r="R142" s="25" t="s">
        <v>8478</v>
      </c>
      <c r="S142" s="25" t="s">
        <v>8479</v>
      </c>
      <c r="T142" s="23" t="s">
        <v>7226</v>
      </c>
      <c r="U142" s="23" t="s">
        <v>7226</v>
      </c>
      <c r="V142" s="25" t="s">
        <v>8477</v>
      </c>
      <c r="W142" s="23" t="s">
        <v>7227</v>
      </c>
      <c r="X142" s="23" t="s">
        <v>7284</v>
      </c>
      <c r="Y142" s="23" t="s">
        <v>8357</v>
      </c>
      <c r="Z142" s="25" t="s">
        <v>8480</v>
      </c>
      <c r="AA142" s="23" t="s">
        <v>7226</v>
      </c>
      <c r="AB142" s="23" t="s">
        <v>7226</v>
      </c>
      <c r="AC142" s="25" t="s">
        <v>7225</v>
      </c>
    </row>
    <row r="143" spans="2:29" ht="15.6" customHeight="1" x14ac:dyDescent="0.25">
      <c r="B143" s="21"/>
      <c r="C143" s="22"/>
      <c r="D143" s="23"/>
      <c r="E143" s="23"/>
      <c r="F143" s="23"/>
      <c r="G143" s="23"/>
      <c r="H143" s="26"/>
      <c r="I143" s="23"/>
      <c r="J143" s="26"/>
      <c r="K143" s="26"/>
      <c r="L143" s="27" t="s">
        <v>8481</v>
      </c>
      <c r="M143" s="26"/>
      <c r="N143" s="26"/>
      <c r="O143" s="26"/>
      <c r="P143" s="28" t="s">
        <v>8482</v>
      </c>
      <c r="Q143" s="28" t="s">
        <v>8483</v>
      </c>
      <c r="R143" s="28" t="s">
        <v>8484</v>
      </c>
      <c r="S143" s="28" t="s">
        <v>8485</v>
      </c>
      <c r="T143" s="26"/>
      <c r="U143" s="26"/>
      <c r="V143" s="28" t="s">
        <v>8483</v>
      </c>
      <c r="W143" s="26"/>
      <c r="X143" s="26"/>
      <c r="Y143" s="26"/>
      <c r="Z143" s="28" t="s">
        <v>8486</v>
      </c>
      <c r="AA143" s="26"/>
      <c r="AB143" s="26"/>
      <c r="AC143" s="28" t="s">
        <v>7225</v>
      </c>
    </row>
    <row r="144" spans="2:29" ht="15.6" customHeight="1" x14ac:dyDescent="0.25">
      <c r="B144" s="21" t="s">
        <v>7956</v>
      </c>
      <c r="C144" s="22" t="s">
        <v>8344</v>
      </c>
      <c r="D144" s="23" t="s">
        <v>7431</v>
      </c>
      <c r="E144" s="23" t="s">
        <v>8487</v>
      </c>
      <c r="F144" s="23" t="s">
        <v>8488</v>
      </c>
      <c r="G144" s="23" t="s">
        <v>8345</v>
      </c>
      <c r="H144" s="23" t="s">
        <v>8489</v>
      </c>
      <c r="I144" s="23" t="s">
        <v>8490</v>
      </c>
      <c r="J144" s="23" t="s">
        <v>8491</v>
      </c>
      <c r="K144" s="23" t="s">
        <v>8492</v>
      </c>
      <c r="L144" s="24" t="s">
        <v>8493</v>
      </c>
      <c r="M144" s="23" t="s">
        <v>7274</v>
      </c>
      <c r="N144" s="23" t="s">
        <v>8494</v>
      </c>
      <c r="O144" s="23" t="s">
        <v>8495</v>
      </c>
      <c r="P144" s="25" t="s">
        <v>8496</v>
      </c>
      <c r="Q144" s="25" t="s">
        <v>8497</v>
      </c>
      <c r="R144" s="25" t="s">
        <v>8498</v>
      </c>
      <c r="S144" s="25" t="s">
        <v>8499</v>
      </c>
      <c r="T144" s="23" t="s">
        <v>7226</v>
      </c>
      <c r="U144" s="23" t="s">
        <v>7226</v>
      </c>
      <c r="V144" s="25" t="s">
        <v>8497</v>
      </c>
      <c r="W144" s="23" t="s">
        <v>7227</v>
      </c>
      <c r="X144" s="23" t="s">
        <v>8500</v>
      </c>
      <c r="Y144" s="23" t="s">
        <v>8501</v>
      </c>
      <c r="Z144" s="25" t="s">
        <v>8502</v>
      </c>
      <c r="AA144" s="23" t="s">
        <v>7226</v>
      </c>
      <c r="AB144" s="23" t="s">
        <v>7226</v>
      </c>
      <c r="AC144" s="25" t="s">
        <v>7225</v>
      </c>
    </row>
    <row r="145" spans="2:29" ht="15.6" customHeight="1" x14ac:dyDescent="0.25">
      <c r="B145" s="21" t="s">
        <v>7956</v>
      </c>
      <c r="C145" s="22" t="s">
        <v>8344</v>
      </c>
      <c r="D145" s="23" t="s">
        <v>7431</v>
      </c>
      <c r="E145" s="23" t="s">
        <v>8487</v>
      </c>
      <c r="F145" s="23" t="s">
        <v>8488</v>
      </c>
      <c r="G145" s="23" t="s">
        <v>8345</v>
      </c>
      <c r="H145" s="23" t="s">
        <v>8503</v>
      </c>
      <c r="I145" s="23" t="s">
        <v>8490</v>
      </c>
      <c r="J145" s="23" t="s">
        <v>8491</v>
      </c>
      <c r="K145" s="23" t="s">
        <v>8504</v>
      </c>
      <c r="L145" s="24" t="s">
        <v>8505</v>
      </c>
      <c r="M145" s="23" t="s">
        <v>7274</v>
      </c>
      <c r="N145" s="23" t="s">
        <v>8494</v>
      </c>
      <c r="O145" s="23" t="s">
        <v>8506</v>
      </c>
      <c r="P145" s="25" t="s">
        <v>8507</v>
      </c>
      <c r="Q145" s="25" t="s">
        <v>8508</v>
      </c>
      <c r="R145" s="25" t="s">
        <v>8509</v>
      </c>
      <c r="S145" s="25" t="s">
        <v>8510</v>
      </c>
      <c r="T145" s="23" t="s">
        <v>7226</v>
      </c>
      <c r="U145" s="23" t="s">
        <v>7226</v>
      </c>
      <c r="V145" s="25" t="s">
        <v>8508</v>
      </c>
      <c r="W145" s="23" t="s">
        <v>7227</v>
      </c>
      <c r="X145" s="23" t="s">
        <v>8500</v>
      </c>
      <c r="Y145" s="23" t="s">
        <v>8501</v>
      </c>
      <c r="Z145" s="25" t="s">
        <v>8511</v>
      </c>
      <c r="AA145" s="23" t="s">
        <v>7226</v>
      </c>
      <c r="AB145" s="23" t="s">
        <v>7226</v>
      </c>
      <c r="AC145" s="25" t="s">
        <v>7225</v>
      </c>
    </row>
    <row r="146" spans="2:29" ht="15.6" customHeight="1" x14ac:dyDescent="0.25">
      <c r="B146" s="21" t="s">
        <v>7956</v>
      </c>
      <c r="C146" s="22" t="s">
        <v>8344</v>
      </c>
      <c r="D146" s="23" t="s">
        <v>7431</v>
      </c>
      <c r="E146" s="23" t="s">
        <v>8487</v>
      </c>
      <c r="F146" s="23" t="s">
        <v>8488</v>
      </c>
      <c r="G146" s="23" t="s">
        <v>8345</v>
      </c>
      <c r="H146" s="23" t="s">
        <v>8512</v>
      </c>
      <c r="I146" s="23" t="s">
        <v>8490</v>
      </c>
      <c r="J146" s="23" t="s">
        <v>8491</v>
      </c>
      <c r="K146" s="23" t="s">
        <v>8513</v>
      </c>
      <c r="L146" s="24" t="s">
        <v>8514</v>
      </c>
      <c r="M146" s="23" t="s">
        <v>7274</v>
      </c>
      <c r="N146" s="23" t="s">
        <v>8494</v>
      </c>
      <c r="O146" s="23" t="s">
        <v>8515</v>
      </c>
      <c r="P146" s="25" t="s">
        <v>8516</v>
      </c>
      <c r="Q146" s="25" t="s">
        <v>8517</v>
      </c>
      <c r="R146" s="25" t="s">
        <v>8518</v>
      </c>
      <c r="S146" s="25" t="s">
        <v>8519</v>
      </c>
      <c r="T146" s="23" t="s">
        <v>7226</v>
      </c>
      <c r="U146" s="23" t="s">
        <v>7226</v>
      </c>
      <c r="V146" s="25" t="s">
        <v>8517</v>
      </c>
      <c r="W146" s="23" t="s">
        <v>7227</v>
      </c>
      <c r="X146" s="23" t="s">
        <v>8500</v>
      </c>
      <c r="Y146" s="23" t="s">
        <v>8501</v>
      </c>
      <c r="Z146" s="25" t="s">
        <v>8520</v>
      </c>
      <c r="AA146" s="23" t="s">
        <v>7226</v>
      </c>
      <c r="AB146" s="23" t="s">
        <v>7226</v>
      </c>
      <c r="AC146" s="25" t="s">
        <v>7225</v>
      </c>
    </row>
    <row r="147" spans="2:29" ht="15.6" customHeight="1" x14ac:dyDescent="0.25">
      <c r="B147" s="21" t="s">
        <v>7956</v>
      </c>
      <c r="C147" s="22" t="s">
        <v>8344</v>
      </c>
      <c r="D147" s="23" t="s">
        <v>7431</v>
      </c>
      <c r="E147" s="23" t="s">
        <v>8487</v>
      </c>
      <c r="F147" s="23" t="s">
        <v>8488</v>
      </c>
      <c r="G147" s="23" t="s">
        <v>8345</v>
      </c>
      <c r="H147" s="23" t="s">
        <v>8521</v>
      </c>
      <c r="I147" s="23" t="s">
        <v>8490</v>
      </c>
      <c r="J147" s="23" t="s">
        <v>8491</v>
      </c>
      <c r="K147" s="23" t="s">
        <v>8522</v>
      </c>
      <c r="L147" s="24" t="s">
        <v>8523</v>
      </c>
      <c r="M147" s="23" t="s">
        <v>7274</v>
      </c>
      <c r="N147" s="23" t="s">
        <v>8494</v>
      </c>
      <c r="O147" s="23" t="s">
        <v>8524</v>
      </c>
      <c r="P147" s="25" t="s">
        <v>8525</v>
      </c>
      <c r="Q147" s="25" t="s">
        <v>8526</v>
      </c>
      <c r="R147" s="25" t="s">
        <v>8527</v>
      </c>
      <c r="S147" s="25" t="s">
        <v>8528</v>
      </c>
      <c r="T147" s="23" t="s">
        <v>7226</v>
      </c>
      <c r="U147" s="23" t="s">
        <v>7226</v>
      </c>
      <c r="V147" s="25" t="s">
        <v>8526</v>
      </c>
      <c r="W147" s="23" t="s">
        <v>7227</v>
      </c>
      <c r="X147" s="23" t="s">
        <v>8500</v>
      </c>
      <c r="Y147" s="23" t="s">
        <v>8501</v>
      </c>
      <c r="Z147" s="25" t="s">
        <v>8529</v>
      </c>
      <c r="AA147" s="23" t="s">
        <v>7226</v>
      </c>
      <c r="AB147" s="23" t="s">
        <v>7226</v>
      </c>
      <c r="AC147" s="25" t="s">
        <v>7225</v>
      </c>
    </row>
    <row r="148" spans="2:29" ht="15.6" customHeight="1" x14ac:dyDescent="0.25">
      <c r="B148" s="21" t="s">
        <v>7956</v>
      </c>
      <c r="C148" s="22" t="s">
        <v>8344</v>
      </c>
      <c r="D148" s="23" t="s">
        <v>7431</v>
      </c>
      <c r="E148" s="23" t="s">
        <v>8487</v>
      </c>
      <c r="F148" s="23" t="s">
        <v>8488</v>
      </c>
      <c r="G148" s="23" t="s">
        <v>8345</v>
      </c>
      <c r="H148" s="23" t="s">
        <v>8530</v>
      </c>
      <c r="I148" s="23" t="s">
        <v>8490</v>
      </c>
      <c r="J148" s="23" t="s">
        <v>8491</v>
      </c>
      <c r="K148" s="23" t="s">
        <v>8531</v>
      </c>
      <c r="L148" s="24" t="s">
        <v>8532</v>
      </c>
      <c r="M148" s="23" t="s">
        <v>7274</v>
      </c>
      <c r="N148" s="23" t="s">
        <v>8494</v>
      </c>
      <c r="O148" s="23" t="s">
        <v>8533</v>
      </c>
      <c r="P148" s="25" t="s">
        <v>8534</v>
      </c>
      <c r="Q148" s="25" t="s">
        <v>8535</v>
      </c>
      <c r="R148" s="25" t="s">
        <v>8536</v>
      </c>
      <c r="S148" s="25" t="s">
        <v>8537</v>
      </c>
      <c r="T148" s="23" t="s">
        <v>7226</v>
      </c>
      <c r="U148" s="23" t="s">
        <v>7226</v>
      </c>
      <c r="V148" s="25" t="s">
        <v>8535</v>
      </c>
      <c r="W148" s="23" t="s">
        <v>7227</v>
      </c>
      <c r="X148" s="23" t="s">
        <v>8500</v>
      </c>
      <c r="Y148" s="23" t="s">
        <v>8501</v>
      </c>
      <c r="Z148" s="25" t="s">
        <v>8538</v>
      </c>
      <c r="AA148" s="23" t="s">
        <v>7226</v>
      </c>
      <c r="AB148" s="23" t="s">
        <v>7226</v>
      </c>
      <c r="AC148" s="25" t="s">
        <v>7225</v>
      </c>
    </row>
    <row r="149" spans="2:29" ht="15.6" customHeight="1" x14ac:dyDescent="0.25">
      <c r="B149" s="21"/>
      <c r="C149" s="22"/>
      <c r="D149" s="23"/>
      <c r="E149" s="23"/>
      <c r="F149" s="23"/>
      <c r="G149" s="23"/>
      <c r="H149" s="26"/>
      <c r="I149" s="23"/>
      <c r="J149" s="26"/>
      <c r="K149" s="26"/>
      <c r="L149" s="27" t="s">
        <v>8539</v>
      </c>
      <c r="M149" s="26"/>
      <c r="N149" s="26"/>
      <c r="O149" s="26"/>
      <c r="P149" s="28" t="s">
        <v>8540</v>
      </c>
      <c r="Q149" s="28" t="s">
        <v>8541</v>
      </c>
      <c r="R149" s="28" t="s">
        <v>8542</v>
      </c>
      <c r="S149" s="28" t="s">
        <v>8543</v>
      </c>
      <c r="T149" s="26"/>
      <c r="U149" s="26"/>
      <c r="V149" s="28" t="s">
        <v>8541</v>
      </c>
      <c r="W149" s="26"/>
      <c r="X149" s="26"/>
      <c r="Y149" s="26"/>
      <c r="Z149" s="28" t="s">
        <v>8544</v>
      </c>
      <c r="AA149" s="26"/>
      <c r="AB149" s="26"/>
      <c r="AC149" s="28" t="s">
        <v>7225</v>
      </c>
    </row>
    <row r="150" spans="2:29" ht="15.6" customHeight="1" x14ac:dyDescent="0.25">
      <c r="B150" s="21" t="s">
        <v>7956</v>
      </c>
      <c r="C150" s="22" t="s">
        <v>8344</v>
      </c>
      <c r="D150" s="23" t="s">
        <v>7431</v>
      </c>
      <c r="E150" s="23" t="s">
        <v>8487</v>
      </c>
      <c r="F150" s="23" t="s">
        <v>8488</v>
      </c>
      <c r="G150" s="23" t="s">
        <v>8345</v>
      </c>
      <c r="H150" s="23" t="s">
        <v>8545</v>
      </c>
      <c r="I150" s="23" t="s">
        <v>8546</v>
      </c>
      <c r="J150" s="23" t="s">
        <v>8491</v>
      </c>
      <c r="K150" s="23" t="s">
        <v>8547</v>
      </c>
      <c r="L150" s="24" t="s">
        <v>8548</v>
      </c>
      <c r="M150" s="23" t="s">
        <v>7274</v>
      </c>
      <c r="N150" s="23" t="s">
        <v>8494</v>
      </c>
      <c r="O150" s="23" t="s">
        <v>8549</v>
      </c>
      <c r="P150" s="25" t="s">
        <v>8550</v>
      </c>
      <c r="Q150" s="25" t="s">
        <v>8551</v>
      </c>
      <c r="R150" s="25" t="s">
        <v>8552</v>
      </c>
      <c r="S150" s="25" t="s">
        <v>8553</v>
      </c>
      <c r="T150" s="23" t="s">
        <v>7226</v>
      </c>
      <c r="U150" s="23" t="s">
        <v>7226</v>
      </c>
      <c r="V150" s="25" t="s">
        <v>8551</v>
      </c>
      <c r="W150" s="23" t="s">
        <v>7227</v>
      </c>
      <c r="X150" s="23" t="s">
        <v>8500</v>
      </c>
      <c r="Y150" s="23" t="s">
        <v>8501</v>
      </c>
      <c r="Z150" s="25" t="s">
        <v>8554</v>
      </c>
      <c r="AA150" s="23" t="s">
        <v>7226</v>
      </c>
      <c r="AB150" s="23" t="s">
        <v>7226</v>
      </c>
      <c r="AC150" s="25" t="s">
        <v>7225</v>
      </c>
    </row>
    <row r="151" spans="2:29" ht="15.6" customHeight="1" x14ac:dyDescent="0.25">
      <c r="B151" s="21" t="s">
        <v>7956</v>
      </c>
      <c r="C151" s="22" t="s">
        <v>8344</v>
      </c>
      <c r="D151" s="23" t="s">
        <v>7431</v>
      </c>
      <c r="E151" s="23" t="s">
        <v>8487</v>
      </c>
      <c r="F151" s="23" t="s">
        <v>8488</v>
      </c>
      <c r="G151" s="23" t="s">
        <v>8345</v>
      </c>
      <c r="H151" s="23" t="s">
        <v>8555</v>
      </c>
      <c r="I151" s="23" t="s">
        <v>8546</v>
      </c>
      <c r="J151" s="23" t="s">
        <v>8491</v>
      </c>
      <c r="K151" s="23" t="s">
        <v>8556</v>
      </c>
      <c r="L151" s="24" t="s">
        <v>8557</v>
      </c>
      <c r="M151" s="23" t="s">
        <v>7274</v>
      </c>
      <c r="N151" s="23" t="s">
        <v>8494</v>
      </c>
      <c r="O151" s="23" t="s">
        <v>8506</v>
      </c>
      <c r="P151" s="25" t="s">
        <v>8558</v>
      </c>
      <c r="Q151" s="25" t="s">
        <v>8559</v>
      </c>
      <c r="R151" s="25" t="s">
        <v>8560</v>
      </c>
      <c r="S151" s="25" t="s">
        <v>8561</v>
      </c>
      <c r="T151" s="23" t="s">
        <v>7226</v>
      </c>
      <c r="U151" s="23" t="s">
        <v>7226</v>
      </c>
      <c r="V151" s="25" t="s">
        <v>8559</v>
      </c>
      <c r="W151" s="23" t="s">
        <v>7227</v>
      </c>
      <c r="X151" s="23" t="s">
        <v>8500</v>
      </c>
      <c r="Y151" s="23" t="s">
        <v>8501</v>
      </c>
      <c r="Z151" s="25" t="s">
        <v>8562</v>
      </c>
      <c r="AA151" s="23" t="s">
        <v>7226</v>
      </c>
      <c r="AB151" s="23" t="s">
        <v>7226</v>
      </c>
      <c r="AC151" s="25" t="s">
        <v>7225</v>
      </c>
    </row>
    <row r="152" spans="2:29" ht="15.6" customHeight="1" x14ac:dyDescent="0.25">
      <c r="B152" s="21" t="s">
        <v>7956</v>
      </c>
      <c r="C152" s="22" t="s">
        <v>8344</v>
      </c>
      <c r="D152" s="23" t="s">
        <v>7431</v>
      </c>
      <c r="E152" s="23" t="s">
        <v>8487</v>
      </c>
      <c r="F152" s="23" t="s">
        <v>8488</v>
      </c>
      <c r="G152" s="23" t="s">
        <v>8345</v>
      </c>
      <c r="H152" s="23" t="s">
        <v>8563</v>
      </c>
      <c r="I152" s="23" t="s">
        <v>8546</v>
      </c>
      <c r="J152" s="23" t="s">
        <v>8491</v>
      </c>
      <c r="K152" s="23" t="s">
        <v>8564</v>
      </c>
      <c r="L152" s="24" t="s">
        <v>8565</v>
      </c>
      <c r="M152" s="23" t="s">
        <v>7274</v>
      </c>
      <c r="N152" s="23" t="s">
        <v>8494</v>
      </c>
      <c r="O152" s="23" t="s">
        <v>8566</v>
      </c>
      <c r="P152" s="25" t="s">
        <v>8567</v>
      </c>
      <c r="Q152" s="25" t="s">
        <v>8568</v>
      </c>
      <c r="R152" s="25" t="s">
        <v>8250</v>
      </c>
      <c r="S152" s="25" t="s">
        <v>8569</v>
      </c>
      <c r="T152" s="23" t="s">
        <v>7226</v>
      </c>
      <c r="U152" s="23" t="s">
        <v>7226</v>
      </c>
      <c r="V152" s="25" t="s">
        <v>8568</v>
      </c>
      <c r="W152" s="23" t="s">
        <v>7227</v>
      </c>
      <c r="X152" s="23" t="s">
        <v>8500</v>
      </c>
      <c r="Y152" s="23" t="s">
        <v>8501</v>
      </c>
      <c r="Z152" s="25" t="s">
        <v>8570</v>
      </c>
      <c r="AA152" s="23" t="s">
        <v>7226</v>
      </c>
      <c r="AB152" s="23" t="s">
        <v>7226</v>
      </c>
      <c r="AC152" s="25" t="s">
        <v>7225</v>
      </c>
    </row>
    <row r="153" spans="2:29" ht="15.6" customHeight="1" x14ac:dyDescent="0.25">
      <c r="B153" s="21" t="s">
        <v>7956</v>
      </c>
      <c r="C153" s="22" t="s">
        <v>8344</v>
      </c>
      <c r="D153" s="23" t="s">
        <v>7431</v>
      </c>
      <c r="E153" s="23" t="s">
        <v>8487</v>
      </c>
      <c r="F153" s="23" t="s">
        <v>8488</v>
      </c>
      <c r="G153" s="23" t="s">
        <v>8345</v>
      </c>
      <c r="H153" s="23" t="s">
        <v>8571</v>
      </c>
      <c r="I153" s="23" t="s">
        <v>8546</v>
      </c>
      <c r="J153" s="23" t="s">
        <v>8491</v>
      </c>
      <c r="K153" s="23" t="s">
        <v>8572</v>
      </c>
      <c r="L153" s="24" t="s">
        <v>8573</v>
      </c>
      <c r="M153" s="23" t="s">
        <v>7274</v>
      </c>
      <c r="N153" s="23" t="s">
        <v>8494</v>
      </c>
      <c r="O153" s="23" t="s">
        <v>8574</v>
      </c>
      <c r="P153" s="25" t="s">
        <v>8575</v>
      </c>
      <c r="Q153" s="25" t="s">
        <v>8576</v>
      </c>
      <c r="R153" s="25" t="s">
        <v>8577</v>
      </c>
      <c r="S153" s="25" t="s">
        <v>8578</v>
      </c>
      <c r="T153" s="23" t="s">
        <v>7226</v>
      </c>
      <c r="U153" s="23" t="s">
        <v>7226</v>
      </c>
      <c r="V153" s="25" t="s">
        <v>8576</v>
      </c>
      <c r="W153" s="23" t="s">
        <v>7227</v>
      </c>
      <c r="X153" s="23" t="s">
        <v>8500</v>
      </c>
      <c r="Y153" s="23" t="s">
        <v>8501</v>
      </c>
      <c r="Z153" s="25" t="s">
        <v>8579</v>
      </c>
      <c r="AA153" s="23" t="s">
        <v>7226</v>
      </c>
      <c r="AB153" s="23" t="s">
        <v>7226</v>
      </c>
      <c r="AC153" s="25" t="s">
        <v>7225</v>
      </c>
    </row>
    <row r="154" spans="2:29" ht="15.6" customHeight="1" x14ac:dyDescent="0.25">
      <c r="B154" s="21" t="s">
        <v>7956</v>
      </c>
      <c r="C154" s="22" t="s">
        <v>8344</v>
      </c>
      <c r="D154" s="23" t="s">
        <v>7431</v>
      </c>
      <c r="E154" s="23" t="s">
        <v>8487</v>
      </c>
      <c r="F154" s="23" t="s">
        <v>8488</v>
      </c>
      <c r="G154" s="23" t="s">
        <v>8345</v>
      </c>
      <c r="H154" s="23" t="s">
        <v>8580</v>
      </c>
      <c r="I154" s="23" t="s">
        <v>8546</v>
      </c>
      <c r="J154" s="23" t="s">
        <v>8491</v>
      </c>
      <c r="K154" s="23" t="s">
        <v>8581</v>
      </c>
      <c r="L154" s="24" t="s">
        <v>8582</v>
      </c>
      <c r="M154" s="23" t="s">
        <v>7274</v>
      </c>
      <c r="N154" s="23" t="s">
        <v>8494</v>
      </c>
      <c r="O154" s="23" t="s">
        <v>8583</v>
      </c>
      <c r="P154" s="25" t="s">
        <v>8584</v>
      </c>
      <c r="Q154" s="25" t="s">
        <v>8585</v>
      </c>
      <c r="R154" s="25" t="s">
        <v>8586</v>
      </c>
      <c r="S154" s="25" t="s">
        <v>8587</v>
      </c>
      <c r="T154" s="23" t="s">
        <v>7226</v>
      </c>
      <c r="U154" s="23" t="s">
        <v>7226</v>
      </c>
      <c r="V154" s="25" t="s">
        <v>8585</v>
      </c>
      <c r="W154" s="23" t="s">
        <v>7227</v>
      </c>
      <c r="X154" s="23" t="s">
        <v>8500</v>
      </c>
      <c r="Y154" s="23" t="s">
        <v>8501</v>
      </c>
      <c r="Z154" s="25" t="s">
        <v>8588</v>
      </c>
      <c r="AA154" s="23" t="s">
        <v>7226</v>
      </c>
      <c r="AB154" s="23" t="s">
        <v>7226</v>
      </c>
      <c r="AC154" s="25" t="s">
        <v>7225</v>
      </c>
    </row>
    <row r="155" spans="2:29" ht="15.6" customHeight="1" x14ac:dyDescent="0.25">
      <c r="B155" s="21" t="s">
        <v>7956</v>
      </c>
      <c r="C155" s="22" t="s">
        <v>8344</v>
      </c>
      <c r="D155" s="23" t="s">
        <v>7431</v>
      </c>
      <c r="E155" s="23" t="s">
        <v>8487</v>
      </c>
      <c r="F155" s="23" t="s">
        <v>8488</v>
      </c>
      <c r="G155" s="23" t="s">
        <v>8345</v>
      </c>
      <c r="H155" s="23" t="s">
        <v>8589</v>
      </c>
      <c r="I155" s="23" t="s">
        <v>8546</v>
      </c>
      <c r="J155" s="23" t="s">
        <v>8491</v>
      </c>
      <c r="K155" s="23" t="s">
        <v>8590</v>
      </c>
      <c r="L155" s="24" t="s">
        <v>8591</v>
      </c>
      <c r="M155" s="23" t="s">
        <v>7274</v>
      </c>
      <c r="N155" s="23" t="s">
        <v>8494</v>
      </c>
      <c r="O155" s="23" t="s">
        <v>8592</v>
      </c>
      <c r="P155" s="25" t="s">
        <v>8593</v>
      </c>
      <c r="Q155" s="25" t="s">
        <v>8594</v>
      </c>
      <c r="R155" s="25" t="s">
        <v>8595</v>
      </c>
      <c r="S155" s="25" t="s">
        <v>8596</v>
      </c>
      <c r="T155" s="23" t="s">
        <v>7226</v>
      </c>
      <c r="U155" s="23" t="s">
        <v>7226</v>
      </c>
      <c r="V155" s="25" t="s">
        <v>8594</v>
      </c>
      <c r="W155" s="23" t="s">
        <v>7227</v>
      </c>
      <c r="X155" s="23" t="s">
        <v>8500</v>
      </c>
      <c r="Y155" s="23" t="s">
        <v>8501</v>
      </c>
      <c r="Z155" s="25" t="s">
        <v>8597</v>
      </c>
      <c r="AA155" s="23" t="s">
        <v>7226</v>
      </c>
      <c r="AB155" s="23" t="s">
        <v>7226</v>
      </c>
      <c r="AC155" s="25" t="s">
        <v>7225</v>
      </c>
    </row>
    <row r="156" spans="2:29" ht="15.6" customHeight="1" x14ac:dyDescent="0.25">
      <c r="B156" s="21" t="s">
        <v>7956</v>
      </c>
      <c r="C156" s="22" t="s">
        <v>8344</v>
      </c>
      <c r="D156" s="23" t="s">
        <v>7431</v>
      </c>
      <c r="E156" s="23" t="s">
        <v>8487</v>
      </c>
      <c r="F156" s="23" t="s">
        <v>8488</v>
      </c>
      <c r="G156" s="23" t="s">
        <v>8345</v>
      </c>
      <c r="H156" s="23" t="s">
        <v>8598</v>
      </c>
      <c r="I156" s="23" t="s">
        <v>8546</v>
      </c>
      <c r="J156" s="23" t="s">
        <v>8491</v>
      </c>
      <c r="K156" s="23" t="s">
        <v>8599</v>
      </c>
      <c r="L156" s="24" t="s">
        <v>8600</v>
      </c>
      <c r="M156" s="23" t="s">
        <v>7274</v>
      </c>
      <c r="N156" s="23" t="s">
        <v>8494</v>
      </c>
      <c r="O156" s="23" t="s">
        <v>8601</v>
      </c>
      <c r="P156" s="25" t="s">
        <v>8602</v>
      </c>
      <c r="Q156" s="25" t="s">
        <v>8603</v>
      </c>
      <c r="R156" s="25" t="s">
        <v>8604</v>
      </c>
      <c r="S156" s="25" t="s">
        <v>8605</v>
      </c>
      <c r="T156" s="23" t="s">
        <v>7226</v>
      </c>
      <c r="U156" s="23" t="s">
        <v>7226</v>
      </c>
      <c r="V156" s="25" t="s">
        <v>8603</v>
      </c>
      <c r="W156" s="23" t="s">
        <v>7227</v>
      </c>
      <c r="X156" s="23" t="s">
        <v>8500</v>
      </c>
      <c r="Y156" s="23" t="s">
        <v>8501</v>
      </c>
      <c r="Z156" s="25" t="s">
        <v>8606</v>
      </c>
      <c r="AA156" s="23" t="s">
        <v>7226</v>
      </c>
      <c r="AB156" s="23" t="s">
        <v>7226</v>
      </c>
      <c r="AC156" s="25" t="s">
        <v>7225</v>
      </c>
    </row>
    <row r="157" spans="2:29" ht="15.6" customHeight="1" x14ac:dyDescent="0.25">
      <c r="B157" s="21" t="s">
        <v>7956</v>
      </c>
      <c r="C157" s="22" t="s">
        <v>8344</v>
      </c>
      <c r="D157" s="23" t="s">
        <v>7431</v>
      </c>
      <c r="E157" s="23" t="s">
        <v>8487</v>
      </c>
      <c r="F157" s="23" t="s">
        <v>8488</v>
      </c>
      <c r="G157" s="23" t="s">
        <v>8345</v>
      </c>
      <c r="H157" s="23" t="s">
        <v>8607</v>
      </c>
      <c r="I157" s="23" t="s">
        <v>8546</v>
      </c>
      <c r="J157" s="23" t="s">
        <v>8491</v>
      </c>
      <c r="K157" s="23" t="s">
        <v>8608</v>
      </c>
      <c r="L157" s="24" t="s">
        <v>8609</v>
      </c>
      <c r="M157" s="23" t="s">
        <v>7274</v>
      </c>
      <c r="N157" s="23" t="s">
        <v>8494</v>
      </c>
      <c r="O157" s="23" t="s">
        <v>8610</v>
      </c>
      <c r="P157" s="25" t="s">
        <v>8611</v>
      </c>
      <c r="Q157" s="25" t="s">
        <v>8612</v>
      </c>
      <c r="R157" s="25" t="s">
        <v>8613</v>
      </c>
      <c r="S157" s="25" t="s">
        <v>8614</v>
      </c>
      <c r="T157" s="23" t="s">
        <v>7226</v>
      </c>
      <c r="U157" s="23" t="s">
        <v>7226</v>
      </c>
      <c r="V157" s="25" t="s">
        <v>8612</v>
      </c>
      <c r="W157" s="23" t="s">
        <v>7227</v>
      </c>
      <c r="X157" s="23" t="s">
        <v>8500</v>
      </c>
      <c r="Y157" s="23" t="s">
        <v>8501</v>
      </c>
      <c r="Z157" s="25" t="s">
        <v>8615</v>
      </c>
      <c r="AA157" s="23" t="s">
        <v>7226</v>
      </c>
      <c r="AB157" s="23" t="s">
        <v>7226</v>
      </c>
      <c r="AC157" s="25" t="s">
        <v>7225</v>
      </c>
    </row>
    <row r="158" spans="2:29" ht="15.6" customHeight="1" x14ac:dyDescent="0.25">
      <c r="B158" s="21" t="s">
        <v>7956</v>
      </c>
      <c r="C158" s="22" t="s">
        <v>8344</v>
      </c>
      <c r="D158" s="23" t="s">
        <v>7431</v>
      </c>
      <c r="E158" s="23" t="s">
        <v>8487</v>
      </c>
      <c r="F158" s="23" t="s">
        <v>8488</v>
      </c>
      <c r="G158" s="23" t="s">
        <v>8345</v>
      </c>
      <c r="H158" s="23" t="s">
        <v>8616</v>
      </c>
      <c r="I158" s="23" t="s">
        <v>8546</v>
      </c>
      <c r="J158" s="23" t="s">
        <v>8491</v>
      </c>
      <c r="K158" s="23" t="s">
        <v>8617</v>
      </c>
      <c r="L158" s="24" t="s">
        <v>8618</v>
      </c>
      <c r="M158" s="23" t="s">
        <v>7274</v>
      </c>
      <c r="N158" s="23" t="s">
        <v>8494</v>
      </c>
      <c r="O158" s="23" t="s">
        <v>8583</v>
      </c>
      <c r="P158" s="25" t="s">
        <v>8619</v>
      </c>
      <c r="Q158" s="25" t="s">
        <v>8620</v>
      </c>
      <c r="R158" s="25" t="s">
        <v>8621</v>
      </c>
      <c r="S158" s="25" t="s">
        <v>8622</v>
      </c>
      <c r="T158" s="23" t="s">
        <v>7226</v>
      </c>
      <c r="U158" s="23" t="s">
        <v>7226</v>
      </c>
      <c r="V158" s="25" t="s">
        <v>8620</v>
      </c>
      <c r="W158" s="23" t="s">
        <v>7227</v>
      </c>
      <c r="X158" s="23" t="s">
        <v>8500</v>
      </c>
      <c r="Y158" s="23" t="s">
        <v>8501</v>
      </c>
      <c r="Z158" s="25" t="s">
        <v>8623</v>
      </c>
      <c r="AA158" s="23" t="s">
        <v>7226</v>
      </c>
      <c r="AB158" s="23" t="s">
        <v>7226</v>
      </c>
      <c r="AC158" s="25" t="s">
        <v>7225</v>
      </c>
    </row>
    <row r="159" spans="2:29" ht="15.6" customHeight="1" x14ac:dyDescent="0.25">
      <c r="B159" s="21"/>
      <c r="C159" s="22"/>
      <c r="D159" s="23"/>
      <c r="E159" s="23"/>
      <c r="F159" s="23"/>
      <c r="G159" s="23"/>
      <c r="H159" s="26"/>
      <c r="I159" s="23"/>
      <c r="J159" s="26"/>
      <c r="K159" s="26"/>
      <c r="L159" s="27" t="s">
        <v>8624</v>
      </c>
      <c r="M159" s="26"/>
      <c r="N159" s="26"/>
      <c r="O159" s="26"/>
      <c r="P159" s="28" t="s">
        <v>8625</v>
      </c>
      <c r="Q159" s="28" t="s">
        <v>8626</v>
      </c>
      <c r="R159" s="28" t="s">
        <v>8627</v>
      </c>
      <c r="S159" s="28" t="s">
        <v>8628</v>
      </c>
      <c r="T159" s="26"/>
      <c r="U159" s="26"/>
      <c r="V159" s="28" t="s">
        <v>8626</v>
      </c>
      <c r="W159" s="26"/>
      <c r="X159" s="26"/>
      <c r="Y159" s="26"/>
      <c r="Z159" s="28" t="s">
        <v>8629</v>
      </c>
      <c r="AA159" s="26"/>
      <c r="AB159" s="26"/>
      <c r="AC159" s="28" t="s">
        <v>7225</v>
      </c>
    </row>
    <row r="160" spans="2:29" ht="15.6" customHeight="1" x14ac:dyDescent="0.25">
      <c r="B160" s="21" t="s">
        <v>7956</v>
      </c>
      <c r="C160" s="22" t="s">
        <v>8344</v>
      </c>
      <c r="D160" s="23" t="s">
        <v>7956</v>
      </c>
      <c r="E160" s="23" t="s">
        <v>8630</v>
      </c>
      <c r="F160" s="23" t="s">
        <v>7267</v>
      </c>
      <c r="G160" s="23" t="s">
        <v>8631</v>
      </c>
      <c r="H160" s="23" t="s">
        <v>8632</v>
      </c>
      <c r="I160" s="23" t="s">
        <v>8633</v>
      </c>
      <c r="J160" s="23" t="s">
        <v>8634</v>
      </c>
      <c r="K160" s="23" t="s">
        <v>8635</v>
      </c>
      <c r="L160" s="24" t="s">
        <v>8636</v>
      </c>
      <c r="M160" s="23" t="s">
        <v>7274</v>
      </c>
      <c r="N160" s="23" t="s">
        <v>8637</v>
      </c>
      <c r="O160" s="23" t="s">
        <v>8638</v>
      </c>
      <c r="P160" s="25" t="s">
        <v>8639</v>
      </c>
      <c r="Q160" s="25" t="s">
        <v>8640</v>
      </c>
      <c r="R160" s="25" t="s">
        <v>8641</v>
      </c>
      <c r="S160" s="25" t="s">
        <v>8642</v>
      </c>
      <c r="T160" s="23" t="s">
        <v>7226</v>
      </c>
      <c r="U160" s="23" t="s">
        <v>7226</v>
      </c>
      <c r="V160" s="25" t="s">
        <v>8640</v>
      </c>
      <c r="W160" s="23" t="s">
        <v>7227</v>
      </c>
      <c r="X160" s="23" t="s">
        <v>7284</v>
      </c>
      <c r="Y160" s="23" t="s">
        <v>8643</v>
      </c>
      <c r="Z160" s="25" t="s">
        <v>8644</v>
      </c>
      <c r="AA160" s="23" t="s">
        <v>7226</v>
      </c>
      <c r="AB160" s="23" t="s">
        <v>7226</v>
      </c>
      <c r="AC160" s="25" t="s">
        <v>7225</v>
      </c>
    </row>
    <row r="161" spans="2:29" ht="15.6" customHeight="1" x14ac:dyDescent="0.25">
      <c r="B161" s="21" t="s">
        <v>7956</v>
      </c>
      <c r="C161" s="22" t="s">
        <v>8344</v>
      </c>
      <c r="D161" s="23" t="s">
        <v>7956</v>
      </c>
      <c r="E161" s="23" t="s">
        <v>8630</v>
      </c>
      <c r="F161" s="23" t="s">
        <v>7267</v>
      </c>
      <c r="G161" s="23" t="s">
        <v>8631</v>
      </c>
      <c r="H161" s="23" t="s">
        <v>8645</v>
      </c>
      <c r="I161" s="23" t="s">
        <v>8633</v>
      </c>
      <c r="J161" s="23" t="s">
        <v>8634</v>
      </c>
      <c r="K161" s="23" t="s">
        <v>8646</v>
      </c>
      <c r="L161" s="24" t="s">
        <v>8647</v>
      </c>
      <c r="M161" s="23" t="s">
        <v>7274</v>
      </c>
      <c r="N161" s="23" t="s">
        <v>8637</v>
      </c>
      <c r="O161" s="23" t="s">
        <v>8648</v>
      </c>
      <c r="P161" s="25" t="s">
        <v>8649</v>
      </c>
      <c r="Q161" s="25" t="s">
        <v>8650</v>
      </c>
      <c r="R161" s="25" t="s">
        <v>8355</v>
      </c>
      <c r="S161" s="25" t="s">
        <v>8651</v>
      </c>
      <c r="T161" s="23" t="s">
        <v>7226</v>
      </c>
      <c r="U161" s="23" t="s">
        <v>7226</v>
      </c>
      <c r="V161" s="25" t="s">
        <v>8650</v>
      </c>
      <c r="W161" s="23" t="s">
        <v>7227</v>
      </c>
      <c r="X161" s="23" t="s">
        <v>7284</v>
      </c>
      <c r="Y161" s="23" t="s">
        <v>8643</v>
      </c>
      <c r="Z161" s="25" t="s">
        <v>8652</v>
      </c>
      <c r="AA161" s="23" t="s">
        <v>7226</v>
      </c>
      <c r="AB161" s="23" t="s">
        <v>7226</v>
      </c>
      <c r="AC161" s="25" t="s">
        <v>7225</v>
      </c>
    </row>
    <row r="162" spans="2:29" ht="15.6" customHeight="1" x14ac:dyDescent="0.25">
      <c r="B162" s="21" t="s">
        <v>7956</v>
      </c>
      <c r="C162" s="22" t="s">
        <v>8344</v>
      </c>
      <c r="D162" s="23" t="s">
        <v>7956</v>
      </c>
      <c r="E162" s="23" t="s">
        <v>8630</v>
      </c>
      <c r="F162" s="23" t="s">
        <v>7267</v>
      </c>
      <c r="G162" s="23" t="s">
        <v>8631</v>
      </c>
      <c r="H162" s="23" t="s">
        <v>8653</v>
      </c>
      <c r="I162" s="23" t="s">
        <v>8633</v>
      </c>
      <c r="J162" s="23" t="s">
        <v>8634</v>
      </c>
      <c r="K162" s="23" t="s">
        <v>8654</v>
      </c>
      <c r="L162" s="24" t="s">
        <v>8655</v>
      </c>
      <c r="M162" s="23" t="s">
        <v>7274</v>
      </c>
      <c r="N162" s="23" t="s">
        <v>8637</v>
      </c>
      <c r="O162" s="23" t="s">
        <v>8656</v>
      </c>
      <c r="P162" s="25" t="s">
        <v>8657</v>
      </c>
      <c r="Q162" s="25" t="s">
        <v>8658</v>
      </c>
      <c r="R162" s="25" t="s">
        <v>8659</v>
      </c>
      <c r="S162" s="25" t="s">
        <v>8660</v>
      </c>
      <c r="T162" s="23" t="s">
        <v>7226</v>
      </c>
      <c r="U162" s="23" t="s">
        <v>7226</v>
      </c>
      <c r="V162" s="25" t="s">
        <v>8658</v>
      </c>
      <c r="W162" s="23" t="s">
        <v>7227</v>
      </c>
      <c r="X162" s="23" t="s">
        <v>7284</v>
      </c>
      <c r="Y162" s="23" t="s">
        <v>8643</v>
      </c>
      <c r="Z162" s="25" t="s">
        <v>8661</v>
      </c>
      <c r="AA162" s="23" t="s">
        <v>7226</v>
      </c>
      <c r="AB162" s="23" t="s">
        <v>7226</v>
      </c>
      <c r="AC162" s="25" t="s">
        <v>7225</v>
      </c>
    </row>
    <row r="163" spans="2:29" ht="15.6" customHeight="1" x14ac:dyDescent="0.25">
      <c r="B163" s="21" t="s">
        <v>7956</v>
      </c>
      <c r="C163" s="22" t="s">
        <v>8344</v>
      </c>
      <c r="D163" s="23" t="s">
        <v>7956</v>
      </c>
      <c r="E163" s="23" t="s">
        <v>8630</v>
      </c>
      <c r="F163" s="23" t="s">
        <v>7267</v>
      </c>
      <c r="G163" s="23" t="s">
        <v>8631</v>
      </c>
      <c r="H163" s="23" t="s">
        <v>8662</v>
      </c>
      <c r="I163" s="23" t="s">
        <v>8633</v>
      </c>
      <c r="J163" s="23" t="s">
        <v>8634</v>
      </c>
      <c r="K163" s="23" t="s">
        <v>8663</v>
      </c>
      <c r="L163" s="24" t="s">
        <v>8664</v>
      </c>
      <c r="M163" s="23" t="s">
        <v>7274</v>
      </c>
      <c r="N163" s="23" t="s">
        <v>8637</v>
      </c>
      <c r="O163" s="23" t="s">
        <v>8665</v>
      </c>
      <c r="P163" s="25" t="s">
        <v>8666</v>
      </c>
      <c r="Q163" s="25" t="s">
        <v>8667</v>
      </c>
      <c r="R163" s="25" t="s">
        <v>8668</v>
      </c>
      <c r="S163" s="25" t="s">
        <v>8669</v>
      </c>
      <c r="T163" s="23" t="s">
        <v>7226</v>
      </c>
      <c r="U163" s="23" t="s">
        <v>7226</v>
      </c>
      <c r="V163" s="25" t="s">
        <v>8667</v>
      </c>
      <c r="W163" s="23" t="s">
        <v>7227</v>
      </c>
      <c r="X163" s="23" t="s">
        <v>7284</v>
      </c>
      <c r="Y163" s="23" t="s">
        <v>8643</v>
      </c>
      <c r="Z163" s="25" t="s">
        <v>8670</v>
      </c>
      <c r="AA163" s="23" t="s">
        <v>7226</v>
      </c>
      <c r="AB163" s="23" t="s">
        <v>7226</v>
      </c>
      <c r="AC163" s="25" t="s">
        <v>7225</v>
      </c>
    </row>
    <row r="164" spans="2:29" ht="15.6" customHeight="1" x14ac:dyDescent="0.25">
      <c r="B164" s="21" t="s">
        <v>7956</v>
      </c>
      <c r="C164" s="22" t="s">
        <v>8344</v>
      </c>
      <c r="D164" s="23" t="s">
        <v>7956</v>
      </c>
      <c r="E164" s="23" t="s">
        <v>8630</v>
      </c>
      <c r="F164" s="23" t="s">
        <v>7267</v>
      </c>
      <c r="G164" s="23" t="s">
        <v>8631</v>
      </c>
      <c r="H164" s="23" t="s">
        <v>8671</v>
      </c>
      <c r="I164" s="23" t="s">
        <v>8633</v>
      </c>
      <c r="J164" s="23" t="s">
        <v>8634</v>
      </c>
      <c r="K164" s="23" t="s">
        <v>8672</v>
      </c>
      <c r="L164" s="24" t="s">
        <v>8673</v>
      </c>
      <c r="M164" s="23" t="s">
        <v>7274</v>
      </c>
      <c r="N164" s="23" t="s">
        <v>8637</v>
      </c>
      <c r="O164" s="23" t="s">
        <v>8674</v>
      </c>
      <c r="P164" s="25" t="s">
        <v>8675</v>
      </c>
      <c r="Q164" s="25" t="s">
        <v>8676</v>
      </c>
      <c r="R164" s="25" t="s">
        <v>8677</v>
      </c>
      <c r="S164" s="25" t="s">
        <v>8678</v>
      </c>
      <c r="T164" s="23" t="s">
        <v>7226</v>
      </c>
      <c r="U164" s="23" t="s">
        <v>7226</v>
      </c>
      <c r="V164" s="25" t="s">
        <v>8676</v>
      </c>
      <c r="W164" s="23" t="s">
        <v>7227</v>
      </c>
      <c r="X164" s="23" t="s">
        <v>7284</v>
      </c>
      <c r="Y164" s="23" t="s">
        <v>8643</v>
      </c>
      <c r="Z164" s="25" t="s">
        <v>8679</v>
      </c>
      <c r="AA164" s="23" t="s">
        <v>7226</v>
      </c>
      <c r="AB164" s="23" t="s">
        <v>7226</v>
      </c>
      <c r="AC164" s="25" t="s">
        <v>7225</v>
      </c>
    </row>
    <row r="165" spans="2:29" ht="15.6" customHeight="1" x14ac:dyDescent="0.25">
      <c r="B165" s="21" t="s">
        <v>7956</v>
      </c>
      <c r="C165" s="22" t="s">
        <v>8344</v>
      </c>
      <c r="D165" s="23" t="s">
        <v>7956</v>
      </c>
      <c r="E165" s="23" t="s">
        <v>8630</v>
      </c>
      <c r="F165" s="23" t="s">
        <v>7267</v>
      </c>
      <c r="G165" s="23" t="s">
        <v>8631</v>
      </c>
      <c r="H165" s="23" t="s">
        <v>8680</v>
      </c>
      <c r="I165" s="23" t="s">
        <v>8633</v>
      </c>
      <c r="J165" s="23" t="s">
        <v>8634</v>
      </c>
      <c r="K165" s="23" t="s">
        <v>8681</v>
      </c>
      <c r="L165" s="24" t="s">
        <v>8682</v>
      </c>
      <c r="M165" s="23" t="s">
        <v>7274</v>
      </c>
      <c r="N165" s="23" t="s">
        <v>8637</v>
      </c>
      <c r="O165" s="23" t="s">
        <v>8683</v>
      </c>
      <c r="P165" s="25" t="s">
        <v>8684</v>
      </c>
      <c r="Q165" s="25" t="s">
        <v>8685</v>
      </c>
      <c r="R165" s="25" t="s">
        <v>8686</v>
      </c>
      <c r="S165" s="25" t="s">
        <v>8687</v>
      </c>
      <c r="T165" s="23" t="s">
        <v>7226</v>
      </c>
      <c r="U165" s="23" t="s">
        <v>7226</v>
      </c>
      <c r="V165" s="25" t="s">
        <v>8685</v>
      </c>
      <c r="W165" s="23" t="s">
        <v>7227</v>
      </c>
      <c r="X165" s="23" t="s">
        <v>7284</v>
      </c>
      <c r="Y165" s="23" t="s">
        <v>8643</v>
      </c>
      <c r="Z165" s="25" t="s">
        <v>8688</v>
      </c>
      <c r="AA165" s="23" t="s">
        <v>7226</v>
      </c>
      <c r="AB165" s="23" t="s">
        <v>7226</v>
      </c>
      <c r="AC165" s="25" t="s">
        <v>7225</v>
      </c>
    </row>
    <row r="166" spans="2:29" ht="15.6" customHeight="1" x14ac:dyDescent="0.25">
      <c r="B166" s="21"/>
      <c r="C166" s="22"/>
      <c r="D166" s="23"/>
      <c r="E166" s="23"/>
      <c r="F166" s="23"/>
      <c r="G166" s="23"/>
      <c r="H166" s="26"/>
      <c r="I166" s="23"/>
      <c r="J166" s="26"/>
      <c r="K166" s="26"/>
      <c r="L166" s="27" t="s">
        <v>8689</v>
      </c>
      <c r="M166" s="26"/>
      <c r="N166" s="26"/>
      <c r="O166" s="26"/>
      <c r="P166" s="28" t="s">
        <v>8690</v>
      </c>
      <c r="Q166" s="28" t="s">
        <v>8691</v>
      </c>
      <c r="R166" s="28" t="s">
        <v>8692</v>
      </c>
      <c r="S166" s="28" t="s">
        <v>8693</v>
      </c>
      <c r="T166" s="26"/>
      <c r="U166" s="26"/>
      <c r="V166" s="28" t="s">
        <v>8691</v>
      </c>
      <c r="W166" s="26"/>
      <c r="X166" s="26"/>
      <c r="Y166" s="26"/>
      <c r="Z166" s="28" t="s">
        <v>8694</v>
      </c>
      <c r="AA166" s="26"/>
      <c r="AB166" s="26"/>
      <c r="AC166" s="28" t="s">
        <v>7225</v>
      </c>
    </row>
    <row r="167" spans="2:29" ht="15.6" customHeight="1" x14ac:dyDescent="0.25">
      <c r="B167" s="21" t="s">
        <v>7956</v>
      </c>
      <c r="C167" s="22" t="s">
        <v>8344</v>
      </c>
      <c r="D167" s="23" t="s">
        <v>7956</v>
      </c>
      <c r="E167" s="23" t="s">
        <v>8630</v>
      </c>
      <c r="F167" s="23" t="s">
        <v>7267</v>
      </c>
      <c r="G167" s="23" t="s">
        <v>8631</v>
      </c>
      <c r="H167" s="23" t="s">
        <v>8695</v>
      </c>
      <c r="I167" s="23" t="s">
        <v>8696</v>
      </c>
      <c r="J167" s="23" t="s">
        <v>8697</v>
      </c>
      <c r="K167" s="23" t="s">
        <v>8698</v>
      </c>
      <c r="L167" s="24" t="s">
        <v>8699</v>
      </c>
      <c r="M167" s="23" t="s">
        <v>7274</v>
      </c>
      <c r="N167" s="23" t="s">
        <v>8637</v>
      </c>
      <c r="O167" s="23" t="s">
        <v>8700</v>
      </c>
      <c r="P167" s="25" t="s">
        <v>8701</v>
      </c>
      <c r="Q167" s="25" t="s">
        <v>8702</v>
      </c>
      <c r="R167" s="25" t="s">
        <v>8703</v>
      </c>
      <c r="S167" s="25" t="s">
        <v>8704</v>
      </c>
      <c r="T167" s="23" t="s">
        <v>7226</v>
      </c>
      <c r="U167" s="23" t="s">
        <v>7226</v>
      </c>
      <c r="V167" s="25" t="s">
        <v>8702</v>
      </c>
      <c r="W167" s="23" t="s">
        <v>7227</v>
      </c>
      <c r="X167" s="23" t="s">
        <v>7284</v>
      </c>
      <c r="Y167" s="23" t="s">
        <v>8643</v>
      </c>
      <c r="Z167" s="25" t="s">
        <v>8705</v>
      </c>
      <c r="AA167" s="23" t="s">
        <v>7226</v>
      </c>
      <c r="AB167" s="23" t="s">
        <v>7226</v>
      </c>
      <c r="AC167" s="25" t="s">
        <v>7225</v>
      </c>
    </row>
    <row r="168" spans="2:29" ht="15.6" customHeight="1" x14ac:dyDescent="0.25">
      <c r="B168" s="21" t="s">
        <v>7956</v>
      </c>
      <c r="C168" s="22" t="s">
        <v>8344</v>
      </c>
      <c r="D168" s="23" t="s">
        <v>7956</v>
      </c>
      <c r="E168" s="23" t="s">
        <v>8630</v>
      </c>
      <c r="F168" s="23" t="s">
        <v>7267</v>
      </c>
      <c r="G168" s="23" t="s">
        <v>8631</v>
      </c>
      <c r="H168" s="23" t="s">
        <v>8706</v>
      </c>
      <c r="I168" s="23" t="s">
        <v>8696</v>
      </c>
      <c r="J168" s="23" t="s">
        <v>8697</v>
      </c>
      <c r="K168" s="23" t="s">
        <v>8707</v>
      </c>
      <c r="L168" s="24" t="s">
        <v>8708</v>
      </c>
      <c r="M168" s="23" t="s">
        <v>7274</v>
      </c>
      <c r="N168" s="23" t="s">
        <v>8637</v>
      </c>
      <c r="O168" s="23" t="s">
        <v>8709</v>
      </c>
      <c r="P168" s="25" t="s">
        <v>8710</v>
      </c>
      <c r="Q168" s="25" t="s">
        <v>8711</v>
      </c>
      <c r="R168" s="25" t="s">
        <v>8712</v>
      </c>
      <c r="S168" s="25" t="s">
        <v>8713</v>
      </c>
      <c r="T168" s="23" t="s">
        <v>7226</v>
      </c>
      <c r="U168" s="23" t="s">
        <v>7226</v>
      </c>
      <c r="V168" s="25" t="s">
        <v>8711</v>
      </c>
      <c r="W168" s="23" t="s">
        <v>7227</v>
      </c>
      <c r="X168" s="23" t="s">
        <v>7284</v>
      </c>
      <c r="Y168" s="23" t="s">
        <v>8643</v>
      </c>
      <c r="Z168" s="25" t="s">
        <v>8714</v>
      </c>
      <c r="AA168" s="23" t="s">
        <v>7226</v>
      </c>
      <c r="AB168" s="23" t="s">
        <v>7226</v>
      </c>
      <c r="AC168" s="25" t="s">
        <v>7225</v>
      </c>
    </row>
    <row r="169" spans="2:29" ht="15.6" customHeight="1" x14ac:dyDescent="0.25">
      <c r="B169" s="21" t="s">
        <v>7956</v>
      </c>
      <c r="C169" s="22" t="s">
        <v>8344</v>
      </c>
      <c r="D169" s="23" t="s">
        <v>7956</v>
      </c>
      <c r="E169" s="23" t="s">
        <v>8630</v>
      </c>
      <c r="F169" s="23" t="s">
        <v>7267</v>
      </c>
      <c r="G169" s="23" t="s">
        <v>8631</v>
      </c>
      <c r="H169" s="23" t="s">
        <v>8715</v>
      </c>
      <c r="I169" s="23" t="s">
        <v>8696</v>
      </c>
      <c r="J169" s="23" t="s">
        <v>8697</v>
      </c>
      <c r="K169" s="23" t="s">
        <v>8716</v>
      </c>
      <c r="L169" s="24" t="s">
        <v>8717</v>
      </c>
      <c r="M169" s="23" t="s">
        <v>7274</v>
      </c>
      <c r="N169" s="23" t="s">
        <v>8637</v>
      </c>
      <c r="O169" s="23" t="s">
        <v>8718</v>
      </c>
      <c r="P169" s="25" t="s">
        <v>8719</v>
      </c>
      <c r="Q169" s="25" t="s">
        <v>8720</v>
      </c>
      <c r="R169" s="25" t="s">
        <v>8721</v>
      </c>
      <c r="S169" s="25" t="s">
        <v>8722</v>
      </c>
      <c r="T169" s="23" t="s">
        <v>7226</v>
      </c>
      <c r="U169" s="23" t="s">
        <v>7226</v>
      </c>
      <c r="V169" s="25" t="s">
        <v>8720</v>
      </c>
      <c r="W169" s="23" t="s">
        <v>7227</v>
      </c>
      <c r="X169" s="23" t="s">
        <v>7284</v>
      </c>
      <c r="Y169" s="23" t="s">
        <v>8643</v>
      </c>
      <c r="Z169" s="25" t="s">
        <v>8723</v>
      </c>
      <c r="AA169" s="23" t="s">
        <v>7226</v>
      </c>
      <c r="AB169" s="23" t="s">
        <v>7226</v>
      </c>
      <c r="AC169" s="25" t="s">
        <v>7225</v>
      </c>
    </row>
    <row r="170" spans="2:29" ht="15.6" customHeight="1" x14ac:dyDescent="0.25">
      <c r="B170" s="21" t="s">
        <v>7956</v>
      </c>
      <c r="C170" s="22" t="s">
        <v>8344</v>
      </c>
      <c r="D170" s="23" t="s">
        <v>7956</v>
      </c>
      <c r="E170" s="23" t="s">
        <v>8630</v>
      </c>
      <c r="F170" s="23" t="s">
        <v>7267</v>
      </c>
      <c r="G170" s="23" t="s">
        <v>8631</v>
      </c>
      <c r="H170" s="23" t="s">
        <v>8724</v>
      </c>
      <c r="I170" s="23" t="s">
        <v>8696</v>
      </c>
      <c r="J170" s="23" t="s">
        <v>8697</v>
      </c>
      <c r="K170" s="23" t="s">
        <v>8725</v>
      </c>
      <c r="L170" s="24" t="s">
        <v>8726</v>
      </c>
      <c r="M170" s="23" t="s">
        <v>7274</v>
      </c>
      <c r="N170" s="23" t="s">
        <v>8637</v>
      </c>
      <c r="O170" s="23" t="s">
        <v>8727</v>
      </c>
      <c r="P170" s="25" t="s">
        <v>8728</v>
      </c>
      <c r="Q170" s="25" t="s">
        <v>8729</v>
      </c>
      <c r="R170" s="25" t="s">
        <v>8730</v>
      </c>
      <c r="S170" s="25" t="s">
        <v>8731</v>
      </c>
      <c r="T170" s="23" t="s">
        <v>7226</v>
      </c>
      <c r="U170" s="23" t="s">
        <v>7226</v>
      </c>
      <c r="V170" s="25" t="s">
        <v>8729</v>
      </c>
      <c r="W170" s="23" t="s">
        <v>7227</v>
      </c>
      <c r="X170" s="23" t="s">
        <v>7284</v>
      </c>
      <c r="Y170" s="23" t="s">
        <v>8643</v>
      </c>
      <c r="Z170" s="25" t="s">
        <v>8732</v>
      </c>
      <c r="AA170" s="23" t="s">
        <v>7226</v>
      </c>
      <c r="AB170" s="23" t="s">
        <v>7226</v>
      </c>
      <c r="AC170" s="25" t="s">
        <v>7225</v>
      </c>
    </row>
    <row r="171" spans="2:29" ht="15.6" customHeight="1" x14ac:dyDescent="0.25">
      <c r="B171" s="21" t="s">
        <v>7956</v>
      </c>
      <c r="C171" s="22" t="s">
        <v>8344</v>
      </c>
      <c r="D171" s="23" t="s">
        <v>7956</v>
      </c>
      <c r="E171" s="23" t="s">
        <v>8630</v>
      </c>
      <c r="F171" s="23" t="s">
        <v>7267</v>
      </c>
      <c r="G171" s="23" t="s">
        <v>8631</v>
      </c>
      <c r="H171" s="23" t="s">
        <v>8733</v>
      </c>
      <c r="I171" s="23" t="s">
        <v>8696</v>
      </c>
      <c r="J171" s="23" t="s">
        <v>8697</v>
      </c>
      <c r="K171" s="23" t="s">
        <v>8734</v>
      </c>
      <c r="L171" s="24" t="s">
        <v>8735</v>
      </c>
      <c r="M171" s="23" t="s">
        <v>7274</v>
      </c>
      <c r="N171" s="23" t="s">
        <v>8637</v>
      </c>
      <c r="O171" s="23" t="s">
        <v>8736</v>
      </c>
      <c r="P171" s="25" t="s">
        <v>8737</v>
      </c>
      <c r="Q171" s="25" t="s">
        <v>8738</v>
      </c>
      <c r="R171" s="25" t="s">
        <v>8739</v>
      </c>
      <c r="S171" s="25" t="s">
        <v>8740</v>
      </c>
      <c r="T171" s="23" t="s">
        <v>7226</v>
      </c>
      <c r="U171" s="23" t="s">
        <v>7226</v>
      </c>
      <c r="V171" s="25" t="s">
        <v>8738</v>
      </c>
      <c r="W171" s="23" t="s">
        <v>7227</v>
      </c>
      <c r="X171" s="23" t="s">
        <v>7284</v>
      </c>
      <c r="Y171" s="23" t="s">
        <v>8643</v>
      </c>
      <c r="Z171" s="25" t="s">
        <v>8741</v>
      </c>
      <c r="AA171" s="23" t="s">
        <v>7226</v>
      </c>
      <c r="AB171" s="23" t="s">
        <v>7226</v>
      </c>
      <c r="AC171" s="25" t="s">
        <v>7225</v>
      </c>
    </row>
    <row r="172" spans="2:29" ht="15.6" customHeight="1" x14ac:dyDescent="0.25">
      <c r="B172" s="21" t="s">
        <v>7956</v>
      </c>
      <c r="C172" s="22" t="s">
        <v>8344</v>
      </c>
      <c r="D172" s="23" t="s">
        <v>7956</v>
      </c>
      <c r="E172" s="23" t="s">
        <v>8630</v>
      </c>
      <c r="F172" s="23" t="s">
        <v>7267</v>
      </c>
      <c r="G172" s="23" t="s">
        <v>8631</v>
      </c>
      <c r="H172" s="23" t="s">
        <v>8742</v>
      </c>
      <c r="I172" s="23" t="s">
        <v>8696</v>
      </c>
      <c r="J172" s="23" t="s">
        <v>8697</v>
      </c>
      <c r="K172" s="23" t="s">
        <v>8743</v>
      </c>
      <c r="L172" s="24" t="s">
        <v>8744</v>
      </c>
      <c r="M172" s="23" t="s">
        <v>7274</v>
      </c>
      <c r="N172" s="23" t="s">
        <v>8637</v>
      </c>
      <c r="O172" s="23" t="s">
        <v>8736</v>
      </c>
      <c r="P172" s="25" t="s">
        <v>8745</v>
      </c>
      <c r="Q172" s="25" t="s">
        <v>8746</v>
      </c>
      <c r="R172" s="25" t="s">
        <v>8747</v>
      </c>
      <c r="S172" s="25" t="s">
        <v>8748</v>
      </c>
      <c r="T172" s="23" t="s">
        <v>7226</v>
      </c>
      <c r="U172" s="23" t="s">
        <v>7226</v>
      </c>
      <c r="V172" s="25" t="s">
        <v>8746</v>
      </c>
      <c r="W172" s="23" t="s">
        <v>7227</v>
      </c>
      <c r="X172" s="23" t="s">
        <v>7284</v>
      </c>
      <c r="Y172" s="23" t="s">
        <v>8643</v>
      </c>
      <c r="Z172" s="25" t="s">
        <v>8749</v>
      </c>
      <c r="AA172" s="23" t="s">
        <v>7226</v>
      </c>
      <c r="AB172" s="23" t="s">
        <v>7226</v>
      </c>
      <c r="AC172" s="25" t="s">
        <v>7225</v>
      </c>
    </row>
    <row r="173" spans="2:29" ht="15.6" customHeight="1" x14ac:dyDescent="0.25">
      <c r="B173" s="21" t="s">
        <v>7956</v>
      </c>
      <c r="C173" s="22" t="s">
        <v>8344</v>
      </c>
      <c r="D173" s="23" t="s">
        <v>7956</v>
      </c>
      <c r="E173" s="23" t="s">
        <v>8630</v>
      </c>
      <c r="F173" s="23" t="s">
        <v>7267</v>
      </c>
      <c r="G173" s="23" t="s">
        <v>8631</v>
      </c>
      <c r="H173" s="23" t="s">
        <v>8750</v>
      </c>
      <c r="I173" s="23" t="s">
        <v>8696</v>
      </c>
      <c r="J173" s="23" t="s">
        <v>8697</v>
      </c>
      <c r="K173" s="23" t="s">
        <v>8751</v>
      </c>
      <c r="L173" s="24" t="s">
        <v>8752</v>
      </c>
      <c r="M173" s="23" t="s">
        <v>7274</v>
      </c>
      <c r="N173" s="23" t="s">
        <v>8637</v>
      </c>
      <c r="O173" s="23" t="s">
        <v>8753</v>
      </c>
      <c r="P173" s="25" t="s">
        <v>8754</v>
      </c>
      <c r="Q173" s="25" t="s">
        <v>8755</v>
      </c>
      <c r="R173" s="25" t="s">
        <v>8756</v>
      </c>
      <c r="S173" s="25" t="s">
        <v>8757</v>
      </c>
      <c r="T173" s="23" t="s">
        <v>7226</v>
      </c>
      <c r="U173" s="23" t="s">
        <v>7226</v>
      </c>
      <c r="V173" s="25" t="s">
        <v>8755</v>
      </c>
      <c r="W173" s="23" t="s">
        <v>7227</v>
      </c>
      <c r="X173" s="23" t="s">
        <v>7284</v>
      </c>
      <c r="Y173" s="23" t="s">
        <v>8643</v>
      </c>
      <c r="Z173" s="25" t="s">
        <v>8758</v>
      </c>
      <c r="AA173" s="23" t="s">
        <v>7226</v>
      </c>
      <c r="AB173" s="23" t="s">
        <v>7226</v>
      </c>
      <c r="AC173" s="25" t="s">
        <v>7225</v>
      </c>
    </row>
    <row r="174" spans="2:29" ht="15.6" customHeight="1" x14ac:dyDescent="0.25">
      <c r="B174" s="21" t="s">
        <v>7956</v>
      </c>
      <c r="C174" s="22" t="s">
        <v>8344</v>
      </c>
      <c r="D174" s="23" t="s">
        <v>7956</v>
      </c>
      <c r="E174" s="23" t="s">
        <v>8630</v>
      </c>
      <c r="F174" s="23" t="s">
        <v>7267</v>
      </c>
      <c r="G174" s="23" t="s">
        <v>8631</v>
      </c>
      <c r="H174" s="23" t="s">
        <v>8759</v>
      </c>
      <c r="I174" s="23" t="s">
        <v>8696</v>
      </c>
      <c r="J174" s="23" t="s">
        <v>8697</v>
      </c>
      <c r="K174" s="23" t="s">
        <v>8760</v>
      </c>
      <c r="L174" s="24" t="s">
        <v>8761</v>
      </c>
      <c r="M174" s="23" t="s">
        <v>7274</v>
      </c>
      <c r="N174" s="23" t="s">
        <v>8637</v>
      </c>
      <c r="O174" s="23" t="s">
        <v>8762</v>
      </c>
      <c r="P174" s="25" t="s">
        <v>8763</v>
      </c>
      <c r="Q174" s="25" t="s">
        <v>8764</v>
      </c>
      <c r="R174" s="25" t="s">
        <v>8765</v>
      </c>
      <c r="S174" s="25" t="s">
        <v>8766</v>
      </c>
      <c r="T174" s="23" t="s">
        <v>7226</v>
      </c>
      <c r="U174" s="23" t="s">
        <v>7226</v>
      </c>
      <c r="V174" s="25" t="s">
        <v>8764</v>
      </c>
      <c r="W174" s="23" t="s">
        <v>7227</v>
      </c>
      <c r="X174" s="23" t="s">
        <v>7284</v>
      </c>
      <c r="Y174" s="23" t="s">
        <v>8643</v>
      </c>
      <c r="Z174" s="25" t="s">
        <v>8767</v>
      </c>
      <c r="AA174" s="23" t="s">
        <v>7226</v>
      </c>
      <c r="AB174" s="23" t="s">
        <v>7226</v>
      </c>
      <c r="AC174" s="25" t="s">
        <v>7225</v>
      </c>
    </row>
    <row r="175" spans="2:29" ht="15.6" customHeight="1" x14ac:dyDescent="0.25">
      <c r="B175" s="21"/>
      <c r="C175" s="22"/>
      <c r="D175" s="23"/>
      <c r="E175" s="23"/>
      <c r="F175" s="23"/>
      <c r="G175" s="23"/>
      <c r="H175" s="26"/>
      <c r="I175" s="23"/>
      <c r="J175" s="26"/>
      <c r="K175" s="26"/>
      <c r="L175" s="27" t="s">
        <v>8768</v>
      </c>
      <c r="M175" s="26"/>
      <c r="N175" s="26"/>
      <c r="O175" s="26"/>
      <c r="P175" s="28" t="s">
        <v>8769</v>
      </c>
      <c r="Q175" s="28" t="s">
        <v>8770</v>
      </c>
      <c r="R175" s="28" t="s">
        <v>8771</v>
      </c>
      <c r="S175" s="28" t="s">
        <v>8772</v>
      </c>
      <c r="T175" s="26"/>
      <c r="U175" s="26"/>
      <c r="V175" s="28" t="s">
        <v>8770</v>
      </c>
      <c r="W175" s="26"/>
      <c r="X175" s="26"/>
      <c r="Y175" s="26"/>
      <c r="Z175" s="28" t="s">
        <v>8773</v>
      </c>
      <c r="AA175" s="26"/>
      <c r="AB175" s="26"/>
      <c r="AC175" s="28" t="s">
        <v>7225</v>
      </c>
    </row>
    <row r="176" spans="2:29" ht="15.6" customHeight="1" x14ac:dyDescent="0.25">
      <c r="B176" s="21" t="s">
        <v>7956</v>
      </c>
      <c r="C176" s="22" t="s">
        <v>8344</v>
      </c>
      <c r="D176" s="23" t="s">
        <v>7956</v>
      </c>
      <c r="E176" s="23" t="s">
        <v>7580</v>
      </c>
      <c r="F176" s="23" t="s">
        <v>8488</v>
      </c>
      <c r="G176" s="23" t="s">
        <v>8345</v>
      </c>
      <c r="H176" s="23" t="s">
        <v>8774</v>
      </c>
      <c r="I176" s="23" t="s">
        <v>8775</v>
      </c>
      <c r="J176" s="23" t="s">
        <v>8776</v>
      </c>
      <c r="K176" s="23" t="s">
        <v>8777</v>
      </c>
      <c r="L176" s="24" t="s">
        <v>8778</v>
      </c>
      <c r="M176" s="23" t="s">
        <v>7274</v>
      </c>
      <c r="N176" s="23" t="s">
        <v>7587</v>
      </c>
      <c r="O176" s="23" t="s">
        <v>8779</v>
      </c>
      <c r="P176" s="25" t="s">
        <v>8780</v>
      </c>
      <c r="Q176" s="25" t="s">
        <v>8781</v>
      </c>
      <c r="R176" s="25" t="s">
        <v>8782</v>
      </c>
      <c r="S176" s="25" t="s">
        <v>8783</v>
      </c>
      <c r="T176" s="23" t="s">
        <v>7226</v>
      </c>
      <c r="U176" s="23" t="s">
        <v>7226</v>
      </c>
      <c r="V176" s="25" t="s">
        <v>8781</v>
      </c>
      <c r="W176" s="23" t="s">
        <v>7227</v>
      </c>
      <c r="X176" s="23" t="s">
        <v>8500</v>
      </c>
      <c r="Y176" s="23" t="s">
        <v>8784</v>
      </c>
      <c r="Z176" s="25" t="s">
        <v>8785</v>
      </c>
      <c r="AA176" s="23" t="s">
        <v>7226</v>
      </c>
      <c r="AB176" s="23" t="s">
        <v>7226</v>
      </c>
      <c r="AC176" s="25" t="s">
        <v>7225</v>
      </c>
    </row>
    <row r="177" spans="2:29" ht="15.6" customHeight="1" x14ac:dyDescent="0.25">
      <c r="B177" s="21" t="s">
        <v>7956</v>
      </c>
      <c r="C177" s="22" t="s">
        <v>8344</v>
      </c>
      <c r="D177" s="23" t="s">
        <v>7956</v>
      </c>
      <c r="E177" s="23" t="s">
        <v>7580</v>
      </c>
      <c r="F177" s="23" t="s">
        <v>8488</v>
      </c>
      <c r="G177" s="23" t="s">
        <v>8345</v>
      </c>
      <c r="H177" s="23" t="s">
        <v>8786</v>
      </c>
      <c r="I177" s="23" t="s">
        <v>8775</v>
      </c>
      <c r="J177" s="23" t="s">
        <v>8776</v>
      </c>
      <c r="K177" s="23" t="s">
        <v>8787</v>
      </c>
      <c r="L177" s="24" t="s">
        <v>8788</v>
      </c>
      <c r="M177" s="23" t="s">
        <v>7274</v>
      </c>
      <c r="N177" s="23" t="s">
        <v>7587</v>
      </c>
      <c r="O177" s="23" t="s">
        <v>8789</v>
      </c>
      <c r="P177" s="25" t="s">
        <v>8790</v>
      </c>
      <c r="Q177" s="25" t="s">
        <v>8791</v>
      </c>
      <c r="R177" s="25" t="s">
        <v>8792</v>
      </c>
      <c r="S177" s="25" t="s">
        <v>8793</v>
      </c>
      <c r="T177" s="23" t="s">
        <v>7226</v>
      </c>
      <c r="U177" s="23" t="s">
        <v>7226</v>
      </c>
      <c r="V177" s="25" t="s">
        <v>8791</v>
      </c>
      <c r="W177" s="23" t="s">
        <v>7227</v>
      </c>
      <c r="X177" s="23" t="s">
        <v>8500</v>
      </c>
      <c r="Y177" s="23" t="s">
        <v>8784</v>
      </c>
      <c r="Z177" s="25" t="s">
        <v>8794</v>
      </c>
      <c r="AA177" s="23" t="s">
        <v>7226</v>
      </c>
      <c r="AB177" s="23" t="s">
        <v>7226</v>
      </c>
      <c r="AC177" s="25" t="s">
        <v>7225</v>
      </c>
    </row>
    <row r="178" spans="2:29" ht="15.6" customHeight="1" x14ac:dyDescent="0.25">
      <c r="B178" s="21" t="s">
        <v>7956</v>
      </c>
      <c r="C178" s="22" t="s">
        <v>8344</v>
      </c>
      <c r="D178" s="23" t="s">
        <v>7956</v>
      </c>
      <c r="E178" s="23" t="s">
        <v>7580</v>
      </c>
      <c r="F178" s="23" t="s">
        <v>8488</v>
      </c>
      <c r="G178" s="23" t="s">
        <v>8345</v>
      </c>
      <c r="H178" s="23" t="s">
        <v>8795</v>
      </c>
      <c r="I178" s="23" t="s">
        <v>8775</v>
      </c>
      <c r="J178" s="23" t="s">
        <v>8776</v>
      </c>
      <c r="K178" s="23" t="s">
        <v>8796</v>
      </c>
      <c r="L178" s="24" t="s">
        <v>8797</v>
      </c>
      <c r="M178" s="23" t="s">
        <v>7274</v>
      </c>
      <c r="N178" s="23" t="s">
        <v>7587</v>
      </c>
      <c r="O178" s="23" t="s">
        <v>8798</v>
      </c>
      <c r="P178" s="25" t="s">
        <v>8799</v>
      </c>
      <c r="Q178" s="25" t="s">
        <v>8800</v>
      </c>
      <c r="R178" s="25" t="s">
        <v>8801</v>
      </c>
      <c r="S178" s="25" t="s">
        <v>8802</v>
      </c>
      <c r="T178" s="23" t="s">
        <v>7226</v>
      </c>
      <c r="U178" s="23" t="s">
        <v>7226</v>
      </c>
      <c r="V178" s="25" t="s">
        <v>8800</v>
      </c>
      <c r="W178" s="23" t="s">
        <v>7227</v>
      </c>
      <c r="X178" s="23" t="s">
        <v>8500</v>
      </c>
      <c r="Y178" s="23" t="s">
        <v>8784</v>
      </c>
      <c r="Z178" s="25" t="s">
        <v>8803</v>
      </c>
      <c r="AA178" s="23" t="s">
        <v>7226</v>
      </c>
      <c r="AB178" s="23" t="s">
        <v>7226</v>
      </c>
      <c r="AC178" s="25" t="s">
        <v>7225</v>
      </c>
    </row>
    <row r="179" spans="2:29" ht="15.6" customHeight="1" x14ac:dyDescent="0.25">
      <c r="B179" s="21" t="s">
        <v>7956</v>
      </c>
      <c r="C179" s="22" t="s">
        <v>8344</v>
      </c>
      <c r="D179" s="23" t="s">
        <v>7956</v>
      </c>
      <c r="E179" s="23" t="s">
        <v>7580</v>
      </c>
      <c r="F179" s="23" t="s">
        <v>8488</v>
      </c>
      <c r="G179" s="23" t="s">
        <v>8345</v>
      </c>
      <c r="H179" s="23" t="s">
        <v>8804</v>
      </c>
      <c r="I179" s="23" t="s">
        <v>8775</v>
      </c>
      <c r="J179" s="23" t="s">
        <v>8776</v>
      </c>
      <c r="K179" s="23" t="s">
        <v>8805</v>
      </c>
      <c r="L179" s="24" t="s">
        <v>8806</v>
      </c>
      <c r="M179" s="23" t="s">
        <v>7274</v>
      </c>
      <c r="N179" s="23" t="s">
        <v>7587</v>
      </c>
      <c r="O179" s="23" t="s">
        <v>8789</v>
      </c>
      <c r="P179" s="25" t="s">
        <v>8807</v>
      </c>
      <c r="Q179" s="25" t="s">
        <v>8808</v>
      </c>
      <c r="R179" s="25" t="s">
        <v>8809</v>
      </c>
      <c r="S179" s="25" t="s">
        <v>8810</v>
      </c>
      <c r="T179" s="23" t="s">
        <v>7226</v>
      </c>
      <c r="U179" s="23" t="s">
        <v>7226</v>
      </c>
      <c r="V179" s="25" t="s">
        <v>8808</v>
      </c>
      <c r="W179" s="23" t="s">
        <v>7227</v>
      </c>
      <c r="X179" s="23" t="s">
        <v>8500</v>
      </c>
      <c r="Y179" s="23" t="s">
        <v>8784</v>
      </c>
      <c r="Z179" s="25" t="s">
        <v>8811</v>
      </c>
      <c r="AA179" s="23" t="s">
        <v>7226</v>
      </c>
      <c r="AB179" s="23" t="s">
        <v>7226</v>
      </c>
      <c r="AC179" s="25" t="s">
        <v>7225</v>
      </c>
    </row>
    <row r="180" spans="2:29" ht="15.6" customHeight="1" x14ac:dyDescent="0.25">
      <c r="B180" s="21" t="s">
        <v>7956</v>
      </c>
      <c r="C180" s="22" t="s">
        <v>8344</v>
      </c>
      <c r="D180" s="23" t="s">
        <v>7956</v>
      </c>
      <c r="E180" s="23" t="s">
        <v>7580</v>
      </c>
      <c r="F180" s="23" t="s">
        <v>8488</v>
      </c>
      <c r="G180" s="23" t="s">
        <v>8345</v>
      </c>
      <c r="H180" s="23" t="s">
        <v>8812</v>
      </c>
      <c r="I180" s="23" t="s">
        <v>8775</v>
      </c>
      <c r="J180" s="23" t="s">
        <v>8776</v>
      </c>
      <c r="K180" s="23" t="s">
        <v>8813</v>
      </c>
      <c r="L180" s="24" t="s">
        <v>8814</v>
      </c>
      <c r="M180" s="23" t="s">
        <v>7274</v>
      </c>
      <c r="N180" s="23" t="s">
        <v>7587</v>
      </c>
      <c r="O180" s="23" t="s">
        <v>8815</v>
      </c>
      <c r="P180" s="25" t="s">
        <v>8816</v>
      </c>
      <c r="Q180" s="25" t="s">
        <v>8817</v>
      </c>
      <c r="R180" s="25" t="s">
        <v>8818</v>
      </c>
      <c r="S180" s="25" t="s">
        <v>8819</v>
      </c>
      <c r="T180" s="23" t="s">
        <v>7226</v>
      </c>
      <c r="U180" s="23" t="s">
        <v>7226</v>
      </c>
      <c r="V180" s="25" t="s">
        <v>8817</v>
      </c>
      <c r="W180" s="23" t="s">
        <v>7227</v>
      </c>
      <c r="X180" s="23" t="s">
        <v>8500</v>
      </c>
      <c r="Y180" s="23" t="s">
        <v>8784</v>
      </c>
      <c r="Z180" s="25" t="s">
        <v>8820</v>
      </c>
      <c r="AA180" s="23" t="s">
        <v>7226</v>
      </c>
      <c r="AB180" s="23" t="s">
        <v>7226</v>
      </c>
      <c r="AC180" s="25" t="s">
        <v>7225</v>
      </c>
    </row>
    <row r="181" spans="2:29" ht="15.6" customHeight="1" x14ac:dyDescent="0.25">
      <c r="B181" s="21" t="s">
        <v>7956</v>
      </c>
      <c r="C181" s="22" t="s">
        <v>8344</v>
      </c>
      <c r="D181" s="23" t="s">
        <v>7956</v>
      </c>
      <c r="E181" s="23" t="s">
        <v>7580</v>
      </c>
      <c r="F181" s="23" t="s">
        <v>8488</v>
      </c>
      <c r="G181" s="23" t="s">
        <v>8345</v>
      </c>
      <c r="H181" s="23" t="s">
        <v>8821</v>
      </c>
      <c r="I181" s="23" t="s">
        <v>8775</v>
      </c>
      <c r="J181" s="23" t="s">
        <v>8776</v>
      </c>
      <c r="K181" s="23" t="s">
        <v>8822</v>
      </c>
      <c r="L181" s="24" t="s">
        <v>8823</v>
      </c>
      <c r="M181" s="23" t="s">
        <v>7274</v>
      </c>
      <c r="N181" s="23" t="s">
        <v>7587</v>
      </c>
      <c r="O181" s="23" t="s">
        <v>8824</v>
      </c>
      <c r="P181" s="25" t="s">
        <v>8825</v>
      </c>
      <c r="Q181" s="25" t="s">
        <v>8826</v>
      </c>
      <c r="R181" s="25" t="s">
        <v>8827</v>
      </c>
      <c r="S181" s="25" t="s">
        <v>8828</v>
      </c>
      <c r="T181" s="23" t="s">
        <v>7226</v>
      </c>
      <c r="U181" s="23" t="s">
        <v>7226</v>
      </c>
      <c r="V181" s="25" t="s">
        <v>8826</v>
      </c>
      <c r="W181" s="23" t="s">
        <v>7227</v>
      </c>
      <c r="X181" s="23" t="s">
        <v>8500</v>
      </c>
      <c r="Y181" s="23" t="s">
        <v>8784</v>
      </c>
      <c r="Z181" s="25" t="s">
        <v>8829</v>
      </c>
      <c r="AA181" s="23" t="s">
        <v>7226</v>
      </c>
      <c r="AB181" s="23" t="s">
        <v>7226</v>
      </c>
      <c r="AC181" s="25" t="s">
        <v>7225</v>
      </c>
    </row>
    <row r="182" spans="2:29" ht="15.6" customHeight="1" x14ac:dyDescent="0.25">
      <c r="B182" s="21" t="s">
        <v>7956</v>
      </c>
      <c r="C182" s="22" t="s">
        <v>8344</v>
      </c>
      <c r="D182" s="23" t="s">
        <v>7956</v>
      </c>
      <c r="E182" s="23" t="s">
        <v>7580</v>
      </c>
      <c r="F182" s="23" t="s">
        <v>8488</v>
      </c>
      <c r="G182" s="23" t="s">
        <v>8345</v>
      </c>
      <c r="H182" s="23" t="s">
        <v>8830</v>
      </c>
      <c r="I182" s="23" t="s">
        <v>8775</v>
      </c>
      <c r="J182" s="23" t="s">
        <v>8776</v>
      </c>
      <c r="K182" s="23" t="s">
        <v>8831</v>
      </c>
      <c r="L182" s="24" t="s">
        <v>8832</v>
      </c>
      <c r="M182" s="23" t="s">
        <v>7274</v>
      </c>
      <c r="N182" s="23" t="s">
        <v>7587</v>
      </c>
      <c r="O182" s="23" t="s">
        <v>8833</v>
      </c>
      <c r="P182" s="25" t="s">
        <v>8834</v>
      </c>
      <c r="Q182" s="25" t="s">
        <v>8835</v>
      </c>
      <c r="R182" s="25" t="s">
        <v>8836</v>
      </c>
      <c r="S182" s="25" t="s">
        <v>8837</v>
      </c>
      <c r="T182" s="23" t="s">
        <v>7226</v>
      </c>
      <c r="U182" s="23" t="s">
        <v>7226</v>
      </c>
      <c r="V182" s="25" t="s">
        <v>8835</v>
      </c>
      <c r="W182" s="23" t="s">
        <v>7227</v>
      </c>
      <c r="X182" s="23" t="s">
        <v>8500</v>
      </c>
      <c r="Y182" s="23" t="s">
        <v>8784</v>
      </c>
      <c r="Z182" s="25" t="s">
        <v>8838</v>
      </c>
      <c r="AA182" s="23" t="s">
        <v>7226</v>
      </c>
      <c r="AB182" s="23" t="s">
        <v>7226</v>
      </c>
      <c r="AC182" s="25" t="s">
        <v>7225</v>
      </c>
    </row>
    <row r="183" spans="2:29" ht="15.6" customHeight="1" x14ac:dyDescent="0.25">
      <c r="B183" s="21"/>
      <c r="C183" s="22"/>
      <c r="D183" s="23"/>
      <c r="E183" s="23"/>
      <c r="F183" s="23"/>
      <c r="G183" s="23"/>
      <c r="H183" s="26"/>
      <c r="I183" s="23"/>
      <c r="J183" s="26"/>
      <c r="K183" s="26"/>
      <c r="L183" s="27" t="s">
        <v>8839</v>
      </c>
      <c r="M183" s="26"/>
      <c r="N183" s="26"/>
      <c r="O183" s="26"/>
      <c r="P183" s="28" t="s">
        <v>8840</v>
      </c>
      <c r="Q183" s="28" t="s">
        <v>8841</v>
      </c>
      <c r="R183" s="28" t="s">
        <v>8842</v>
      </c>
      <c r="S183" s="28" t="s">
        <v>8843</v>
      </c>
      <c r="T183" s="26"/>
      <c r="U183" s="26"/>
      <c r="V183" s="28" t="s">
        <v>8841</v>
      </c>
      <c r="W183" s="26"/>
      <c r="X183" s="26"/>
      <c r="Y183" s="26"/>
      <c r="Z183" s="28" t="s">
        <v>8844</v>
      </c>
      <c r="AA183" s="26"/>
      <c r="AB183" s="26"/>
      <c r="AC183" s="28" t="s">
        <v>7225</v>
      </c>
    </row>
    <row r="184" spans="2:29" ht="15.6" customHeight="1" x14ac:dyDescent="0.25">
      <c r="B184" s="21" t="s">
        <v>7956</v>
      </c>
      <c r="C184" s="22" t="s">
        <v>8344</v>
      </c>
      <c r="D184" s="23" t="s">
        <v>7956</v>
      </c>
      <c r="E184" s="23" t="s">
        <v>7580</v>
      </c>
      <c r="F184" s="23" t="s">
        <v>8488</v>
      </c>
      <c r="G184" s="23" t="s">
        <v>8345</v>
      </c>
      <c r="H184" s="23" t="s">
        <v>8845</v>
      </c>
      <c r="I184" s="23" t="s">
        <v>8846</v>
      </c>
      <c r="J184" s="23" t="s">
        <v>8776</v>
      </c>
      <c r="K184" s="23" t="s">
        <v>8847</v>
      </c>
      <c r="L184" s="24" t="s">
        <v>8848</v>
      </c>
      <c r="M184" s="23" t="s">
        <v>7274</v>
      </c>
      <c r="N184" s="23" t="s">
        <v>7587</v>
      </c>
      <c r="O184" s="23" t="s">
        <v>8849</v>
      </c>
      <c r="P184" s="25" t="s">
        <v>8850</v>
      </c>
      <c r="Q184" s="25" t="s">
        <v>8851</v>
      </c>
      <c r="R184" s="25" t="s">
        <v>8460</v>
      </c>
      <c r="S184" s="25" t="s">
        <v>8852</v>
      </c>
      <c r="T184" s="23" t="s">
        <v>7226</v>
      </c>
      <c r="U184" s="23" t="s">
        <v>7226</v>
      </c>
      <c r="V184" s="25" t="s">
        <v>8851</v>
      </c>
      <c r="W184" s="23" t="s">
        <v>7227</v>
      </c>
      <c r="X184" s="23" t="s">
        <v>8500</v>
      </c>
      <c r="Y184" s="23" t="s">
        <v>8784</v>
      </c>
      <c r="Z184" s="25" t="s">
        <v>8853</v>
      </c>
      <c r="AA184" s="23" t="s">
        <v>7226</v>
      </c>
      <c r="AB184" s="23" t="s">
        <v>7226</v>
      </c>
      <c r="AC184" s="25" t="s">
        <v>7225</v>
      </c>
    </row>
    <row r="185" spans="2:29" ht="15.6" customHeight="1" x14ac:dyDescent="0.25">
      <c r="B185" s="21" t="s">
        <v>7956</v>
      </c>
      <c r="C185" s="22" t="s">
        <v>8344</v>
      </c>
      <c r="D185" s="23" t="s">
        <v>7956</v>
      </c>
      <c r="E185" s="23" t="s">
        <v>7580</v>
      </c>
      <c r="F185" s="23" t="s">
        <v>8488</v>
      </c>
      <c r="G185" s="23" t="s">
        <v>8345</v>
      </c>
      <c r="H185" s="23" t="s">
        <v>8854</v>
      </c>
      <c r="I185" s="23" t="s">
        <v>8846</v>
      </c>
      <c r="J185" s="23" t="s">
        <v>8776</v>
      </c>
      <c r="K185" s="23" t="s">
        <v>8855</v>
      </c>
      <c r="L185" s="24" t="s">
        <v>8856</v>
      </c>
      <c r="M185" s="23" t="s">
        <v>7274</v>
      </c>
      <c r="N185" s="23" t="s">
        <v>7587</v>
      </c>
      <c r="O185" s="23" t="s">
        <v>8857</v>
      </c>
      <c r="P185" s="25" t="s">
        <v>8858</v>
      </c>
      <c r="Q185" s="25" t="s">
        <v>8859</v>
      </c>
      <c r="R185" s="25" t="s">
        <v>8860</v>
      </c>
      <c r="S185" s="25" t="s">
        <v>8861</v>
      </c>
      <c r="T185" s="23" t="s">
        <v>7226</v>
      </c>
      <c r="U185" s="23" t="s">
        <v>7226</v>
      </c>
      <c r="V185" s="25" t="s">
        <v>8859</v>
      </c>
      <c r="W185" s="23" t="s">
        <v>7227</v>
      </c>
      <c r="X185" s="23" t="s">
        <v>8500</v>
      </c>
      <c r="Y185" s="23" t="s">
        <v>8784</v>
      </c>
      <c r="Z185" s="25" t="s">
        <v>8862</v>
      </c>
      <c r="AA185" s="23" t="s">
        <v>7226</v>
      </c>
      <c r="AB185" s="23" t="s">
        <v>7226</v>
      </c>
      <c r="AC185" s="25" t="s">
        <v>7225</v>
      </c>
    </row>
    <row r="186" spans="2:29" ht="15.6" customHeight="1" x14ac:dyDescent="0.25">
      <c r="B186" s="21" t="s">
        <v>7956</v>
      </c>
      <c r="C186" s="22" t="s">
        <v>8344</v>
      </c>
      <c r="D186" s="23" t="s">
        <v>7956</v>
      </c>
      <c r="E186" s="23" t="s">
        <v>7580</v>
      </c>
      <c r="F186" s="23" t="s">
        <v>8488</v>
      </c>
      <c r="G186" s="23" t="s">
        <v>8345</v>
      </c>
      <c r="H186" s="23" t="s">
        <v>8863</v>
      </c>
      <c r="I186" s="23" t="s">
        <v>8846</v>
      </c>
      <c r="J186" s="23" t="s">
        <v>8776</v>
      </c>
      <c r="K186" s="23" t="s">
        <v>8864</v>
      </c>
      <c r="L186" s="24" t="s">
        <v>8865</v>
      </c>
      <c r="M186" s="23" t="s">
        <v>7274</v>
      </c>
      <c r="N186" s="23" t="s">
        <v>7587</v>
      </c>
      <c r="O186" s="23" t="s">
        <v>8866</v>
      </c>
      <c r="P186" s="25" t="s">
        <v>8867</v>
      </c>
      <c r="Q186" s="25" t="s">
        <v>8868</v>
      </c>
      <c r="R186" s="25" t="s">
        <v>8869</v>
      </c>
      <c r="S186" s="25" t="s">
        <v>8870</v>
      </c>
      <c r="T186" s="23" t="s">
        <v>7226</v>
      </c>
      <c r="U186" s="23" t="s">
        <v>7226</v>
      </c>
      <c r="V186" s="25" t="s">
        <v>8868</v>
      </c>
      <c r="W186" s="23" t="s">
        <v>7227</v>
      </c>
      <c r="X186" s="23" t="s">
        <v>8500</v>
      </c>
      <c r="Y186" s="23" t="s">
        <v>8784</v>
      </c>
      <c r="Z186" s="25" t="s">
        <v>8871</v>
      </c>
      <c r="AA186" s="23" t="s">
        <v>7226</v>
      </c>
      <c r="AB186" s="23" t="s">
        <v>7226</v>
      </c>
      <c r="AC186" s="25" t="s">
        <v>7225</v>
      </c>
    </row>
    <row r="187" spans="2:29" ht="15.6" customHeight="1" x14ac:dyDescent="0.25">
      <c r="B187" s="21"/>
      <c r="C187" s="22"/>
      <c r="D187" s="23"/>
      <c r="E187" s="23"/>
      <c r="F187" s="23"/>
      <c r="G187" s="23"/>
      <c r="H187" s="26"/>
      <c r="I187" s="23"/>
      <c r="J187" s="26"/>
      <c r="K187" s="26"/>
      <c r="L187" s="27" t="s">
        <v>8872</v>
      </c>
      <c r="M187" s="26"/>
      <c r="N187" s="26"/>
      <c r="O187" s="26"/>
      <c r="P187" s="28" t="s">
        <v>8873</v>
      </c>
      <c r="Q187" s="28" t="s">
        <v>8874</v>
      </c>
      <c r="R187" s="28" t="s">
        <v>8875</v>
      </c>
      <c r="S187" s="28" t="s">
        <v>8876</v>
      </c>
      <c r="T187" s="26"/>
      <c r="U187" s="26"/>
      <c r="V187" s="28" t="s">
        <v>8874</v>
      </c>
      <c r="W187" s="26"/>
      <c r="X187" s="26"/>
      <c r="Y187" s="26"/>
      <c r="Z187" s="28" t="s">
        <v>8877</v>
      </c>
      <c r="AA187" s="26"/>
      <c r="AB187" s="26"/>
      <c r="AC187" s="28" t="s">
        <v>7225</v>
      </c>
    </row>
    <row r="188" spans="2:29" ht="15.6" customHeight="1" x14ac:dyDescent="0.25">
      <c r="B188" s="21" t="s">
        <v>7956</v>
      </c>
      <c r="C188" s="22" t="s">
        <v>8344</v>
      </c>
      <c r="D188" s="23" t="s">
        <v>7956</v>
      </c>
      <c r="E188" s="23" t="s">
        <v>7580</v>
      </c>
      <c r="F188" s="23" t="s">
        <v>8488</v>
      </c>
      <c r="G188" s="23" t="s">
        <v>8345</v>
      </c>
      <c r="H188" s="23" t="s">
        <v>8878</v>
      </c>
      <c r="I188" s="23" t="s">
        <v>8879</v>
      </c>
      <c r="J188" s="23" t="s">
        <v>8880</v>
      </c>
      <c r="K188" s="23" t="s">
        <v>8881</v>
      </c>
      <c r="L188" s="24" t="s">
        <v>8882</v>
      </c>
      <c r="M188" s="23" t="s">
        <v>7274</v>
      </c>
      <c r="N188" s="23" t="s">
        <v>8883</v>
      </c>
      <c r="O188" s="23" t="s">
        <v>8884</v>
      </c>
      <c r="P188" s="25" t="s">
        <v>8885</v>
      </c>
      <c r="Q188" s="25" t="s">
        <v>8886</v>
      </c>
      <c r="R188" s="25" t="s">
        <v>8887</v>
      </c>
      <c r="S188" s="25" t="s">
        <v>8888</v>
      </c>
      <c r="T188" s="23" t="s">
        <v>7226</v>
      </c>
      <c r="U188" s="23" t="s">
        <v>7226</v>
      </c>
      <c r="V188" s="25" t="s">
        <v>8886</v>
      </c>
      <c r="W188" s="23" t="s">
        <v>7227</v>
      </c>
      <c r="X188" s="23" t="s">
        <v>8500</v>
      </c>
      <c r="Y188" s="23" t="s">
        <v>8889</v>
      </c>
      <c r="Z188" s="25" t="s">
        <v>8890</v>
      </c>
      <c r="AA188" s="23" t="s">
        <v>7226</v>
      </c>
      <c r="AB188" s="23" t="s">
        <v>7226</v>
      </c>
      <c r="AC188" s="25" t="s">
        <v>7225</v>
      </c>
    </row>
    <row r="189" spans="2:29" ht="15.6" customHeight="1" x14ac:dyDescent="0.25">
      <c r="B189" s="21" t="s">
        <v>7956</v>
      </c>
      <c r="C189" s="22" t="s">
        <v>8344</v>
      </c>
      <c r="D189" s="23" t="s">
        <v>7956</v>
      </c>
      <c r="E189" s="23" t="s">
        <v>7580</v>
      </c>
      <c r="F189" s="23" t="s">
        <v>8488</v>
      </c>
      <c r="G189" s="23" t="s">
        <v>8345</v>
      </c>
      <c r="H189" s="23" t="s">
        <v>8891</v>
      </c>
      <c r="I189" s="23" t="s">
        <v>8879</v>
      </c>
      <c r="J189" s="23" t="s">
        <v>8880</v>
      </c>
      <c r="K189" s="23" t="s">
        <v>8892</v>
      </c>
      <c r="L189" s="24" t="s">
        <v>8893</v>
      </c>
      <c r="M189" s="23" t="s">
        <v>7274</v>
      </c>
      <c r="N189" s="23" t="s">
        <v>8883</v>
      </c>
      <c r="O189" s="23" t="s">
        <v>8894</v>
      </c>
      <c r="P189" s="25" t="s">
        <v>8895</v>
      </c>
      <c r="Q189" s="25" t="s">
        <v>8896</v>
      </c>
      <c r="R189" s="25" t="s">
        <v>8897</v>
      </c>
      <c r="S189" s="25" t="s">
        <v>8898</v>
      </c>
      <c r="T189" s="23" t="s">
        <v>7226</v>
      </c>
      <c r="U189" s="23" t="s">
        <v>7226</v>
      </c>
      <c r="V189" s="25" t="s">
        <v>8896</v>
      </c>
      <c r="W189" s="23" t="s">
        <v>7227</v>
      </c>
      <c r="X189" s="23" t="s">
        <v>8500</v>
      </c>
      <c r="Y189" s="23" t="s">
        <v>8889</v>
      </c>
      <c r="Z189" s="25" t="s">
        <v>8899</v>
      </c>
      <c r="AA189" s="23" t="s">
        <v>7226</v>
      </c>
      <c r="AB189" s="23" t="s">
        <v>7226</v>
      </c>
      <c r="AC189" s="25" t="s">
        <v>7225</v>
      </c>
    </row>
    <row r="190" spans="2:29" ht="15.6" customHeight="1" x14ac:dyDescent="0.25">
      <c r="B190" s="21" t="s">
        <v>7956</v>
      </c>
      <c r="C190" s="22" t="s">
        <v>8344</v>
      </c>
      <c r="D190" s="23" t="s">
        <v>7956</v>
      </c>
      <c r="E190" s="23" t="s">
        <v>7580</v>
      </c>
      <c r="F190" s="23" t="s">
        <v>8488</v>
      </c>
      <c r="G190" s="23" t="s">
        <v>8345</v>
      </c>
      <c r="H190" s="23" t="s">
        <v>8900</v>
      </c>
      <c r="I190" s="23" t="s">
        <v>8879</v>
      </c>
      <c r="J190" s="23" t="s">
        <v>8880</v>
      </c>
      <c r="K190" s="23" t="s">
        <v>8901</v>
      </c>
      <c r="L190" s="24" t="s">
        <v>8902</v>
      </c>
      <c r="M190" s="23" t="s">
        <v>7274</v>
      </c>
      <c r="N190" s="23" t="s">
        <v>8883</v>
      </c>
      <c r="O190" s="23" t="s">
        <v>8903</v>
      </c>
      <c r="P190" s="25" t="s">
        <v>8904</v>
      </c>
      <c r="Q190" s="25" t="s">
        <v>8905</v>
      </c>
      <c r="R190" s="25" t="s">
        <v>8906</v>
      </c>
      <c r="S190" s="25" t="s">
        <v>8907</v>
      </c>
      <c r="T190" s="23" t="s">
        <v>7226</v>
      </c>
      <c r="U190" s="23" t="s">
        <v>7226</v>
      </c>
      <c r="V190" s="25" t="s">
        <v>8905</v>
      </c>
      <c r="W190" s="23" t="s">
        <v>7227</v>
      </c>
      <c r="X190" s="23" t="s">
        <v>8500</v>
      </c>
      <c r="Y190" s="23" t="s">
        <v>8889</v>
      </c>
      <c r="Z190" s="25" t="s">
        <v>8908</v>
      </c>
      <c r="AA190" s="23" t="s">
        <v>7226</v>
      </c>
      <c r="AB190" s="23" t="s">
        <v>7226</v>
      </c>
      <c r="AC190" s="25" t="s">
        <v>7225</v>
      </c>
    </row>
    <row r="191" spans="2:29" ht="15.6" customHeight="1" x14ac:dyDescent="0.25">
      <c r="B191" s="21" t="s">
        <v>7956</v>
      </c>
      <c r="C191" s="22" t="s">
        <v>8344</v>
      </c>
      <c r="D191" s="23" t="s">
        <v>7956</v>
      </c>
      <c r="E191" s="23" t="s">
        <v>7580</v>
      </c>
      <c r="F191" s="23" t="s">
        <v>8488</v>
      </c>
      <c r="G191" s="23" t="s">
        <v>8345</v>
      </c>
      <c r="H191" s="23" t="s">
        <v>8909</v>
      </c>
      <c r="I191" s="23" t="s">
        <v>8879</v>
      </c>
      <c r="J191" s="23" t="s">
        <v>8880</v>
      </c>
      <c r="K191" s="23" t="s">
        <v>8910</v>
      </c>
      <c r="L191" s="24" t="s">
        <v>8911</v>
      </c>
      <c r="M191" s="23" t="s">
        <v>7274</v>
      </c>
      <c r="N191" s="23" t="s">
        <v>8883</v>
      </c>
      <c r="O191" s="23" t="s">
        <v>8912</v>
      </c>
      <c r="P191" s="25" t="s">
        <v>8913</v>
      </c>
      <c r="Q191" s="25" t="s">
        <v>8914</v>
      </c>
      <c r="R191" s="25" t="s">
        <v>8827</v>
      </c>
      <c r="S191" s="25" t="s">
        <v>8915</v>
      </c>
      <c r="T191" s="23" t="s">
        <v>7226</v>
      </c>
      <c r="U191" s="23" t="s">
        <v>7226</v>
      </c>
      <c r="V191" s="25" t="s">
        <v>8914</v>
      </c>
      <c r="W191" s="23" t="s">
        <v>7227</v>
      </c>
      <c r="X191" s="23" t="s">
        <v>8500</v>
      </c>
      <c r="Y191" s="23" t="s">
        <v>8889</v>
      </c>
      <c r="Z191" s="25" t="s">
        <v>8916</v>
      </c>
      <c r="AA191" s="23" t="s">
        <v>7226</v>
      </c>
      <c r="AB191" s="23" t="s">
        <v>7226</v>
      </c>
      <c r="AC191" s="25" t="s">
        <v>7225</v>
      </c>
    </row>
    <row r="192" spans="2:29" ht="15.6" customHeight="1" x14ac:dyDescent="0.25">
      <c r="B192" s="21" t="s">
        <v>7956</v>
      </c>
      <c r="C192" s="22" t="s">
        <v>8344</v>
      </c>
      <c r="D192" s="23" t="s">
        <v>7956</v>
      </c>
      <c r="E192" s="23" t="s">
        <v>7580</v>
      </c>
      <c r="F192" s="23" t="s">
        <v>8488</v>
      </c>
      <c r="G192" s="23" t="s">
        <v>8345</v>
      </c>
      <c r="H192" s="23" t="s">
        <v>8917</v>
      </c>
      <c r="I192" s="23" t="s">
        <v>8879</v>
      </c>
      <c r="J192" s="23" t="s">
        <v>8880</v>
      </c>
      <c r="K192" s="23" t="s">
        <v>8918</v>
      </c>
      <c r="L192" s="24" t="s">
        <v>8919</v>
      </c>
      <c r="M192" s="23" t="s">
        <v>7274</v>
      </c>
      <c r="N192" s="23" t="s">
        <v>8883</v>
      </c>
      <c r="O192" s="23" t="s">
        <v>8920</v>
      </c>
      <c r="P192" s="25" t="s">
        <v>8921</v>
      </c>
      <c r="Q192" s="25" t="s">
        <v>8922</v>
      </c>
      <c r="R192" s="25" t="s">
        <v>8765</v>
      </c>
      <c r="S192" s="25" t="s">
        <v>8923</v>
      </c>
      <c r="T192" s="23" t="s">
        <v>7226</v>
      </c>
      <c r="U192" s="23" t="s">
        <v>7226</v>
      </c>
      <c r="V192" s="25" t="s">
        <v>8922</v>
      </c>
      <c r="W192" s="23" t="s">
        <v>7227</v>
      </c>
      <c r="X192" s="23" t="s">
        <v>8500</v>
      </c>
      <c r="Y192" s="23" t="s">
        <v>8889</v>
      </c>
      <c r="Z192" s="25" t="s">
        <v>8924</v>
      </c>
      <c r="AA192" s="23" t="s">
        <v>7226</v>
      </c>
      <c r="AB192" s="23" t="s">
        <v>7226</v>
      </c>
      <c r="AC192" s="25" t="s">
        <v>7225</v>
      </c>
    </row>
    <row r="193" spans="2:29" ht="15.6" customHeight="1" x14ac:dyDescent="0.25">
      <c r="B193" s="21" t="s">
        <v>7956</v>
      </c>
      <c r="C193" s="22" t="s">
        <v>8344</v>
      </c>
      <c r="D193" s="23" t="s">
        <v>7956</v>
      </c>
      <c r="E193" s="23" t="s">
        <v>7580</v>
      </c>
      <c r="F193" s="23" t="s">
        <v>8488</v>
      </c>
      <c r="G193" s="23" t="s">
        <v>8345</v>
      </c>
      <c r="H193" s="23" t="s">
        <v>8925</v>
      </c>
      <c r="I193" s="23" t="s">
        <v>8879</v>
      </c>
      <c r="J193" s="23" t="s">
        <v>8880</v>
      </c>
      <c r="K193" s="23" t="s">
        <v>8926</v>
      </c>
      <c r="L193" s="24" t="s">
        <v>8927</v>
      </c>
      <c r="M193" s="23" t="s">
        <v>7274</v>
      </c>
      <c r="N193" s="23" t="s">
        <v>8883</v>
      </c>
      <c r="O193" s="23" t="s">
        <v>8884</v>
      </c>
      <c r="P193" s="25" t="s">
        <v>8928</v>
      </c>
      <c r="Q193" s="25" t="s">
        <v>8929</v>
      </c>
      <c r="R193" s="25" t="s">
        <v>8930</v>
      </c>
      <c r="S193" s="25" t="s">
        <v>8931</v>
      </c>
      <c r="T193" s="23" t="s">
        <v>7226</v>
      </c>
      <c r="U193" s="23" t="s">
        <v>7226</v>
      </c>
      <c r="V193" s="25" t="s">
        <v>8929</v>
      </c>
      <c r="W193" s="23" t="s">
        <v>7227</v>
      </c>
      <c r="X193" s="23" t="s">
        <v>8500</v>
      </c>
      <c r="Y193" s="23" t="s">
        <v>8889</v>
      </c>
      <c r="Z193" s="25" t="s">
        <v>8932</v>
      </c>
      <c r="AA193" s="23" t="s">
        <v>7226</v>
      </c>
      <c r="AB193" s="23" t="s">
        <v>7226</v>
      </c>
      <c r="AC193" s="25" t="s">
        <v>7225</v>
      </c>
    </row>
    <row r="194" spans="2:29" ht="15.6" customHeight="1" x14ac:dyDescent="0.25">
      <c r="B194" s="21" t="s">
        <v>7956</v>
      </c>
      <c r="C194" s="22" t="s">
        <v>8344</v>
      </c>
      <c r="D194" s="23" t="s">
        <v>7956</v>
      </c>
      <c r="E194" s="23" t="s">
        <v>7580</v>
      </c>
      <c r="F194" s="23" t="s">
        <v>8488</v>
      </c>
      <c r="G194" s="23" t="s">
        <v>8345</v>
      </c>
      <c r="H194" s="23" t="s">
        <v>8933</v>
      </c>
      <c r="I194" s="23" t="s">
        <v>8879</v>
      </c>
      <c r="J194" s="23" t="s">
        <v>8880</v>
      </c>
      <c r="K194" s="23" t="s">
        <v>8934</v>
      </c>
      <c r="L194" s="24" t="s">
        <v>8935</v>
      </c>
      <c r="M194" s="23" t="s">
        <v>7274</v>
      </c>
      <c r="N194" s="23" t="s">
        <v>8883</v>
      </c>
      <c r="O194" s="23" t="s">
        <v>8936</v>
      </c>
      <c r="P194" s="25" t="s">
        <v>8937</v>
      </c>
      <c r="Q194" s="25" t="s">
        <v>8938</v>
      </c>
      <c r="R194" s="25" t="s">
        <v>8939</v>
      </c>
      <c r="S194" s="25" t="s">
        <v>8940</v>
      </c>
      <c r="T194" s="23" t="s">
        <v>7226</v>
      </c>
      <c r="U194" s="23" t="s">
        <v>7226</v>
      </c>
      <c r="V194" s="25" t="s">
        <v>8938</v>
      </c>
      <c r="W194" s="23" t="s">
        <v>7227</v>
      </c>
      <c r="X194" s="23" t="s">
        <v>8500</v>
      </c>
      <c r="Y194" s="23" t="s">
        <v>8889</v>
      </c>
      <c r="Z194" s="25" t="s">
        <v>8941</v>
      </c>
      <c r="AA194" s="23" t="s">
        <v>7226</v>
      </c>
      <c r="AB194" s="23" t="s">
        <v>7226</v>
      </c>
      <c r="AC194" s="25" t="s">
        <v>7225</v>
      </c>
    </row>
    <row r="195" spans="2:29" ht="15.6" customHeight="1" x14ac:dyDescent="0.25">
      <c r="B195" s="21" t="s">
        <v>7956</v>
      </c>
      <c r="C195" s="22" t="s">
        <v>8344</v>
      </c>
      <c r="D195" s="23" t="s">
        <v>7956</v>
      </c>
      <c r="E195" s="23" t="s">
        <v>7580</v>
      </c>
      <c r="F195" s="23" t="s">
        <v>8488</v>
      </c>
      <c r="G195" s="23" t="s">
        <v>8345</v>
      </c>
      <c r="H195" s="23" t="s">
        <v>8942</v>
      </c>
      <c r="I195" s="23" t="s">
        <v>8879</v>
      </c>
      <c r="J195" s="23" t="s">
        <v>8880</v>
      </c>
      <c r="K195" s="23" t="s">
        <v>8943</v>
      </c>
      <c r="L195" s="24" t="s">
        <v>8944</v>
      </c>
      <c r="M195" s="23" t="s">
        <v>7274</v>
      </c>
      <c r="N195" s="23" t="s">
        <v>8883</v>
      </c>
      <c r="O195" s="23" t="s">
        <v>8945</v>
      </c>
      <c r="P195" s="25" t="s">
        <v>8946</v>
      </c>
      <c r="Q195" s="25" t="s">
        <v>8947</v>
      </c>
      <c r="R195" s="25" t="s">
        <v>8948</v>
      </c>
      <c r="S195" s="25" t="s">
        <v>8949</v>
      </c>
      <c r="T195" s="23" t="s">
        <v>7226</v>
      </c>
      <c r="U195" s="23" t="s">
        <v>7226</v>
      </c>
      <c r="V195" s="25" t="s">
        <v>8947</v>
      </c>
      <c r="W195" s="23" t="s">
        <v>7227</v>
      </c>
      <c r="X195" s="23" t="s">
        <v>8500</v>
      </c>
      <c r="Y195" s="23" t="s">
        <v>8889</v>
      </c>
      <c r="Z195" s="25" t="s">
        <v>8950</v>
      </c>
      <c r="AA195" s="23" t="s">
        <v>7226</v>
      </c>
      <c r="AB195" s="23" t="s">
        <v>7226</v>
      </c>
      <c r="AC195" s="25" t="s">
        <v>7225</v>
      </c>
    </row>
    <row r="196" spans="2:29" ht="15.6" customHeight="1" x14ac:dyDescent="0.25">
      <c r="B196" s="21" t="s">
        <v>7956</v>
      </c>
      <c r="C196" s="22" t="s">
        <v>8344</v>
      </c>
      <c r="D196" s="23" t="s">
        <v>7956</v>
      </c>
      <c r="E196" s="23" t="s">
        <v>7580</v>
      </c>
      <c r="F196" s="23" t="s">
        <v>8488</v>
      </c>
      <c r="G196" s="23" t="s">
        <v>8345</v>
      </c>
      <c r="H196" s="23" t="s">
        <v>8951</v>
      </c>
      <c r="I196" s="23" t="s">
        <v>8879</v>
      </c>
      <c r="J196" s="23" t="s">
        <v>8880</v>
      </c>
      <c r="K196" s="23" t="s">
        <v>8952</v>
      </c>
      <c r="L196" s="24" t="s">
        <v>8953</v>
      </c>
      <c r="M196" s="23" t="s">
        <v>7274</v>
      </c>
      <c r="N196" s="23" t="s">
        <v>8883</v>
      </c>
      <c r="O196" s="23" t="s">
        <v>8954</v>
      </c>
      <c r="P196" s="25" t="s">
        <v>8955</v>
      </c>
      <c r="Q196" s="25" t="s">
        <v>8956</v>
      </c>
      <c r="R196" s="25" t="s">
        <v>8957</v>
      </c>
      <c r="S196" s="25" t="s">
        <v>8958</v>
      </c>
      <c r="T196" s="23" t="s">
        <v>7226</v>
      </c>
      <c r="U196" s="23" t="s">
        <v>7226</v>
      </c>
      <c r="V196" s="25" t="s">
        <v>8956</v>
      </c>
      <c r="W196" s="23" t="s">
        <v>7227</v>
      </c>
      <c r="X196" s="23" t="s">
        <v>8500</v>
      </c>
      <c r="Y196" s="23" t="s">
        <v>8889</v>
      </c>
      <c r="Z196" s="25" t="s">
        <v>8959</v>
      </c>
      <c r="AA196" s="23" t="s">
        <v>7226</v>
      </c>
      <c r="AB196" s="23" t="s">
        <v>7226</v>
      </c>
      <c r="AC196" s="25" t="s">
        <v>7225</v>
      </c>
    </row>
    <row r="197" spans="2:29" ht="15.6" customHeight="1" x14ac:dyDescent="0.25">
      <c r="B197" s="21" t="s">
        <v>7956</v>
      </c>
      <c r="C197" s="22" t="s">
        <v>8344</v>
      </c>
      <c r="D197" s="23" t="s">
        <v>7956</v>
      </c>
      <c r="E197" s="23" t="s">
        <v>7580</v>
      </c>
      <c r="F197" s="23" t="s">
        <v>8488</v>
      </c>
      <c r="G197" s="23" t="s">
        <v>8345</v>
      </c>
      <c r="H197" s="23" t="s">
        <v>8960</v>
      </c>
      <c r="I197" s="23" t="s">
        <v>8879</v>
      </c>
      <c r="J197" s="23" t="s">
        <v>8880</v>
      </c>
      <c r="K197" s="23" t="s">
        <v>8961</v>
      </c>
      <c r="L197" s="24" t="s">
        <v>8962</v>
      </c>
      <c r="M197" s="23" t="s">
        <v>7274</v>
      </c>
      <c r="N197" s="23" t="s">
        <v>8883</v>
      </c>
      <c r="O197" s="23" t="s">
        <v>8963</v>
      </c>
      <c r="P197" s="25" t="s">
        <v>8964</v>
      </c>
      <c r="Q197" s="25" t="s">
        <v>8965</v>
      </c>
      <c r="R197" s="25" t="s">
        <v>8966</v>
      </c>
      <c r="S197" s="25" t="s">
        <v>8967</v>
      </c>
      <c r="T197" s="23" t="s">
        <v>7226</v>
      </c>
      <c r="U197" s="23" t="s">
        <v>7226</v>
      </c>
      <c r="V197" s="25" t="s">
        <v>8965</v>
      </c>
      <c r="W197" s="23" t="s">
        <v>7227</v>
      </c>
      <c r="X197" s="23" t="s">
        <v>8500</v>
      </c>
      <c r="Y197" s="23" t="s">
        <v>8889</v>
      </c>
      <c r="Z197" s="25" t="s">
        <v>8968</v>
      </c>
      <c r="AA197" s="23" t="s">
        <v>7226</v>
      </c>
      <c r="AB197" s="23" t="s">
        <v>7226</v>
      </c>
      <c r="AC197" s="25" t="s">
        <v>7225</v>
      </c>
    </row>
    <row r="198" spans="2:29" ht="15.6" customHeight="1" x14ac:dyDescent="0.25">
      <c r="B198" s="21" t="s">
        <v>7956</v>
      </c>
      <c r="C198" s="22" t="s">
        <v>8344</v>
      </c>
      <c r="D198" s="23" t="s">
        <v>7956</v>
      </c>
      <c r="E198" s="23" t="s">
        <v>7580</v>
      </c>
      <c r="F198" s="23" t="s">
        <v>8488</v>
      </c>
      <c r="G198" s="23" t="s">
        <v>8345</v>
      </c>
      <c r="H198" s="23" t="s">
        <v>8969</v>
      </c>
      <c r="I198" s="23" t="s">
        <v>8879</v>
      </c>
      <c r="J198" s="23" t="s">
        <v>8880</v>
      </c>
      <c r="K198" s="23" t="s">
        <v>8970</v>
      </c>
      <c r="L198" s="24" t="s">
        <v>8971</v>
      </c>
      <c r="M198" s="23" t="s">
        <v>7274</v>
      </c>
      <c r="N198" s="23" t="s">
        <v>8883</v>
      </c>
      <c r="O198" s="23" t="s">
        <v>8972</v>
      </c>
      <c r="P198" s="25" t="s">
        <v>8973</v>
      </c>
      <c r="Q198" s="25" t="s">
        <v>8974</v>
      </c>
      <c r="R198" s="25" t="s">
        <v>8975</v>
      </c>
      <c r="S198" s="25" t="s">
        <v>8976</v>
      </c>
      <c r="T198" s="23" t="s">
        <v>7226</v>
      </c>
      <c r="U198" s="23" t="s">
        <v>7226</v>
      </c>
      <c r="V198" s="25" t="s">
        <v>8974</v>
      </c>
      <c r="W198" s="23" t="s">
        <v>7227</v>
      </c>
      <c r="X198" s="23" t="s">
        <v>8500</v>
      </c>
      <c r="Y198" s="23" t="s">
        <v>8889</v>
      </c>
      <c r="Z198" s="25" t="s">
        <v>8977</v>
      </c>
      <c r="AA198" s="23" t="s">
        <v>7226</v>
      </c>
      <c r="AB198" s="23" t="s">
        <v>7226</v>
      </c>
      <c r="AC198" s="25" t="s">
        <v>7225</v>
      </c>
    </row>
    <row r="199" spans="2:29" ht="15.6" customHeight="1" x14ac:dyDescent="0.25">
      <c r="B199" s="21" t="s">
        <v>7956</v>
      </c>
      <c r="C199" s="22" t="s">
        <v>8344</v>
      </c>
      <c r="D199" s="23" t="s">
        <v>7956</v>
      </c>
      <c r="E199" s="23" t="s">
        <v>7580</v>
      </c>
      <c r="F199" s="23" t="s">
        <v>8488</v>
      </c>
      <c r="G199" s="23" t="s">
        <v>8345</v>
      </c>
      <c r="H199" s="23" t="s">
        <v>8978</v>
      </c>
      <c r="I199" s="23" t="s">
        <v>8879</v>
      </c>
      <c r="J199" s="23" t="s">
        <v>8880</v>
      </c>
      <c r="K199" s="23" t="s">
        <v>8979</v>
      </c>
      <c r="L199" s="24" t="s">
        <v>8980</v>
      </c>
      <c r="M199" s="23" t="s">
        <v>7274</v>
      </c>
      <c r="N199" s="23" t="s">
        <v>8883</v>
      </c>
      <c r="O199" s="23" t="s">
        <v>8981</v>
      </c>
      <c r="P199" s="25" t="s">
        <v>8982</v>
      </c>
      <c r="Q199" s="25" t="s">
        <v>8983</v>
      </c>
      <c r="R199" s="25" t="s">
        <v>8409</v>
      </c>
      <c r="S199" s="25" t="s">
        <v>8984</v>
      </c>
      <c r="T199" s="23" t="s">
        <v>7226</v>
      </c>
      <c r="U199" s="23" t="s">
        <v>7226</v>
      </c>
      <c r="V199" s="25" t="s">
        <v>8983</v>
      </c>
      <c r="W199" s="23" t="s">
        <v>7227</v>
      </c>
      <c r="X199" s="23" t="s">
        <v>8500</v>
      </c>
      <c r="Y199" s="23" t="s">
        <v>8889</v>
      </c>
      <c r="Z199" s="25" t="s">
        <v>8985</v>
      </c>
      <c r="AA199" s="23" t="s">
        <v>7226</v>
      </c>
      <c r="AB199" s="23" t="s">
        <v>7226</v>
      </c>
      <c r="AC199" s="25" t="s">
        <v>7225</v>
      </c>
    </row>
    <row r="200" spans="2:29" ht="15.6" customHeight="1" x14ac:dyDescent="0.25">
      <c r="B200" s="21" t="s">
        <v>7956</v>
      </c>
      <c r="C200" s="22" t="s">
        <v>8344</v>
      </c>
      <c r="D200" s="23" t="s">
        <v>7956</v>
      </c>
      <c r="E200" s="23" t="s">
        <v>7580</v>
      </c>
      <c r="F200" s="23" t="s">
        <v>8488</v>
      </c>
      <c r="G200" s="23" t="s">
        <v>8345</v>
      </c>
      <c r="H200" s="23" t="s">
        <v>8986</v>
      </c>
      <c r="I200" s="23" t="s">
        <v>8879</v>
      </c>
      <c r="J200" s="23" t="s">
        <v>8880</v>
      </c>
      <c r="K200" s="23" t="s">
        <v>8987</v>
      </c>
      <c r="L200" s="24" t="s">
        <v>8988</v>
      </c>
      <c r="M200" s="23" t="s">
        <v>7274</v>
      </c>
      <c r="N200" s="23" t="s">
        <v>8883</v>
      </c>
      <c r="O200" s="23" t="s">
        <v>8989</v>
      </c>
      <c r="P200" s="25" t="s">
        <v>8990</v>
      </c>
      <c r="Q200" s="25" t="s">
        <v>8991</v>
      </c>
      <c r="R200" s="25" t="s">
        <v>7672</v>
      </c>
      <c r="S200" s="25" t="s">
        <v>8992</v>
      </c>
      <c r="T200" s="23" t="s">
        <v>7226</v>
      </c>
      <c r="U200" s="23" t="s">
        <v>7226</v>
      </c>
      <c r="V200" s="25" t="s">
        <v>8991</v>
      </c>
      <c r="W200" s="23" t="s">
        <v>7227</v>
      </c>
      <c r="X200" s="23" t="s">
        <v>8500</v>
      </c>
      <c r="Y200" s="23" t="s">
        <v>8889</v>
      </c>
      <c r="Z200" s="25" t="s">
        <v>8993</v>
      </c>
      <c r="AA200" s="23" t="s">
        <v>7226</v>
      </c>
      <c r="AB200" s="23" t="s">
        <v>7226</v>
      </c>
      <c r="AC200" s="25" t="s">
        <v>7225</v>
      </c>
    </row>
    <row r="201" spans="2:29" ht="15.6" customHeight="1" x14ac:dyDescent="0.25">
      <c r="B201" s="21" t="s">
        <v>7956</v>
      </c>
      <c r="C201" s="22" t="s">
        <v>8344</v>
      </c>
      <c r="D201" s="23" t="s">
        <v>7956</v>
      </c>
      <c r="E201" s="23" t="s">
        <v>7580</v>
      </c>
      <c r="F201" s="23" t="s">
        <v>8488</v>
      </c>
      <c r="G201" s="23" t="s">
        <v>8345</v>
      </c>
      <c r="H201" s="23" t="s">
        <v>8994</v>
      </c>
      <c r="I201" s="23" t="s">
        <v>8879</v>
      </c>
      <c r="J201" s="23" t="s">
        <v>8880</v>
      </c>
      <c r="K201" s="23" t="s">
        <v>8995</v>
      </c>
      <c r="L201" s="24" t="s">
        <v>8996</v>
      </c>
      <c r="M201" s="23" t="s">
        <v>7274</v>
      </c>
      <c r="N201" s="23" t="s">
        <v>8883</v>
      </c>
      <c r="O201" s="23" t="s">
        <v>8997</v>
      </c>
      <c r="P201" s="25" t="s">
        <v>8998</v>
      </c>
      <c r="Q201" s="25" t="s">
        <v>8999</v>
      </c>
      <c r="R201" s="25" t="s">
        <v>9000</v>
      </c>
      <c r="S201" s="25" t="s">
        <v>9001</v>
      </c>
      <c r="T201" s="23" t="s">
        <v>7226</v>
      </c>
      <c r="U201" s="23" t="s">
        <v>7226</v>
      </c>
      <c r="V201" s="25" t="s">
        <v>8999</v>
      </c>
      <c r="W201" s="23" t="s">
        <v>7227</v>
      </c>
      <c r="X201" s="23" t="s">
        <v>8500</v>
      </c>
      <c r="Y201" s="23" t="s">
        <v>8889</v>
      </c>
      <c r="Z201" s="25" t="s">
        <v>9002</v>
      </c>
      <c r="AA201" s="23" t="s">
        <v>7226</v>
      </c>
      <c r="AB201" s="23" t="s">
        <v>7226</v>
      </c>
      <c r="AC201" s="25" t="s">
        <v>7225</v>
      </c>
    </row>
    <row r="202" spans="2:29" ht="15.6" customHeight="1" x14ac:dyDescent="0.25">
      <c r="B202" s="21"/>
      <c r="C202" s="22"/>
      <c r="D202" s="23"/>
      <c r="E202" s="23"/>
      <c r="F202" s="23"/>
      <c r="G202" s="23"/>
      <c r="H202" s="26"/>
      <c r="I202" s="23"/>
      <c r="J202" s="26"/>
      <c r="K202" s="26"/>
      <c r="L202" s="27" t="s">
        <v>9003</v>
      </c>
      <c r="M202" s="26"/>
      <c r="N202" s="26"/>
      <c r="O202" s="26"/>
      <c r="P202" s="28" t="s">
        <v>9004</v>
      </c>
      <c r="Q202" s="28" t="s">
        <v>9005</v>
      </c>
      <c r="R202" s="28" t="s">
        <v>9006</v>
      </c>
      <c r="S202" s="28" t="s">
        <v>9007</v>
      </c>
      <c r="T202" s="26"/>
      <c r="U202" s="26"/>
      <c r="V202" s="28" t="s">
        <v>9005</v>
      </c>
      <c r="W202" s="26"/>
      <c r="X202" s="26"/>
      <c r="Y202" s="26"/>
      <c r="Z202" s="28" t="s">
        <v>9008</v>
      </c>
      <c r="AA202" s="26"/>
      <c r="AB202" s="26"/>
      <c r="AC202" s="28" t="s">
        <v>7225</v>
      </c>
    </row>
    <row r="203" spans="2:29" ht="15.6" customHeight="1" x14ac:dyDescent="0.25">
      <c r="B203" s="21" t="s">
        <v>7956</v>
      </c>
      <c r="C203" s="22" t="s">
        <v>8344</v>
      </c>
      <c r="D203" s="23" t="s">
        <v>7956</v>
      </c>
      <c r="E203" s="23" t="s">
        <v>7580</v>
      </c>
      <c r="F203" s="23" t="s">
        <v>8488</v>
      </c>
      <c r="G203" s="23" t="s">
        <v>8345</v>
      </c>
      <c r="H203" s="23" t="s">
        <v>9009</v>
      </c>
      <c r="I203" s="23" t="s">
        <v>9010</v>
      </c>
      <c r="J203" s="23" t="s">
        <v>9011</v>
      </c>
      <c r="K203" s="23" t="s">
        <v>9012</v>
      </c>
      <c r="L203" s="24" t="s">
        <v>9013</v>
      </c>
      <c r="M203" s="23" t="s">
        <v>7274</v>
      </c>
      <c r="N203" s="23" t="s">
        <v>9014</v>
      </c>
      <c r="O203" s="23" t="s">
        <v>9015</v>
      </c>
      <c r="P203" s="25" t="s">
        <v>9016</v>
      </c>
      <c r="Q203" s="25" t="s">
        <v>9017</v>
      </c>
      <c r="R203" s="25" t="s">
        <v>9018</v>
      </c>
      <c r="S203" s="25" t="s">
        <v>9019</v>
      </c>
      <c r="T203" s="23" t="s">
        <v>7226</v>
      </c>
      <c r="U203" s="23" t="s">
        <v>7226</v>
      </c>
      <c r="V203" s="25" t="s">
        <v>9017</v>
      </c>
      <c r="W203" s="23" t="s">
        <v>7227</v>
      </c>
      <c r="X203" s="23" t="s">
        <v>8500</v>
      </c>
      <c r="Y203" s="23" t="s">
        <v>9020</v>
      </c>
      <c r="Z203" s="25" t="s">
        <v>9021</v>
      </c>
      <c r="AA203" s="23" t="s">
        <v>7226</v>
      </c>
      <c r="AB203" s="23" t="s">
        <v>7226</v>
      </c>
      <c r="AC203" s="25" t="s">
        <v>7225</v>
      </c>
    </row>
    <row r="204" spans="2:29" ht="15.6" customHeight="1" x14ac:dyDescent="0.25">
      <c r="B204" s="21" t="s">
        <v>7956</v>
      </c>
      <c r="C204" s="22" t="s">
        <v>8344</v>
      </c>
      <c r="D204" s="23" t="s">
        <v>7956</v>
      </c>
      <c r="E204" s="23" t="s">
        <v>7580</v>
      </c>
      <c r="F204" s="23" t="s">
        <v>8488</v>
      </c>
      <c r="G204" s="23" t="s">
        <v>8345</v>
      </c>
      <c r="H204" s="23" t="s">
        <v>9022</v>
      </c>
      <c r="I204" s="23" t="s">
        <v>9010</v>
      </c>
      <c r="J204" s="23" t="s">
        <v>9011</v>
      </c>
      <c r="K204" s="23" t="s">
        <v>9023</v>
      </c>
      <c r="L204" s="24" t="s">
        <v>9024</v>
      </c>
      <c r="M204" s="23" t="s">
        <v>7274</v>
      </c>
      <c r="N204" s="23" t="s">
        <v>9014</v>
      </c>
      <c r="O204" s="23" t="s">
        <v>9025</v>
      </c>
      <c r="P204" s="25" t="s">
        <v>9026</v>
      </c>
      <c r="Q204" s="25" t="s">
        <v>9027</v>
      </c>
      <c r="R204" s="25" t="s">
        <v>9028</v>
      </c>
      <c r="S204" s="25" t="s">
        <v>9029</v>
      </c>
      <c r="T204" s="23" t="s">
        <v>7226</v>
      </c>
      <c r="U204" s="23" t="s">
        <v>7226</v>
      </c>
      <c r="V204" s="25" t="s">
        <v>9027</v>
      </c>
      <c r="W204" s="23" t="s">
        <v>7227</v>
      </c>
      <c r="X204" s="23" t="s">
        <v>8500</v>
      </c>
      <c r="Y204" s="23" t="s">
        <v>9020</v>
      </c>
      <c r="Z204" s="25" t="s">
        <v>9030</v>
      </c>
      <c r="AA204" s="23" t="s">
        <v>7226</v>
      </c>
      <c r="AB204" s="23" t="s">
        <v>7226</v>
      </c>
      <c r="AC204" s="25" t="s">
        <v>7225</v>
      </c>
    </row>
    <row r="205" spans="2:29" ht="15.6" customHeight="1" x14ac:dyDescent="0.25">
      <c r="B205" s="21" t="s">
        <v>7956</v>
      </c>
      <c r="C205" s="22" t="s">
        <v>8344</v>
      </c>
      <c r="D205" s="23" t="s">
        <v>7956</v>
      </c>
      <c r="E205" s="23" t="s">
        <v>7580</v>
      </c>
      <c r="F205" s="23" t="s">
        <v>8488</v>
      </c>
      <c r="G205" s="23" t="s">
        <v>8345</v>
      </c>
      <c r="H205" s="23" t="s">
        <v>9031</v>
      </c>
      <c r="I205" s="23" t="s">
        <v>9010</v>
      </c>
      <c r="J205" s="23" t="s">
        <v>9011</v>
      </c>
      <c r="K205" s="23" t="s">
        <v>9032</v>
      </c>
      <c r="L205" s="24" t="s">
        <v>9033</v>
      </c>
      <c r="M205" s="23" t="s">
        <v>7274</v>
      </c>
      <c r="N205" s="23" t="s">
        <v>9014</v>
      </c>
      <c r="O205" s="23" t="s">
        <v>9034</v>
      </c>
      <c r="P205" s="25" t="s">
        <v>9035</v>
      </c>
      <c r="Q205" s="25" t="s">
        <v>9036</v>
      </c>
      <c r="R205" s="25" t="s">
        <v>9037</v>
      </c>
      <c r="S205" s="25" t="s">
        <v>9038</v>
      </c>
      <c r="T205" s="23" t="s">
        <v>7226</v>
      </c>
      <c r="U205" s="23" t="s">
        <v>7226</v>
      </c>
      <c r="V205" s="25" t="s">
        <v>9036</v>
      </c>
      <c r="W205" s="23" t="s">
        <v>7227</v>
      </c>
      <c r="X205" s="23" t="s">
        <v>8500</v>
      </c>
      <c r="Y205" s="23" t="s">
        <v>9020</v>
      </c>
      <c r="Z205" s="25" t="s">
        <v>9039</v>
      </c>
      <c r="AA205" s="23" t="s">
        <v>7226</v>
      </c>
      <c r="AB205" s="23" t="s">
        <v>7226</v>
      </c>
      <c r="AC205" s="25" t="s">
        <v>7225</v>
      </c>
    </row>
    <row r="206" spans="2:29" ht="15.6" customHeight="1" x14ac:dyDescent="0.25">
      <c r="B206" s="21" t="s">
        <v>7956</v>
      </c>
      <c r="C206" s="22" t="s">
        <v>8344</v>
      </c>
      <c r="D206" s="23" t="s">
        <v>7956</v>
      </c>
      <c r="E206" s="23" t="s">
        <v>7580</v>
      </c>
      <c r="F206" s="23" t="s">
        <v>8488</v>
      </c>
      <c r="G206" s="23" t="s">
        <v>8345</v>
      </c>
      <c r="H206" s="23" t="s">
        <v>9040</v>
      </c>
      <c r="I206" s="23" t="s">
        <v>9010</v>
      </c>
      <c r="J206" s="23" t="s">
        <v>9011</v>
      </c>
      <c r="K206" s="23" t="s">
        <v>9041</v>
      </c>
      <c r="L206" s="24" t="s">
        <v>9042</v>
      </c>
      <c r="M206" s="23" t="s">
        <v>7274</v>
      </c>
      <c r="N206" s="23" t="s">
        <v>9014</v>
      </c>
      <c r="O206" s="23" t="s">
        <v>9043</v>
      </c>
      <c r="P206" s="25" t="s">
        <v>9044</v>
      </c>
      <c r="Q206" s="25" t="s">
        <v>9045</v>
      </c>
      <c r="R206" s="25" t="s">
        <v>9046</v>
      </c>
      <c r="S206" s="25" t="s">
        <v>9047</v>
      </c>
      <c r="T206" s="23" t="s">
        <v>7226</v>
      </c>
      <c r="U206" s="23" t="s">
        <v>7226</v>
      </c>
      <c r="V206" s="25" t="s">
        <v>9045</v>
      </c>
      <c r="W206" s="23" t="s">
        <v>7227</v>
      </c>
      <c r="X206" s="23" t="s">
        <v>8500</v>
      </c>
      <c r="Y206" s="23" t="s">
        <v>9020</v>
      </c>
      <c r="Z206" s="25" t="s">
        <v>9048</v>
      </c>
      <c r="AA206" s="23" t="s">
        <v>7226</v>
      </c>
      <c r="AB206" s="23" t="s">
        <v>7226</v>
      </c>
      <c r="AC206" s="25" t="s">
        <v>7225</v>
      </c>
    </row>
    <row r="207" spans="2:29" ht="15.6" customHeight="1" x14ac:dyDescent="0.25">
      <c r="B207" s="21" t="s">
        <v>7956</v>
      </c>
      <c r="C207" s="22" t="s">
        <v>8344</v>
      </c>
      <c r="D207" s="23" t="s">
        <v>7956</v>
      </c>
      <c r="E207" s="23" t="s">
        <v>7580</v>
      </c>
      <c r="F207" s="23" t="s">
        <v>8488</v>
      </c>
      <c r="G207" s="23" t="s">
        <v>8345</v>
      </c>
      <c r="H207" s="23" t="s">
        <v>9049</v>
      </c>
      <c r="I207" s="23" t="s">
        <v>9010</v>
      </c>
      <c r="J207" s="23" t="s">
        <v>9011</v>
      </c>
      <c r="K207" s="23" t="s">
        <v>9050</v>
      </c>
      <c r="L207" s="24" t="s">
        <v>9051</v>
      </c>
      <c r="M207" s="23" t="s">
        <v>7274</v>
      </c>
      <c r="N207" s="23" t="s">
        <v>9014</v>
      </c>
      <c r="O207" s="23" t="s">
        <v>9052</v>
      </c>
      <c r="P207" s="25" t="s">
        <v>9053</v>
      </c>
      <c r="Q207" s="25" t="s">
        <v>9054</v>
      </c>
      <c r="R207" s="25" t="s">
        <v>9055</v>
      </c>
      <c r="S207" s="25" t="s">
        <v>9056</v>
      </c>
      <c r="T207" s="23" t="s">
        <v>7226</v>
      </c>
      <c r="U207" s="23" t="s">
        <v>7226</v>
      </c>
      <c r="V207" s="25" t="s">
        <v>9054</v>
      </c>
      <c r="W207" s="23" t="s">
        <v>7227</v>
      </c>
      <c r="X207" s="23" t="s">
        <v>8500</v>
      </c>
      <c r="Y207" s="23" t="s">
        <v>9020</v>
      </c>
      <c r="Z207" s="25" t="s">
        <v>9057</v>
      </c>
      <c r="AA207" s="23" t="s">
        <v>7226</v>
      </c>
      <c r="AB207" s="23" t="s">
        <v>7226</v>
      </c>
      <c r="AC207" s="25" t="s">
        <v>7225</v>
      </c>
    </row>
    <row r="208" spans="2:29" ht="15.6" customHeight="1" x14ac:dyDescent="0.25">
      <c r="B208" s="21" t="s">
        <v>7956</v>
      </c>
      <c r="C208" s="22" t="s">
        <v>8344</v>
      </c>
      <c r="D208" s="23" t="s">
        <v>7956</v>
      </c>
      <c r="E208" s="23" t="s">
        <v>7580</v>
      </c>
      <c r="F208" s="23" t="s">
        <v>8488</v>
      </c>
      <c r="G208" s="23" t="s">
        <v>8345</v>
      </c>
      <c r="H208" s="23" t="s">
        <v>9058</v>
      </c>
      <c r="I208" s="23" t="s">
        <v>9010</v>
      </c>
      <c r="J208" s="23" t="s">
        <v>9011</v>
      </c>
      <c r="K208" s="23" t="s">
        <v>9059</v>
      </c>
      <c r="L208" s="24" t="s">
        <v>9060</v>
      </c>
      <c r="M208" s="23" t="s">
        <v>7274</v>
      </c>
      <c r="N208" s="23" t="s">
        <v>9014</v>
      </c>
      <c r="O208" s="23" t="s">
        <v>9061</v>
      </c>
      <c r="P208" s="25" t="s">
        <v>9062</v>
      </c>
      <c r="Q208" s="25" t="s">
        <v>9063</v>
      </c>
      <c r="R208" s="25" t="s">
        <v>9064</v>
      </c>
      <c r="S208" s="25" t="s">
        <v>9065</v>
      </c>
      <c r="T208" s="23" t="s">
        <v>7226</v>
      </c>
      <c r="U208" s="23" t="s">
        <v>7226</v>
      </c>
      <c r="V208" s="25" t="s">
        <v>9063</v>
      </c>
      <c r="W208" s="23" t="s">
        <v>7227</v>
      </c>
      <c r="X208" s="23" t="s">
        <v>8500</v>
      </c>
      <c r="Y208" s="23" t="s">
        <v>9020</v>
      </c>
      <c r="Z208" s="25" t="s">
        <v>9066</v>
      </c>
      <c r="AA208" s="23" t="s">
        <v>7226</v>
      </c>
      <c r="AB208" s="23" t="s">
        <v>7226</v>
      </c>
      <c r="AC208" s="25" t="s">
        <v>7225</v>
      </c>
    </row>
    <row r="209" spans="2:29" ht="15.6" customHeight="1" x14ac:dyDescent="0.25">
      <c r="B209" s="21" t="s">
        <v>7956</v>
      </c>
      <c r="C209" s="22" t="s">
        <v>8344</v>
      </c>
      <c r="D209" s="23" t="s">
        <v>7956</v>
      </c>
      <c r="E209" s="23" t="s">
        <v>7580</v>
      </c>
      <c r="F209" s="23" t="s">
        <v>8488</v>
      </c>
      <c r="G209" s="23" t="s">
        <v>8345</v>
      </c>
      <c r="H209" s="23" t="s">
        <v>9067</v>
      </c>
      <c r="I209" s="23" t="s">
        <v>9010</v>
      </c>
      <c r="J209" s="23" t="s">
        <v>9011</v>
      </c>
      <c r="K209" s="23" t="s">
        <v>9068</v>
      </c>
      <c r="L209" s="24" t="s">
        <v>9069</v>
      </c>
      <c r="M209" s="23" t="s">
        <v>7274</v>
      </c>
      <c r="N209" s="23" t="s">
        <v>9014</v>
      </c>
      <c r="O209" s="23" t="s">
        <v>9070</v>
      </c>
      <c r="P209" s="25" t="s">
        <v>9071</v>
      </c>
      <c r="Q209" s="25" t="s">
        <v>9072</v>
      </c>
      <c r="R209" s="25" t="s">
        <v>9073</v>
      </c>
      <c r="S209" s="25" t="s">
        <v>9074</v>
      </c>
      <c r="T209" s="23" t="s">
        <v>7226</v>
      </c>
      <c r="U209" s="23" t="s">
        <v>7226</v>
      </c>
      <c r="V209" s="25" t="s">
        <v>9072</v>
      </c>
      <c r="W209" s="23" t="s">
        <v>7227</v>
      </c>
      <c r="X209" s="23" t="s">
        <v>8500</v>
      </c>
      <c r="Y209" s="23" t="s">
        <v>9020</v>
      </c>
      <c r="Z209" s="25" t="s">
        <v>9075</v>
      </c>
      <c r="AA209" s="23" t="s">
        <v>7226</v>
      </c>
      <c r="AB209" s="23" t="s">
        <v>7226</v>
      </c>
      <c r="AC209" s="25" t="s">
        <v>7225</v>
      </c>
    </row>
    <row r="210" spans="2:29" ht="15.6" customHeight="1" x14ac:dyDescent="0.25">
      <c r="B210" s="21" t="s">
        <v>7956</v>
      </c>
      <c r="C210" s="22" t="s">
        <v>8344</v>
      </c>
      <c r="D210" s="23" t="s">
        <v>7956</v>
      </c>
      <c r="E210" s="23" t="s">
        <v>7580</v>
      </c>
      <c r="F210" s="23" t="s">
        <v>8488</v>
      </c>
      <c r="G210" s="23" t="s">
        <v>8345</v>
      </c>
      <c r="H210" s="23" t="s">
        <v>9076</v>
      </c>
      <c r="I210" s="23" t="s">
        <v>9010</v>
      </c>
      <c r="J210" s="23" t="s">
        <v>9011</v>
      </c>
      <c r="K210" s="23" t="s">
        <v>9077</v>
      </c>
      <c r="L210" s="24" t="s">
        <v>9078</v>
      </c>
      <c r="M210" s="23" t="s">
        <v>7274</v>
      </c>
      <c r="N210" s="23" t="s">
        <v>9014</v>
      </c>
      <c r="O210" s="23" t="s">
        <v>9079</v>
      </c>
      <c r="P210" s="25" t="s">
        <v>9080</v>
      </c>
      <c r="Q210" s="25" t="s">
        <v>9081</v>
      </c>
      <c r="R210" s="25" t="s">
        <v>7742</v>
      </c>
      <c r="S210" s="25" t="s">
        <v>9082</v>
      </c>
      <c r="T210" s="23" t="s">
        <v>7226</v>
      </c>
      <c r="U210" s="23" t="s">
        <v>7226</v>
      </c>
      <c r="V210" s="25" t="s">
        <v>9081</v>
      </c>
      <c r="W210" s="23" t="s">
        <v>7227</v>
      </c>
      <c r="X210" s="23" t="s">
        <v>8500</v>
      </c>
      <c r="Y210" s="23" t="s">
        <v>9020</v>
      </c>
      <c r="Z210" s="25" t="s">
        <v>9083</v>
      </c>
      <c r="AA210" s="23" t="s">
        <v>7226</v>
      </c>
      <c r="AB210" s="23" t="s">
        <v>7226</v>
      </c>
      <c r="AC210" s="25" t="s">
        <v>7225</v>
      </c>
    </row>
    <row r="211" spans="2:29" ht="15.6" customHeight="1" x14ac:dyDescent="0.25">
      <c r="B211" s="21" t="s">
        <v>7956</v>
      </c>
      <c r="C211" s="22" t="s">
        <v>8344</v>
      </c>
      <c r="D211" s="23" t="s">
        <v>7956</v>
      </c>
      <c r="E211" s="23" t="s">
        <v>7580</v>
      </c>
      <c r="F211" s="23" t="s">
        <v>8488</v>
      </c>
      <c r="G211" s="23" t="s">
        <v>8345</v>
      </c>
      <c r="H211" s="23" t="s">
        <v>9084</v>
      </c>
      <c r="I211" s="23" t="s">
        <v>9010</v>
      </c>
      <c r="J211" s="23" t="s">
        <v>9011</v>
      </c>
      <c r="K211" s="23" t="s">
        <v>9085</v>
      </c>
      <c r="L211" s="24" t="s">
        <v>9086</v>
      </c>
      <c r="M211" s="23" t="s">
        <v>7274</v>
      </c>
      <c r="N211" s="23" t="s">
        <v>9014</v>
      </c>
      <c r="O211" s="23" t="s">
        <v>9087</v>
      </c>
      <c r="P211" s="25" t="s">
        <v>9088</v>
      </c>
      <c r="Q211" s="25" t="s">
        <v>9089</v>
      </c>
      <c r="R211" s="25" t="s">
        <v>8509</v>
      </c>
      <c r="S211" s="25" t="s">
        <v>9090</v>
      </c>
      <c r="T211" s="23" t="s">
        <v>7226</v>
      </c>
      <c r="U211" s="23" t="s">
        <v>7226</v>
      </c>
      <c r="V211" s="25" t="s">
        <v>9089</v>
      </c>
      <c r="W211" s="23" t="s">
        <v>7227</v>
      </c>
      <c r="X211" s="23" t="s">
        <v>8500</v>
      </c>
      <c r="Y211" s="23" t="s">
        <v>9020</v>
      </c>
      <c r="Z211" s="25" t="s">
        <v>9091</v>
      </c>
      <c r="AA211" s="23" t="s">
        <v>7226</v>
      </c>
      <c r="AB211" s="23" t="s">
        <v>7226</v>
      </c>
      <c r="AC211" s="25" t="s">
        <v>7225</v>
      </c>
    </row>
    <row r="212" spans="2:29" ht="15.6" customHeight="1" x14ac:dyDescent="0.25">
      <c r="B212" s="21"/>
      <c r="C212" s="22"/>
      <c r="D212" s="23"/>
      <c r="E212" s="23"/>
      <c r="F212" s="23"/>
      <c r="G212" s="23"/>
      <c r="H212" s="26"/>
      <c r="I212" s="23"/>
      <c r="J212" s="26"/>
      <c r="K212" s="26"/>
      <c r="L212" s="27" t="s">
        <v>9092</v>
      </c>
      <c r="M212" s="26"/>
      <c r="N212" s="26"/>
      <c r="O212" s="26"/>
      <c r="P212" s="28" t="s">
        <v>9093</v>
      </c>
      <c r="Q212" s="28" t="s">
        <v>9094</v>
      </c>
      <c r="R212" s="28" t="s">
        <v>9095</v>
      </c>
      <c r="S212" s="28" t="s">
        <v>9096</v>
      </c>
      <c r="T212" s="26"/>
      <c r="U212" s="26"/>
      <c r="V212" s="28" t="s">
        <v>9094</v>
      </c>
      <c r="W212" s="26"/>
      <c r="X212" s="26"/>
      <c r="Y212" s="26"/>
      <c r="Z212" s="28" t="s">
        <v>9097</v>
      </c>
      <c r="AA212" s="26"/>
      <c r="AB212" s="26"/>
      <c r="AC212" s="28" t="s">
        <v>7225</v>
      </c>
    </row>
    <row r="213" spans="2:29" ht="15.6" customHeight="1" x14ac:dyDescent="0.25">
      <c r="B213" s="21" t="s">
        <v>7956</v>
      </c>
      <c r="C213" s="22" t="s">
        <v>8344</v>
      </c>
      <c r="D213" s="23" t="s">
        <v>7956</v>
      </c>
      <c r="E213" s="23" t="s">
        <v>7580</v>
      </c>
      <c r="F213" s="23" t="s">
        <v>8488</v>
      </c>
      <c r="G213" s="23" t="s">
        <v>8345</v>
      </c>
      <c r="H213" s="23" t="s">
        <v>9098</v>
      </c>
      <c r="I213" s="23" t="s">
        <v>9099</v>
      </c>
      <c r="J213" s="23" t="s">
        <v>9100</v>
      </c>
      <c r="K213" s="23" t="s">
        <v>9101</v>
      </c>
      <c r="L213" s="24" t="s">
        <v>9102</v>
      </c>
      <c r="M213" s="23" t="s">
        <v>7274</v>
      </c>
      <c r="N213" s="23" t="s">
        <v>9014</v>
      </c>
      <c r="O213" s="23" t="s">
        <v>9103</v>
      </c>
      <c r="P213" s="25" t="s">
        <v>9104</v>
      </c>
      <c r="Q213" s="25" t="s">
        <v>9105</v>
      </c>
      <c r="R213" s="25" t="s">
        <v>8860</v>
      </c>
      <c r="S213" s="25" t="s">
        <v>9106</v>
      </c>
      <c r="T213" s="23" t="s">
        <v>7226</v>
      </c>
      <c r="U213" s="23" t="s">
        <v>7226</v>
      </c>
      <c r="V213" s="25" t="s">
        <v>9105</v>
      </c>
      <c r="W213" s="23" t="s">
        <v>7227</v>
      </c>
      <c r="X213" s="23" t="s">
        <v>8500</v>
      </c>
      <c r="Y213" s="23" t="s">
        <v>9020</v>
      </c>
      <c r="Z213" s="25" t="s">
        <v>9107</v>
      </c>
      <c r="AA213" s="23" t="s">
        <v>7226</v>
      </c>
      <c r="AB213" s="23" t="s">
        <v>7226</v>
      </c>
      <c r="AC213" s="25" t="s">
        <v>7225</v>
      </c>
    </row>
    <row r="214" spans="2:29" ht="15.6" customHeight="1" x14ac:dyDescent="0.25">
      <c r="B214" s="21" t="s">
        <v>7956</v>
      </c>
      <c r="C214" s="22" t="s">
        <v>8344</v>
      </c>
      <c r="D214" s="23" t="s">
        <v>7956</v>
      </c>
      <c r="E214" s="23" t="s">
        <v>7580</v>
      </c>
      <c r="F214" s="23" t="s">
        <v>8488</v>
      </c>
      <c r="G214" s="23" t="s">
        <v>8345</v>
      </c>
      <c r="H214" s="23" t="s">
        <v>9108</v>
      </c>
      <c r="I214" s="23" t="s">
        <v>9099</v>
      </c>
      <c r="J214" s="23" t="s">
        <v>9100</v>
      </c>
      <c r="K214" s="23" t="s">
        <v>9109</v>
      </c>
      <c r="L214" s="24" t="s">
        <v>9110</v>
      </c>
      <c r="M214" s="23" t="s">
        <v>7274</v>
      </c>
      <c r="N214" s="23" t="s">
        <v>9014</v>
      </c>
      <c r="O214" s="23" t="s">
        <v>9111</v>
      </c>
      <c r="P214" s="25" t="s">
        <v>9112</v>
      </c>
      <c r="Q214" s="25" t="s">
        <v>9113</v>
      </c>
      <c r="R214" s="25" t="s">
        <v>8417</v>
      </c>
      <c r="S214" s="25" t="s">
        <v>9114</v>
      </c>
      <c r="T214" s="23" t="s">
        <v>7226</v>
      </c>
      <c r="U214" s="23" t="s">
        <v>7226</v>
      </c>
      <c r="V214" s="25" t="s">
        <v>9113</v>
      </c>
      <c r="W214" s="23" t="s">
        <v>7227</v>
      </c>
      <c r="X214" s="23" t="s">
        <v>8500</v>
      </c>
      <c r="Y214" s="23" t="s">
        <v>9020</v>
      </c>
      <c r="Z214" s="25" t="s">
        <v>9115</v>
      </c>
      <c r="AA214" s="23" t="s">
        <v>7226</v>
      </c>
      <c r="AB214" s="23" t="s">
        <v>7226</v>
      </c>
      <c r="AC214" s="25" t="s">
        <v>7225</v>
      </c>
    </row>
    <row r="215" spans="2:29" ht="15.6" customHeight="1" x14ac:dyDescent="0.25">
      <c r="B215" s="21" t="s">
        <v>7956</v>
      </c>
      <c r="C215" s="22" t="s">
        <v>8344</v>
      </c>
      <c r="D215" s="23" t="s">
        <v>7956</v>
      </c>
      <c r="E215" s="23" t="s">
        <v>7580</v>
      </c>
      <c r="F215" s="23" t="s">
        <v>8488</v>
      </c>
      <c r="G215" s="23" t="s">
        <v>8345</v>
      </c>
      <c r="H215" s="23" t="s">
        <v>9116</v>
      </c>
      <c r="I215" s="23" t="s">
        <v>9099</v>
      </c>
      <c r="J215" s="23" t="s">
        <v>9100</v>
      </c>
      <c r="K215" s="23" t="s">
        <v>9117</v>
      </c>
      <c r="L215" s="24" t="s">
        <v>9118</v>
      </c>
      <c r="M215" s="23" t="s">
        <v>7274</v>
      </c>
      <c r="N215" s="23" t="s">
        <v>9014</v>
      </c>
      <c r="O215" s="23" t="s">
        <v>9119</v>
      </c>
      <c r="P215" s="25" t="s">
        <v>9120</v>
      </c>
      <c r="Q215" s="25" t="s">
        <v>9121</v>
      </c>
      <c r="R215" s="25" t="s">
        <v>9122</v>
      </c>
      <c r="S215" s="25" t="s">
        <v>9123</v>
      </c>
      <c r="T215" s="23" t="s">
        <v>7226</v>
      </c>
      <c r="U215" s="23" t="s">
        <v>7226</v>
      </c>
      <c r="V215" s="25" t="s">
        <v>9121</v>
      </c>
      <c r="W215" s="23" t="s">
        <v>7227</v>
      </c>
      <c r="X215" s="23" t="s">
        <v>8500</v>
      </c>
      <c r="Y215" s="23" t="s">
        <v>9020</v>
      </c>
      <c r="Z215" s="25" t="s">
        <v>9124</v>
      </c>
      <c r="AA215" s="23" t="s">
        <v>7226</v>
      </c>
      <c r="AB215" s="23" t="s">
        <v>7226</v>
      </c>
      <c r="AC215" s="25" t="s">
        <v>7225</v>
      </c>
    </row>
    <row r="216" spans="2:29" ht="15.6" customHeight="1" x14ac:dyDescent="0.25">
      <c r="B216" s="21" t="s">
        <v>7956</v>
      </c>
      <c r="C216" s="22" t="s">
        <v>8344</v>
      </c>
      <c r="D216" s="23" t="s">
        <v>7956</v>
      </c>
      <c r="E216" s="23" t="s">
        <v>7580</v>
      </c>
      <c r="F216" s="23" t="s">
        <v>8488</v>
      </c>
      <c r="G216" s="23" t="s">
        <v>8345</v>
      </c>
      <c r="H216" s="23" t="s">
        <v>9125</v>
      </c>
      <c r="I216" s="23" t="s">
        <v>9099</v>
      </c>
      <c r="J216" s="23" t="s">
        <v>9100</v>
      </c>
      <c r="K216" s="23" t="s">
        <v>9126</v>
      </c>
      <c r="L216" s="24" t="s">
        <v>9127</v>
      </c>
      <c r="M216" s="23" t="s">
        <v>7274</v>
      </c>
      <c r="N216" s="23" t="s">
        <v>9014</v>
      </c>
      <c r="O216" s="23" t="s">
        <v>9128</v>
      </c>
      <c r="P216" s="25" t="s">
        <v>9129</v>
      </c>
      <c r="Q216" s="25" t="s">
        <v>9130</v>
      </c>
      <c r="R216" s="25" t="s">
        <v>7545</v>
      </c>
      <c r="S216" s="25" t="s">
        <v>9131</v>
      </c>
      <c r="T216" s="23" t="s">
        <v>7226</v>
      </c>
      <c r="U216" s="23" t="s">
        <v>7226</v>
      </c>
      <c r="V216" s="25" t="s">
        <v>9130</v>
      </c>
      <c r="W216" s="23" t="s">
        <v>7227</v>
      </c>
      <c r="X216" s="23" t="s">
        <v>8500</v>
      </c>
      <c r="Y216" s="23" t="s">
        <v>9020</v>
      </c>
      <c r="Z216" s="25" t="s">
        <v>9132</v>
      </c>
      <c r="AA216" s="23" t="s">
        <v>7226</v>
      </c>
      <c r="AB216" s="23" t="s">
        <v>7226</v>
      </c>
      <c r="AC216" s="25" t="s">
        <v>7225</v>
      </c>
    </row>
    <row r="217" spans="2:29" ht="15.6" customHeight="1" x14ac:dyDescent="0.25">
      <c r="B217" s="21" t="s">
        <v>7956</v>
      </c>
      <c r="C217" s="22" t="s">
        <v>8344</v>
      </c>
      <c r="D217" s="23" t="s">
        <v>7956</v>
      </c>
      <c r="E217" s="23" t="s">
        <v>7580</v>
      </c>
      <c r="F217" s="23" t="s">
        <v>8488</v>
      </c>
      <c r="G217" s="23" t="s">
        <v>8345</v>
      </c>
      <c r="H217" s="23" t="s">
        <v>9133</v>
      </c>
      <c r="I217" s="23" t="s">
        <v>9099</v>
      </c>
      <c r="J217" s="23" t="s">
        <v>9100</v>
      </c>
      <c r="K217" s="23" t="s">
        <v>9134</v>
      </c>
      <c r="L217" s="24" t="s">
        <v>9135</v>
      </c>
      <c r="M217" s="23" t="s">
        <v>7274</v>
      </c>
      <c r="N217" s="23" t="s">
        <v>9014</v>
      </c>
      <c r="O217" s="23" t="s">
        <v>9119</v>
      </c>
      <c r="P217" s="25" t="s">
        <v>9136</v>
      </c>
      <c r="Q217" s="25" t="s">
        <v>9137</v>
      </c>
      <c r="R217" s="25" t="s">
        <v>9138</v>
      </c>
      <c r="S217" s="25" t="s">
        <v>9139</v>
      </c>
      <c r="T217" s="23" t="s">
        <v>7226</v>
      </c>
      <c r="U217" s="23" t="s">
        <v>7226</v>
      </c>
      <c r="V217" s="25" t="s">
        <v>9137</v>
      </c>
      <c r="W217" s="23" t="s">
        <v>7227</v>
      </c>
      <c r="X217" s="23" t="s">
        <v>8500</v>
      </c>
      <c r="Y217" s="23" t="s">
        <v>9020</v>
      </c>
      <c r="Z217" s="25" t="s">
        <v>9140</v>
      </c>
      <c r="AA217" s="23" t="s">
        <v>7226</v>
      </c>
      <c r="AB217" s="23" t="s">
        <v>7226</v>
      </c>
      <c r="AC217" s="25" t="s">
        <v>7225</v>
      </c>
    </row>
    <row r="218" spans="2:29" ht="15.6" customHeight="1" x14ac:dyDescent="0.25">
      <c r="B218" s="21"/>
      <c r="C218" s="22"/>
      <c r="D218" s="23"/>
      <c r="E218" s="23"/>
      <c r="F218" s="23"/>
      <c r="G218" s="23"/>
      <c r="H218" s="26"/>
      <c r="I218" s="23"/>
      <c r="J218" s="26"/>
      <c r="K218" s="26"/>
      <c r="L218" s="27" t="s">
        <v>9141</v>
      </c>
      <c r="M218" s="26"/>
      <c r="N218" s="26"/>
      <c r="O218" s="26"/>
      <c r="P218" s="28" t="s">
        <v>9142</v>
      </c>
      <c r="Q218" s="28" t="s">
        <v>9143</v>
      </c>
      <c r="R218" s="28" t="s">
        <v>9144</v>
      </c>
      <c r="S218" s="28" t="s">
        <v>9145</v>
      </c>
      <c r="T218" s="26"/>
      <c r="U218" s="26"/>
      <c r="V218" s="28" t="s">
        <v>9143</v>
      </c>
      <c r="W218" s="26"/>
      <c r="X218" s="26"/>
      <c r="Y218" s="26"/>
      <c r="Z218" s="28" t="s">
        <v>9146</v>
      </c>
      <c r="AA218" s="26"/>
      <c r="AB218" s="26"/>
      <c r="AC218" s="28" t="s">
        <v>7225</v>
      </c>
    </row>
    <row r="219" spans="2:29" ht="15.6" customHeight="1" x14ac:dyDescent="0.25">
      <c r="B219" s="21" t="s">
        <v>9147</v>
      </c>
      <c r="C219" s="22" t="s">
        <v>9148</v>
      </c>
      <c r="D219" s="23" t="s">
        <v>9147</v>
      </c>
      <c r="E219" s="23" t="s">
        <v>8487</v>
      </c>
      <c r="F219" s="23" t="s">
        <v>8011</v>
      </c>
      <c r="G219" s="23" t="s">
        <v>9149</v>
      </c>
      <c r="H219" s="23" t="s">
        <v>9150</v>
      </c>
      <c r="I219" s="23" t="s">
        <v>9151</v>
      </c>
      <c r="J219" s="23" t="s">
        <v>9152</v>
      </c>
      <c r="K219" s="23" t="s">
        <v>9153</v>
      </c>
      <c r="L219" s="24" t="s">
        <v>9154</v>
      </c>
      <c r="M219" s="23" t="s">
        <v>7274</v>
      </c>
      <c r="N219" s="23" t="s">
        <v>9155</v>
      </c>
      <c r="O219" s="23" t="s">
        <v>9156</v>
      </c>
      <c r="P219" s="25" t="s">
        <v>9157</v>
      </c>
      <c r="Q219" s="25" t="s">
        <v>9158</v>
      </c>
      <c r="R219" s="25" t="s">
        <v>9159</v>
      </c>
      <c r="S219" s="25" t="s">
        <v>9160</v>
      </c>
      <c r="T219" s="23" t="s">
        <v>9161</v>
      </c>
      <c r="U219" s="23" t="s">
        <v>9162</v>
      </c>
      <c r="V219" s="25" t="s">
        <v>9163</v>
      </c>
      <c r="W219" s="23" t="s">
        <v>7227</v>
      </c>
      <c r="X219" s="23" t="s">
        <v>8026</v>
      </c>
      <c r="Y219" s="23" t="s">
        <v>9164</v>
      </c>
      <c r="Z219" s="25" t="s">
        <v>9165</v>
      </c>
      <c r="AA219" s="23" t="s">
        <v>7226</v>
      </c>
      <c r="AB219" s="23" t="s">
        <v>7226</v>
      </c>
      <c r="AC219" s="25" t="s">
        <v>7225</v>
      </c>
    </row>
    <row r="220" spans="2:29" ht="15.6" customHeight="1" x14ac:dyDescent="0.25">
      <c r="B220" s="21" t="s">
        <v>9147</v>
      </c>
      <c r="C220" s="22" t="s">
        <v>9148</v>
      </c>
      <c r="D220" s="23" t="s">
        <v>9147</v>
      </c>
      <c r="E220" s="23" t="s">
        <v>8487</v>
      </c>
      <c r="F220" s="23" t="s">
        <v>8011</v>
      </c>
      <c r="G220" s="23" t="s">
        <v>9149</v>
      </c>
      <c r="H220" s="23" t="s">
        <v>9166</v>
      </c>
      <c r="I220" s="23" t="s">
        <v>9151</v>
      </c>
      <c r="J220" s="23" t="s">
        <v>9152</v>
      </c>
      <c r="K220" s="23" t="s">
        <v>9167</v>
      </c>
      <c r="L220" s="24" t="s">
        <v>9168</v>
      </c>
      <c r="M220" s="23" t="s">
        <v>7274</v>
      </c>
      <c r="N220" s="23" t="s">
        <v>9155</v>
      </c>
      <c r="O220" s="23" t="s">
        <v>9169</v>
      </c>
      <c r="P220" s="25" t="s">
        <v>9170</v>
      </c>
      <c r="Q220" s="25" t="s">
        <v>9171</v>
      </c>
      <c r="R220" s="25" t="s">
        <v>9172</v>
      </c>
      <c r="S220" s="25" t="s">
        <v>9173</v>
      </c>
      <c r="T220" s="23" t="s">
        <v>9174</v>
      </c>
      <c r="U220" s="23" t="s">
        <v>9175</v>
      </c>
      <c r="V220" s="25" t="s">
        <v>9176</v>
      </c>
      <c r="W220" s="23" t="s">
        <v>7227</v>
      </c>
      <c r="X220" s="23" t="s">
        <v>8026</v>
      </c>
      <c r="Y220" s="23" t="s">
        <v>9164</v>
      </c>
      <c r="Z220" s="25" t="s">
        <v>9177</v>
      </c>
      <c r="AA220" s="23" t="s">
        <v>7226</v>
      </c>
      <c r="AB220" s="23" t="s">
        <v>7226</v>
      </c>
      <c r="AC220" s="25" t="s">
        <v>7225</v>
      </c>
    </row>
    <row r="221" spans="2:29" ht="15.6" customHeight="1" x14ac:dyDescent="0.25">
      <c r="B221" s="21" t="s">
        <v>9147</v>
      </c>
      <c r="C221" s="22" t="s">
        <v>9148</v>
      </c>
      <c r="D221" s="23" t="s">
        <v>9147</v>
      </c>
      <c r="E221" s="23" t="s">
        <v>8487</v>
      </c>
      <c r="F221" s="23" t="s">
        <v>8011</v>
      </c>
      <c r="G221" s="23" t="s">
        <v>9149</v>
      </c>
      <c r="H221" s="23" t="s">
        <v>9178</v>
      </c>
      <c r="I221" s="23" t="s">
        <v>9151</v>
      </c>
      <c r="J221" s="23" t="s">
        <v>9152</v>
      </c>
      <c r="K221" s="23" t="s">
        <v>9179</v>
      </c>
      <c r="L221" s="24" t="s">
        <v>9180</v>
      </c>
      <c r="M221" s="23" t="s">
        <v>7274</v>
      </c>
      <c r="N221" s="23" t="s">
        <v>9155</v>
      </c>
      <c r="O221" s="23" t="s">
        <v>9181</v>
      </c>
      <c r="P221" s="25" t="s">
        <v>9182</v>
      </c>
      <c r="Q221" s="25" t="s">
        <v>9183</v>
      </c>
      <c r="R221" s="25" t="s">
        <v>9184</v>
      </c>
      <c r="S221" s="25" t="s">
        <v>9185</v>
      </c>
      <c r="T221" s="23" t="s">
        <v>9161</v>
      </c>
      <c r="U221" s="23" t="s">
        <v>9186</v>
      </c>
      <c r="V221" s="25" t="s">
        <v>9187</v>
      </c>
      <c r="W221" s="23" t="s">
        <v>7227</v>
      </c>
      <c r="X221" s="23" t="s">
        <v>8026</v>
      </c>
      <c r="Y221" s="23" t="s">
        <v>9164</v>
      </c>
      <c r="Z221" s="25" t="s">
        <v>9188</v>
      </c>
      <c r="AA221" s="23" t="s">
        <v>7226</v>
      </c>
      <c r="AB221" s="23" t="s">
        <v>7226</v>
      </c>
      <c r="AC221" s="25" t="s">
        <v>7225</v>
      </c>
    </row>
    <row r="222" spans="2:29" ht="15.6" customHeight="1" x14ac:dyDescent="0.25">
      <c r="B222" s="21" t="s">
        <v>9147</v>
      </c>
      <c r="C222" s="22" t="s">
        <v>9148</v>
      </c>
      <c r="D222" s="23" t="s">
        <v>9147</v>
      </c>
      <c r="E222" s="23" t="s">
        <v>8487</v>
      </c>
      <c r="F222" s="23" t="s">
        <v>8011</v>
      </c>
      <c r="G222" s="23" t="s">
        <v>9149</v>
      </c>
      <c r="H222" s="23" t="s">
        <v>9189</v>
      </c>
      <c r="I222" s="23" t="s">
        <v>9151</v>
      </c>
      <c r="J222" s="23" t="s">
        <v>9152</v>
      </c>
      <c r="K222" s="23" t="s">
        <v>9190</v>
      </c>
      <c r="L222" s="24" t="s">
        <v>9191</v>
      </c>
      <c r="M222" s="23" t="s">
        <v>7274</v>
      </c>
      <c r="N222" s="23" t="s">
        <v>9155</v>
      </c>
      <c r="O222" s="23" t="s">
        <v>9192</v>
      </c>
      <c r="P222" s="25" t="s">
        <v>9193</v>
      </c>
      <c r="Q222" s="25" t="s">
        <v>9194</v>
      </c>
      <c r="R222" s="25" t="s">
        <v>9195</v>
      </c>
      <c r="S222" s="25" t="s">
        <v>9196</v>
      </c>
      <c r="T222" s="23" t="s">
        <v>9197</v>
      </c>
      <c r="U222" s="23" t="s">
        <v>9198</v>
      </c>
      <c r="V222" s="25" t="s">
        <v>9199</v>
      </c>
      <c r="W222" s="23" t="s">
        <v>7227</v>
      </c>
      <c r="X222" s="23" t="s">
        <v>8026</v>
      </c>
      <c r="Y222" s="23" t="s">
        <v>9164</v>
      </c>
      <c r="Z222" s="25" t="s">
        <v>9200</v>
      </c>
      <c r="AA222" s="23" t="s">
        <v>7226</v>
      </c>
      <c r="AB222" s="23" t="s">
        <v>7226</v>
      </c>
      <c r="AC222" s="25" t="s">
        <v>7225</v>
      </c>
    </row>
    <row r="223" spans="2:29" ht="15.6" customHeight="1" x14ac:dyDescent="0.25">
      <c r="B223" s="21" t="s">
        <v>9147</v>
      </c>
      <c r="C223" s="22" t="s">
        <v>9148</v>
      </c>
      <c r="D223" s="23" t="s">
        <v>9147</v>
      </c>
      <c r="E223" s="23" t="s">
        <v>8487</v>
      </c>
      <c r="F223" s="23" t="s">
        <v>8011</v>
      </c>
      <c r="G223" s="23" t="s">
        <v>9149</v>
      </c>
      <c r="H223" s="23" t="s">
        <v>9201</v>
      </c>
      <c r="I223" s="23" t="s">
        <v>9151</v>
      </c>
      <c r="J223" s="23" t="s">
        <v>9152</v>
      </c>
      <c r="K223" s="23" t="s">
        <v>9202</v>
      </c>
      <c r="L223" s="24" t="s">
        <v>9203</v>
      </c>
      <c r="M223" s="23" t="s">
        <v>7274</v>
      </c>
      <c r="N223" s="23" t="s">
        <v>9155</v>
      </c>
      <c r="O223" s="23" t="s">
        <v>9204</v>
      </c>
      <c r="P223" s="25" t="s">
        <v>9205</v>
      </c>
      <c r="Q223" s="25" t="s">
        <v>9206</v>
      </c>
      <c r="R223" s="25" t="s">
        <v>9207</v>
      </c>
      <c r="S223" s="25" t="s">
        <v>9208</v>
      </c>
      <c r="T223" s="23" t="s">
        <v>9197</v>
      </c>
      <c r="U223" s="23" t="s">
        <v>9209</v>
      </c>
      <c r="V223" s="25" t="s">
        <v>9210</v>
      </c>
      <c r="W223" s="23" t="s">
        <v>7227</v>
      </c>
      <c r="X223" s="23" t="s">
        <v>8026</v>
      </c>
      <c r="Y223" s="23" t="s">
        <v>9164</v>
      </c>
      <c r="Z223" s="25" t="s">
        <v>9211</v>
      </c>
      <c r="AA223" s="23" t="s">
        <v>7226</v>
      </c>
      <c r="AB223" s="23" t="s">
        <v>7226</v>
      </c>
      <c r="AC223" s="25" t="s">
        <v>7225</v>
      </c>
    </row>
    <row r="224" spans="2:29" ht="15.6" customHeight="1" x14ac:dyDescent="0.25">
      <c r="B224" s="21" t="s">
        <v>9147</v>
      </c>
      <c r="C224" s="22" t="s">
        <v>9148</v>
      </c>
      <c r="D224" s="23" t="s">
        <v>9147</v>
      </c>
      <c r="E224" s="23" t="s">
        <v>8487</v>
      </c>
      <c r="F224" s="23" t="s">
        <v>8011</v>
      </c>
      <c r="G224" s="23" t="s">
        <v>9149</v>
      </c>
      <c r="H224" s="23" t="s">
        <v>9212</v>
      </c>
      <c r="I224" s="23" t="s">
        <v>9151</v>
      </c>
      <c r="J224" s="23" t="s">
        <v>9152</v>
      </c>
      <c r="K224" s="23" t="s">
        <v>9213</v>
      </c>
      <c r="L224" s="24" t="s">
        <v>9214</v>
      </c>
      <c r="M224" s="23" t="s">
        <v>7274</v>
      </c>
      <c r="N224" s="23" t="s">
        <v>9155</v>
      </c>
      <c r="O224" s="23" t="s">
        <v>9215</v>
      </c>
      <c r="P224" s="25" t="s">
        <v>9216</v>
      </c>
      <c r="Q224" s="25" t="s">
        <v>9217</v>
      </c>
      <c r="R224" s="25" t="s">
        <v>9218</v>
      </c>
      <c r="S224" s="25" t="s">
        <v>9219</v>
      </c>
      <c r="T224" s="23" t="s">
        <v>9197</v>
      </c>
      <c r="U224" s="23" t="s">
        <v>9220</v>
      </c>
      <c r="V224" s="25" t="s">
        <v>9221</v>
      </c>
      <c r="W224" s="23" t="s">
        <v>7227</v>
      </c>
      <c r="X224" s="23" t="s">
        <v>8026</v>
      </c>
      <c r="Y224" s="23" t="s">
        <v>9164</v>
      </c>
      <c r="Z224" s="25" t="s">
        <v>9222</v>
      </c>
      <c r="AA224" s="23" t="s">
        <v>7226</v>
      </c>
      <c r="AB224" s="23" t="s">
        <v>7226</v>
      </c>
      <c r="AC224" s="25" t="s">
        <v>7225</v>
      </c>
    </row>
    <row r="225" spans="2:29" ht="15.6" customHeight="1" x14ac:dyDescent="0.25">
      <c r="B225" s="21" t="s">
        <v>9147</v>
      </c>
      <c r="C225" s="22" t="s">
        <v>9148</v>
      </c>
      <c r="D225" s="23" t="s">
        <v>9147</v>
      </c>
      <c r="E225" s="23" t="s">
        <v>8487</v>
      </c>
      <c r="F225" s="23" t="s">
        <v>8011</v>
      </c>
      <c r="G225" s="23" t="s">
        <v>9149</v>
      </c>
      <c r="H225" s="23" t="s">
        <v>9223</v>
      </c>
      <c r="I225" s="23" t="s">
        <v>9151</v>
      </c>
      <c r="J225" s="23" t="s">
        <v>9152</v>
      </c>
      <c r="K225" s="23" t="s">
        <v>9224</v>
      </c>
      <c r="L225" s="24" t="s">
        <v>9225</v>
      </c>
      <c r="M225" s="23" t="s">
        <v>7274</v>
      </c>
      <c r="N225" s="23" t="s">
        <v>9155</v>
      </c>
      <c r="O225" s="23" t="s">
        <v>9215</v>
      </c>
      <c r="P225" s="25" t="s">
        <v>9226</v>
      </c>
      <c r="Q225" s="25" t="s">
        <v>9227</v>
      </c>
      <c r="R225" s="25" t="s">
        <v>9228</v>
      </c>
      <c r="S225" s="25" t="s">
        <v>9229</v>
      </c>
      <c r="T225" s="23" t="s">
        <v>9161</v>
      </c>
      <c r="U225" s="23" t="s">
        <v>9230</v>
      </c>
      <c r="V225" s="25" t="s">
        <v>9231</v>
      </c>
      <c r="W225" s="23" t="s">
        <v>7227</v>
      </c>
      <c r="X225" s="23" t="s">
        <v>8026</v>
      </c>
      <c r="Y225" s="23" t="s">
        <v>9164</v>
      </c>
      <c r="Z225" s="25" t="s">
        <v>9232</v>
      </c>
      <c r="AA225" s="23" t="s">
        <v>7226</v>
      </c>
      <c r="AB225" s="23" t="s">
        <v>7226</v>
      </c>
      <c r="AC225" s="25" t="s">
        <v>7225</v>
      </c>
    </row>
    <row r="226" spans="2:29" ht="15.6" customHeight="1" x14ac:dyDescent="0.25">
      <c r="B226" s="21" t="s">
        <v>9147</v>
      </c>
      <c r="C226" s="22" t="s">
        <v>9148</v>
      </c>
      <c r="D226" s="23" t="s">
        <v>9147</v>
      </c>
      <c r="E226" s="23" t="s">
        <v>8487</v>
      </c>
      <c r="F226" s="23" t="s">
        <v>8011</v>
      </c>
      <c r="G226" s="23" t="s">
        <v>9149</v>
      </c>
      <c r="H226" s="23" t="s">
        <v>9233</v>
      </c>
      <c r="I226" s="23" t="s">
        <v>9151</v>
      </c>
      <c r="J226" s="23" t="s">
        <v>9152</v>
      </c>
      <c r="K226" s="23" t="s">
        <v>9234</v>
      </c>
      <c r="L226" s="24" t="s">
        <v>9235</v>
      </c>
      <c r="M226" s="23" t="s">
        <v>7274</v>
      </c>
      <c r="N226" s="23" t="s">
        <v>9155</v>
      </c>
      <c r="O226" s="23" t="s">
        <v>9236</v>
      </c>
      <c r="P226" s="25" t="s">
        <v>9237</v>
      </c>
      <c r="Q226" s="25" t="s">
        <v>9238</v>
      </c>
      <c r="R226" s="25" t="s">
        <v>9239</v>
      </c>
      <c r="S226" s="25" t="s">
        <v>9240</v>
      </c>
      <c r="T226" s="23" t="s">
        <v>9174</v>
      </c>
      <c r="U226" s="23" t="s">
        <v>9241</v>
      </c>
      <c r="V226" s="25" t="s">
        <v>9242</v>
      </c>
      <c r="W226" s="23" t="s">
        <v>7227</v>
      </c>
      <c r="X226" s="23" t="s">
        <v>8026</v>
      </c>
      <c r="Y226" s="23" t="s">
        <v>9164</v>
      </c>
      <c r="Z226" s="25" t="s">
        <v>9243</v>
      </c>
      <c r="AA226" s="23" t="s">
        <v>7226</v>
      </c>
      <c r="AB226" s="23" t="s">
        <v>7226</v>
      </c>
      <c r="AC226" s="25" t="s">
        <v>7225</v>
      </c>
    </row>
    <row r="227" spans="2:29" ht="15.6" customHeight="1" x14ac:dyDescent="0.25">
      <c r="B227" s="21" t="s">
        <v>9147</v>
      </c>
      <c r="C227" s="22" t="s">
        <v>9148</v>
      </c>
      <c r="D227" s="23" t="s">
        <v>9147</v>
      </c>
      <c r="E227" s="23" t="s">
        <v>8487</v>
      </c>
      <c r="F227" s="23" t="s">
        <v>8011</v>
      </c>
      <c r="G227" s="23" t="s">
        <v>9149</v>
      </c>
      <c r="H227" s="23" t="s">
        <v>9244</v>
      </c>
      <c r="I227" s="23" t="s">
        <v>9151</v>
      </c>
      <c r="J227" s="23" t="s">
        <v>9152</v>
      </c>
      <c r="K227" s="23" t="s">
        <v>9245</v>
      </c>
      <c r="L227" s="24" t="s">
        <v>9246</v>
      </c>
      <c r="M227" s="23" t="s">
        <v>7274</v>
      </c>
      <c r="N227" s="23" t="s">
        <v>9155</v>
      </c>
      <c r="O227" s="23" t="s">
        <v>9247</v>
      </c>
      <c r="P227" s="25" t="s">
        <v>9248</v>
      </c>
      <c r="Q227" s="25" t="s">
        <v>9249</v>
      </c>
      <c r="R227" s="25" t="s">
        <v>9250</v>
      </c>
      <c r="S227" s="25" t="s">
        <v>9251</v>
      </c>
      <c r="T227" s="23" t="s">
        <v>9174</v>
      </c>
      <c r="U227" s="23" t="s">
        <v>9252</v>
      </c>
      <c r="V227" s="25" t="s">
        <v>9253</v>
      </c>
      <c r="W227" s="23" t="s">
        <v>7227</v>
      </c>
      <c r="X227" s="23" t="s">
        <v>8026</v>
      </c>
      <c r="Y227" s="23" t="s">
        <v>9164</v>
      </c>
      <c r="Z227" s="25" t="s">
        <v>9254</v>
      </c>
      <c r="AA227" s="23" t="s">
        <v>7226</v>
      </c>
      <c r="AB227" s="23" t="s">
        <v>7226</v>
      </c>
      <c r="AC227" s="25" t="s">
        <v>7225</v>
      </c>
    </row>
    <row r="228" spans="2:29" ht="15.6" customHeight="1" x14ac:dyDescent="0.25">
      <c r="B228" s="21" t="s">
        <v>9147</v>
      </c>
      <c r="C228" s="22" t="s">
        <v>9148</v>
      </c>
      <c r="D228" s="23" t="s">
        <v>9147</v>
      </c>
      <c r="E228" s="23" t="s">
        <v>8487</v>
      </c>
      <c r="F228" s="23" t="s">
        <v>8011</v>
      </c>
      <c r="G228" s="23" t="s">
        <v>9149</v>
      </c>
      <c r="H228" s="23" t="s">
        <v>9255</v>
      </c>
      <c r="I228" s="23" t="s">
        <v>9151</v>
      </c>
      <c r="J228" s="23" t="s">
        <v>9152</v>
      </c>
      <c r="K228" s="23" t="s">
        <v>9256</v>
      </c>
      <c r="L228" s="24" t="s">
        <v>9257</v>
      </c>
      <c r="M228" s="23" t="s">
        <v>7274</v>
      </c>
      <c r="N228" s="23" t="s">
        <v>9155</v>
      </c>
      <c r="O228" s="23" t="s">
        <v>9258</v>
      </c>
      <c r="P228" s="25" t="s">
        <v>9259</v>
      </c>
      <c r="Q228" s="25" t="s">
        <v>9260</v>
      </c>
      <c r="R228" s="25" t="s">
        <v>9261</v>
      </c>
      <c r="S228" s="25" t="s">
        <v>9262</v>
      </c>
      <c r="T228" s="23" t="s">
        <v>9161</v>
      </c>
      <c r="U228" s="23" t="s">
        <v>9263</v>
      </c>
      <c r="V228" s="25" t="s">
        <v>9264</v>
      </c>
      <c r="W228" s="23" t="s">
        <v>7227</v>
      </c>
      <c r="X228" s="23" t="s">
        <v>8026</v>
      </c>
      <c r="Y228" s="23" t="s">
        <v>9164</v>
      </c>
      <c r="Z228" s="25" t="s">
        <v>9265</v>
      </c>
      <c r="AA228" s="23" t="s">
        <v>7226</v>
      </c>
      <c r="AB228" s="23" t="s">
        <v>7226</v>
      </c>
      <c r="AC228" s="25" t="s">
        <v>7225</v>
      </c>
    </row>
    <row r="229" spans="2:29" ht="15.6" customHeight="1" x14ac:dyDescent="0.25">
      <c r="B229" s="21"/>
      <c r="C229" s="22"/>
      <c r="D229" s="23"/>
      <c r="E229" s="23"/>
      <c r="F229" s="23"/>
      <c r="G229" s="23"/>
      <c r="H229" s="26"/>
      <c r="I229" s="23"/>
      <c r="J229" s="26"/>
      <c r="K229" s="26"/>
      <c r="L229" s="27" t="s">
        <v>9266</v>
      </c>
      <c r="M229" s="26"/>
      <c r="N229" s="26"/>
      <c r="O229" s="26"/>
      <c r="P229" s="28" t="s">
        <v>9267</v>
      </c>
      <c r="Q229" s="28" t="s">
        <v>9268</v>
      </c>
      <c r="R229" s="28" t="s">
        <v>9269</v>
      </c>
      <c r="S229" s="28" t="s">
        <v>9270</v>
      </c>
      <c r="T229" s="26"/>
      <c r="U229" s="26"/>
      <c r="V229" s="28" t="s">
        <v>9271</v>
      </c>
      <c r="W229" s="26"/>
      <c r="X229" s="26"/>
      <c r="Y229" s="26"/>
      <c r="Z229" s="28" t="s">
        <v>9272</v>
      </c>
      <c r="AA229" s="26"/>
      <c r="AB229" s="26"/>
      <c r="AC229" s="28" t="s">
        <v>7225</v>
      </c>
    </row>
    <row r="230" spans="2:29" ht="15.6" customHeight="1" x14ac:dyDescent="0.25">
      <c r="B230" s="21" t="s">
        <v>9147</v>
      </c>
      <c r="C230" s="22" t="s">
        <v>7432</v>
      </c>
      <c r="D230" s="23" t="s">
        <v>7431</v>
      </c>
      <c r="E230" s="23" t="s">
        <v>7433</v>
      </c>
      <c r="F230" s="23" t="s">
        <v>8011</v>
      </c>
      <c r="G230" s="23" t="s">
        <v>7435</v>
      </c>
      <c r="H230" s="23" t="s">
        <v>9273</v>
      </c>
      <c r="I230" s="23" t="s">
        <v>9274</v>
      </c>
      <c r="J230" s="23" t="s">
        <v>8776</v>
      </c>
      <c r="K230" s="23" t="s">
        <v>9275</v>
      </c>
      <c r="L230" s="24" t="s">
        <v>9276</v>
      </c>
      <c r="M230" s="23" t="s">
        <v>7274</v>
      </c>
      <c r="N230" s="23" t="s">
        <v>8637</v>
      </c>
      <c r="O230" s="23" t="s">
        <v>9277</v>
      </c>
      <c r="P230" s="25" t="s">
        <v>9278</v>
      </c>
      <c r="Q230" s="25" t="s">
        <v>9279</v>
      </c>
      <c r="R230" s="25" t="s">
        <v>9280</v>
      </c>
      <c r="S230" s="25" t="s">
        <v>9281</v>
      </c>
      <c r="T230" s="23" t="s">
        <v>7447</v>
      </c>
      <c r="U230" s="23" t="s">
        <v>9282</v>
      </c>
      <c r="V230" s="25" t="s">
        <v>9283</v>
      </c>
      <c r="W230" s="23" t="s">
        <v>7227</v>
      </c>
      <c r="X230" s="23" t="s">
        <v>8026</v>
      </c>
      <c r="Y230" s="23" t="s">
        <v>9284</v>
      </c>
      <c r="Z230" s="25" t="s">
        <v>9285</v>
      </c>
      <c r="AA230" s="23" t="s">
        <v>7226</v>
      </c>
      <c r="AB230" s="23" t="s">
        <v>7226</v>
      </c>
      <c r="AC230" s="25" t="s">
        <v>7225</v>
      </c>
    </row>
    <row r="231" spans="2:29" ht="15.6" customHeight="1" x14ac:dyDescent="0.25">
      <c r="B231" s="21" t="s">
        <v>9147</v>
      </c>
      <c r="C231" s="22" t="s">
        <v>7432</v>
      </c>
      <c r="D231" s="23" t="s">
        <v>7431</v>
      </c>
      <c r="E231" s="23" t="s">
        <v>7433</v>
      </c>
      <c r="F231" s="23" t="s">
        <v>8011</v>
      </c>
      <c r="G231" s="23" t="s">
        <v>7435</v>
      </c>
      <c r="H231" s="23" t="s">
        <v>9286</v>
      </c>
      <c r="I231" s="23" t="s">
        <v>9274</v>
      </c>
      <c r="J231" s="23" t="s">
        <v>8776</v>
      </c>
      <c r="K231" s="23" t="s">
        <v>9287</v>
      </c>
      <c r="L231" s="24" t="s">
        <v>9288</v>
      </c>
      <c r="M231" s="23" t="s">
        <v>7274</v>
      </c>
      <c r="N231" s="23" t="s">
        <v>8637</v>
      </c>
      <c r="O231" s="23" t="s">
        <v>9289</v>
      </c>
      <c r="P231" s="25" t="s">
        <v>9290</v>
      </c>
      <c r="Q231" s="25" t="s">
        <v>9291</v>
      </c>
      <c r="R231" s="25" t="s">
        <v>9292</v>
      </c>
      <c r="S231" s="25" t="s">
        <v>9293</v>
      </c>
      <c r="T231" s="23" t="s">
        <v>7447</v>
      </c>
      <c r="U231" s="23" t="s">
        <v>9294</v>
      </c>
      <c r="V231" s="25" t="s">
        <v>9295</v>
      </c>
      <c r="W231" s="23" t="s">
        <v>7227</v>
      </c>
      <c r="X231" s="23" t="s">
        <v>8026</v>
      </c>
      <c r="Y231" s="23" t="s">
        <v>9284</v>
      </c>
      <c r="Z231" s="25" t="s">
        <v>9296</v>
      </c>
      <c r="AA231" s="23" t="s">
        <v>7226</v>
      </c>
      <c r="AB231" s="23" t="s">
        <v>7226</v>
      </c>
      <c r="AC231" s="25" t="s">
        <v>7225</v>
      </c>
    </row>
    <row r="232" spans="2:29" ht="15.6" customHeight="1" x14ac:dyDescent="0.25">
      <c r="B232" s="21" t="s">
        <v>9147</v>
      </c>
      <c r="C232" s="22" t="s">
        <v>7432</v>
      </c>
      <c r="D232" s="23" t="s">
        <v>7431</v>
      </c>
      <c r="E232" s="23" t="s">
        <v>7433</v>
      </c>
      <c r="F232" s="23" t="s">
        <v>8011</v>
      </c>
      <c r="G232" s="23" t="s">
        <v>7435</v>
      </c>
      <c r="H232" s="23" t="s">
        <v>9297</v>
      </c>
      <c r="I232" s="23" t="s">
        <v>9274</v>
      </c>
      <c r="J232" s="23" t="s">
        <v>8776</v>
      </c>
      <c r="K232" s="23" t="s">
        <v>9298</v>
      </c>
      <c r="L232" s="24" t="s">
        <v>9299</v>
      </c>
      <c r="M232" s="23" t="s">
        <v>7274</v>
      </c>
      <c r="N232" s="23" t="s">
        <v>8637</v>
      </c>
      <c r="O232" s="23" t="s">
        <v>9300</v>
      </c>
      <c r="P232" s="25" t="s">
        <v>9301</v>
      </c>
      <c r="Q232" s="25" t="s">
        <v>9302</v>
      </c>
      <c r="R232" s="25" t="s">
        <v>9303</v>
      </c>
      <c r="S232" s="25" t="s">
        <v>9304</v>
      </c>
      <c r="T232" s="23" t="s">
        <v>7447</v>
      </c>
      <c r="U232" s="23" t="s">
        <v>9305</v>
      </c>
      <c r="V232" s="25" t="s">
        <v>9306</v>
      </c>
      <c r="W232" s="23" t="s">
        <v>7227</v>
      </c>
      <c r="X232" s="23" t="s">
        <v>8026</v>
      </c>
      <c r="Y232" s="23" t="s">
        <v>9284</v>
      </c>
      <c r="Z232" s="25" t="s">
        <v>9307</v>
      </c>
      <c r="AA232" s="23" t="s">
        <v>7226</v>
      </c>
      <c r="AB232" s="23" t="s">
        <v>7226</v>
      </c>
      <c r="AC232" s="25" t="s">
        <v>7225</v>
      </c>
    </row>
    <row r="233" spans="2:29" ht="15.6" customHeight="1" x14ac:dyDescent="0.25">
      <c r="B233" s="21" t="s">
        <v>9147</v>
      </c>
      <c r="C233" s="22" t="s">
        <v>7432</v>
      </c>
      <c r="D233" s="23" t="s">
        <v>7431</v>
      </c>
      <c r="E233" s="23" t="s">
        <v>7433</v>
      </c>
      <c r="F233" s="23" t="s">
        <v>8011</v>
      </c>
      <c r="G233" s="23" t="s">
        <v>7435</v>
      </c>
      <c r="H233" s="23" t="s">
        <v>9308</v>
      </c>
      <c r="I233" s="23" t="s">
        <v>9274</v>
      </c>
      <c r="J233" s="23" t="s">
        <v>8776</v>
      </c>
      <c r="K233" s="23" t="s">
        <v>9309</v>
      </c>
      <c r="L233" s="24" t="s">
        <v>9310</v>
      </c>
      <c r="M233" s="23" t="s">
        <v>7274</v>
      </c>
      <c r="N233" s="23" t="s">
        <v>8637</v>
      </c>
      <c r="O233" s="23" t="s">
        <v>9311</v>
      </c>
      <c r="P233" s="25" t="s">
        <v>9312</v>
      </c>
      <c r="Q233" s="25" t="s">
        <v>9313</v>
      </c>
      <c r="R233" s="25" t="s">
        <v>9314</v>
      </c>
      <c r="S233" s="25" t="s">
        <v>9315</v>
      </c>
      <c r="T233" s="23" t="s">
        <v>7447</v>
      </c>
      <c r="U233" s="23" t="s">
        <v>9316</v>
      </c>
      <c r="V233" s="25" t="s">
        <v>9317</v>
      </c>
      <c r="W233" s="23" t="s">
        <v>7227</v>
      </c>
      <c r="X233" s="23" t="s">
        <v>8026</v>
      </c>
      <c r="Y233" s="23" t="s">
        <v>9284</v>
      </c>
      <c r="Z233" s="25" t="s">
        <v>9318</v>
      </c>
      <c r="AA233" s="23" t="s">
        <v>7226</v>
      </c>
      <c r="AB233" s="23" t="s">
        <v>7226</v>
      </c>
      <c r="AC233" s="25" t="s">
        <v>7225</v>
      </c>
    </row>
    <row r="234" spans="2:29" ht="15.6" customHeight="1" x14ac:dyDescent="0.25">
      <c r="B234" s="21" t="s">
        <v>9147</v>
      </c>
      <c r="C234" s="22" t="s">
        <v>7432</v>
      </c>
      <c r="D234" s="23" t="s">
        <v>7431</v>
      </c>
      <c r="E234" s="23" t="s">
        <v>7433</v>
      </c>
      <c r="F234" s="23" t="s">
        <v>8011</v>
      </c>
      <c r="G234" s="23" t="s">
        <v>7435</v>
      </c>
      <c r="H234" s="23" t="s">
        <v>9319</v>
      </c>
      <c r="I234" s="23" t="s">
        <v>9274</v>
      </c>
      <c r="J234" s="23" t="s">
        <v>8776</v>
      </c>
      <c r="K234" s="23" t="s">
        <v>9320</v>
      </c>
      <c r="L234" s="24" t="s">
        <v>9321</v>
      </c>
      <c r="M234" s="23" t="s">
        <v>7274</v>
      </c>
      <c r="N234" s="23" t="s">
        <v>8637</v>
      </c>
      <c r="O234" s="23" t="s">
        <v>9322</v>
      </c>
      <c r="P234" s="25" t="s">
        <v>9323</v>
      </c>
      <c r="Q234" s="25" t="s">
        <v>9324</v>
      </c>
      <c r="R234" s="25" t="s">
        <v>9325</v>
      </c>
      <c r="S234" s="25" t="s">
        <v>9326</v>
      </c>
      <c r="T234" s="23" t="s">
        <v>7447</v>
      </c>
      <c r="U234" s="23" t="s">
        <v>9327</v>
      </c>
      <c r="V234" s="25" t="s">
        <v>9328</v>
      </c>
      <c r="W234" s="23" t="s">
        <v>7227</v>
      </c>
      <c r="X234" s="23" t="s">
        <v>8026</v>
      </c>
      <c r="Y234" s="23" t="s">
        <v>9284</v>
      </c>
      <c r="Z234" s="25" t="s">
        <v>9329</v>
      </c>
      <c r="AA234" s="23" t="s">
        <v>7226</v>
      </c>
      <c r="AB234" s="23" t="s">
        <v>7226</v>
      </c>
      <c r="AC234" s="25" t="s">
        <v>7225</v>
      </c>
    </row>
    <row r="235" spans="2:29" ht="15.6" customHeight="1" x14ac:dyDescent="0.25">
      <c r="B235" s="21" t="s">
        <v>9147</v>
      </c>
      <c r="C235" s="22" t="s">
        <v>7432</v>
      </c>
      <c r="D235" s="23" t="s">
        <v>7431</v>
      </c>
      <c r="E235" s="23" t="s">
        <v>7433</v>
      </c>
      <c r="F235" s="23" t="s">
        <v>8011</v>
      </c>
      <c r="G235" s="23" t="s">
        <v>7435</v>
      </c>
      <c r="H235" s="23" t="s">
        <v>9330</v>
      </c>
      <c r="I235" s="23" t="s">
        <v>9274</v>
      </c>
      <c r="J235" s="23" t="s">
        <v>8776</v>
      </c>
      <c r="K235" s="23" t="s">
        <v>9331</v>
      </c>
      <c r="L235" s="24" t="s">
        <v>9332</v>
      </c>
      <c r="M235" s="23" t="s">
        <v>7274</v>
      </c>
      <c r="N235" s="23" t="s">
        <v>8637</v>
      </c>
      <c r="O235" s="23" t="s">
        <v>9333</v>
      </c>
      <c r="P235" s="25" t="s">
        <v>9334</v>
      </c>
      <c r="Q235" s="25" t="s">
        <v>9335</v>
      </c>
      <c r="R235" s="25" t="s">
        <v>9336</v>
      </c>
      <c r="S235" s="25" t="s">
        <v>9337</v>
      </c>
      <c r="T235" s="23" t="s">
        <v>7447</v>
      </c>
      <c r="U235" s="23" t="s">
        <v>9338</v>
      </c>
      <c r="V235" s="25" t="s">
        <v>9339</v>
      </c>
      <c r="W235" s="23" t="s">
        <v>7227</v>
      </c>
      <c r="X235" s="23" t="s">
        <v>8026</v>
      </c>
      <c r="Y235" s="23" t="s">
        <v>9284</v>
      </c>
      <c r="Z235" s="25" t="s">
        <v>9340</v>
      </c>
      <c r="AA235" s="23" t="s">
        <v>7226</v>
      </c>
      <c r="AB235" s="23" t="s">
        <v>7226</v>
      </c>
      <c r="AC235" s="25" t="s">
        <v>7225</v>
      </c>
    </row>
    <row r="236" spans="2:29" ht="15.6" customHeight="1" x14ac:dyDescent="0.25">
      <c r="B236" s="21" t="s">
        <v>9147</v>
      </c>
      <c r="C236" s="22" t="s">
        <v>7432</v>
      </c>
      <c r="D236" s="23" t="s">
        <v>7431</v>
      </c>
      <c r="E236" s="23" t="s">
        <v>7433</v>
      </c>
      <c r="F236" s="23" t="s">
        <v>8011</v>
      </c>
      <c r="G236" s="23" t="s">
        <v>7435</v>
      </c>
      <c r="H236" s="23" t="s">
        <v>9341</v>
      </c>
      <c r="I236" s="23" t="s">
        <v>9274</v>
      </c>
      <c r="J236" s="23" t="s">
        <v>8776</v>
      </c>
      <c r="K236" s="23" t="s">
        <v>9342</v>
      </c>
      <c r="L236" s="24" t="s">
        <v>9343</v>
      </c>
      <c r="M236" s="23" t="s">
        <v>7274</v>
      </c>
      <c r="N236" s="23" t="s">
        <v>8637</v>
      </c>
      <c r="O236" s="23" t="s">
        <v>9344</v>
      </c>
      <c r="P236" s="25" t="s">
        <v>9345</v>
      </c>
      <c r="Q236" s="25" t="s">
        <v>9346</v>
      </c>
      <c r="R236" s="25" t="s">
        <v>9347</v>
      </c>
      <c r="S236" s="25" t="s">
        <v>9348</v>
      </c>
      <c r="T236" s="23" t="s">
        <v>7447</v>
      </c>
      <c r="U236" s="23" t="s">
        <v>9305</v>
      </c>
      <c r="V236" s="25" t="s">
        <v>9349</v>
      </c>
      <c r="W236" s="23" t="s">
        <v>7227</v>
      </c>
      <c r="X236" s="23" t="s">
        <v>8026</v>
      </c>
      <c r="Y236" s="23" t="s">
        <v>9284</v>
      </c>
      <c r="Z236" s="25" t="s">
        <v>9350</v>
      </c>
      <c r="AA236" s="23" t="s">
        <v>7226</v>
      </c>
      <c r="AB236" s="23" t="s">
        <v>7226</v>
      </c>
      <c r="AC236" s="25" t="s">
        <v>7225</v>
      </c>
    </row>
    <row r="237" spans="2:29" ht="15.6" customHeight="1" x14ac:dyDescent="0.25">
      <c r="B237" s="21" t="s">
        <v>9147</v>
      </c>
      <c r="C237" s="22" t="s">
        <v>7432</v>
      </c>
      <c r="D237" s="23" t="s">
        <v>7431</v>
      </c>
      <c r="E237" s="23" t="s">
        <v>7433</v>
      </c>
      <c r="F237" s="23" t="s">
        <v>8011</v>
      </c>
      <c r="G237" s="23" t="s">
        <v>7435</v>
      </c>
      <c r="H237" s="23" t="s">
        <v>9351</v>
      </c>
      <c r="I237" s="23" t="s">
        <v>9274</v>
      </c>
      <c r="J237" s="23" t="s">
        <v>8776</v>
      </c>
      <c r="K237" s="23" t="s">
        <v>9352</v>
      </c>
      <c r="L237" s="24" t="s">
        <v>9353</v>
      </c>
      <c r="M237" s="23" t="s">
        <v>7274</v>
      </c>
      <c r="N237" s="23" t="s">
        <v>8637</v>
      </c>
      <c r="O237" s="23" t="s">
        <v>9344</v>
      </c>
      <c r="P237" s="25" t="s">
        <v>9354</v>
      </c>
      <c r="Q237" s="25" t="s">
        <v>9355</v>
      </c>
      <c r="R237" s="25" t="s">
        <v>9356</v>
      </c>
      <c r="S237" s="25" t="s">
        <v>9357</v>
      </c>
      <c r="T237" s="23" t="s">
        <v>7447</v>
      </c>
      <c r="U237" s="23" t="s">
        <v>9358</v>
      </c>
      <c r="V237" s="25" t="s">
        <v>9359</v>
      </c>
      <c r="W237" s="23" t="s">
        <v>7227</v>
      </c>
      <c r="X237" s="23" t="s">
        <v>8026</v>
      </c>
      <c r="Y237" s="23" t="s">
        <v>9284</v>
      </c>
      <c r="Z237" s="25" t="s">
        <v>9360</v>
      </c>
      <c r="AA237" s="23" t="s">
        <v>7226</v>
      </c>
      <c r="AB237" s="23" t="s">
        <v>7226</v>
      </c>
      <c r="AC237" s="25" t="s">
        <v>7225</v>
      </c>
    </row>
    <row r="238" spans="2:29" ht="15.6" customHeight="1" x14ac:dyDescent="0.25">
      <c r="B238" s="21" t="s">
        <v>9147</v>
      </c>
      <c r="C238" s="22" t="s">
        <v>7432</v>
      </c>
      <c r="D238" s="23" t="s">
        <v>7431</v>
      </c>
      <c r="E238" s="23" t="s">
        <v>7433</v>
      </c>
      <c r="F238" s="23" t="s">
        <v>8011</v>
      </c>
      <c r="G238" s="23" t="s">
        <v>7435</v>
      </c>
      <c r="H238" s="23" t="s">
        <v>9361</v>
      </c>
      <c r="I238" s="23" t="s">
        <v>9274</v>
      </c>
      <c r="J238" s="23" t="s">
        <v>8776</v>
      </c>
      <c r="K238" s="23" t="s">
        <v>9362</v>
      </c>
      <c r="L238" s="24" t="s">
        <v>9363</v>
      </c>
      <c r="M238" s="23" t="s">
        <v>7274</v>
      </c>
      <c r="N238" s="23" t="s">
        <v>8637</v>
      </c>
      <c r="O238" s="23" t="s">
        <v>9364</v>
      </c>
      <c r="P238" s="25" t="s">
        <v>9365</v>
      </c>
      <c r="Q238" s="25" t="s">
        <v>9366</v>
      </c>
      <c r="R238" s="25" t="s">
        <v>7279</v>
      </c>
      <c r="S238" s="25" t="s">
        <v>9367</v>
      </c>
      <c r="T238" s="23" t="s">
        <v>7447</v>
      </c>
      <c r="U238" s="23" t="s">
        <v>9368</v>
      </c>
      <c r="V238" s="25" t="s">
        <v>9369</v>
      </c>
      <c r="W238" s="23" t="s">
        <v>7227</v>
      </c>
      <c r="X238" s="23" t="s">
        <v>8026</v>
      </c>
      <c r="Y238" s="23" t="s">
        <v>9284</v>
      </c>
      <c r="Z238" s="25" t="s">
        <v>9370</v>
      </c>
      <c r="AA238" s="23" t="s">
        <v>7226</v>
      </c>
      <c r="AB238" s="23" t="s">
        <v>7226</v>
      </c>
      <c r="AC238" s="25" t="s">
        <v>7225</v>
      </c>
    </row>
    <row r="239" spans="2:29" ht="15.6" customHeight="1" x14ac:dyDescent="0.25">
      <c r="B239" s="21" t="s">
        <v>9147</v>
      </c>
      <c r="C239" s="22" t="s">
        <v>7432</v>
      </c>
      <c r="D239" s="23" t="s">
        <v>7431</v>
      </c>
      <c r="E239" s="23" t="s">
        <v>7433</v>
      </c>
      <c r="F239" s="23" t="s">
        <v>8011</v>
      </c>
      <c r="G239" s="23" t="s">
        <v>7435</v>
      </c>
      <c r="H239" s="23" t="s">
        <v>9371</v>
      </c>
      <c r="I239" s="23" t="s">
        <v>9274</v>
      </c>
      <c r="J239" s="23" t="s">
        <v>8776</v>
      </c>
      <c r="K239" s="23" t="s">
        <v>9372</v>
      </c>
      <c r="L239" s="24" t="s">
        <v>9373</v>
      </c>
      <c r="M239" s="23" t="s">
        <v>7274</v>
      </c>
      <c r="N239" s="23" t="s">
        <v>8637</v>
      </c>
      <c r="O239" s="23" t="s">
        <v>9374</v>
      </c>
      <c r="P239" s="25" t="s">
        <v>9375</v>
      </c>
      <c r="Q239" s="25" t="s">
        <v>9376</v>
      </c>
      <c r="R239" s="25" t="s">
        <v>9377</v>
      </c>
      <c r="S239" s="25" t="s">
        <v>9378</v>
      </c>
      <c r="T239" s="23" t="s">
        <v>7447</v>
      </c>
      <c r="U239" s="23" t="s">
        <v>9379</v>
      </c>
      <c r="V239" s="25" t="s">
        <v>9380</v>
      </c>
      <c r="W239" s="23" t="s">
        <v>7227</v>
      </c>
      <c r="X239" s="23" t="s">
        <v>8026</v>
      </c>
      <c r="Y239" s="23" t="s">
        <v>9284</v>
      </c>
      <c r="Z239" s="25" t="s">
        <v>9381</v>
      </c>
      <c r="AA239" s="23" t="s">
        <v>7226</v>
      </c>
      <c r="AB239" s="23" t="s">
        <v>7226</v>
      </c>
      <c r="AC239" s="25" t="s">
        <v>7225</v>
      </c>
    </row>
    <row r="240" spans="2:29" ht="15.6" customHeight="1" x14ac:dyDescent="0.25">
      <c r="B240" s="21" t="s">
        <v>9147</v>
      </c>
      <c r="C240" s="22" t="s">
        <v>7432</v>
      </c>
      <c r="D240" s="23" t="s">
        <v>7431</v>
      </c>
      <c r="E240" s="23" t="s">
        <v>7433</v>
      </c>
      <c r="F240" s="23" t="s">
        <v>8011</v>
      </c>
      <c r="G240" s="23" t="s">
        <v>7435</v>
      </c>
      <c r="H240" s="23" t="s">
        <v>9382</v>
      </c>
      <c r="I240" s="23" t="s">
        <v>9274</v>
      </c>
      <c r="J240" s="23" t="s">
        <v>8776</v>
      </c>
      <c r="K240" s="23" t="s">
        <v>9383</v>
      </c>
      <c r="L240" s="24" t="s">
        <v>9384</v>
      </c>
      <c r="M240" s="23" t="s">
        <v>7274</v>
      </c>
      <c r="N240" s="23" t="s">
        <v>8637</v>
      </c>
      <c r="O240" s="23" t="s">
        <v>9385</v>
      </c>
      <c r="P240" s="25" t="s">
        <v>9386</v>
      </c>
      <c r="Q240" s="25" t="s">
        <v>9387</v>
      </c>
      <c r="R240" s="25" t="s">
        <v>9388</v>
      </c>
      <c r="S240" s="25" t="s">
        <v>9389</v>
      </c>
      <c r="T240" s="23" t="s">
        <v>7447</v>
      </c>
      <c r="U240" s="23" t="s">
        <v>9390</v>
      </c>
      <c r="V240" s="25" t="s">
        <v>9391</v>
      </c>
      <c r="W240" s="23" t="s">
        <v>7227</v>
      </c>
      <c r="X240" s="23" t="s">
        <v>8026</v>
      </c>
      <c r="Y240" s="23" t="s">
        <v>9284</v>
      </c>
      <c r="Z240" s="25" t="s">
        <v>9392</v>
      </c>
      <c r="AA240" s="23" t="s">
        <v>7226</v>
      </c>
      <c r="AB240" s="23" t="s">
        <v>7226</v>
      </c>
      <c r="AC240" s="25" t="s">
        <v>7225</v>
      </c>
    </row>
    <row r="241" spans="2:29" ht="15.6" customHeight="1" x14ac:dyDescent="0.25">
      <c r="B241" s="21" t="s">
        <v>9147</v>
      </c>
      <c r="C241" s="22" t="s">
        <v>7432</v>
      </c>
      <c r="D241" s="23" t="s">
        <v>7431</v>
      </c>
      <c r="E241" s="23" t="s">
        <v>7433</v>
      </c>
      <c r="F241" s="23" t="s">
        <v>8011</v>
      </c>
      <c r="G241" s="23" t="s">
        <v>7435</v>
      </c>
      <c r="H241" s="23" t="s">
        <v>9393</v>
      </c>
      <c r="I241" s="23" t="s">
        <v>9274</v>
      </c>
      <c r="J241" s="23" t="s">
        <v>8776</v>
      </c>
      <c r="K241" s="23" t="s">
        <v>9394</v>
      </c>
      <c r="L241" s="24" t="s">
        <v>9395</v>
      </c>
      <c r="M241" s="23" t="s">
        <v>7274</v>
      </c>
      <c r="N241" s="23" t="s">
        <v>8637</v>
      </c>
      <c r="O241" s="23" t="s">
        <v>9396</v>
      </c>
      <c r="P241" s="25" t="s">
        <v>9397</v>
      </c>
      <c r="Q241" s="25" t="s">
        <v>9398</v>
      </c>
      <c r="R241" s="25" t="s">
        <v>9399</v>
      </c>
      <c r="S241" s="25" t="s">
        <v>9400</v>
      </c>
      <c r="T241" s="23" t="s">
        <v>7447</v>
      </c>
      <c r="U241" s="23" t="s">
        <v>9401</v>
      </c>
      <c r="V241" s="25" t="s">
        <v>9402</v>
      </c>
      <c r="W241" s="23" t="s">
        <v>7227</v>
      </c>
      <c r="X241" s="23" t="s">
        <v>8026</v>
      </c>
      <c r="Y241" s="23" t="s">
        <v>9284</v>
      </c>
      <c r="Z241" s="25" t="s">
        <v>9403</v>
      </c>
      <c r="AA241" s="23" t="s">
        <v>7226</v>
      </c>
      <c r="AB241" s="23" t="s">
        <v>7226</v>
      </c>
      <c r="AC241" s="25" t="s">
        <v>7225</v>
      </c>
    </row>
    <row r="242" spans="2:29" ht="15.6" customHeight="1" x14ac:dyDescent="0.25">
      <c r="B242" s="21" t="s">
        <v>9147</v>
      </c>
      <c r="C242" s="22" t="s">
        <v>7432</v>
      </c>
      <c r="D242" s="23" t="s">
        <v>7431</v>
      </c>
      <c r="E242" s="23" t="s">
        <v>7433</v>
      </c>
      <c r="F242" s="23" t="s">
        <v>8011</v>
      </c>
      <c r="G242" s="23" t="s">
        <v>7435</v>
      </c>
      <c r="H242" s="23" t="s">
        <v>9404</v>
      </c>
      <c r="I242" s="23" t="s">
        <v>9274</v>
      </c>
      <c r="J242" s="23" t="s">
        <v>8776</v>
      </c>
      <c r="K242" s="23" t="s">
        <v>9405</v>
      </c>
      <c r="L242" s="24" t="s">
        <v>9406</v>
      </c>
      <c r="M242" s="23" t="s">
        <v>7274</v>
      </c>
      <c r="N242" s="23" t="s">
        <v>8637</v>
      </c>
      <c r="O242" s="23" t="s">
        <v>9407</v>
      </c>
      <c r="P242" s="25" t="s">
        <v>9408</v>
      </c>
      <c r="Q242" s="25" t="s">
        <v>9409</v>
      </c>
      <c r="R242" s="25" t="s">
        <v>9410</v>
      </c>
      <c r="S242" s="25" t="s">
        <v>9411</v>
      </c>
      <c r="T242" s="23" t="s">
        <v>7447</v>
      </c>
      <c r="U242" s="23" t="s">
        <v>9412</v>
      </c>
      <c r="V242" s="25" t="s">
        <v>9413</v>
      </c>
      <c r="W242" s="23" t="s">
        <v>7227</v>
      </c>
      <c r="X242" s="23" t="s">
        <v>8026</v>
      </c>
      <c r="Y242" s="23" t="s">
        <v>9284</v>
      </c>
      <c r="Z242" s="25" t="s">
        <v>9414</v>
      </c>
      <c r="AA242" s="23" t="s">
        <v>7226</v>
      </c>
      <c r="AB242" s="23" t="s">
        <v>7226</v>
      </c>
      <c r="AC242" s="25" t="s">
        <v>7225</v>
      </c>
    </row>
    <row r="243" spans="2:29" ht="15.6" customHeight="1" x14ac:dyDescent="0.25">
      <c r="B243" s="21" t="s">
        <v>9147</v>
      </c>
      <c r="C243" s="22" t="s">
        <v>7432</v>
      </c>
      <c r="D243" s="23" t="s">
        <v>7431</v>
      </c>
      <c r="E243" s="23" t="s">
        <v>7433</v>
      </c>
      <c r="F243" s="23" t="s">
        <v>8011</v>
      </c>
      <c r="G243" s="23" t="s">
        <v>7435</v>
      </c>
      <c r="H243" s="23" t="s">
        <v>9415</v>
      </c>
      <c r="I243" s="23" t="s">
        <v>9274</v>
      </c>
      <c r="J243" s="23" t="s">
        <v>8776</v>
      </c>
      <c r="K243" s="23" t="s">
        <v>9416</v>
      </c>
      <c r="L243" s="24" t="s">
        <v>9417</v>
      </c>
      <c r="M243" s="23" t="s">
        <v>7274</v>
      </c>
      <c r="N243" s="23" t="s">
        <v>8637</v>
      </c>
      <c r="O243" s="23" t="s">
        <v>9418</v>
      </c>
      <c r="P243" s="25" t="s">
        <v>9419</v>
      </c>
      <c r="Q243" s="25" t="s">
        <v>9420</v>
      </c>
      <c r="R243" s="25" t="s">
        <v>9421</v>
      </c>
      <c r="S243" s="25" t="s">
        <v>9422</v>
      </c>
      <c r="T243" s="23" t="s">
        <v>7447</v>
      </c>
      <c r="U243" s="23" t="s">
        <v>9423</v>
      </c>
      <c r="V243" s="25" t="s">
        <v>9424</v>
      </c>
      <c r="W243" s="23" t="s">
        <v>7227</v>
      </c>
      <c r="X243" s="23" t="s">
        <v>8026</v>
      </c>
      <c r="Y243" s="23" t="s">
        <v>9284</v>
      </c>
      <c r="Z243" s="25" t="s">
        <v>9425</v>
      </c>
      <c r="AA243" s="23" t="s">
        <v>7226</v>
      </c>
      <c r="AB243" s="23" t="s">
        <v>7226</v>
      </c>
      <c r="AC243" s="25" t="s">
        <v>7225</v>
      </c>
    </row>
    <row r="244" spans="2:29" ht="15.6" customHeight="1" x14ac:dyDescent="0.25">
      <c r="B244" s="21" t="s">
        <v>9147</v>
      </c>
      <c r="C244" s="22" t="s">
        <v>7432</v>
      </c>
      <c r="D244" s="23" t="s">
        <v>7431</v>
      </c>
      <c r="E244" s="23" t="s">
        <v>7433</v>
      </c>
      <c r="F244" s="23" t="s">
        <v>8011</v>
      </c>
      <c r="G244" s="23" t="s">
        <v>7435</v>
      </c>
      <c r="H244" s="23" t="s">
        <v>9426</v>
      </c>
      <c r="I244" s="23" t="s">
        <v>9274</v>
      </c>
      <c r="J244" s="23" t="s">
        <v>8776</v>
      </c>
      <c r="K244" s="23" t="s">
        <v>9427</v>
      </c>
      <c r="L244" s="24" t="s">
        <v>9428</v>
      </c>
      <c r="M244" s="23" t="s">
        <v>7274</v>
      </c>
      <c r="N244" s="23" t="s">
        <v>8637</v>
      </c>
      <c r="O244" s="23" t="s">
        <v>9429</v>
      </c>
      <c r="P244" s="25" t="s">
        <v>9430</v>
      </c>
      <c r="Q244" s="25" t="s">
        <v>9431</v>
      </c>
      <c r="R244" s="25" t="s">
        <v>9432</v>
      </c>
      <c r="S244" s="25" t="s">
        <v>9433</v>
      </c>
      <c r="T244" s="23" t="s">
        <v>7447</v>
      </c>
      <c r="U244" s="23" t="s">
        <v>9434</v>
      </c>
      <c r="V244" s="25" t="s">
        <v>9435</v>
      </c>
      <c r="W244" s="23" t="s">
        <v>7227</v>
      </c>
      <c r="X244" s="23" t="s">
        <v>8026</v>
      </c>
      <c r="Y244" s="23" t="s">
        <v>9284</v>
      </c>
      <c r="Z244" s="25" t="s">
        <v>9436</v>
      </c>
      <c r="AA244" s="23" t="s">
        <v>7226</v>
      </c>
      <c r="AB244" s="23" t="s">
        <v>7226</v>
      </c>
      <c r="AC244" s="25" t="s">
        <v>7225</v>
      </c>
    </row>
    <row r="245" spans="2:29" ht="15.6" customHeight="1" x14ac:dyDescent="0.25">
      <c r="B245" s="21" t="s">
        <v>9147</v>
      </c>
      <c r="C245" s="22" t="s">
        <v>7432</v>
      </c>
      <c r="D245" s="23" t="s">
        <v>7431</v>
      </c>
      <c r="E245" s="23" t="s">
        <v>7433</v>
      </c>
      <c r="F245" s="23" t="s">
        <v>8011</v>
      </c>
      <c r="G245" s="23" t="s">
        <v>7435</v>
      </c>
      <c r="H245" s="23" t="s">
        <v>9437</v>
      </c>
      <c r="I245" s="23" t="s">
        <v>9274</v>
      </c>
      <c r="J245" s="23" t="s">
        <v>8776</v>
      </c>
      <c r="K245" s="23" t="s">
        <v>9438</v>
      </c>
      <c r="L245" s="24" t="s">
        <v>9439</v>
      </c>
      <c r="M245" s="23" t="s">
        <v>7274</v>
      </c>
      <c r="N245" s="23" t="s">
        <v>8637</v>
      </c>
      <c r="O245" s="23" t="s">
        <v>9440</v>
      </c>
      <c r="P245" s="25" t="s">
        <v>9441</v>
      </c>
      <c r="Q245" s="25" t="s">
        <v>9442</v>
      </c>
      <c r="R245" s="25" t="s">
        <v>9443</v>
      </c>
      <c r="S245" s="25" t="s">
        <v>9444</v>
      </c>
      <c r="T245" s="23" t="s">
        <v>7447</v>
      </c>
      <c r="U245" s="23" t="s">
        <v>9445</v>
      </c>
      <c r="V245" s="25" t="s">
        <v>9446</v>
      </c>
      <c r="W245" s="23" t="s">
        <v>7227</v>
      </c>
      <c r="X245" s="23" t="s">
        <v>8026</v>
      </c>
      <c r="Y245" s="23" t="s">
        <v>9284</v>
      </c>
      <c r="Z245" s="25" t="s">
        <v>9447</v>
      </c>
      <c r="AA245" s="23" t="s">
        <v>7226</v>
      </c>
      <c r="AB245" s="23" t="s">
        <v>7226</v>
      </c>
      <c r="AC245" s="25" t="s">
        <v>7225</v>
      </c>
    </row>
    <row r="246" spans="2:29" ht="15.6" customHeight="1" x14ac:dyDescent="0.25">
      <c r="B246" s="21"/>
      <c r="C246" s="22"/>
      <c r="D246" s="23"/>
      <c r="E246" s="23"/>
      <c r="F246" s="23"/>
      <c r="G246" s="23"/>
      <c r="H246" s="26"/>
      <c r="I246" s="23"/>
      <c r="J246" s="26"/>
      <c r="K246" s="26"/>
      <c r="L246" s="27" t="s">
        <v>9448</v>
      </c>
      <c r="M246" s="26"/>
      <c r="N246" s="26"/>
      <c r="O246" s="26"/>
      <c r="P246" s="28" t="s">
        <v>9449</v>
      </c>
      <c r="Q246" s="28" t="s">
        <v>9450</v>
      </c>
      <c r="R246" s="28" t="s">
        <v>9451</v>
      </c>
      <c r="S246" s="28" t="s">
        <v>9452</v>
      </c>
      <c r="T246" s="26"/>
      <c r="U246" s="26"/>
      <c r="V246" s="28" t="s">
        <v>9453</v>
      </c>
      <c r="W246" s="26"/>
      <c r="X246" s="26"/>
      <c r="Y246" s="26"/>
      <c r="Z246" s="28" t="s">
        <v>9454</v>
      </c>
      <c r="AA246" s="26"/>
      <c r="AB246" s="26"/>
      <c r="AC246" s="28" t="s">
        <v>7225</v>
      </c>
    </row>
    <row r="247" spans="2:29" ht="15.6" customHeight="1" x14ac:dyDescent="0.25">
      <c r="B247" s="21" t="s">
        <v>9147</v>
      </c>
      <c r="C247" s="22" t="s">
        <v>7432</v>
      </c>
      <c r="D247" s="23" t="s">
        <v>7956</v>
      </c>
      <c r="E247" s="23" t="s">
        <v>7266</v>
      </c>
      <c r="F247" s="23" t="s">
        <v>8011</v>
      </c>
      <c r="G247" s="23" t="s">
        <v>7435</v>
      </c>
      <c r="H247" s="23" t="s">
        <v>9455</v>
      </c>
      <c r="I247" s="23" t="s">
        <v>9456</v>
      </c>
      <c r="J247" s="23" t="s">
        <v>9011</v>
      </c>
      <c r="K247" s="23" t="s">
        <v>9457</v>
      </c>
      <c r="L247" s="24" t="s">
        <v>9458</v>
      </c>
      <c r="M247" s="23" t="s">
        <v>7274</v>
      </c>
      <c r="N247" s="23" t="s">
        <v>8637</v>
      </c>
      <c r="O247" s="23" t="s">
        <v>9459</v>
      </c>
      <c r="P247" s="25" t="s">
        <v>9460</v>
      </c>
      <c r="Q247" s="25" t="s">
        <v>9461</v>
      </c>
      <c r="R247" s="25" t="s">
        <v>9462</v>
      </c>
      <c r="S247" s="25" t="s">
        <v>9463</v>
      </c>
      <c r="T247" s="23" t="s">
        <v>7447</v>
      </c>
      <c r="U247" s="23" t="s">
        <v>9464</v>
      </c>
      <c r="V247" s="25" t="s">
        <v>9465</v>
      </c>
      <c r="W247" s="23" t="s">
        <v>7227</v>
      </c>
      <c r="X247" s="23" t="s">
        <v>8026</v>
      </c>
      <c r="Y247" s="23" t="s">
        <v>9284</v>
      </c>
      <c r="Z247" s="25" t="s">
        <v>9466</v>
      </c>
      <c r="AA247" s="23" t="s">
        <v>7226</v>
      </c>
      <c r="AB247" s="23" t="s">
        <v>7226</v>
      </c>
      <c r="AC247" s="25" t="s">
        <v>7225</v>
      </c>
    </row>
    <row r="248" spans="2:29" ht="15.6" customHeight="1" x14ac:dyDescent="0.25">
      <c r="B248" s="21" t="s">
        <v>9147</v>
      </c>
      <c r="C248" s="22" t="s">
        <v>7432</v>
      </c>
      <c r="D248" s="23" t="s">
        <v>7956</v>
      </c>
      <c r="E248" s="23" t="s">
        <v>7266</v>
      </c>
      <c r="F248" s="23" t="s">
        <v>8011</v>
      </c>
      <c r="G248" s="23" t="s">
        <v>7435</v>
      </c>
      <c r="H248" s="23" t="s">
        <v>9467</v>
      </c>
      <c r="I248" s="23" t="s">
        <v>9456</v>
      </c>
      <c r="J248" s="23" t="s">
        <v>9011</v>
      </c>
      <c r="K248" s="23" t="s">
        <v>9468</v>
      </c>
      <c r="L248" s="24" t="s">
        <v>9469</v>
      </c>
      <c r="M248" s="23" t="s">
        <v>7274</v>
      </c>
      <c r="N248" s="23" t="s">
        <v>8637</v>
      </c>
      <c r="O248" s="23" t="s">
        <v>9470</v>
      </c>
      <c r="P248" s="25" t="s">
        <v>9471</v>
      </c>
      <c r="Q248" s="25" t="s">
        <v>9472</v>
      </c>
      <c r="R248" s="25" t="s">
        <v>9473</v>
      </c>
      <c r="S248" s="25" t="s">
        <v>9474</v>
      </c>
      <c r="T248" s="23" t="s">
        <v>7447</v>
      </c>
      <c r="U248" s="23" t="s">
        <v>9475</v>
      </c>
      <c r="V248" s="25" t="s">
        <v>9476</v>
      </c>
      <c r="W248" s="23" t="s">
        <v>7227</v>
      </c>
      <c r="X248" s="23" t="s">
        <v>8026</v>
      </c>
      <c r="Y248" s="23" t="s">
        <v>9284</v>
      </c>
      <c r="Z248" s="25" t="s">
        <v>9477</v>
      </c>
      <c r="AA248" s="23" t="s">
        <v>7226</v>
      </c>
      <c r="AB248" s="23" t="s">
        <v>7226</v>
      </c>
      <c r="AC248" s="25" t="s">
        <v>7225</v>
      </c>
    </row>
    <row r="249" spans="2:29" ht="15.6" customHeight="1" x14ac:dyDescent="0.25">
      <c r="B249" s="21" t="s">
        <v>9147</v>
      </c>
      <c r="C249" s="22" t="s">
        <v>7432</v>
      </c>
      <c r="D249" s="23" t="s">
        <v>7956</v>
      </c>
      <c r="E249" s="23" t="s">
        <v>7266</v>
      </c>
      <c r="F249" s="23" t="s">
        <v>8011</v>
      </c>
      <c r="G249" s="23" t="s">
        <v>7435</v>
      </c>
      <c r="H249" s="23" t="s">
        <v>9478</v>
      </c>
      <c r="I249" s="23" t="s">
        <v>9456</v>
      </c>
      <c r="J249" s="23" t="s">
        <v>9011</v>
      </c>
      <c r="K249" s="23" t="s">
        <v>9479</v>
      </c>
      <c r="L249" s="24" t="s">
        <v>9480</v>
      </c>
      <c r="M249" s="23" t="s">
        <v>7274</v>
      </c>
      <c r="N249" s="23" t="s">
        <v>8637</v>
      </c>
      <c r="O249" s="23" t="s">
        <v>9481</v>
      </c>
      <c r="P249" s="25" t="s">
        <v>9482</v>
      </c>
      <c r="Q249" s="25" t="s">
        <v>9483</v>
      </c>
      <c r="R249" s="25" t="s">
        <v>9484</v>
      </c>
      <c r="S249" s="25" t="s">
        <v>9485</v>
      </c>
      <c r="T249" s="23" t="s">
        <v>7447</v>
      </c>
      <c r="U249" s="23" t="s">
        <v>9486</v>
      </c>
      <c r="V249" s="25" t="s">
        <v>9487</v>
      </c>
      <c r="W249" s="23" t="s">
        <v>7227</v>
      </c>
      <c r="X249" s="23" t="s">
        <v>8026</v>
      </c>
      <c r="Y249" s="23" t="s">
        <v>9284</v>
      </c>
      <c r="Z249" s="25" t="s">
        <v>9488</v>
      </c>
      <c r="AA249" s="23" t="s">
        <v>7226</v>
      </c>
      <c r="AB249" s="23" t="s">
        <v>7226</v>
      </c>
      <c r="AC249" s="25" t="s">
        <v>7225</v>
      </c>
    </row>
    <row r="250" spans="2:29" ht="15.6" customHeight="1" x14ac:dyDescent="0.25">
      <c r="B250" s="21" t="s">
        <v>9147</v>
      </c>
      <c r="C250" s="22" t="s">
        <v>7432</v>
      </c>
      <c r="D250" s="23" t="s">
        <v>7956</v>
      </c>
      <c r="E250" s="23" t="s">
        <v>7266</v>
      </c>
      <c r="F250" s="23" t="s">
        <v>8011</v>
      </c>
      <c r="G250" s="23" t="s">
        <v>7435</v>
      </c>
      <c r="H250" s="23" t="s">
        <v>9489</v>
      </c>
      <c r="I250" s="23" t="s">
        <v>9456</v>
      </c>
      <c r="J250" s="23" t="s">
        <v>9011</v>
      </c>
      <c r="K250" s="23" t="s">
        <v>9490</v>
      </c>
      <c r="L250" s="24" t="s">
        <v>9491</v>
      </c>
      <c r="M250" s="23" t="s">
        <v>7274</v>
      </c>
      <c r="N250" s="23" t="s">
        <v>8637</v>
      </c>
      <c r="O250" s="23" t="s">
        <v>9492</v>
      </c>
      <c r="P250" s="25" t="s">
        <v>9493</v>
      </c>
      <c r="Q250" s="25" t="s">
        <v>9494</v>
      </c>
      <c r="R250" s="25" t="s">
        <v>9495</v>
      </c>
      <c r="S250" s="25" t="s">
        <v>9496</v>
      </c>
      <c r="T250" s="23" t="s">
        <v>7447</v>
      </c>
      <c r="U250" s="23" t="s">
        <v>9497</v>
      </c>
      <c r="V250" s="25" t="s">
        <v>9498</v>
      </c>
      <c r="W250" s="23" t="s">
        <v>7227</v>
      </c>
      <c r="X250" s="23" t="s">
        <v>8026</v>
      </c>
      <c r="Y250" s="23" t="s">
        <v>9284</v>
      </c>
      <c r="Z250" s="25" t="s">
        <v>9499</v>
      </c>
      <c r="AA250" s="23" t="s">
        <v>7226</v>
      </c>
      <c r="AB250" s="23" t="s">
        <v>7226</v>
      </c>
      <c r="AC250" s="25" t="s">
        <v>7225</v>
      </c>
    </row>
    <row r="251" spans="2:29" ht="15.6" customHeight="1" x14ac:dyDescent="0.25">
      <c r="B251" s="21" t="s">
        <v>9147</v>
      </c>
      <c r="C251" s="22" t="s">
        <v>7432</v>
      </c>
      <c r="D251" s="23" t="s">
        <v>7956</v>
      </c>
      <c r="E251" s="23" t="s">
        <v>7266</v>
      </c>
      <c r="F251" s="23" t="s">
        <v>8011</v>
      </c>
      <c r="G251" s="23" t="s">
        <v>7435</v>
      </c>
      <c r="H251" s="23" t="s">
        <v>9500</v>
      </c>
      <c r="I251" s="23" t="s">
        <v>9456</v>
      </c>
      <c r="J251" s="23" t="s">
        <v>9011</v>
      </c>
      <c r="K251" s="23" t="s">
        <v>9501</v>
      </c>
      <c r="L251" s="24" t="s">
        <v>9502</v>
      </c>
      <c r="M251" s="23" t="s">
        <v>7274</v>
      </c>
      <c r="N251" s="23" t="s">
        <v>8637</v>
      </c>
      <c r="O251" s="23" t="s">
        <v>9503</v>
      </c>
      <c r="P251" s="25" t="s">
        <v>9504</v>
      </c>
      <c r="Q251" s="25" t="s">
        <v>9505</v>
      </c>
      <c r="R251" s="25" t="s">
        <v>9506</v>
      </c>
      <c r="S251" s="25" t="s">
        <v>9507</v>
      </c>
      <c r="T251" s="23" t="s">
        <v>7447</v>
      </c>
      <c r="U251" s="23" t="s">
        <v>9508</v>
      </c>
      <c r="V251" s="25" t="s">
        <v>9509</v>
      </c>
      <c r="W251" s="23" t="s">
        <v>7227</v>
      </c>
      <c r="X251" s="23" t="s">
        <v>8026</v>
      </c>
      <c r="Y251" s="23" t="s">
        <v>9284</v>
      </c>
      <c r="Z251" s="25" t="s">
        <v>9510</v>
      </c>
      <c r="AA251" s="23" t="s">
        <v>7226</v>
      </c>
      <c r="AB251" s="23" t="s">
        <v>7226</v>
      </c>
      <c r="AC251" s="25" t="s">
        <v>7225</v>
      </c>
    </row>
    <row r="252" spans="2:29" ht="15.6" customHeight="1" x14ac:dyDescent="0.25">
      <c r="B252" s="21" t="s">
        <v>9147</v>
      </c>
      <c r="C252" s="22" t="s">
        <v>7432</v>
      </c>
      <c r="D252" s="23" t="s">
        <v>7956</v>
      </c>
      <c r="E252" s="23" t="s">
        <v>7266</v>
      </c>
      <c r="F252" s="23" t="s">
        <v>8011</v>
      </c>
      <c r="G252" s="23" t="s">
        <v>7435</v>
      </c>
      <c r="H252" s="23" t="s">
        <v>9511</v>
      </c>
      <c r="I252" s="23" t="s">
        <v>9456</v>
      </c>
      <c r="J252" s="23" t="s">
        <v>9011</v>
      </c>
      <c r="K252" s="23" t="s">
        <v>9512</v>
      </c>
      <c r="L252" s="24" t="s">
        <v>9513</v>
      </c>
      <c r="M252" s="23" t="s">
        <v>7274</v>
      </c>
      <c r="N252" s="23" t="s">
        <v>8637</v>
      </c>
      <c r="O252" s="23" t="s">
        <v>9514</v>
      </c>
      <c r="P252" s="25" t="s">
        <v>9515</v>
      </c>
      <c r="Q252" s="25" t="s">
        <v>9516</v>
      </c>
      <c r="R252" s="25" t="s">
        <v>9517</v>
      </c>
      <c r="S252" s="25" t="s">
        <v>9518</v>
      </c>
      <c r="T252" s="23" t="s">
        <v>7447</v>
      </c>
      <c r="U252" s="23" t="s">
        <v>9519</v>
      </c>
      <c r="V252" s="25" t="s">
        <v>9520</v>
      </c>
      <c r="W252" s="23" t="s">
        <v>7227</v>
      </c>
      <c r="X252" s="23" t="s">
        <v>8026</v>
      </c>
      <c r="Y252" s="23" t="s">
        <v>9284</v>
      </c>
      <c r="Z252" s="25" t="s">
        <v>9521</v>
      </c>
      <c r="AA252" s="23" t="s">
        <v>7226</v>
      </c>
      <c r="AB252" s="23" t="s">
        <v>7226</v>
      </c>
      <c r="AC252" s="25" t="s">
        <v>7225</v>
      </c>
    </row>
    <row r="253" spans="2:29" ht="15.6" customHeight="1" x14ac:dyDescent="0.25">
      <c r="B253" s="21" t="s">
        <v>9147</v>
      </c>
      <c r="C253" s="22" t="s">
        <v>7432</v>
      </c>
      <c r="D253" s="23" t="s">
        <v>7956</v>
      </c>
      <c r="E253" s="23" t="s">
        <v>7266</v>
      </c>
      <c r="F253" s="23" t="s">
        <v>8011</v>
      </c>
      <c r="G253" s="23" t="s">
        <v>7435</v>
      </c>
      <c r="H253" s="23" t="s">
        <v>9522</v>
      </c>
      <c r="I253" s="23" t="s">
        <v>9456</v>
      </c>
      <c r="J253" s="23" t="s">
        <v>9011</v>
      </c>
      <c r="K253" s="23" t="s">
        <v>9523</v>
      </c>
      <c r="L253" s="24" t="s">
        <v>9524</v>
      </c>
      <c r="M253" s="23" t="s">
        <v>7274</v>
      </c>
      <c r="N253" s="23" t="s">
        <v>8637</v>
      </c>
      <c r="O253" s="23" t="s">
        <v>9525</v>
      </c>
      <c r="P253" s="25" t="s">
        <v>9526</v>
      </c>
      <c r="Q253" s="25" t="s">
        <v>9527</v>
      </c>
      <c r="R253" s="25" t="s">
        <v>9528</v>
      </c>
      <c r="S253" s="25" t="s">
        <v>9529</v>
      </c>
      <c r="T253" s="23" t="s">
        <v>7447</v>
      </c>
      <c r="U253" s="23" t="s">
        <v>7536</v>
      </c>
      <c r="V253" s="25" t="s">
        <v>9530</v>
      </c>
      <c r="W253" s="23" t="s">
        <v>7227</v>
      </c>
      <c r="X253" s="23" t="s">
        <v>8026</v>
      </c>
      <c r="Y253" s="23" t="s">
        <v>9284</v>
      </c>
      <c r="Z253" s="25" t="s">
        <v>9531</v>
      </c>
      <c r="AA253" s="23" t="s">
        <v>7226</v>
      </c>
      <c r="AB253" s="23" t="s">
        <v>7226</v>
      </c>
      <c r="AC253" s="25" t="s">
        <v>7225</v>
      </c>
    </row>
    <row r="254" spans="2:29" ht="15.6" customHeight="1" x14ac:dyDescent="0.25">
      <c r="B254" s="21" t="s">
        <v>9147</v>
      </c>
      <c r="C254" s="22" t="s">
        <v>7432</v>
      </c>
      <c r="D254" s="23" t="s">
        <v>7956</v>
      </c>
      <c r="E254" s="23" t="s">
        <v>7266</v>
      </c>
      <c r="F254" s="23" t="s">
        <v>8011</v>
      </c>
      <c r="G254" s="23" t="s">
        <v>7435</v>
      </c>
      <c r="H254" s="23" t="s">
        <v>9532</v>
      </c>
      <c r="I254" s="23" t="s">
        <v>9456</v>
      </c>
      <c r="J254" s="23" t="s">
        <v>9011</v>
      </c>
      <c r="K254" s="23" t="s">
        <v>9533</v>
      </c>
      <c r="L254" s="24" t="s">
        <v>9534</v>
      </c>
      <c r="M254" s="23" t="s">
        <v>7274</v>
      </c>
      <c r="N254" s="23" t="s">
        <v>8637</v>
      </c>
      <c r="O254" s="23" t="s">
        <v>9535</v>
      </c>
      <c r="P254" s="25" t="s">
        <v>9536</v>
      </c>
      <c r="Q254" s="25" t="s">
        <v>9537</v>
      </c>
      <c r="R254" s="25" t="s">
        <v>9538</v>
      </c>
      <c r="S254" s="25" t="s">
        <v>9539</v>
      </c>
      <c r="T254" s="23" t="s">
        <v>7447</v>
      </c>
      <c r="U254" s="23" t="s">
        <v>7569</v>
      </c>
      <c r="V254" s="25" t="s">
        <v>9540</v>
      </c>
      <c r="W254" s="23" t="s">
        <v>7227</v>
      </c>
      <c r="X254" s="23" t="s">
        <v>8026</v>
      </c>
      <c r="Y254" s="23" t="s">
        <v>9284</v>
      </c>
      <c r="Z254" s="25" t="s">
        <v>9541</v>
      </c>
      <c r="AA254" s="23" t="s">
        <v>7226</v>
      </c>
      <c r="AB254" s="23" t="s">
        <v>7226</v>
      </c>
      <c r="AC254" s="25" t="s">
        <v>7225</v>
      </c>
    </row>
    <row r="255" spans="2:29" ht="15.6" customHeight="1" x14ac:dyDescent="0.25">
      <c r="B255" s="21" t="s">
        <v>9147</v>
      </c>
      <c r="C255" s="22" t="s">
        <v>7432</v>
      </c>
      <c r="D255" s="23" t="s">
        <v>7956</v>
      </c>
      <c r="E255" s="23" t="s">
        <v>7266</v>
      </c>
      <c r="F255" s="23" t="s">
        <v>8011</v>
      </c>
      <c r="G255" s="23" t="s">
        <v>7435</v>
      </c>
      <c r="H255" s="23" t="s">
        <v>9542</v>
      </c>
      <c r="I255" s="23" t="s">
        <v>9456</v>
      </c>
      <c r="J255" s="23" t="s">
        <v>9011</v>
      </c>
      <c r="K255" s="23" t="s">
        <v>9543</v>
      </c>
      <c r="L255" s="24" t="s">
        <v>9544</v>
      </c>
      <c r="M255" s="23" t="s">
        <v>7274</v>
      </c>
      <c r="N255" s="23" t="s">
        <v>8637</v>
      </c>
      <c r="O255" s="23" t="s">
        <v>9545</v>
      </c>
      <c r="P255" s="25" t="s">
        <v>9546</v>
      </c>
      <c r="Q255" s="25" t="s">
        <v>9547</v>
      </c>
      <c r="R255" s="25" t="s">
        <v>9548</v>
      </c>
      <c r="S255" s="25" t="s">
        <v>9549</v>
      </c>
      <c r="T255" s="23" t="s">
        <v>7447</v>
      </c>
      <c r="U255" s="23" t="s">
        <v>9550</v>
      </c>
      <c r="V255" s="25" t="s">
        <v>9551</v>
      </c>
      <c r="W255" s="23" t="s">
        <v>7227</v>
      </c>
      <c r="X255" s="23" t="s">
        <v>8026</v>
      </c>
      <c r="Y255" s="23" t="s">
        <v>9284</v>
      </c>
      <c r="Z255" s="25" t="s">
        <v>9552</v>
      </c>
      <c r="AA255" s="23" t="s">
        <v>7226</v>
      </c>
      <c r="AB255" s="23" t="s">
        <v>7226</v>
      </c>
      <c r="AC255" s="25" t="s">
        <v>7225</v>
      </c>
    </row>
    <row r="256" spans="2:29" ht="15.6" customHeight="1" x14ac:dyDescent="0.25">
      <c r="B256" s="21" t="s">
        <v>9147</v>
      </c>
      <c r="C256" s="22" t="s">
        <v>7432</v>
      </c>
      <c r="D256" s="23" t="s">
        <v>7956</v>
      </c>
      <c r="E256" s="23" t="s">
        <v>7266</v>
      </c>
      <c r="F256" s="23" t="s">
        <v>8011</v>
      </c>
      <c r="G256" s="23" t="s">
        <v>7435</v>
      </c>
      <c r="H256" s="23" t="s">
        <v>9553</v>
      </c>
      <c r="I256" s="23" t="s">
        <v>9456</v>
      </c>
      <c r="J256" s="23" t="s">
        <v>9011</v>
      </c>
      <c r="K256" s="23" t="s">
        <v>9554</v>
      </c>
      <c r="L256" s="24" t="s">
        <v>9555</v>
      </c>
      <c r="M256" s="23" t="s">
        <v>7274</v>
      </c>
      <c r="N256" s="23" t="s">
        <v>8637</v>
      </c>
      <c r="O256" s="23" t="s">
        <v>9556</v>
      </c>
      <c r="P256" s="25" t="s">
        <v>9557</v>
      </c>
      <c r="Q256" s="25" t="s">
        <v>9558</v>
      </c>
      <c r="R256" s="25" t="s">
        <v>9559</v>
      </c>
      <c r="S256" s="25" t="s">
        <v>9560</v>
      </c>
      <c r="T256" s="23" t="s">
        <v>7447</v>
      </c>
      <c r="U256" s="23" t="s">
        <v>9561</v>
      </c>
      <c r="V256" s="25" t="s">
        <v>9562</v>
      </c>
      <c r="W256" s="23" t="s">
        <v>7227</v>
      </c>
      <c r="X256" s="23" t="s">
        <v>8026</v>
      </c>
      <c r="Y256" s="23" t="s">
        <v>9284</v>
      </c>
      <c r="Z256" s="25" t="s">
        <v>9563</v>
      </c>
      <c r="AA256" s="23" t="s">
        <v>7226</v>
      </c>
      <c r="AB256" s="23" t="s">
        <v>7226</v>
      </c>
      <c r="AC256" s="25" t="s">
        <v>7225</v>
      </c>
    </row>
    <row r="257" spans="2:29" ht="15.6" customHeight="1" x14ac:dyDescent="0.25">
      <c r="B257" s="21" t="s">
        <v>9147</v>
      </c>
      <c r="C257" s="22" t="s">
        <v>7432</v>
      </c>
      <c r="D257" s="23" t="s">
        <v>7956</v>
      </c>
      <c r="E257" s="23" t="s">
        <v>7266</v>
      </c>
      <c r="F257" s="23" t="s">
        <v>8011</v>
      </c>
      <c r="G257" s="23" t="s">
        <v>7435</v>
      </c>
      <c r="H257" s="23" t="s">
        <v>9564</v>
      </c>
      <c r="I257" s="23" t="s">
        <v>9456</v>
      </c>
      <c r="J257" s="23" t="s">
        <v>9011</v>
      </c>
      <c r="K257" s="23" t="s">
        <v>9565</v>
      </c>
      <c r="L257" s="24" t="s">
        <v>9566</v>
      </c>
      <c r="M257" s="23" t="s">
        <v>7274</v>
      </c>
      <c r="N257" s="23" t="s">
        <v>8637</v>
      </c>
      <c r="O257" s="23" t="s">
        <v>9503</v>
      </c>
      <c r="P257" s="25" t="s">
        <v>9567</v>
      </c>
      <c r="Q257" s="25" t="s">
        <v>9568</v>
      </c>
      <c r="R257" s="25" t="s">
        <v>9569</v>
      </c>
      <c r="S257" s="25" t="s">
        <v>9570</v>
      </c>
      <c r="T257" s="23" t="s">
        <v>7447</v>
      </c>
      <c r="U257" s="23" t="s">
        <v>9561</v>
      </c>
      <c r="V257" s="25" t="s">
        <v>9571</v>
      </c>
      <c r="W257" s="23" t="s">
        <v>7227</v>
      </c>
      <c r="X257" s="23" t="s">
        <v>8026</v>
      </c>
      <c r="Y257" s="23" t="s">
        <v>9284</v>
      </c>
      <c r="Z257" s="25" t="s">
        <v>9572</v>
      </c>
      <c r="AA257" s="23" t="s">
        <v>7226</v>
      </c>
      <c r="AB257" s="23" t="s">
        <v>7226</v>
      </c>
      <c r="AC257" s="25" t="s">
        <v>7225</v>
      </c>
    </row>
    <row r="258" spans="2:29" ht="15.6" customHeight="1" x14ac:dyDescent="0.25">
      <c r="B258" s="21" t="s">
        <v>9147</v>
      </c>
      <c r="C258" s="22" t="s">
        <v>7432</v>
      </c>
      <c r="D258" s="23" t="s">
        <v>7956</v>
      </c>
      <c r="E258" s="23" t="s">
        <v>7266</v>
      </c>
      <c r="F258" s="23" t="s">
        <v>8011</v>
      </c>
      <c r="G258" s="23" t="s">
        <v>7435</v>
      </c>
      <c r="H258" s="23" t="s">
        <v>9573</v>
      </c>
      <c r="I258" s="23" t="s">
        <v>9456</v>
      </c>
      <c r="J258" s="23" t="s">
        <v>9011</v>
      </c>
      <c r="K258" s="23" t="s">
        <v>9574</v>
      </c>
      <c r="L258" s="24" t="s">
        <v>9575</v>
      </c>
      <c r="M258" s="23" t="s">
        <v>7274</v>
      </c>
      <c r="N258" s="23" t="s">
        <v>8637</v>
      </c>
      <c r="O258" s="23" t="s">
        <v>9576</v>
      </c>
      <c r="P258" s="25" t="s">
        <v>9577</v>
      </c>
      <c r="Q258" s="25" t="s">
        <v>9578</v>
      </c>
      <c r="R258" s="25" t="s">
        <v>7822</v>
      </c>
      <c r="S258" s="25" t="s">
        <v>9579</v>
      </c>
      <c r="T258" s="23" t="s">
        <v>7447</v>
      </c>
      <c r="U258" s="23" t="s">
        <v>9580</v>
      </c>
      <c r="V258" s="25" t="s">
        <v>9581</v>
      </c>
      <c r="W258" s="23" t="s">
        <v>7227</v>
      </c>
      <c r="X258" s="23" t="s">
        <v>8026</v>
      </c>
      <c r="Y258" s="23" t="s">
        <v>9284</v>
      </c>
      <c r="Z258" s="25" t="s">
        <v>9582</v>
      </c>
      <c r="AA258" s="23" t="s">
        <v>7226</v>
      </c>
      <c r="AB258" s="23" t="s">
        <v>7226</v>
      </c>
      <c r="AC258" s="25" t="s">
        <v>7225</v>
      </c>
    </row>
    <row r="259" spans="2:29" ht="15.6" customHeight="1" x14ac:dyDescent="0.25">
      <c r="B259" s="21"/>
      <c r="C259" s="22"/>
      <c r="D259" s="23"/>
      <c r="E259" s="23"/>
      <c r="F259" s="23"/>
      <c r="G259" s="23"/>
      <c r="H259" s="26"/>
      <c r="I259" s="23"/>
      <c r="J259" s="26"/>
      <c r="K259" s="26"/>
      <c r="L259" s="27" t="s">
        <v>9583</v>
      </c>
      <c r="M259" s="26"/>
      <c r="N259" s="26"/>
      <c r="O259" s="26"/>
      <c r="P259" s="28" t="s">
        <v>9584</v>
      </c>
      <c r="Q259" s="28" t="s">
        <v>9585</v>
      </c>
      <c r="R259" s="28" t="s">
        <v>9586</v>
      </c>
      <c r="S259" s="28" t="s">
        <v>9587</v>
      </c>
      <c r="T259" s="26"/>
      <c r="U259" s="26"/>
      <c r="V259" s="28" t="s">
        <v>9588</v>
      </c>
      <c r="W259" s="26"/>
      <c r="X259" s="26"/>
      <c r="Y259" s="26"/>
      <c r="Z259" s="28" t="s">
        <v>9589</v>
      </c>
      <c r="AA259" s="26"/>
      <c r="AB259" s="26"/>
      <c r="AC259" s="28" t="s">
        <v>7225</v>
      </c>
    </row>
    <row r="260" spans="2:29" ht="15.6" customHeight="1" x14ac:dyDescent="0.25">
      <c r="B260" s="21" t="s">
        <v>9147</v>
      </c>
      <c r="C260" s="22" t="s">
        <v>9590</v>
      </c>
      <c r="D260" s="23" t="s">
        <v>7431</v>
      </c>
      <c r="E260" s="23" t="s">
        <v>7433</v>
      </c>
      <c r="F260" s="23" t="s">
        <v>8011</v>
      </c>
      <c r="G260" s="23" t="s">
        <v>9591</v>
      </c>
      <c r="H260" s="23" t="s">
        <v>9592</v>
      </c>
      <c r="I260" s="23" t="s">
        <v>9593</v>
      </c>
      <c r="J260" s="23" t="s">
        <v>9594</v>
      </c>
      <c r="K260" s="23" t="s">
        <v>9595</v>
      </c>
      <c r="L260" s="24" t="s">
        <v>9596</v>
      </c>
      <c r="M260" s="23" t="s">
        <v>7220</v>
      </c>
      <c r="N260" s="23" t="s">
        <v>8494</v>
      </c>
      <c r="O260" s="23" t="s">
        <v>9597</v>
      </c>
      <c r="P260" s="25" t="s">
        <v>9598</v>
      </c>
      <c r="Q260" s="25" t="s">
        <v>9599</v>
      </c>
      <c r="R260" s="25" t="s">
        <v>9600</v>
      </c>
      <c r="S260" s="25" t="s">
        <v>9601</v>
      </c>
      <c r="T260" s="23" t="s">
        <v>7226</v>
      </c>
      <c r="U260" s="23" t="s">
        <v>7226</v>
      </c>
      <c r="V260" s="25" t="s">
        <v>9599</v>
      </c>
      <c r="W260" s="23" t="s">
        <v>7227</v>
      </c>
      <c r="X260" s="23" t="s">
        <v>8026</v>
      </c>
      <c r="Y260" s="23" t="s">
        <v>9602</v>
      </c>
      <c r="Z260" s="25" t="s">
        <v>9603</v>
      </c>
      <c r="AA260" s="23" t="s">
        <v>7226</v>
      </c>
      <c r="AB260" s="23" t="s">
        <v>7226</v>
      </c>
      <c r="AC260" s="25" t="s">
        <v>7225</v>
      </c>
    </row>
    <row r="261" spans="2:29" ht="15.6" customHeight="1" x14ac:dyDescent="0.25">
      <c r="B261" s="21" t="s">
        <v>9147</v>
      </c>
      <c r="C261" s="22" t="s">
        <v>9590</v>
      </c>
      <c r="D261" s="23" t="s">
        <v>7431</v>
      </c>
      <c r="E261" s="23" t="s">
        <v>7433</v>
      </c>
      <c r="F261" s="23" t="s">
        <v>8011</v>
      </c>
      <c r="G261" s="23" t="s">
        <v>9591</v>
      </c>
      <c r="H261" s="23" t="s">
        <v>9604</v>
      </c>
      <c r="I261" s="23" t="s">
        <v>9593</v>
      </c>
      <c r="J261" s="23" t="s">
        <v>9594</v>
      </c>
      <c r="K261" s="23" t="s">
        <v>9605</v>
      </c>
      <c r="L261" s="24" t="s">
        <v>9606</v>
      </c>
      <c r="M261" s="23" t="s">
        <v>7220</v>
      </c>
      <c r="N261" s="23" t="s">
        <v>8494</v>
      </c>
      <c r="O261" s="23" t="s">
        <v>9607</v>
      </c>
      <c r="P261" s="25" t="s">
        <v>9608</v>
      </c>
      <c r="Q261" s="25" t="s">
        <v>9609</v>
      </c>
      <c r="R261" s="25" t="s">
        <v>9610</v>
      </c>
      <c r="S261" s="25" t="s">
        <v>9611</v>
      </c>
      <c r="T261" s="23" t="s">
        <v>7226</v>
      </c>
      <c r="U261" s="23" t="s">
        <v>7226</v>
      </c>
      <c r="V261" s="25" t="s">
        <v>9609</v>
      </c>
      <c r="W261" s="23" t="s">
        <v>7227</v>
      </c>
      <c r="X261" s="23" t="s">
        <v>8026</v>
      </c>
      <c r="Y261" s="23" t="s">
        <v>9602</v>
      </c>
      <c r="Z261" s="25" t="s">
        <v>9612</v>
      </c>
      <c r="AA261" s="23" t="s">
        <v>7226</v>
      </c>
      <c r="AB261" s="23" t="s">
        <v>7226</v>
      </c>
      <c r="AC261" s="25" t="s">
        <v>7225</v>
      </c>
    </row>
    <row r="262" spans="2:29" ht="15.6" customHeight="1" x14ac:dyDescent="0.25">
      <c r="B262" s="21"/>
      <c r="C262" s="22"/>
      <c r="D262" s="23"/>
      <c r="E262" s="23"/>
      <c r="F262" s="23"/>
      <c r="G262" s="23"/>
      <c r="H262" s="26"/>
      <c r="I262" s="23"/>
      <c r="J262" s="26"/>
      <c r="K262" s="26"/>
      <c r="L262" s="27" t="s">
        <v>9613</v>
      </c>
      <c r="M262" s="26"/>
      <c r="N262" s="26"/>
      <c r="O262" s="26"/>
      <c r="P262" s="28" t="s">
        <v>9614</v>
      </c>
      <c r="Q262" s="28" t="s">
        <v>9615</v>
      </c>
      <c r="R262" s="28" t="s">
        <v>8432</v>
      </c>
      <c r="S262" s="28" t="s">
        <v>9616</v>
      </c>
      <c r="T262" s="26"/>
      <c r="U262" s="26"/>
      <c r="V262" s="28" t="s">
        <v>9615</v>
      </c>
      <c r="W262" s="26"/>
      <c r="X262" s="26"/>
      <c r="Y262" s="26"/>
      <c r="Z262" s="28" t="s">
        <v>9617</v>
      </c>
      <c r="AA262" s="26"/>
      <c r="AB262" s="26"/>
      <c r="AC262" s="28" t="s">
        <v>7225</v>
      </c>
    </row>
    <row r="263" spans="2:29" ht="15.6" customHeight="1" x14ac:dyDescent="0.25">
      <c r="B263" s="21" t="s">
        <v>9147</v>
      </c>
      <c r="C263" s="22" t="s">
        <v>9618</v>
      </c>
      <c r="D263" s="23" t="s">
        <v>9147</v>
      </c>
      <c r="E263" s="23" t="s">
        <v>7580</v>
      </c>
      <c r="F263" s="23" t="s">
        <v>7434</v>
      </c>
      <c r="G263" s="23" t="s">
        <v>9619</v>
      </c>
      <c r="H263" s="23" t="s">
        <v>9620</v>
      </c>
      <c r="I263" s="23" t="s">
        <v>9621</v>
      </c>
      <c r="J263" s="23" t="s">
        <v>9622</v>
      </c>
      <c r="K263" s="23" t="s">
        <v>9623</v>
      </c>
      <c r="L263" s="24" t="s">
        <v>9624</v>
      </c>
      <c r="M263" s="23" t="s">
        <v>7274</v>
      </c>
      <c r="N263" s="23" t="s">
        <v>9625</v>
      </c>
      <c r="O263" s="23" t="s">
        <v>9626</v>
      </c>
      <c r="P263" s="25" t="s">
        <v>9627</v>
      </c>
      <c r="Q263" s="25" t="s">
        <v>9628</v>
      </c>
      <c r="R263" s="25" t="s">
        <v>9629</v>
      </c>
      <c r="S263" s="25" t="s">
        <v>9630</v>
      </c>
      <c r="T263" s="23" t="s">
        <v>7226</v>
      </c>
      <c r="U263" s="23" t="s">
        <v>7226</v>
      </c>
      <c r="V263" s="25" t="s">
        <v>9628</v>
      </c>
      <c r="W263" s="23" t="s">
        <v>7227</v>
      </c>
      <c r="X263" s="23" t="s">
        <v>7450</v>
      </c>
      <c r="Y263" s="23" t="s">
        <v>9631</v>
      </c>
      <c r="Z263" s="25" t="s">
        <v>9632</v>
      </c>
      <c r="AA263" s="23" t="s">
        <v>7226</v>
      </c>
      <c r="AB263" s="23" t="s">
        <v>7226</v>
      </c>
      <c r="AC263" s="25" t="s">
        <v>7225</v>
      </c>
    </row>
    <row r="264" spans="2:29" ht="15.6" customHeight="1" x14ac:dyDescent="0.25">
      <c r="B264" s="21" t="s">
        <v>9147</v>
      </c>
      <c r="C264" s="22" t="s">
        <v>9618</v>
      </c>
      <c r="D264" s="23" t="s">
        <v>9147</v>
      </c>
      <c r="E264" s="23" t="s">
        <v>7580</v>
      </c>
      <c r="F264" s="23" t="s">
        <v>7434</v>
      </c>
      <c r="G264" s="23" t="s">
        <v>9619</v>
      </c>
      <c r="H264" s="23" t="s">
        <v>9633</v>
      </c>
      <c r="I264" s="23" t="s">
        <v>9621</v>
      </c>
      <c r="J264" s="23" t="s">
        <v>9622</v>
      </c>
      <c r="K264" s="23" t="s">
        <v>9634</v>
      </c>
      <c r="L264" s="24" t="s">
        <v>9635</v>
      </c>
      <c r="M264" s="23" t="s">
        <v>7274</v>
      </c>
      <c r="N264" s="23" t="s">
        <v>9625</v>
      </c>
      <c r="O264" s="23" t="s">
        <v>9636</v>
      </c>
      <c r="P264" s="25" t="s">
        <v>9637</v>
      </c>
      <c r="Q264" s="25" t="s">
        <v>9638</v>
      </c>
      <c r="R264" s="25" t="s">
        <v>9639</v>
      </c>
      <c r="S264" s="25" t="s">
        <v>9640</v>
      </c>
      <c r="T264" s="23" t="s">
        <v>7226</v>
      </c>
      <c r="U264" s="23" t="s">
        <v>7226</v>
      </c>
      <c r="V264" s="25" t="s">
        <v>9638</v>
      </c>
      <c r="W264" s="23" t="s">
        <v>7227</v>
      </c>
      <c r="X264" s="23" t="s">
        <v>7450</v>
      </c>
      <c r="Y264" s="23" t="s">
        <v>9631</v>
      </c>
      <c r="Z264" s="25" t="s">
        <v>9641</v>
      </c>
      <c r="AA264" s="23" t="s">
        <v>7226</v>
      </c>
      <c r="AB264" s="23" t="s">
        <v>7226</v>
      </c>
      <c r="AC264" s="25" t="s">
        <v>7225</v>
      </c>
    </row>
    <row r="265" spans="2:29" ht="15.6" customHeight="1" x14ac:dyDescent="0.25">
      <c r="B265" s="21" t="s">
        <v>9147</v>
      </c>
      <c r="C265" s="22" t="s">
        <v>9618</v>
      </c>
      <c r="D265" s="23" t="s">
        <v>9147</v>
      </c>
      <c r="E265" s="23" t="s">
        <v>7580</v>
      </c>
      <c r="F265" s="23" t="s">
        <v>7434</v>
      </c>
      <c r="G265" s="23" t="s">
        <v>9619</v>
      </c>
      <c r="H265" s="23" t="s">
        <v>9642</v>
      </c>
      <c r="I265" s="23" t="s">
        <v>9621</v>
      </c>
      <c r="J265" s="23" t="s">
        <v>9622</v>
      </c>
      <c r="K265" s="23" t="s">
        <v>9643</v>
      </c>
      <c r="L265" s="24" t="s">
        <v>9644</v>
      </c>
      <c r="M265" s="23" t="s">
        <v>7274</v>
      </c>
      <c r="N265" s="23" t="s">
        <v>9625</v>
      </c>
      <c r="O265" s="23" t="s">
        <v>9645</v>
      </c>
      <c r="P265" s="25" t="s">
        <v>9646</v>
      </c>
      <c r="Q265" s="25" t="s">
        <v>9647</v>
      </c>
      <c r="R265" s="25" t="s">
        <v>9648</v>
      </c>
      <c r="S265" s="25" t="s">
        <v>9649</v>
      </c>
      <c r="T265" s="23" t="s">
        <v>7226</v>
      </c>
      <c r="U265" s="23" t="s">
        <v>7226</v>
      </c>
      <c r="V265" s="25" t="s">
        <v>9647</v>
      </c>
      <c r="W265" s="23" t="s">
        <v>7227</v>
      </c>
      <c r="X265" s="23" t="s">
        <v>7450</v>
      </c>
      <c r="Y265" s="23" t="s">
        <v>9631</v>
      </c>
      <c r="Z265" s="25" t="s">
        <v>9650</v>
      </c>
      <c r="AA265" s="23" t="s">
        <v>7226</v>
      </c>
      <c r="AB265" s="23" t="s">
        <v>7226</v>
      </c>
      <c r="AC265" s="25" t="s">
        <v>7225</v>
      </c>
    </row>
    <row r="266" spans="2:29" ht="15.6" customHeight="1" x14ac:dyDescent="0.25">
      <c r="B266" s="21" t="s">
        <v>9147</v>
      </c>
      <c r="C266" s="22" t="s">
        <v>9618</v>
      </c>
      <c r="D266" s="23" t="s">
        <v>9147</v>
      </c>
      <c r="E266" s="23" t="s">
        <v>7580</v>
      </c>
      <c r="F266" s="23" t="s">
        <v>7434</v>
      </c>
      <c r="G266" s="23" t="s">
        <v>9619</v>
      </c>
      <c r="H266" s="23" t="s">
        <v>9651</v>
      </c>
      <c r="I266" s="23" t="s">
        <v>9621</v>
      </c>
      <c r="J266" s="23" t="s">
        <v>9622</v>
      </c>
      <c r="K266" s="23" t="s">
        <v>9652</v>
      </c>
      <c r="L266" s="24" t="s">
        <v>9653</v>
      </c>
      <c r="M266" s="23" t="s">
        <v>7274</v>
      </c>
      <c r="N266" s="23" t="s">
        <v>9625</v>
      </c>
      <c r="O266" s="23" t="s">
        <v>9654</v>
      </c>
      <c r="P266" s="25" t="s">
        <v>9655</v>
      </c>
      <c r="Q266" s="25" t="s">
        <v>9656</v>
      </c>
      <c r="R266" s="25" t="s">
        <v>9657</v>
      </c>
      <c r="S266" s="25" t="s">
        <v>9658</v>
      </c>
      <c r="T266" s="23" t="s">
        <v>7226</v>
      </c>
      <c r="U266" s="23" t="s">
        <v>7226</v>
      </c>
      <c r="V266" s="25" t="s">
        <v>9656</v>
      </c>
      <c r="W266" s="23" t="s">
        <v>7227</v>
      </c>
      <c r="X266" s="23" t="s">
        <v>7450</v>
      </c>
      <c r="Y266" s="23" t="s">
        <v>9631</v>
      </c>
      <c r="Z266" s="25" t="s">
        <v>9659</v>
      </c>
      <c r="AA266" s="23" t="s">
        <v>7226</v>
      </c>
      <c r="AB266" s="23" t="s">
        <v>7226</v>
      </c>
      <c r="AC266" s="25" t="s">
        <v>7225</v>
      </c>
    </row>
    <row r="267" spans="2:29" ht="15.6" customHeight="1" x14ac:dyDescent="0.25">
      <c r="B267" s="21" t="s">
        <v>9147</v>
      </c>
      <c r="C267" s="22" t="s">
        <v>9618</v>
      </c>
      <c r="D267" s="23" t="s">
        <v>9147</v>
      </c>
      <c r="E267" s="23" t="s">
        <v>7580</v>
      </c>
      <c r="F267" s="23" t="s">
        <v>7434</v>
      </c>
      <c r="G267" s="23" t="s">
        <v>9619</v>
      </c>
      <c r="H267" s="23" t="s">
        <v>9660</v>
      </c>
      <c r="I267" s="23" t="s">
        <v>9621</v>
      </c>
      <c r="J267" s="23" t="s">
        <v>9622</v>
      </c>
      <c r="K267" s="23" t="s">
        <v>9661</v>
      </c>
      <c r="L267" s="24" t="s">
        <v>9662</v>
      </c>
      <c r="M267" s="23" t="s">
        <v>7274</v>
      </c>
      <c r="N267" s="23" t="s">
        <v>9625</v>
      </c>
      <c r="O267" s="23" t="s">
        <v>9663</v>
      </c>
      <c r="P267" s="25" t="s">
        <v>9664</v>
      </c>
      <c r="Q267" s="25" t="s">
        <v>9665</v>
      </c>
      <c r="R267" s="25" t="s">
        <v>9666</v>
      </c>
      <c r="S267" s="25" t="s">
        <v>9667</v>
      </c>
      <c r="T267" s="23" t="s">
        <v>7226</v>
      </c>
      <c r="U267" s="23" t="s">
        <v>7226</v>
      </c>
      <c r="V267" s="25" t="s">
        <v>9665</v>
      </c>
      <c r="W267" s="23" t="s">
        <v>7227</v>
      </c>
      <c r="X267" s="23" t="s">
        <v>7450</v>
      </c>
      <c r="Y267" s="23" t="s">
        <v>9631</v>
      </c>
      <c r="Z267" s="25" t="s">
        <v>9668</v>
      </c>
      <c r="AA267" s="23" t="s">
        <v>7226</v>
      </c>
      <c r="AB267" s="23" t="s">
        <v>7226</v>
      </c>
      <c r="AC267" s="25" t="s">
        <v>7225</v>
      </c>
    </row>
    <row r="268" spans="2:29" ht="15.6" customHeight="1" x14ac:dyDescent="0.25">
      <c r="B268" s="21"/>
      <c r="C268" s="22"/>
      <c r="D268" s="23"/>
      <c r="E268" s="23"/>
      <c r="F268" s="23"/>
      <c r="G268" s="23"/>
      <c r="H268" s="26"/>
      <c r="I268" s="23"/>
      <c r="J268" s="26"/>
      <c r="K268" s="26"/>
      <c r="L268" s="27" t="s">
        <v>9669</v>
      </c>
      <c r="M268" s="26"/>
      <c r="N268" s="26"/>
      <c r="O268" s="26"/>
      <c r="P268" s="28" t="s">
        <v>9670</v>
      </c>
      <c r="Q268" s="28" t="s">
        <v>9671</v>
      </c>
      <c r="R268" s="28" t="s">
        <v>9672</v>
      </c>
      <c r="S268" s="28" t="s">
        <v>9673</v>
      </c>
      <c r="T268" s="26"/>
      <c r="U268" s="26"/>
      <c r="V268" s="28" t="s">
        <v>9671</v>
      </c>
      <c r="W268" s="26"/>
      <c r="X268" s="26"/>
      <c r="Y268" s="26"/>
      <c r="Z268" s="28" t="s">
        <v>9674</v>
      </c>
      <c r="AA268" s="26"/>
      <c r="AB268" s="26"/>
      <c r="AC268" s="28" t="s">
        <v>7225</v>
      </c>
    </row>
    <row r="269" spans="2:29" ht="15.6" customHeight="1" x14ac:dyDescent="0.25">
      <c r="B269" s="21" t="s">
        <v>9147</v>
      </c>
      <c r="C269" s="22" t="s">
        <v>9675</v>
      </c>
      <c r="D269" s="23" t="s">
        <v>9147</v>
      </c>
      <c r="E269" s="23" t="s">
        <v>8487</v>
      </c>
      <c r="F269" s="23" t="s">
        <v>8011</v>
      </c>
      <c r="G269" s="23" t="s">
        <v>9676</v>
      </c>
      <c r="H269" s="23" t="s">
        <v>9677</v>
      </c>
      <c r="I269" s="23" t="s">
        <v>9678</v>
      </c>
      <c r="J269" s="23" t="s">
        <v>9679</v>
      </c>
      <c r="K269" s="23" t="s">
        <v>9680</v>
      </c>
      <c r="L269" s="24" t="s">
        <v>9681</v>
      </c>
      <c r="M269" s="23" t="s">
        <v>7274</v>
      </c>
      <c r="N269" s="23" t="s">
        <v>9155</v>
      </c>
      <c r="O269" s="23" t="s">
        <v>9682</v>
      </c>
      <c r="P269" s="25" t="s">
        <v>9683</v>
      </c>
      <c r="Q269" s="25" t="s">
        <v>9684</v>
      </c>
      <c r="R269" s="25" t="s">
        <v>9685</v>
      </c>
      <c r="S269" s="25" t="s">
        <v>9686</v>
      </c>
      <c r="T269" s="23" t="s">
        <v>7447</v>
      </c>
      <c r="U269" s="23" t="s">
        <v>9687</v>
      </c>
      <c r="V269" s="25" t="s">
        <v>9688</v>
      </c>
      <c r="W269" s="23" t="s">
        <v>7227</v>
      </c>
      <c r="X269" s="23" t="s">
        <v>8026</v>
      </c>
      <c r="Y269" s="23" t="s">
        <v>9164</v>
      </c>
      <c r="Z269" s="25" t="s">
        <v>9689</v>
      </c>
      <c r="AA269" s="23" t="s">
        <v>7226</v>
      </c>
      <c r="AB269" s="23" t="s">
        <v>7226</v>
      </c>
      <c r="AC269" s="25" t="s">
        <v>7225</v>
      </c>
    </row>
    <row r="270" spans="2:29" ht="15.6" customHeight="1" x14ac:dyDescent="0.25">
      <c r="B270" s="21" t="s">
        <v>9147</v>
      </c>
      <c r="C270" s="22" t="s">
        <v>9675</v>
      </c>
      <c r="D270" s="23" t="s">
        <v>9147</v>
      </c>
      <c r="E270" s="23" t="s">
        <v>8487</v>
      </c>
      <c r="F270" s="23" t="s">
        <v>8011</v>
      </c>
      <c r="G270" s="23" t="s">
        <v>9676</v>
      </c>
      <c r="H270" s="23" t="s">
        <v>9690</v>
      </c>
      <c r="I270" s="23" t="s">
        <v>9678</v>
      </c>
      <c r="J270" s="23" t="s">
        <v>9679</v>
      </c>
      <c r="K270" s="23" t="s">
        <v>9691</v>
      </c>
      <c r="L270" s="24" t="s">
        <v>9692</v>
      </c>
      <c r="M270" s="23" t="s">
        <v>7274</v>
      </c>
      <c r="N270" s="23" t="s">
        <v>9155</v>
      </c>
      <c r="O270" s="23" t="s">
        <v>9693</v>
      </c>
      <c r="P270" s="25" t="s">
        <v>9694</v>
      </c>
      <c r="Q270" s="25" t="s">
        <v>9695</v>
      </c>
      <c r="R270" s="25" t="s">
        <v>9696</v>
      </c>
      <c r="S270" s="25" t="s">
        <v>9697</v>
      </c>
      <c r="T270" s="23" t="s">
        <v>7447</v>
      </c>
      <c r="U270" s="23" t="s">
        <v>9698</v>
      </c>
      <c r="V270" s="25" t="s">
        <v>9699</v>
      </c>
      <c r="W270" s="23" t="s">
        <v>7227</v>
      </c>
      <c r="X270" s="23" t="s">
        <v>8026</v>
      </c>
      <c r="Y270" s="23" t="s">
        <v>9164</v>
      </c>
      <c r="Z270" s="25" t="s">
        <v>9700</v>
      </c>
      <c r="AA270" s="23" t="s">
        <v>7226</v>
      </c>
      <c r="AB270" s="23" t="s">
        <v>7226</v>
      </c>
      <c r="AC270" s="25" t="s">
        <v>7225</v>
      </c>
    </row>
    <row r="271" spans="2:29" ht="15.6" customHeight="1" x14ac:dyDescent="0.25">
      <c r="B271" s="21" t="s">
        <v>9147</v>
      </c>
      <c r="C271" s="22" t="s">
        <v>9675</v>
      </c>
      <c r="D271" s="23" t="s">
        <v>9147</v>
      </c>
      <c r="E271" s="23" t="s">
        <v>8487</v>
      </c>
      <c r="F271" s="23" t="s">
        <v>8011</v>
      </c>
      <c r="G271" s="23" t="s">
        <v>9676</v>
      </c>
      <c r="H271" s="23" t="s">
        <v>9701</v>
      </c>
      <c r="I271" s="23" t="s">
        <v>9678</v>
      </c>
      <c r="J271" s="23" t="s">
        <v>9679</v>
      </c>
      <c r="K271" s="23" t="s">
        <v>9702</v>
      </c>
      <c r="L271" s="24" t="s">
        <v>9703</v>
      </c>
      <c r="M271" s="23" t="s">
        <v>7274</v>
      </c>
      <c r="N271" s="23" t="s">
        <v>9155</v>
      </c>
      <c r="O271" s="23" t="s">
        <v>9704</v>
      </c>
      <c r="P271" s="25" t="s">
        <v>9705</v>
      </c>
      <c r="Q271" s="25" t="s">
        <v>9706</v>
      </c>
      <c r="R271" s="25" t="s">
        <v>9707</v>
      </c>
      <c r="S271" s="25" t="s">
        <v>9708</v>
      </c>
      <c r="T271" s="23" t="s">
        <v>7447</v>
      </c>
      <c r="U271" s="23" t="s">
        <v>9709</v>
      </c>
      <c r="V271" s="25" t="s">
        <v>9710</v>
      </c>
      <c r="W271" s="23" t="s">
        <v>7227</v>
      </c>
      <c r="X271" s="23" t="s">
        <v>8026</v>
      </c>
      <c r="Y271" s="23" t="s">
        <v>9164</v>
      </c>
      <c r="Z271" s="25" t="s">
        <v>9711</v>
      </c>
      <c r="AA271" s="23" t="s">
        <v>7226</v>
      </c>
      <c r="AB271" s="23" t="s">
        <v>7226</v>
      </c>
      <c r="AC271" s="25" t="s">
        <v>7225</v>
      </c>
    </row>
    <row r="272" spans="2:29" ht="15.6" customHeight="1" x14ac:dyDescent="0.25">
      <c r="B272" s="21" t="s">
        <v>9147</v>
      </c>
      <c r="C272" s="22" t="s">
        <v>9675</v>
      </c>
      <c r="D272" s="23" t="s">
        <v>9147</v>
      </c>
      <c r="E272" s="23" t="s">
        <v>8487</v>
      </c>
      <c r="F272" s="23" t="s">
        <v>8011</v>
      </c>
      <c r="G272" s="23" t="s">
        <v>9676</v>
      </c>
      <c r="H272" s="23" t="s">
        <v>9712</v>
      </c>
      <c r="I272" s="23" t="s">
        <v>9678</v>
      </c>
      <c r="J272" s="23" t="s">
        <v>9679</v>
      </c>
      <c r="K272" s="23" t="s">
        <v>9713</v>
      </c>
      <c r="L272" s="24" t="s">
        <v>9714</v>
      </c>
      <c r="M272" s="23" t="s">
        <v>7274</v>
      </c>
      <c r="N272" s="23" t="s">
        <v>9155</v>
      </c>
      <c r="O272" s="23" t="s">
        <v>9715</v>
      </c>
      <c r="P272" s="25" t="s">
        <v>9716</v>
      </c>
      <c r="Q272" s="25" t="s">
        <v>9717</v>
      </c>
      <c r="R272" s="25" t="s">
        <v>9718</v>
      </c>
      <c r="S272" s="25" t="s">
        <v>9719</v>
      </c>
      <c r="T272" s="23" t="s">
        <v>7447</v>
      </c>
      <c r="U272" s="23" t="s">
        <v>9720</v>
      </c>
      <c r="V272" s="25" t="s">
        <v>9721</v>
      </c>
      <c r="W272" s="23" t="s">
        <v>7227</v>
      </c>
      <c r="X272" s="23" t="s">
        <v>8026</v>
      </c>
      <c r="Y272" s="23" t="s">
        <v>9164</v>
      </c>
      <c r="Z272" s="25" t="s">
        <v>9722</v>
      </c>
      <c r="AA272" s="23" t="s">
        <v>7226</v>
      </c>
      <c r="AB272" s="23" t="s">
        <v>7226</v>
      </c>
      <c r="AC272" s="25" t="s">
        <v>7225</v>
      </c>
    </row>
    <row r="273" spans="2:29" ht="15.6" customHeight="1" x14ac:dyDescent="0.25">
      <c r="B273" s="21" t="s">
        <v>9147</v>
      </c>
      <c r="C273" s="22" t="s">
        <v>9675</v>
      </c>
      <c r="D273" s="23" t="s">
        <v>9147</v>
      </c>
      <c r="E273" s="23" t="s">
        <v>8487</v>
      </c>
      <c r="F273" s="23" t="s">
        <v>8011</v>
      </c>
      <c r="G273" s="23" t="s">
        <v>9676</v>
      </c>
      <c r="H273" s="23" t="s">
        <v>9723</v>
      </c>
      <c r="I273" s="23" t="s">
        <v>9678</v>
      </c>
      <c r="J273" s="23" t="s">
        <v>9679</v>
      </c>
      <c r="K273" s="23" t="s">
        <v>9724</v>
      </c>
      <c r="L273" s="24" t="s">
        <v>9725</v>
      </c>
      <c r="M273" s="23" t="s">
        <v>7274</v>
      </c>
      <c r="N273" s="23" t="s">
        <v>9155</v>
      </c>
      <c r="O273" s="23" t="s">
        <v>9726</v>
      </c>
      <c r="P273" s="25" t="s">
        <v>9727</v>
      </c>
      <c r="Q273" s="25" t="s">
        <v>9728</v>
      </c>
      <c r="R273" s="25" t="s">
        <v>9729</v>
      </c>
      <c r="S273" s="25" t="s">
        <v>9730</v>
      </c>
      <c r="T273" s="23" t="s">
        <v>7447</v>
      </c>
      <c r="U273" s="23" t="s">
        <v>9731</v>
      </c>
      <c r="V273" s="25" t="s">
        <v>9732</v>
      </c>
      <c r="W273" s="23" t="s">
        <v>7227</v>
      </c>
      <c r="X273" s="23" t="s">
        <v>8026</v>
      </c>
      <c r="Y273" s="23" t="s">
        <v>9164</v>
      </c>
      <c r="Z273" s="25" t="s">
        <v>9733</v>
      </c>
      <c r="AA273" s="23" t="s">
        <v>7226</v>
      </c>
      <c r="AB273" s="23" t="s">
        <v>7226</v>
      </c>
      <c r="AC273" s="25" t="s">
        <v>7225</v>
      </c>
    </row>
    <row r="274" spans="2:29" ht="15.6" customHeight="1" x14ac:dyDescent="0.25">
      <c r="B274" s="21" t="s">
        <v>9147</v>
      </c>
      <c r="C274" s="22" t="s">
        <v>9675</v>
      </c>
      <c r="D274" s="23" t="s">
        <v>9147</v>
      </c>
      <c r="E274" s="23" t="s">
        <v>8487</v>
      </c>
      <c r="F274" s="23" t="s">
        <v>8011</v>
      </c>
      <c r="G274" s="23" t="s">
        <v>9676</v>
      </c>
      <c r="H274" s="23" t="s">
        <v>9734</v>
      </c>
      <c r="I274" s="23" t="s">
        <v>9678</v>
      </c>
      <c r="J274" s="23" t="s">
        <v>9679</v>
      </c>
      <c r="K274" s="23" t="s">
        <v>9735</v>
      </c>
      <c r="L274" s="24" t="s">
        <v>9736</v>
      </c>
      <c r="M274" s="23" t="s">
        <v>7274</v>
      </c>
      <c r="N274" s="23" t="s">
        <v>9155</v>
      </c>
      <c r="O274" s="23" t="s">
        <v>9737</v>
      </c>
      <c r="P274" s="25" t="s">
        <v>9738</v>
      </c>
      <c r="Q274" s="25" t="s">
        <v>9739</v>
      </c>
      <c r="R274" s="25" t="s">
        <v>9740</v>
      </c>
      <c r="S274" s="25" t="s">
        <v>9741</v>
      </c>
      <c r="T274" s="23" t="s">
        <v>7447</v>
      </c>
      <c r="U274" s="23" t="s">
        <v>9742</v>
      </c>
      <c r="V274" s="25" t="s">
        <v>9743</v>
      </c>
      <c r="W274" s="23" t="s">
        <v>7227</v>
      </c>
      <c r="X274" s="23" t="s">
        <v>8026</v>
      </c>
      <c r="Y274" s="23" t="s">
        <v>9164</v>
      </c>
      <c r="Z274" s="25" t="s">
        <v>9744</v>
      </c>
      <c r="AA274" s="23" t="s">
        <v>7226</v>
      </c>
      <c r="AB274" s="23" t="s">
        <v>7226</v>
      </c>
      <c r="AC274" s="25" t="s">
        <v>7225</v>
      </c>
    </row>
    <row r="275" spans="2:29" ht="15.6" customHeight="1" x14ac:dyDescent="0.25">
      <c r="B275" s="21" t="s">
        <v>9147</v>
      </c>
      <c r="C275" s="22" t="s">
        <v>9675</v>
      </c>
      <c r="D275" s="23" t="s">
        <v>9147</v>
      </c>
      <c r="E275" s="23" t="s">
        <v>8487</v>
      </c>
      <c r="F275" s="23" t="s">
        <v>8011</v>
      </c>
      <c r="G275" s="23" t="s">
        <v>9676</v>
      </c>
      <c r="H275" s="23" t="s">
        <v>9745</v>
      </c>
      <c r="I275" s="23" t="s">
        <v>9678</v>
      </c>
      <c r="J275" s="23" t="s">
        <v>9679</v>
      </c>
      <c r="K275" s="23" t="s">
        <v>9746</v>
      </c>
      <c r="L275" s="24" t="s">
        <v>9747</v>
      </c>
      <c r="M275" s="23" t="s">
        <v>7274</v>
      </c>
      <c r="N275" s="23" t="s">
        <v>9155</v>
      </c>
      <c r="O275" s="23" t="s">
        <v>9748</v>
      </c>
      <c r="P275" s="25" t="s">
        <v>9749</v>
      </c>
      <c r="Q275" s="25" t="s">
        <v>9750</v>
      </c>
      <c r="R275" s="25" t="s">
        <v>9751</v>
      </c>
      <c r="S275" s="25" t="s">
        <v>9752</v>
      </c>
      <c r="T275" s="23" t="s">
        <v>7447</v>
      </c>
      <c r="U275" s="23" t="s">
        <v>9753</v>
      </c>
      <c r="V275" s="25" t="s">
        <v>9754</v>
      </c>
      <c r="W275" s="23" t="s">
        <v>7227</v>
      </c>
      <c r="X275" s="23" t="s">
        <v>8026</v>
      </c>
      <c r="Y275" s="23" t="s">
        <v>9164</v>
      </c>
      <c r="Z275" s="25" t="s">
        <v>9755</v>
      </c>
      <c r="AA275" s="23" t="s">
        <v>7226</v>
      </c>
      <c r="AB275" s="23" t="s">
        <v>7226</v>
      </c>
      <c r="AC275" s="25" t="s">
        <v>7225</v>
      </c>
    </row>
    <row r="276" spans="2:29" ht="15.6" customHeight="1" x14ac:dyDescent="0.25">
      <c r="B276" s="21" t="s">
        <v>9147</v>
      </c>
      <c r="C276" s="22" t="s">
        <v>9675</v>
      </c>
      <c r="D276" s="23" t="s">
        <v>9147</v>
      </c>
      <c r="E276" s="23" t="s">
        <v>8487</v>
      </c>
      <c r="F276" s="23" t="s">
        <v>8011</v>
      </c>
      <c r="G276" s="23" t="s">
        <v>9676</v>
      </c>
      <c r="H276" s="23" t="s">
        <v>9756</v>
      </c>
      <c r="I276" s="23" t="s">
        <v>9678</v>
      </c>
      <c r="J276" s="23" t="s">
        <v>9679</v>
      </c>
      <c r="K276" s="23" t="s">
        <v>9757</v>
      </c>
      <c r="L276" s="24" t="s">
        <v>9681</v>
      </c>
      <c r="M276" s="23" t="s">
        <v>7274</v>
      </c>
      <c r="N276" s="23" t="s">
        <v>9155</v>
      </c>
      <c r="O276" s="23" t="s">
        <v>9682</v>
      </c>
      <c r="P276" s="25" t="s">
        <v>9683</v>
      </c>
      <c r="Q276" s="25" t="s">
        <v>9758</v>
      </c>
      <c r="R276" s="25" t="s">
        <v>9759</v>
      </c>
      <c r="S276" s="25" t="s">
        <v>9760</v>
      </c>
      <c r="T276" s="23" t="s">
        <v>7447</v>
      </c>
      <c r="U276" s="23" t="s">
        <v>9761</v>
      </c>
      <c r="V276" s="25" t="s">
        <v>9762</v>
      </c>
      <c r="W276" s="23" t="s">
        <v>7227</v>
      </c>
      <c r="X276" s="23" t="s">
        <v>8026</v>
      </c>
      <c r="Y276" s="23" t="s">
        <v>9164</v>
      </c>
      <c r="Z276" s="25" t="s">
        <v>9763</v>
      </c>
      <c r="AA276" s="23" t="s">
        <v>7226</v>
      </c>
      <c r="AB276" s="23" t="s">
        <v>7226</v>
      </c>
      <c r="AC276" s="25" t="s">
        <v>7225</v>
      </c>
    </row>
    <row r="277" spans="2:29" ht="15.6" customHeight="1" x14ac:dyDescent="0.25">
      <c r="B277" s="21" t="s">
        <v>9147</v>
      </c>
      <c r="C277" s="22" t="s">
        <v>9675</v>
      </c>
      <c r="D277" s="23" t="s">
        <v>9147</v>
      </c>
      <c r="E277" s="23" t="s">
        <v>8487</v>
      </c>
      <c r="F277" s="23" t="s">
        <v>8011</v>
      </c>
      <c r="G277" s="23" t="s">
        <v>9676</v>
      </c>
      <c r="H277" s="23" t="s">
        <v>9764</v>
      </c>
      <c r="I277" s="23" t="s">
        <v>9678</v>
      </c>
      <c r="J277" s="23" t="s">
        <v>9679</v>
      </c>
      <c r="K277" s="23" t="s">
        <v>9765</v>
      </c>
      <c r="L277" s="24" t="s">
        <v>9766</v>
      </c>
      <c r="M277" s="23" t="s">
        <v>7274</v>
      </c>
      <c r="N277" s="23" t="s">
        <v>9155</v>
      </c>
      <c r="O277" s="23" t="s">
        <v>9767</v>
      </c>
      <c r="P277" s="25" t="s">
        <v>9768</v>
      </c>
      <c r="Q277" s="25" t="s">
        <v>9769</v>
      </c>
      <c r="R277" s="25" t="s">
        <v>9770</v>
      </c>
      <c r="S277" s="25" t="s">
        <v>9771</v>
      </c>
      <c r="T277" s="23" t="s">
        <v>7447</v>
      </c>
      <c r="U277" s="23" t="s">
        <v>9761</v>
      </c>
      <c r="V277" s="25" t="s">
        <v>9772</v>
      </c>
      <c r="W277" s="23" t="s">
        <v>7227</v>
      </c>
      <c r="X277" s="23" t="s">
        <v>8026</v>
      </c>
      <c r="Y277" s="23" t="s">
        <v>9164</v>
      </c>
      <c r="Z277" s="25" t="s">
        <v>9773</v>
      </c>
      <c r="AA277" s="23" t="s">
        <v>7226</v>
      </c>
      <c r="AB277" s="23" t="s">
        <v>7226</v>
      </c>
      <c r="AC277" s="25" t="s">
        <v>7225</v>
      </c>
    </row>
    <row r="278" spans="2:29" ht="15.6" customHeight="1" x14ac:dyDescent="0.25">
      <c r="B278" s="21" t="s">
        <v>9147</v>
      </c>
      <c r="C278" s="22" t="s">
        <v>9675</v>
      </c>
      <c r="D278" s="23" t="s">
        <v>9147</v>
      </c>
      <c r="E278" s="23" t="s">
        <v>8487</v>
      </c>
      <c r="F278" s="23" t="s">
        <v>8011</v>
      </c>
      <c r="G278" s="23" t="s">
        <v>9676</v>
      </c>
      <c r="H278" s="23" t="s">
        <v>9774</v>
      </c>
      <c r="I278" s="23" t="s">
        <v>9678</v>
      </c>
      <c r="J278" s="23" t="s">
        <v>9679</v>
      </c>
      <c r="K278" s="23" t="s">
        <v>9775</v>
      </c>
      <c r="L278" s="24" t="s">
        <v>9776</v>
      </c>
      <c r="M278" s="23" t="s">
        <v>7274</v>
      </c>
      <c r="N278" s="23" t="s">
        <v>9155</v>
      </c>
      <c r="O278" s="23" t="s">
        <v>9777</v>
      </c>
      <c r="P278" s="25" t="s">
        <v>9778</v>
      </c>
      <c r="Q278" s="25" t="s">
        <v>9779</v>
      </c>
      <c r="R278" s="25" t="s">
        <v>9780</v>
      </c>
      <c r="S278" s="25" t="s">
        <v>9781</v>
      </c>
      <c r="T278" s="23" t="s">
        <v>7447</v>
      </c>
      <c r="U278" s="23" t="s">
        <v>9782</v>
      </c>
      <c r="V278" s="25" t="s">
        <v>9783</v>
      </c>
      <c r="W278" s="23" t="s">
        <v>7227</v>
      </c>
      <c r="X278" s="23" t="s">
        <v>8026</v>
      </c>
      <c r="Y278" s="23" t="s">
        <v>9164</v>
      </c>
      <c r="Z278" s="25" t="s">
        <v>9784</v>
      </c>
      <c r="AA278" s="23" t="s">
        <v>7226</v>
      </c>
      <c r="AB278" s="23" t="s">
        <v>7226</v>
      </c>
      <c r="AC278" s="25" t="s">
        <v>7225</v>
      </c>
    </row>
    <row r="279" spans="2:29" ht="15.6" customHeight="1" x14ac:dyDescent="0.25">
      <c r="B279" s="21" t="s">
        <v>9147</v>
      </c>
      <c r="C279" s="22" t="s">
        <v>9675</v>
      </c>
      <c r="D279" s="23" t="s">
        <v>9147</v>
      </c>
      <c r="E279" s="23" t="s">
        <v>8487</v>
      </c>
      <c r="F279" s="23" t="s">
        <v>8011</v>
      </c>
      <c r="G279" s="23" t="s">
        <v>9676</v>
      </c>
      <c r="H279" s="23" t="s">
        <v>9785</v>
      </c>
      <c r="I279" s="23" t="s">
        <v>9678</v>
      </c>
      <c r="J279" s="23" t="s">
        <v>9679</v>
      </c>
      <c r="K279" s="23" t="s">
        <v>9786</v>
      </c>
      <c r="L279" s="24" t="s">
        <v>9787</v>
      </c>
      <c r="M279" s="23" t="s">
        <v>7274</v>
      </c>
      <c r="N279" s="23" t="s">
        <v>9155</v>
      </c>
      <c r="O279" s="23" t="s">
        <v>9788</v>
      </c>
      <c r="P279" s="25" t="s">
        <v>9789</v>
      </c>
      <c r="Q279" s="25" t="s">
        <v>9790</v>
      </c>
      <c r="R279" s="25" t="s">
        <v>9791</v>
      </c>
      <c r="S279" s="25" t="s">
        <v>9792</v>
      </c>
      <c r="T279" s="23" t="s">
        <v>7447</v>
      </c>
      <c r="U279" s="23" t="s">
        <v>9793</v>
      </c>
      <c r="V279" s="25" t="s">
        <v>9794</v>
      </c>
      <c r="W279" s="23" t="s">
        <v>7227</v>
      </c>
      <c r="X279" s="23" t="s">
        <v>8026</v>
      </c>
      <c r="Y279" s="23" t="s">
        <v>9164</v>
      </c>
      <c r="Z279" s="25" t="s">
        <v>9795</v>
      </c>
      <c r="AA279" s="23" t="s">
        <v>7226</v>
      </c>
      <c r="AB279" s="23" t="s">
        <v>7226</v>
      </c>
      <c r="AC279" s="25" t="s">
        <v>7225</v>
      </c>
    </row>
    <row r="280" spans="2:29" ht="15.6" customHeight="1" x14ac:dyDescent="0.25">
      <c r="B280" s="21" t="s">
        <v>9147</v>
      </c>
      <c r="C280" s="22" t="s">
        <v>9675</v>
      </c>
      <c r="D280" s="23" t="s">
        <v>9147</v>
      </c>
      <c r="E280" s="23" t="s">
        <v>8487</v>
      </c>
      <c r="F280" s="23" t="s">
        <v>8011</v>
      </c>
      <c r="G280" s="23" t="s">
        <v>9676</v>
      </c>
      <c r="H280" s="23" t="s">
        <v>9796</v>
      </c>
      <c r="I280" s="23" t="s">
        <v>9678</v>
      </c>
      <c r="J280" s="23" t="s">
        <v>9679</v>
      </c>
      <c r="K280" s="23" t="s">
        <v>9797</v>
      </c>
      <c r="L280" s="24" t="s">
        <v>9798</v>
      </c>
      <c r="M280" s="23" t="s">
        <v>7274</v>
      </c>
      <c r="N280" s="23" t="s">
        <v>9155</v>
      </c>
      <c r="O280" s="23" t="s">
        <v>9799</v>
      </c>
      <c r="P280" s="25" t="s">
        <v>9800</v>
      </c>
      <c r="Q280" s="25" t="s">
        <v>9801</v>
      </c>
      <c r="R280" s="25" t="s">
        <v>9802</v>
      </c>
      <c r="S280" s="25" t="s">
        <v>9803</v>
      </c>
      <c r="T280" s="23" t="s">
        <v>7447</v>
      </c>
      <c r="U280" s="23" t="s">
        <v>9804</v>
      </c>
      <c r="V280" s="25" t="s">
        <v>9805</v>
      </c>
      <c r="W280" s="23" t="s">
        <v>7227</v>
      </c>
      <c r="X280" s="23" t="s">
        <v>8026</v>
      </c>
      <c r="Y280" s="23" t="s">
        <v>9164</v>
      </c>
      <c r="Z280" s="25" t="s">
        <v>9806</v>
      </c>
      <c r="AA280" s="23" t="s">
        <v>7226</v>
      </c>
      <c r="AB280" s="23" t="s">
        <v>7226</v>
      </c>
      <c r="AC280" s="25" t="s">
        <v>7225</v>
      </c>
    </row>
    <row r="281" spans="2:29" ht="15.6" customHeight="1" x14ac:dyDescent="0.25">
      <c r="B281" s="21"/>
      <c r="C281" s="22"/>
      <c r="D281" s="23"/>
      <c r="E281" s="23"/>
      <c r="F281" s="23"/>
      <c r="G281" s="23"/>
      <c r="H281" s="26"/>
      <c r="I281" s="23"/>
      <c r="J281" s="26"/>
      <c r="K281" s="26"/>
      <c r="L281" s="27" t="s">
        <v>9807</v>
      </c>
      <c r="M281" s="26"/>
      <c r="N281" s="26"/>
      <c r="O281" s="26"/>
      <c r="P281" s="28" t="s">
        <v>9808</v>
      </c>
      <c r="Q281" s="28" t="s">
        <v>9809</v>
      </c>
      <c r="R281" s="28" t="s">
        <v>9810</v>
      </c>
      <c r="S281" s="28" t="s">
        <v>9811</v>
      </c>
      <c r="T281" s="26"/>
      <c r="U281" s="26"/>
      <c r="V281" s="28" t="s">
        <v>9812</v>
      </c>
      <c r="W281" s="26"/>
      <c r="X281" s="26"/>
      <c r="Y281" s="26"/>
      <c r="Z281" s="28" t="s">
        <v>9813</v>
      </c>
      <c r="AA281" s="26"/>
      <c r="AB281" s="26"/>
      <c r="AC281" s="28" t="s">
        <v>7225</v>
      </c>
    </row>
    <row r="282" spans="2:29" ht="15.6" customHeight="1" x14ac:dyDescent="0.25">
      <c r="B282" s="21" t="s">
        <v>9147</v>
      </c>
      <c r="C282" s="22" t="s">
        <v>9814</v>
      </c>
      <c r="D282" s="23" t="s">
        <v>9147</v>
      </c>
      <c r="E282" s="23" t="s">
        <v>8487</v>
      </c>
      <c r="F282" s="23" t="s">
        <v>8011</v>
      </c>
      <c r="G282" s="23" t="s">
        <v>9815</v>
      </c>
      <c r="H282" s="23" t="s">
        <v>9816</v>
      </c>
      <c r="I282" s="23" t="s">
        <v>9817</v>
      </c>
      <c r="J282" s="23" t="s">
        <v>9818</v>
      </c>
      <c r="K282" s="23" t="s">
        <v>9819</v>
      </c>
      <c r="L282" s="24" t="s">
        <v>9820</v>
      </c>
      <c r="M282" s="23" t="s">
        <v>7274</v>
      </c>
      <c r="N282" s="23" t="s">
        <v>7961</v>
      </c>
      <c r="O282" s="23" t="s">
        <v>9821</v>
      </c>
      <c r="P282" s="25" t="s">
        <v>9822</v>
      </c>
      <c r="Q282" s="25" t="s">
        <v>9823</v>
      </c>
      <c r="R282" s="25" t="s">
        <v>9824</v>
      </c>
      <c r="S282" s="25" t="s">
        <v>9825</v>
      </c>
      <c r="T282" s="23" t="s">
        <v>7226</v>
      </c>
      <c r="U282" s="23" t="s">
        <v>7226</v>
      </c>
      <c r="V282" s="25" t="s">
        <v>9823</v>
      </c>
      <c r="W282" s="23" t="s">
        <v>7227</v>
      </c>
      <c r="X282" s="23" t="s">
        <v>8026</v>
      </c>
      <c r="Y282" s="23" t="s">
        <v>9826</v>
      </c>
      <c r="Z282" s="25" t="s">
        <v>9827</v>
      </c>
      <c r="AA282" s="23" t="s">
        <v>7226</v>
      </c>
      <c r="AB282" s="23" t="s">
        <v>7226</v>
      </c>
      <c r="AC282" s="25" t="s">
        <v>7225</v>
      </c>
    </row>
    <row r="283" spans="2:29" ht="15.6" customHeight="1" x14ac:dyDescent="0.25">
      <c r="B283" s="21" t="s">
        <v>9147</v>
      </c>
      <c r="C283" s="22" t="s">
        <v>9814</v>
      </c>
      <c r="D283" s="23" t="s">
        <v>9147</v>
      </c>
      <c r="E283" s="23" t="s">
        <v>8487</v>
      </c>
      <c r="F283" s="23" t="s">
        <v>8011</v>
      </c>
      <c r="G283" s="23" t="s">
        <v>9815</v>
      </c>
      <c r="H283" s="23" t="s">
        <v>9828</v>
      </c>
      <c r="I283" s="23" t="s">
        <v>9817</v>
      </c>
      <c r="J283" s="23" t="s">
        <v>9818</v>
      </c>
      <c r="K283" s="23" t="s">
        <v>9829</v>
      </c>
      <c r="L283" s="24" t="s">
        <v>9830</v>
      </c>
      <c r="M283" s="23" t="s">
        <v>7274</v>
      </c>
      <c r="N283" s="23" t="s">
        <v>7961</v>
      </c>
      <c r="O283" s="23" t="s">
        <v>9831</v>
      </c>
      <c r="P283" s="25" t="s">
        <v>9832</v>
      </c>
      <c r="Q283" s="25" t="s">
        <v>9833</v>
      </c>
      <c r="R283" s="25" t="s">
        <v>9834</v>
      </c>
      <c r="S283" s="25" t="s">
        <v>9835</v>
      </c>
      <c r="T283" s="23" t="s">
        <v>7226</v>
      </c>
      <c r="U283" s="23" t="s">
        <v>7226</v>
      </c>
      <c r="V283" s="25" t="s">
        <v>9833</v>
      </c>
      <c r="W283" s="23" t="s">
        <v>7227</v>
      </c>
      <c r="X283" s="23" t="s">
        <v>8026</v>
      </c>
      <c r="Y283" s="23" t="s">
        <v>9826</v>
      </c>
      <c r="Z283" s="25" t="s">
        <v>9836</v>
      </c>
      <c r="AA283" s="23" t="s">
        <v>7226</v>
      </c>
      <c r="AB283" s="23" t="s">
        <v>7226</v>
      </c>
      <c r="AC283" s="25" t="s">
        <v>7225</v>
      </c>
    </row>
    <row r="284" spans="2:29" ht="15.6" customHeight="1" x14ac:dyDescent="0.25">
      <c r="B284" s="21" t="s">
        <v>9147</v>
      </c>
      <c r="C284" s="22" t="s">
        <v>9814</v>
      </c>
      <c r="D284" s="23" t="s">
        <v>9147</v>
      </c>
      <c r="E284" s="23" t="s">
        <v>8487</v>
      </c>
      <c r="F284" s="23" t="s">
        <v>8011</v>
      </c>
      <c r="G284" s="23" t="s">
        <v>9815</v>
      </c>
      <c r="H284" s="23" t="s">
        <v>9837</v>
      </c>
      <c r="I284" s="23" t="s">
        <v>9817</v>
      </c>
      <c r="J284" s="23" t="s">
        <v>9818</v>
      </c>
      <c r="K284" s="23" t="s">
        <v>9838</v>
      </c>
      <c r="L284" s="24" t="s">
        <v>9839</v>
      </c>
      <c r="M284" s="23" t="s">
        <v>7274</v>
      </c>
      <c r="N284" s="23" t="s">
        <v>7961</v>
      </c>
      <c r="O284" s="23" t="s">
        <v>9840</v>
      </c>
      <c r="P284" s="25" t="s">
        <v>9841</v>
      </c>
      <c r="Q284" s="25" t="s">
        <v>9842</v>
      </c>
      <c r="R284" s="25" t="s">
        <v>9843</v>
      </c>
      <c r="S284" s="25" t="s">
        <v>9844</v>
      </c>
      <c r="T284" s="23" t="s">
        <v>7226</v>
      </c>
      <c r="U284" s="23" t="s">
        <v>7226</v>
      </c>
      <c r="V284" s="25" t="s">
        <v>9842</v>
      </c>
      <c r="W284" s="23" t="s">
        <v>7227</v>
      </c>
      <c r="X284" s="23" t="s">
        <v>8026</v>
      </c>
      <c r="Y284" s="23" t="s">
        <v>9826</v>
      </c>
      <c r="Z284" s="25" t="s">
        <v>9845</v>
      </c>
      <c r="AA284" s="23" t="s">
        <v>7226</v>
      </c>
      <c r="AB284" s="23" t="s">
        <v>7226</v>
      </c>
      <c r="AC284" s="25" t="s">
        <v>7225</v>
      </c>
    </row>
    <row r="285" spans="2:29" ht="15.6" customHeight="1" x14ac:dyDescent="0.25">
      <c r="B285" s="21" t="s">
        <v>9147</v>
      </c>
      <c r="C285" s="22" t="s">
        <v>9814</v>
      </c>
      <c r="D285" s="23" t="s">
        <v>9147</v>
      </c>
      <c r="E285" s="23" t="s">
        <v>8487</v>
      </c>
      <c r="F285" s="23" t="s">
        <v>8011</v>
      </c>
      <c r="G285" s="23" t="s">
        <v>9815</v>
      </c>
      <c r="H285" s="23" t="s">
        <v>9846</v>
      </c>
      <c r="I285" s="23" t="s">
        <v>9817</v>
      </c>
      <c r="J285" s="23" t="s">
        <v>9818</v>
      </c>
      <c r="K285" s="23" t="s">
        <v>9847</v>
      </c>
      <c r="L285" s="24" t="s">
        <v>9848</v>
      </c>
      <c r="M285" s="23" t="s">
        <v>7274</v>
      </c>
      <c r="N285" s="23" t="s">
        <v>7961</v>
      </c>
      <c r="O285" s="23" t="s">
        <v>9849</v>
      </c>
      <c r="P285" s="25" t="s">
        <v>9850</v>
      </c>
      <c r="Q285" s="25" t="s">
        <v>9851</v>
      </c>
      <c r="R285" s="25" t="s">
        <v>9852</v>
      </c>
      <c r="S285" s="25" t="s">
        <v>9853</v>
      </c>
      <c r="T285" s="23" t="s">
        <v>7226</v>
      </c>
      <c r="U285" s="23" t="s">
        <v>7226</v>
      </c>
      <c r="V285" s="25" t="s">
        <v>9851</v>
      </c>
      <c r="W285" s="23" t="s">
        <v>7227</v>
      </c>
      <c r="X285" s="23" t="s">
        <v>8026</v>
      </c>
      <c r="Y285" s="23" t="s">
        <v>9826</v>
      </c>
      <c r="Z285" s="25" t="s">
        <v>9854</v>
      </c>
      <c r="AA285" s="23" t="s">
        <v>7226</v>
      </c>
      <c r="AB285" s="23" t="s">
        <v>7226</v>
      </c>
      <c r="AC285" s="25" t="s">
        <v>7225</v>
      </c>
    </row>
    <row r="286" spans="2:29" ht="15.6" customHeight="1" x14ac:dyDescent="0.25">
      <c r="B286" s="21" t="s">
        <v>9147</v>
      </c>
      <c r="C286" s="22" t="s">
        <v>9814</v>
      </c>
      <c r="D286" s="23" t="s">
        <v>9147</v>
      </c>
      <c r="E286" s="23" t="s">
        <v>8487</v>
      </c>
      <c r="F286" s="23" t="s">
        <v>8011</v>
      </c>
      <c r="G286" s="23" t="s">
        <v>9815</v>
      </c>
      <c r="H286" s="23" t="s">
        <v>9855</v>
      </c>
      <c r="I286" s="23" t="s">
        <v>9817</v>
      </c>
      <c r="J286" s="23" t="s">
        <v>9818</v>
      </c>
      <c r="K286" s="23" t="s">
        <v>9856</v>
      </c>
      <c r="L286" s="24" t="s">
        <v>9857</v>
      </c>
      <c r="M286" s="23" t="s">
        <v>7274</v>
      </c>
      <c r="N286" s="23" t="s">
        <v>7961</v>
      </c>
      <c r="O286" s="23" t="s">
        <v>9858</v>
      </c>
      <c r="P286" s="25" t="s">
        <v>9859</v>
      </c>
      <c r="Q286" s="25" t="s">
        <v>9860</v>
      </c>
      <c r="R286" s="25" t="s">
        <v>7445</v>
      </c>
      <c r="S286" s="25" t="s">
        <v>9861</v>
      </c>
      <c r="T286" s="23" t="s">
        <v>7226</v>
      </c>
      <c r="U286" s="23" t="s">
        <v>7226</v>
      </c>
      <c r="V286" s="25" t="s">
        <v>9860</v>
      </c>
      <c r="W286" s="23" t="s">
        <v>7227</v>
      </c>
      <c r="X286" s="23" t="s">
        <v>8026</v>
      </c>
      <c r="Y286" s="23" t="s">
        <v>9826</v>
      </c>
      <c r="Z286" s="25" t="s">
        <v>9862</v>
      </c>
      <c r="AA286" s="23" t="s">
        <v>7226</v>
      </c>
      <c r="AB286" s="23" t="s">
        <v>7226</v>
      </c>
      <c r="AC286" s="25" t="s">
        <v>7225</v>
      </c>
    </row>
    <row r="287" spans="2:29" ht="15.6" customHeight="1" x14ac:dyDescent="0.25">
      <c r="B287" s="21" t="s">
        <v>9147</v>
      </c>
      <c r="C287" s="22" t="s">
        <v>9814</v>
      </c>
      <c r="D287" s="23" t="s">
        <v>9147</v>
      </c>
      <c r="E287" s="23" t="s">
        <v>8487</v>
      </c>
      <c r="F287" s="23" t="s">
        <v>8011</v>
      </c>
      <c r="G287" s="23" t="s">
        <v>9815</v>
      </c>
      <c r="H287" s="23" t="s">
        <v>9863</v>
      </c>
      <c r="I287" s="23" t="s">
        <v>9817</v>
      </c>
      <c r="J287" s="23" t="s">
        <v>9818</v>
      </c>
      <c r="K287" s="23" t="s">
        <v>9864</v>
      </c>
      <c r="L287" s="24" t="s">
        <v>9865</v>
      </c>
      <c r="M287" s="23" t="s">
        <v>7274</v>
      </c>
      <c r="N287" s="23" t="s">
        <v>7961</v>
      </c>
      <c r="O287" s="23" t="s">
        <v>9866</v>
      </c>
      <c r="P287" s="25" t="s">
        <v>9867</v>
      </c>
      <c r="Q287" s="25" t="s">
        <v>9868</v>
      </c>
      <c r="R287" s="25" t="s">
        <v>9869</v>
      </c>
      <c r="S287" s="25" t="s">
        <v>9870</v>
      </c>
      <c r="T287" s="23" t="s">
        <v>7226</v>
      </c>
      <c r="U287" s="23" t="s">
        <v>7226</v>
      </c>
      <c r="V287" s="25" t="s">
        <v>9868</v>
      </c>
      <c r="W287" s="23" t="s">
        <v>7227</v>
      </c>
      <c r="X287" s="23" t="s">
        <v>8026</v>
      </c>
      <c r="Y287" s="23" t="s">
        <v>9826</v>
      </c>
      <c r="Z287" s="25" t="s">
        <v>9871</v>
      </c>
      <c r="AA287" s="23" t="s">
        <v>7226</v>
      </c>
      <c r="AB287" s="23" t="s">
        <v>7226</v>
      </c>
      <c r="AC287" s="25" t="s">
        <v>7225</v>
      </c>
    </row>
    <row r="288" spans="2:29" ht="15.6" customHeight="1" x14ac:dyDescent="0.25">
      <c r="B288" s="21" t="s">
        <v>9147</v>
      </c>
      <c r="C288" s="22" t="s">
        <v>9814</v>
      </c>
      <c r="D288" s="23" t="s">
        <v>9147</v>
      </c>
      <c r="E288" s="23" t="s">
        <v>8487</v>
      </c>
      <c r="F288" s="23" t="s">
        <v>8011</v>
      </c>
      <c r="G288" s="23" t="s">
        <v>9815</v>
      </c>
      <c r="H288" s="23" t="s">
        <v>9872</v>
      </c>
      <c r="I288" s="23" t="s">
        <v>9817</v>
      </c>
      <c r="J288" s="23" t="s">
        <v>9818</v>
      </c>
      <c r="K288" s="23" t="s">
        <v>9873</v>
      </c>
      <c r="L288" s="24" t="s">
        <v>9874</v>
      </c>
      <c r="M288" s="23" t="s">
        <v>7274</v>
      </c>
      <c r="N288" s="23" t="s">
        <v>7961</v>
      </c>
      <c r="O288" s="23" t="s">
        <v>9866</v>
      </c>
      <c r="P288" s="25" t="s">
        <v>9875</v>
      </c>
      <c r="Q288" s="25" t="s">
        <v>9876</v>
      </c>
      <c r="R288" s="25" t="s">
        <v>9877</v>
      </c>
      <c r="S288" s="25" t="s">
        <v>9878</v>
      </c>
      <c r="T288" s="23" t="s">
        <v>7226</v>
      </c>
      <c r="U288" s="23" t="s">
        <v>7226</v>
      </c>
      <c r="V288" s="25" t="s">
        <v>9876</v>
      </c>
      <c r="W288" s="23" t="s">
        <v>7227</v>
      </c>
      <c r="X288" s="23" t="s">
        <v>8026</v>
      </c>
      <c r="Y288" s="23" t="s">
        <v>9826</v>
      </c>
      <c r="Z288" s="25" t="s">
        <v>9879</v>
      </c>
      <c r="AA288" s="23" t="s">
        <v>7226</v>
      </c>
      <c r="AB288" s="23" t="s">
        <v>7226</v>
      </c>
      <c r="AC288" s="25" t="s">
        <v>7225</v>
      </c>
    </row>
    <row r="289" spans="2:29" ht="15.6" customHeight="1" x14ac:dyDescent="0.25">
      <c r="B289" s="21" t="s">
        <v>9147</v>
      </c>
      <c r="C289" s="22" t="s">
        <v>9814</v>
      </c>
      <c r="D289" s="23" t="s">
        <v>9147</v>
      </c>
      <c r="E289" s="23" t="s">
        <v>8487</v>
      </c>
      <c r="F289" s="23" t="s">
        <v>8011</v>
      </c>
      <c r="G289" s="23" t="s">
        <v>9815</v>
      </c>
      <c r="H289" s="23" t="s">
        <v>9880</v>
      </c>
      <c r="I289" s="23" t="s">
        <v>9817</v>
      </c>
      <c r="J289" s="23" t="s">
        <v>9818</v>
      </c>
      <c r="K289" s="23" t="s">
        <v>9881</v>
      </c>
      <c r="L289" s="24" t="s">
        <v>9882</v>
      </c>
      <c r="M289" s="23" t="s">
        <v>7274</v>
      </c>
      <c r="N289" s="23" t="s">
        <v>7961</v>
      </c>
      <c r="O289" s="23" t="s">
        <v>9883</v>
      </c>
      <c r="P289" s="25" t="s">
        <v>9884</v>
      </c>
      <c r="Q289" s="25" t="s">
        <v>9885</v>
      </c>
      <c r="R289" s="25" t="s">
        <v>9886</v>
      </c>
      <c r="S289" s="25" t="s">
        <v>9887</v>
      </c>
      <c r="T289" s="23" t="s">
        <v>7226</v>
      </c>
      <c r="U289" s="23" t="s">
        <v>7226</v>
      </c>
      <c r="V289" s="25" t="s">
        <v>9885</v>
      </c>
      <c r="W289" s="23" t="s">
        <v>7227</v>
      </c>
      <c r="X289" s="23" t="s">
        <v>8026</v>
      </c>
      <c r="Y289" s="23" t="s">
        <v>9826</v>
      </c>
      <c r="Z289" s="25" t="s">
        <v>9888</v>
      </c>
      <c r="AA289" s="23" t="s">
        <v>7226</v>
      </c>
      <c r="AB289" s="23" t="s">
        <v>7226</v>
      </c>
      <c r="AC289" s="25" t="s">
        <v>7225</v>
      </c>
    </row>
    <row r="290" spans="2:29" ht="15.6" customHeight="1" x14ac:dyDescent="0.25">
      <c r="B290" s="21"/>
      <c r="C290" s="22"/>
      <c r="D290" s="23"/>
      <c r="E290" s="23"/>
      <c r="F290" s="23"/>
      <c r="G290" s="23"/>
      <c r="H290" s="26"/>
      <c r="I290" s="23"/>
      <c r="J290" s="26"/>
      <c r="K290" s="26"/>
      <c r="L290" s="27" t="s">
        <v>9889</v>
      </c>
      <c r="M290" s="26"/>
      <c r="N290" s="26"/>
      <c r="O290" s="26"/>
      <c r="P290" s="28" t="s">
        <v>9890</v>
      </c>
      <c r="Q290" s="28" t="s">
        <v>9891</v>
      </c>
      <c r="R290" s="28" t="s">
        <v>9892</v>
      </c>
      <c r="S290" s="28" t="s">
        <v>9893</v>
      </c>
      <c r="T290" s="26"/>
      <c r="U290" s="26"/>
      <c r="V290" s="28" t="s">
        <v>9891</v>
      </c>
      <c r="W290" s="26"/>
      <c r="X290" s="26"/>
      <c r="Y290" s="26"/>
      <c r="Z290" s="28" t="s">
        <v>9894</v>
      </c>
      <c r="AA290" s="26"/>
      <c r="AB290" s="26"/>
      <c r="AC290" s="28" t="s">
        <v>7225</v>
      </c>
    </row>
    <row r="291" spans="2:29" ht="15.6" customHeight="1" x14ac:dyDescent="0.25">
      <c r="B291" s="21" t="s">
        <v>9147</v>
      </c>
      <c r="C291" s="22" t="s">
        <v>9895</v>
      </c>
      <c r="D291" s="23" t="s">
        <v>7956</v>
      </c>
      <c r="E291" s="23" t="s">
        <v>7580</v>
      </c>
      <c r="F291" s="23" t="s">
        <v>8488</v>
      </c>
      <c r="G291" s="23" t="s">
        <v>9896</v>
      </c>
      <c r="H291" s="23" t="s">
        <v>9897</v>
      </c>
      <c r="I291" s="23" t="s">
        <v>9898</v>
      </c>
      <c r="J291" s="23" t="s">
        <v>8188</v>
      </c>
      <c r="K291" s="23" t="s">
        <v>9899</v>
      </c>
      <c r="L291" s="24" t="s">
        <v>9900</v>
      </c>
      <c r="M291" s="23" t="s">
        <v>7274</v>
      </c>
      <c r="N291" s="23" t="s">
        <v>8637</v>
      </c>
      <c r="O291" s="23" t="s">
        <v>9901</v>
      </c>
      <c r="P291" s="25" t="s">
        <v>9902</v>
      </c>
      <c r="Q291" s="25" t="s">
        <v>9903</v>
      </c>
      <c r="R291" s="25" t="s">
        <v>9904</v>
      </c>
      <c r="S291" s="25" t="s">
        <v>9905</v>
      </c>
      <c r="T291" s="23" t="s">
        <v>7447</v>
      </c>
      <c r="U291" s="23" t="s">
        <v>9906</v>
      </c>
      <c r="V291" s="25" t="s">
        <v>9907</v>
      </c>
      <c r="W291" s="23" t="s">
        <v>7227</v>
      </c>
      <c r="X291" s="23" t="s">
        <v>8500</v>
      </c>
      <c r="Y291" s="23" t="s">
        <v>9908</v>
      </c>
      <c r="Z291" s="25" t="s">
        <v>9909</v>
      </c>
      <c r="AA291" s="23" t="s">
        <v>7226</v>
      </c>
      <c r="AB291" s="23" t="s">
        <v>7226</v>
      </c>
      <c r="AC291" s="25" t="s">
        <v>7225</v>
      </c>
    </row>
    <row r="292" spans="2:29" ht="15.6" customHeight="1" x14ac:dyDescent="0.25">
      <c r="B292" s="21" t="s">
        <v>9147</v>
      </c>
      <c r="C292" s="22" t="s">
        <v>9895</v>
      </c>
      <c r="D292" s="23" t="s">
        <v>7956</v>
      </c>
      <c r="E292" s="23" t="s">
        <v>7580</v>
      </c>
      <c r="F292" s="23" t="s">
        <v>8488</v>
      </c>
      <c r="G292" s="23" t="s">
        <v>9896</v>
      </c>
      <c r="H292" s="23" t="s">
        <v>9910</v>
      </c>
      <c r="I292" s="23" t="s">
        <v>9898</v>
      </c>
      <c r="J292" s="23" t="s">
        <v>8188</v>
      </c>
      <c r="K292" s="23" t="s">
        <v>9911</v>
      </c>
      <c r="L292" s="24" t="s">
        <v>9912</v>
      </c>
      <c r="M292" s="23" t="s">
        <v>7274</v>
      </c>
      <c r="N292" s="23" t="s">
        <v>8637</v>
      </c>
      <c r="O292" s="23" t="s">
        <v>9913</v>
      </c>
      <c r="P292" s="25" t="s">
        <v>9914</v>
      </c>
      <c r="Q292" s="25" t="s">
        <v>9915</v>
      </c>
      <c r="R292" s="25" t="s">
        <v>9916</v>
      </c>
      <c r="S292" s="25" t="s">
        <v>9917</v>
      </c>
      <c r="T292" s="23" t="s">
        <v>7447</v>
      </c>
      <c r="U292" s="23" t="s">
        <v>9918</v>
      </c>
      <c r="V292" s="25" t="s">
        <v>9919</v>
      </c>
      <c r="W292" s="23" t="s">
        <v>7227</v>
      </c>
      <c r="X292" s="23" t="s">
        <v>8500</v>
      </c>
      <c r="Y292" s="23" t="s">
        <v>9908</v>
      </c>
      <c r="Z292" s="25" t="s">
        <v>9920</v>
      </c>
      <c r="AA292" s="23" t="s">
        <v>7226</v>
      </c>
      <c r="AB292" s="23" t="s">
        <v>7226</v>
      </c>
      <c r="AC292" s="25" t="s">
        <v>7225</v>
      </c>
    </row>
    <row r="293" spans="2:29" ht="15.6" customHeight="1" x14ac:dyDescent="0.25">
      <c r="B293" s="21" t="s">
        <v>9147</v>
      </c>
      <c r="C293" s="22" t="s">
        <v>9895</v>
      </c>
      <c r="D293" s="23" t="s">
        <v>7956</v>
      </c>
      <c r="E293" s="23" t="s">
        <v>7580</v>
      </c>
      <c r="F293" s="23" t="s">
        <v>8488</v>
      </c>
      <c r="G293" s="23" t="s">
        <v>9896</v>
      </c>
      <c r="H293" s="23" t="s">
        <v>9921</v>
      </c>
      <c r="I293" s="23" t="s">
        <v>9898</v>
      </c>
      <c r="J293" s="23" t="s">
        <v>8188</v>
      </c>
      <c r="K293" s="23" t="s">
        <v>9922</v>
      </c>
      <c r="L293" s="24" t="s">
        <v>9923</v>
      </c>
      <c r="M293" s="23" t="s">
        <v>7274</v>
      </c>
      <c r="N293" s="23" t="s">
        <v>8637</v>
      </c>
      <c r="O293" s="23" t="s">
        <v>9924</v>
      </c>
      <c r="P293" s="25" t="s">
        <v>9925</v>
      </c>
      <c r="Q293" s="25" t="s">
        <v>9926</v>
      </c>
      <c r="R293" s="25" t="s">
        <v>9927</v>
      </c>
      <c r="S293" s="25" t="s">
        <v>9928</v>
      </c>
      <c r="T293" s="23" t="s">
        <v>7447</v>
      </c>
      <c r="U293" s="23" t="s">
        <v>9929</v>
      </c>
      <c r="V293" s="25" t="s">
        <v>9930</v>
      </c>
      <c r="W293" s="23" t="s">
        <v>7227</v>
      </c>
      <c r="X293" s="23" t="s">
        <v>8500</v>
      </c>
      <c r="Y293" s="23" t="s">
        <v>9908</v>
      </c>
      <c r="Z293" s="25" t="s">
        <v>9931</v>
      </c>
      <c r="AA293" s="23" t="s">
        <v>7226</v>
      </c>
      <c r="AB293" s="23" t="s">
        <v>7226</v>
      </c>
      <c r="AC293" s="25" t="s">
        <v>7225</v>
      </c>
    </row>
    <row r="294" spans="2:29" ht="15.6" customHeight="1" x14ac:dyDescent="0.25">
      <c r="B294" s="21" t="s">
        <v>9147</v>
      </c>
      <c r="C294" s="22" t="s">
        <v>9895</v>
      </c>
      <c r="D294" s="23" t="s">
        <v>7956</v>
      </c>
      <c r="E294" s="23" t="s">
        <v>7580</v>
      </c>
      <c r="F294" s="23" t="s">
        <v>8488</v>
      </c>
      <c r="G294" s="23" t="s">
        <v>9896</v>
      </c>
      <c r="H294" s="23" t="s">
        <v>9932</v>
      </c>
      <c r="I294" s="23" t="s">
        <v>9898</v>
      </c>
      <c r="J294" s="23" t="s">
        <v>8188</v>
      </c>
      <c r="K294" s="23" t="s">
        <v>9933</v>
      </c>
      <c r="L294" s="24" t="s">
        <v>9934</v>
      </c>
      <c r="M294" s="23" t="s">
        <v>7274</v>
      </c>
      <c r="N294" s="23" t="s">
        <v>8637</v>
      </c>
      <c r="O294" s="23" t="s">
        <v>9935</v>
      </c>
      <c r="P294" s="25" t="s">
        <v>9936</v>
      </c>
      <c r="Q294" s="25" t="s">
        <v>9937</v>
      </c>
      <c r="R294" s="25" t="s">
        <v>9938</v>
      </c>
      <c r="S294" s="25" t="s">
        <v>9939</v>
      </c>
      <c r="T294" s="23" t="s">
        <v>7447</v>
      </c>
      <c r="U294" s="23" t="s">
        <v>9940</v>
      </c>
      <c r="V294" s="25" t="s">
        <v>9941</v>
      </c>
      <c r="W294" s="23" t="s">
        <v>7227</v>
      </c>
      <c r="X294" s="23" t="s">
        <v>8500</v>
      </c>
      <c r="Y294" s="23" t="s">
        <v>9908</v>
      </c>
      <c r="Z294" s="25" t="s">
        <v>9942</v>
      </c>
      <c r="AA294" s="23" t="s">
        <v>7226</v>
      </c>
      <c r="AB294" s="23" t="s">
        <v>7226</v>
      </c>
      <c r="AC294" s="25" t="s">
        <v>7225</v>
      </c>
    </row>
    <row r="295" spans="2:29" ht="15.6" customHeight="1" x14ac:dyDescent="0.25">
      <c r="B295" s="21" t="s">
        <v>9147</v>
      </c>
      <c r="C295" s="22" t="s">
        <v>9895</v>
      </c>
      <c r="D295" s="23" t="s">
        <v>7956</v>
      </c>
      <c r="E295" s="23" t="s">
        <v>7580</v>
      </c>
      <c r="F295" s="23" t="s">
        <v>8488</v>
      </c>
      <c r="G295" s="23" t="s">
        <v>9896</v>
      </c>
      <c r="H295" s="23" t="s">
        <v>9943</v>
      </c>
      <c r="I295" s="23" t="s">
        <v>9898</v>
      </c>
      <c r="J295" s="23" t="s">
        <v>8188</v>
      </c>
      <c r="K295" s="23" t="s">
        <v>9944</v>
      </c>
      <c r="L295" s="24" t="s">
        <v>9945</v>
      </c>
      <c r="M295" s="23" t="s">
        <v>7274</v>
      </c>
      <c r="N295" s="23" t="s">
        <v>8637</v>
      </c>
      <c r="O295" s="23" t="s">
        <v>9946</v>
      </c>
      <c r="P295" s="25" t="s">
        <v>9947</v>
      </c>
      <c r="Q295" s="25" t="s">
        <v>9948</v>
      </c>
      <c r="R295" s="25" t="s">
        <v>9949</v>
      </c>
      <c r="S295" s="25" t="s">
        <v>9950</v>
      </c>
      <c r="T295" s="23" t="s">
        <v>7447</v>
      </c>
      <c r="U295" s="23" t="s">
        <v>9951</v>
      </c>
      <c r="V295" s="25" t="s">
        <v>9952</v>
      </c>
      <c r="W295" s="23" t="s">
        <v>7227</v>
      </c>
      <c r="X295" s="23" t="s">
        <v>8500</v>
      </c>
      <c r="Y295" s="23" t="s">
        <v>9908</v>
      </c>
      <c r="Z295" s="25" t="s">
        <v>9953</v>
      </c>
      <c r="AA295" s="23" t="s">
        <v>7226</v>
      </c>
      <c r="AB295" s="23" t="s">
        <v>7226</v>
      </c>
      <c r="AC295" s="25" t="s">
        <v>7225</v>
      </c>
    </row>
    <row r="296" spans="2:29" ht="15.6" customHeight="1" x14ac:dyDescent="0.25">
      <c r="B296" s="21" t="s">
        <v>9147</v>
      </c>
      <c r="C296" s="22" t="s">
        <v>9895</v>
      </c>
      <c r="D296" s="23" t="s">
        <v>7956</v>
      </c>
      <c r="E296" s="23" t="s">
        <v>7580</v>
      </c>
      <c r="F296" s="23" t="s">
        <v>8488</v>
      </c>
      <c r="G296" s="23" t="s">
        <v>9896</v>
      </c>
      <c r="H296" s="23" t="s">
        <v>9954</v>
      </c>
      <c r="I296" s="23" t="s">
        <v>9898</v>
      </c>
      <c r="J296" s="23" t="s">
        <v>8188</v>
      </c>
      <c r="K296" s="23" t="s">
        <v>9955</v>
      </c>
      <c r="L296" s="24" t="s">
        <v>9956</v>
      </c>
      <c r="M296" s="23" t="s">
        <v>7274</v>
      </c>
      <c r="N296" s="23" t="s">
        <v>8637</v>
      </c>
      <c r="O296" s="23" t="s">
        <v>9957</v>
      </c>
      <c r="P296" s="25" t="s">
        <v>9958</v>
      </c>
      <c r="Q296" s="25" t="s">
        <v>9959</v>
      </c>
      <c r="R296" s="25" t="s">
        <v>9960</v>
      </c>
      <c r="S296" s="25" t="s">
        <v>9961</v>
      </c>
      <c r="T296" s="23" t="s">
        <v>7447</v>
      </c>
      <c r="U296" s="23" t="s">
        <v>9940</v>
      </c>
      <c r="V296" s="25" t="s">
        <v>9962</v>
      </c>
      <c r="W296" s="23" t="s">
        <v>7227</v>
      </c>
      <c r="X296" s="23" t="s">
        <v>8500</v>
      </c>
      <c r="Y296" s="23" t="s">
        <v>9908</v>
      </c>
      <c r="Z296" s="25" t="s">
        <v>9963</v>
      </c>
      <c r="AA296" s="23" t="s">
        <v>7226</v>
      </c>
      <c r="AB296" s="23" t="s">
        <v>7226</v>
      </c>
      <c r="AC296" s="25" t="s">
        <v>7225</v>
      </c>
    </row>
    <row r="297" spans="2:29" ht="15.6" customHeight="1" x14ac:dyDescent="0.25">
      <c r="B297" s="21" t="s">
        <v>9147</v>
      </c>
      <c r="C297" s="22" t="s">
        <v>9895</v>
      </c>
      <c r="D297" s="23" t="s">
        <v>7956</v>
      </c>
      <c r="E297" s="23" t="s">
        <v>7580</v>
      </c>
      <c r="F297" s="23" t="s">
        <v>8488</v>
      </c>
      <c r="G297" s="23" t="s">
        <v>9896</v>
      </c>
      <c r="H297" s="23" t="s">
        <v>9964</v>
      </c>
      <c r="I297" s="23" t="s">
        <v>9898</v>
      </c>
      <c r="J297" s="23" t="s">
        <v>8188</v>
      </c>
      <c r="K297" s="23" t="s">
        <v>9965</v>
      </c>
      <c r="L297" s="24" t="s">
        <v>9966</v>
      </c>
      <c r="M297" s="23" t="s">
        <v>7274</v>
      </c>
      <c r="N297" s="23" t="s">
        <v>8637</v>
      </c>
      <c r="O297" s="23" t="s">
        <v>9967</v>
      </c>
      <c r="P297" s="25" t="s">
        <v>9968</v>
      </c>
      <c r="Q297" s="25" t="s">
        <v>9969</v>
      </c>
      <c r="R297" s="25" t="s">
        <v>9970</v>
      </c>
      <c r="S297" s="25" t="s">
        <v>9971</v>
      </c>
      <c r="T297" s="23" t="s">
        <v>7447</v>
      </c>
      <c r="U297" s="23" t="s">
        <v>9972</v>
      </c>
      <c r="V297" s="25" t="s">
        <v>9973</v>
      </c>
      <c r="W297" s="23" t="s">
        <v>7227</v>
      </c>
      <c r="X297" s="23" t="s">
        <v>8500</v>
      </c>
      <c r="Y297" s="23" t="s">
        <v>9908</v>
      </c>
      <c r="Z297" s="25" t="s">
        <v>9974</v>
      </c>
      <c r="AA297" s="23" t="s">
        <v>7226</v>
      </c>
      <c r="AB297" s="23" t="s">
        <v>7226</v>
      </c>
      <c r="AC297" s="25" t="s">
        <v>7225</v>
      </c>
    </row>
    <row r="298" spans="2:29" ht="15.6" customHeight="1" x14ac:dyDescent="0.25">
      <c r="B298" s="21" t="s">
        <v>9147</v>
      </c>
      <c r="C298" s="22" t="s">
        <v>9895</v>
      </c>
      <c r="D298" s="23" t="s">
        <v>7956</v>
      </c>
      <c r="E298" s="23" t="s">
        <v>7580</v>
      </c>
      <c r="F298" s="23" t="s">
        <v>8488</v>
      </c>
      <c r="G298" s="23" t="s">
        <v>9896</v>
      </c>
      <c r="H298" s="23" t="s">
        <v>9975</v>
      </c>
      <c r="I298" s="23" t="s">
        <v>9898</v>
      </c>
      <c r="J298" s="23" t="s">
        <v>8188</v>
      </c>
      <c r="K298" s="23" t="s">
        <v>9976</v>
      </c>
      <c r="L298" s="24" t="s">
        <v>9977</v>
      </c>
      <c r="M298" s="23" t="s">
        <v>7274</v>
      </c>
      <c r="N298" s="23" t="s">
        <v>8637</v>
      </c>
      <c r="O298" s="23" t="s">
        <v>9978</v>
      </c>
      <c r="P298" s="25" t="s">
        <v>9979</v>
      </c>
      <c r="Q298" s="25" t="s">
        <v>9980</v>
      </c>
      <c r="R298" s="25" t="s">
        <v>9981</v>
      </c>
      <c r="S298" s="25" t="s">
        <v>9982</v>
      </c>
      <c r="T298" s="23" t="s">
        <v>7447</v>
      </c>
      <c r="U298" s="23" t="s">
        <v>9918</v>
      </c>
      <c r="V298" s="25" t="s">
        <v>9983</v>
      </c>
      <c r="W298" s="23" t="s">
        <v>7227</v>
      </c>
      <c r="X298" s="23" t="s">
        <v>8500</v>
      </c>
      <c r="Y298" s="23" t="s">
        <v>9908</v>
      </c>
      <c r="Z298" s="25" t="s">
        <v>9984</v>
      </c>
      <c r="AA298" s="23" t="s">
        <v>7226</v>
      </c>
      <c r="AB298" s="23" t="s">
        <v>7226</v>
      </c>
      <c r="AC298" s="25" t="s">
        <v>7225</v>
      </c>
    </row>
    <row r="299" spans="2:29" ht="15.6" customHeight="1" x14ac:dyDescent="0.25">
      <c r="B299" s="21"/>
      <c r="C299" s="22"/>
      <c r="D299" s="23"/>
      <c r="E299" s="23"/>
      <c r="F299" s="23"/>
      <c r="G299" s="23"/>
      <c r="H299" s="26"/>
      <c r="I299" s="23"/>
      <c r="J299" s="26"/>
      <c r="K299" s="26"/>
      <c r="L299" s="27" t="s">
        <v>9985</v>
      </c>
      <c r="M299" s="26"/>
      <c r="N299" s="26"/>
      <c r="O299" s="26"/>
      <c r="P299" s="28" t="s">
        <v>9986</v>
      </c>
      <c r="Q299" s="28" t="s">
        <v>9987</v>
      </c>
      <c r="R299" s="28" t="s">
        <v>9988</v>
      </c>
      <c r="S299" s="28" t="s">
        <v>9989</v>
      </c>
      <c r="T299" s="26"/>
      <c r="U299" s="26"/>
      <c r="V299" s="28" t="s">
        <v>9990</v>
      </c>
      <c r="W299" s="26"/>
      <c r="X299" s="26"/>
      <c r="Y299" s="26"/>
      <c r="Z299" s="28" t="s">
        <v>9991</v>
      </c>
      <c r="AA299" s="26"/>
      <c r="AB299" s="26"/>
      <c r="AC299" s="28" t="s">
        <v>7225</v>
      </c>
    </row>
    <row r="300" spans="2:29" ht="15.6" customHeight="1" x14ac:dyDescent="0.25">
      <c r="B300" s="21" t="s">
        <v>9147</v>
      </c>
      <c r="C300" s="22" t="s">
        <v>9895</v>
      </c>
      <c r="D300" s="23" t="s">
        <v>7956</v>
      </c>
      <c r="E300" s="23" t="s">
        <v>7580</v>
      </c>
      <c r="F300" s="23" t="s">
        <v>8488</v>
      </c>
      <c r="G300" s="23" t="s">
        <v>9896</v>
      </c>
      <c r="H300" s="23" t="s">
        <v>9992</v>
      </c>
      <c r="I300" s="23" t="s">
        <v>9993</v>
      </c>
      <c r="J300" s="23" t="s">
        <v>9994</v>
      </c>
      <c r="K300" s="23" t="s">
        <v>9995</v>
      </c>
      <c r="L300" s="24" t="s">
        <v>9996</v>
      </c>
      <c r="M300" s="23" t="s">
        <v>7274</v>
      </c>
      <c r="N300" s="23" t="s">
        <v>8018</v>
      </c>
      <c r="O300" s="23" t="s">
        <v>9997</v>
      </c>
      <c r="P300" s="25" t="s">
        <v>9998</v>
      </c>
      <c r="Q300" s="25" t="s">
        <v>9999</v>
      </c>
      <c r="R300" s="25" t="s">
        <v>10000</v>
      </c>
      <c r="S300" s="25" t="s">
        <v>10001</v>
      </c>
      <c r="T300" s="23" t="s">
        <v>7220</v>
      </c>
      <c r="U300" s="23" t="s">
        <v>10002</v>
      </c>
      <c r="V300" s="25" t="s">
        <v>10003</v>
      </c>
      <c r="W300" s="23" t="s">
        <v>7227</v>
      </c>
      <c r="X300" s="23" t="s">
        <v>8500</v>
      </c>
      <c r="Y300" s="23" t="s">
        <v>10004</v>
      </c>
      <c r="Z300" s="25" t="s">
        <v>10005</v>
      </c>
      <c r="AA300" s="23" t="s">
        <v>7226</v>
      </c>
      <c r="AB300" s="23" t="s">
        <v>7226</v>
      </c>
      <c r="AC300" s="25" t="s">
        <v>7225</v>
      </c>
    </row>
    <row r="301" spans="2:29" ht="15.6" customHeight="1" x14ac:dyDescent="0.25">
      <c r="B301" s="21" t="s">
        <v>9147</v>
      </c>
      <c r="C301" s="22" t="s">
        <v>9895</v>
      </c>
      <c r="D301" s="23" t="s">
        <v>7956</v>
      </c>
      <c r="E301" s="23" t="s">
        <v>7580</v>
      </c>
      <c r="F301" s="23" t="s">
        <v>8488</v>
      </c>
      <c r="G301" s="23" t="s">
        <v>9896</v>
      </c>
      <c r="H301" s="23" t="s">
        <v>4456</v>
      </c>
      <c r="I301" s="23" t="s">
        <v>9993</v>
      </c>
      <c r="J301" s="23" t="s">
        <v>9994</v>
      </c>
      <c r="K301" s="23" t="s">
        <v>10006</v>
      </c>
      <c r="L301" s="24" t="s">
        <v>10007</v>
      </c>
      <c r="M301" s="23" t="s">
        <v>7274</v>
      </c>
      <c r="N301" s="23" t="s">
        <v>8018</v>
      </c>
      <c r="O301" s="23" t="s">
        <v>10008</v>
      </c>
      <c r="P301" s="25" t="s">
        <v>10009</v>
      </c>
      <c r="Q301" s="25" t="s">
        <v>10010</v>
      </c>
      <c r="R301" s="25" t="s">
        <v>10011</v>
      </c>
      <c r="S301" s="25" t="s">
        <v>10012</v>
      </c>
      <c r="T301" s="23" t="s">
        <v>7220</v>
      </c>
      <c r="U301" s="23" t="s">
        <v>10013</v>
      </c>
      <c r="V301" s="25" t="s">
        <v>10014</v>
      </c>
      <c r="W301" s="23" t="s">
        <v>7227</v>
      </c>
      <c r="X301" s="23" t="s">
        <v>8500</v>
      </c>
      <c r="Y301" s="23" t="s">
        <v>10004</v>
      </c>
      <c r="Z301" s="25" t="s">
        <v>10015</v>
      </c>
      <c r="AA301" s="23" t="s">
        <v>7226</v>
      </c>
      <c r="AB301" s="23" t="s">
        <v>7226</v>
      </c>
      <c r="AC301" s="25" t="s">
        <v>7225</v>
      </c>
    </row>
    <row r="302" spans="2:29" ht="15.6" customHeight="1" x14ac:dyDescent="0.25">
      <c r="B302" s="21" t="s">
        <v>9147</v>
      </c>
      <c r="C302" s="22" t="s">
        <v>9895</v>
      </c>
      <c r="D302" s="23" t="s">
        <v>7956</v>
      </c>
      <c r="E302" s="23" t="s">
        <v>7580</v>
      </c>
      <c r="F302" s="23" t="s">
        <v>8488</v>
      </c>
      <c r="G302" s="23" t="s">
        <v>9896</v>
      </c>
      <c r="H302" s="23" t="s">
        <v>4455</v>
      </c>
      <c r="I302" s="23" t="s">
        <v>9993</v>
      </c>
      <c r="J302" s="23" t="s">
        <v>9994</v>
      </c>
      <c r="K302" s="23" t="s">
        <v>10016</v>
      </c>
      <c r="L302" s="24" t="s">
        <v>10017</v>
      </c>
      <c r="M302" s="23" t="s">
        <v>7274</v>
      </c>
      <c r="N302" s="23" t="s">
        <v>8018</v>
      </c>
      <c r="O302" s="23" t="s">
        <v>10018</v>
      </c>
      <c r="P302" s="25" t="s">
        <v>10019</v>
      </c>
      <c r="Q302" s="25" t="s">
        <v>10020</v>
      </c>
      <c r="R302" s="25" t="s">
        <v>10021</v>
      </c>
      <c r="S302" s="25" t="s">
        <v>10022</v>
      </c>
      <c r="T302" s="23" t="s">
        <v>7220</v>
      </c>
      <c r="U302" s="23" t="s">
        <v>10013</v>
      </c>
      <c r="V302" s="25" t="s">
        <v>10023</v>
      </c>
      <c r="W302" s="23" t="s">
        <v>7227</v>
      </c>
      <c r="X302" s="23" t="s">
        <v>8500</v>
      </c>
      <c r="Y302" s="23" t="s">
        <v>10004</v>
      </c>
      <c r="Z302" s="25" t="s">
        <v>10024</v>
      </c>
      <c r="AA302" s="23" t="s">
        <v>7226</v>
      </c>
      <c r="AB302" s="23" t="s">
        <v>7226</v>
      </c>
      <c r="AC302" s="25" t="s">
        <v>7225</v>
      </c>
    </row>
    <row r="303" spans="2:29" ht="15.6" customHeight="1" x14ac:dyDescent="0.25">
      <c r="B303" s="21" t="s">
        <v>9147</v>
      </c>
      <c r="C303" s="22" t="s">
        <v>9895</v>
      </c>
      <c r="D303" s="23" t="s">
        <v>7956</v>
      </c>
      <c r="E303" s="23" t="s">
        <v>7580</v>
      </c>
      <c r="F303" s="23" t="s">
        <v>8488</v>
      </c>
      <c r="G303" s="23" t="s">
        <v>9896</v>
      </c>
      <c r="H303" s="23" t="s">
        <v>4454</v>
      </c>
      <c r="I303" s="23" t="s">
        <v>9993</v>
      </c>
      <c r="J303" s="23" t="s">
        <v>9994</v>
      </c>
      <c r="K303" s="23" t="s">
        <v>10025</v>
      </c>
      <c r="L303" s="24" t="s">
        <v>10026</v>
      </c>
      <c r="M303" s="23" t="s">
        <v>7274</v>
      </c>
      <c r="N303" s="23" t="s">
        <v>8018</v>
      </c>
      <c r="O303" s="23" t="s">
        <v>10027</v>
      </c>
      <c r="P303" s="25" t="s">
        <v>10028</v>
      </c>
      <c r="Q303" s="25" t="s">
        <v>10029</v>
      </c>
      <c r="R303" s="25" t="s">
        <v>10030</v>
      </c>
      <c r="S303" s="25" t="s">
        <v>10031</v>
      </c>
      <c r="T303" s="23" t="s">
        <v>7220</v>
      </c>
      <c r="U303" s="23" t="s">
        <v>10013</v>
      </c>
      <c r="V303" s="25" t="s">
        <v>10032</v>
      </c>
      <c r="W303" s="23" t="s">
        <v>7227</v>
      </c>
      <c r="X303" s="23" t="s">
        <v>8500</v>
      </c>
      <c r="Y303" s="23" t="s">
        <v>10004</v>
      </c>
      <c r="Z303" s="25" t="s">
        <v>10033</v>
      </c>
      <c r="AA303" s="23" t="s">
        <v>7226</v>
      </c>
      <c r="AB303" s="23" t="s">
        <v>7226</v>
      </c>
      <c r="AC303" s="25" t="s">
        <v>7225</v>
      </c>
    </row>
    <row r="304" spans="2:29" ht="15.6" customHeight="1" x14ac:dyDescent="0.25">
      <c r="B304" s="21" t="s">
        <v>9147</v>
      </c>
      <c r="C304" s="22" t="s">
        <v>9895</v>
      </c>
      <c r="D304" s="23" t="s">
        <v>7956</v>
      </c>
      <c r="E304" s="23" t="s">
        <v>7580</v>
      </c>
      <c r="F304" s="23" t="s">
        <v>8488</v>
      </c>
      <c r="G304" s="23" t="s">
        <v>9896</v>
      </c>
      <c r="H304" s="23" t="s">
        <v>4453</v>
      </c>
      <c r="I304" s="23" t="s">
        <v>9993</v>
      </c>
      <c r="J304" s="23" t="s">
        <v>9994</v>
      </c>
      <c r="K304" s="23" t="s">
        <v>10034</v>
      </c>
      <c r="L304" s="24" t="s">
        <v>10035</v>
      </c>
      <c r="M304" s="23" t="s">
        <v>7274</v>
      </c>
      <c r="N304" s="23" t="s">
        <v>8018</v>
      </c>
      <c r="O304" s="23" t="s">
        <v>10036</v>
      </c>
      <c r="P304" s="25" t="s">
        <v>10037</v>
      </c>
      <c r="Q304" s="25" t="s">
        <v>10038</v>
      </c>
      <c r="R304" s="25" t="s">
        <v>10039</v>
      </c>
      <c r="S304" s="25" t="s">
        <v>10040</v>
      </c>
      <c r="T304" s="23" t="s">
        <v>7220</v>
      </c>
      <c r="U304" s="23" t="s">
        <v>10013</v>
      </c>
      <c r="V304" s="25" t="s">
        <v>10041</v>
      </c>
      <c r="W304" s="23" t="s">
        <v>7227</v>
      </c>
      <c r="X304" s="23" t="s">
        <v>8500</v>
      </c>
      <c r="Y304" s="23" t="s">
        <v>10004</v>
      </c>
      <c r="Z304" s="25" t="s">
        <v>10042</v>
      </c>
      <c r="AA304" s="23" t="s">
        <v>7226</v>
      </c>
      <c r="AB304" s="23" t="s">
        <v>7226</v>
      </c>
      <c r="AC304" s="25" t="s">
        <v>7225</v>
      </c>
    </row>
    <row r="305" spans="2:29" ht="15.6" customHeight="1" x14ac:dyDescent="0.25">
      <c r="B305" s="21" t="s">
        <v>9147</v>
      </c>
      <c r="C305" s="22" t="s">
        <v>9895</v>
      </c>
      <c r="D305" s="23" t="s">
        <v>7956</v>
      </c>
      <c r="E305" s="23" t="s">
        <v>7580</v>
      </c>
      <c r="F305" s="23" t="s">
        <v>8488</v>
      </c>
      <c r="G305" s="23" t="s">
        <v>9896</v>
      </c>
      <c r="H305" s="23" t="s">
        <v>4452</v>
      </c>
      <c r="I305" s="23" t="s">
        <v>9993</v>
      </c>
      <c r="J305" s="23" t="s">
        <v>9994</v>
      </c>
      <c r="K305" s="23" t="s">
        <v>10043</v>
      </c>
      <c r="L305" s="24" t="s">
        <v>10044</v>
      </c>
      <c r="M305" s="23" t="s">
        <v>7274</v>
      </c>
      <c r="N305" s="23" t="s">
        <v>8018</v>
      </c>
      <c r="O305" s="23" t="s">
        <v>10045</v>
      </c>
      <c r="P305" s="25" t="s">
        <v>10046</v>
      </c>
      <c r="Q305" s="25" t="s">
        <v>10047</v>
      </c>
      <c r="R305" s="25" t="s">
        <v>10048</v>
      </c>
      <c r="S305" s="25" t="s">
        <v>10049</v>
      </c>
      <c r="T305" s="23" t="s">
        <v>7220</v>
      </c>
      <c r="U305" s="23" t="s">
        <v>10013</v>
      </c>
      <c r="V305" s="25" t="s">
        <v>10050</v>
      </c>
      <c r="W305" s="23" t="s">
        <v>7227</v>
      </c>
      <c r="X305" s="23" t="s">
        <v>8500</v>
      </c>
      <c r="Y305" s="23" t="s">
        <v>10004</v>
      </c>
      <c r="Z305" s="25" t="s">
        <v>10051</v>
      </c>
      <c r="AA305" s="23" t="s">
        <v>7226</v>
      </c>
      <c r="AB305" s="23" t="s">
        <v>7226</v>
      </c>
      <c r="AC305" s="25" t="s">
        <v>7225</v>
      </c>
    </row>
    <row r="306" spans="2:29" ht="15.6" customHeight="1" x14ac:dyDescent="0.25">
      <c r="B306" s="21" t="s">
        <v>9147</v>
      </c>
      <c r="C306" s="22" t="s">
        <v>9895</v>
      </c>
      <c r="D306" s="23" t="s">
        <v>7956</v>
      </c>
      <c r="E306" s="23" t="s">
        <v>7580</v>
      </c>
      <c r="F306" s="23" t="s">
        <v>8488</v>
      </c>
      <c r="G306" s="23" t="s">
        <v>9896</v>
      </c>
      <c r="H306" s="23" t="s">
        <v>4462</v>
      </c>
      <c r="I306" s="23" t="s">
        <v>9993</v>
      </c>
      <c r="J306" s="23" t="s">
        <v>9994</v>
      </c>
      <c r="K306" s="23" t="s">
        <v>10052</v>
      </c>
      <c r="L306" s="24" t="s">
        <v>10053</v>
      </c>
      <c r="M306" s="23" t="s">
        <v>7274</v>
      </c>
      <c r="N306" s="23" t="s">
        <v>8018</v>
      </c>
      <c r="O306" s="23" t="s">
        <v>10054</v>
      </c>
      <c r="P306" s="25" t="s">
        <v>10055</v>
      </c>
      <c r="Q306" s="25" t="s">
        <v>10056</v>
      </c>
      <c r="R306" s="25" t="s">
        <v>10057</v>
      </c>
      <c r="S306" s="25" t="s">
        <v>10058</v>
      </c>
      <c r="T306" s="23" t="s">
        <v>7220</v>
      </c>
      <c r="U306" s="23" t="s">
        <v>10059</v>
      </c>
      <c r="V306" s="25" t="s">
        <v>10060</v>
      </c>
      <c r="W306" s="23" t="s">
        <v>7227</v>
      </c>
      <c r="X306" s="23" t="s">
        <v>8500</v>
      </c>
      <c r="Y306" s="23" t="s">
        <v>10004</v>
      </c>
      <c r="Z306" s="25" t="s">
        <v>10061</v>
      </c>
      <c r="AA306" s="23" t="s">
        <v>7226</v>
      </c>
      <c r="AB306" s="23" t="s">
        <v>7226</v>
      </c>
      <c r="AC306" s="25" t="s">
        <v>7225</v>
      </c>
    </row>
    <row r="307" spans="2:29" ht="15.6" customHeight="1" x14ac:dyDescent="0.25">
      <c r="B307" s="21" t="s">
        <v>9147</v>
      </c>
      <c r="C307" s="22" t="s">
        <v>9895</v>
      </c>
      <c r="D307" s="23" t="s">
        <v>7956</v>
      </c>
      <c r="E307" s="23" t="s">
        <v>7580</v>
      </c>
      <c r="F307" s="23" t="s">
        <v>8488</v>
      </c>
      <c r="G307" s="23" t="s">
        <v>9896</v>
      </c>
      <c r="H307" s="23" t="s">
        <v>4461</v>
      </c>
      <c r="I307" s="23" t="s">
        <v>9993</v>
      </c>
      <c r="J307" s="23" t="s">
        <v>9994</v>
      </c>
      <c r="K307" s="23" t="s">
        <v>10062</v>
      </c>
      <c r="L307" s="24" t="s">
        <v>10063</v>
      </c>
      <c r="M307" s="23" t="s">
        <v>7274</v>
      </c>
      <c r="N307" s="23" t="s">
        <v>8018</v>
      </c>
      <c r="O307" s="23" t="s">
        <v>10064</v>
      </c>
      <c r="P307" s="25" t="s">
        <v>10065</v>
      </c>
      <c r="Q307" s="25" t="s">
        <v>10066</v>
      </c>
      <c r="R307" s="25" t="s">
        <v>10067</v>
      </c>
      <c r="S307" s="25" t="s">
        <v>10068</v>
      </c>
      <c r="T307" s="23" t="s">
        <v>7220</v>
      </c>
      <c r="U307" s="23" t="s">
        <v>10002</v>
      </c>
      <c r="V307" s="25" t="s">
        <v>10069</v>
      </c>
      <c r="W307" s="23" t="s">
        <v>7227</v>
      </c>
      <c r="X307" s="23" t="s">
        <v>8500</v>
      </c>
      <c r="Y307" s="23" t="s">
        <v>10004</v>
      </c>
      <c r="Z307" s="25" t="s">
        <v>10070</v>
      </c>
      <c r="AA307" s="23" t="s">
        <v>7226</v>
      </c>
      <c r="AB307" s="23" t="s">
        <v>7226</v>
      </c>
      <c r="AC307" s="25" t="s">
        <v>7225</v>
      </c>
    </row>
    <row r="308" spans="2:29" ht="15.6" customHeight="1" x14ac:dyDescent="0.25">
      <c r="B308" s="21" t="s">
        <v>9147</v>
      </c>
      <c r="C308" s="22" t="s">
        <v>9895</v>
      </c>
      <c r="D308" s="23" t="s">
        <v>7956</v>
      </c>
      <c r="E308" s="23" t="s">
        <v>7580</v>
      </c>
      <c r="F308" s="23" t="s">
        <v>8488</v>
      </c>
      <c r="G308" s="23" t="s">
        <v>9896</v>
      </c>
      <c r="H308" s="23" t="s">
        <v>4460</v>
      </c>
      <c r="I308" s="23" t="s">
        <v>9993</v>
      </c>
      <c r="J308" s="23" t="s">
        <v>9994</v>
      </c>
      <c r="K308" s="23" t="s">
        <v>10071</v>
      </c>
      <c r="L308" s="24" t="s">
        <v>10072</v>
      </c>
      <c r="M308" s="23" t="s">
        <v>7274</v>
      </c>
      <c r="N308" s="23" t="s">
        <v>8018</v>
      </c>
      <c r="O308" s="23" t="s">
        <v>10073</v>
      </c>
      <c r="P308" s="25" t="s">
        <v>10074</v>
      </c>
      <c r="Q308" s="25" t="s">
        <v>10075</v>
      </c>
      <c r="R308" s="25" t="s">
        <v>9028</v>
      </c>
      <c r="S308" s="25" t="s">
        <v>10076</v>
      </c>
      <c r="T308" s="23" t="s">
        <v>7220</v>
      </c>
      <c r="U308" s="23" t="s">
        <v>10059</v>
      </c>
      <c r="V308" s="25" t="s">
        <v>10077</v>
      </c>
      <c r="W308" s="23" t="s">
        <v>7227</v>
      </c>
      <c r="X308" s="23" t="s">
        <v>8500</v>
      </c>
      <c r="Y308" s="23" t="s">
        <v>10004</v>
      </c>
      <c r="Z308" s="25" t="s">
        <v>10078</v>
      </c>
      <c r="AA308" s="23" t="s">
        <v>7226</v>
      </c>
      <c r="AB308" s="23" t="s">
        <v>7226</v>
      </c>
      <c r="AC308" s="25" t="s">
        <v>7225</v>
      </c>
    </row>
    <row r="309" spans="2:29" ht="15.6" customHeight="1" x14ac:dyDescent="0.25">
      <c r="B309" s="21" t="s">
        <v>9147</v>
      </c>
      <c r="C309" s="22" t="s">
        <v>9895</v>
      </c>
      <c r="D309" s="23" t="s">
        <v>7956</v>
      </c>
      <c r="E309" s="23" t="s">
        <v>7580</v>
      </c>
      <c r="F309" s="23" t="s">
        <v>8488</v>
      </c>
      <c r="G309" s="23" t="s">
        <v>9896</v>
      </c>
      <c r="H309" s="23" t="s">
        <v>4459</v>
      </c>
      <c r="I309" s="23" t="s">
        <v>9993</v>
      </c>
      <c r="J309" s="23" t="s">
        <v>9994</v>
      </c>
      <c r="K309" s="23" t="s">
        <v>10079</v>
      </c>
      <c r="L309" s="24" t="s">
        <v>10080</v>
      </c>
      <c r="M309" s="23" t="s">
        <v>7274</v>
      </c>
      <c r="N309" s="23" t="s">
        <v>8018</v>
      </c>
      <c r="O309" s="23" t="s">
        <v>10081</v>
      </c>
      <c r="P309" s="25" t="s">
        <v>10082</v>
      </c>
      <c r="Q309" s="25" t="s">
        <v>10083</v>
      </c>
      <c r="R309" s="25" t="s">
        <v>10084</v>
      </c>
      <c r="S309" s="25" t="s">
        <v>10085</v>
      </c>
      <c r="T309" s="23" t="s">
        <v>7220</v>
      </c>
      <c r="U309" s="23" t="s">
        <v>10086</v>
      </c>
      <c r="V309" s="25" t="s">
        <v>10087</v>
      </c>
      <c r="W309" s="23" t="s">
        <v>7227</v>
      </c>
      <c r="X309" s="23" t="s">
        <v>8500</v>
      </c>
      <c r="Y309" s="23" t="s">
        <v>10004</v>
      </c>
      <c r="Z309" s="25" t="s">
        <v>10088</v>
      </c>
      <c r="AA309" s="23" t="s">
        <v>7226</v>
      </c>
      <c r="AB309" s="23" t="s">
        <v>7226</v>
      </c>
      <c r="AC309" s="25" t="s">
        <v>7225</v>
      </c>
    </row>
    <row r="310" spans="2:29" ht="15.6" customHeight="1" x14ac:dyDescent="0.25">
      <c r="B310" s="21" t="s">
        <v>9147</v>
      </c>
      <c r="C310" s="22" t="s">
        <v>9895</v>
      </c>
      <c r="D310" s="23" t="s">
        <v>7956</v>
      </c>
      <c r="E310" s="23" t="s">
        <v>7580</v>
      </c>
      <c r="F310" s="23" t="s">
        <v>8488</v>
      </c>
      <c r="G310" s="23" t="s">
        <v>9896</v>
      </c>
      <c r="H310" s="23" t="s">
        <v>4457</v>
      </c>
      <c r="I310" s="23" t="s">
        <v>9993</v>
      </c>
      <c r="J310" s="23" t="s">
        <v>9994</v>
      </c>
      <c r="K310" s="23" t="s">
        <v>10089</v>
      </c>
      <c r="L310" s="24" t="s">
        <v>10090</v>
      </c>
      <c r="M310" s="23" t="s">
        <v>7274</v>
      </c>
      <c r="N310" s="23" t="s">
        <v>8018</v>
      </c>
      <c r="O310" s="23" t="s">
        <v>10091</v>
      </c>
      <c r="P310" s="25" t="s">
        <v>10092</v>
      </c>
      <c r="Q310" s="25" t="s">
        <v>10093</v>
      </c>
      <c r="R310" s="25" t="s">
        <v>10094</v>
      </c>
      <c r="S310" s="25" t="s">
        <v>10095</v>
      </c>
      <c r="T310" s="23" t="s">
        <v>7220</v>
      </c>
      <c r="U310" s="23" t="s">
        <v>10086</v>
      </c>
      <c r="V310" s="25" t="s">
        <v>10096</v>
      </c>
      <c r="W310" s="23" t="s">
        <v>7227</v>
      </c>
      <c r="X310" s="23" t="s">
        <v>8500</v>
      </c>
      <c r="Y310" s="23" t="s">
        <v>10004</v>
      </c>
      <c r="Z310" s="25" t="s">
        <v>10097</v>
      </c>
      <c r="AA310" s="23" t="s">
        <v>7226</v>
      </c>
      <c r="AB310" s="23" t="s">
        <v>7226</v>
      </c>
      <c r="AC310" s="25" t="s">
        <v>7225</v>
      </c>
    </row>
    <row r="311" spans="2:29" ht="15.6" customHeight="1" x14ac:dyDescent="0.25">
      <c r="B311" s="21" t="s">
        <v>9147</v>
      </c>
      <c r="C311" s="22" t="s">
        <v>9895</v>
      </c>
      <c r="D311" s="23" t="s">
        <v>7956</v>
      </c>
      <c r="E311" s="23" t="s">
        <v>7580</v>
      </c>
      <c r="F311" s="23" t="s">
        <v>8488</v>
      </c>
      <c r="G311" s="23" t="s">
        <v>9896</v>
      </c>
      <c r="H311" s="23" t="s">
        <v>4451</v>
      </c>
      <c r="I311" s="23" t="s">
        <v>9993</v>
      </c>
      <c r="J311" s="23" t="s">
        <v>9994</v>
      </c>
      <c r="K311" s="23" t="s">
        <v>10098</v>
      </c>
      <c r="L311" s="24" t="s">
        <v>10099</v>
      </c>
      <c r="M311" s="23" t="s">
        <v>7274</v>
      </c>
      <c r="N311" s="23" t="s">
        <v>8018</v>
      </c>
      <c r="O311" s="23" t="s">
        <v>10100</v>
      </c>
      <c r="P311" s="25" t="s">
        <v>10101</v>
      </c>
      <c r="Q311" s="25" t="s">
        <v>10102</v>
      </c>
      <c r="R311" s="25" t="s">
        <v>8417</v>
      </c>
      <c r="S311" s="25" t="s">
        <v>10103</v>
      </c>
      <c r="T311" s="23" t="s">
        <v>7220</v>
      </c>
      <c r="U311" s="23" t="s">
        <v>10002</v>
      </c>
      <c r="V311" s="25" t="s">
        <v>10104</v>
      </c>
      <c r="W311" s="23" t="s">
        <v>7227</v>
      </c>
      <c r="X311" s="23" t="s">
        <v>8500</v>
      </c>
      <c r="Y311" s="23" t="s">
        <v>10004</v>
      </c>
      <c r="Z311" s="25" t="s">
        <v>10105</v>
      </c>
      <c r="AA311" s="23" t="s">
        <v>7226</v>
      </c>
      <c r="AB311" s="23" t="s">
        <v>7226</v>
      </c>
      <c r="AC311" s="25" t="s">
        <v>7225</v>
      </c>
    </row>
    <row r="312" spans="2:29" ht="15.6" customHeight="1" x14ac:dyDescent="0.25">
      <c r="B312" s="21" t="s">
        <v>9147</v>
      </c>
      <c r="C312" s="22" t="s">
        <v>9895</v>
      </c>
      <c r="D312" s="23" t="s">
        <v>7956</v>
      </c>
      <c r="E312" s="23" t="s">
        <v>7580</v>
      </c>
      <c r="F312" s="23" t="s">
        <v>8488</v>
      </c>
      <c r="G312" s="23" t="s">
        <v>9896</v>
      </c>
      <c r="H312" s="23" t="s">
        <v>4450</v>
      </c>
      <c r="I312" s="23" t="s">
        <v>9993</v>
      </c>
      <c r="J312" s="23" t="s">
        <v>9994</v>
      </c>
      <c r="K312" s="23" t="s">
        <v>10106</v>
      </c>
      <c r="L312" s="24" t="s">
        <v>10107</v>
      </c>
      <c r="M312" s="23" t="s">
        <v>7274</v>
      </c>
      <c r="N312" s="23" t="s">
        <v>8018</v>
      </c>
      <c r="O312" s="23" t="s">
        <v>10108</v>
      </c>
      <c r="P312" s="25" t="s">
        <v>10109</v>
      </c>
      <c r="Q312" s="25" t="s">
        <v>10110</v>
      </c>
      <c r="R312" s="25" t="s">
        <v>10111</v>
      </c>
      <c r="S312" s="25" t="s">
        <v>10112</v>
      </c>
      <c r="T312" s="23" t="s">
        <v>7220</v>
      </c>
      <c r="U312" s="23" t="s">
        <v>10113</v>
      </c>
      <c r="V312" s="25" t="s">
        <v>10114</v>
      </c>
      <c r="W312" s="23" t="s">
        <v>7227</v>
      </c>
      <c r="X312" s="23" t="s">
        <v>8500</v>
      </c>
      <c r="Y312" s="23" t="s">
        <v>10004</v>
      </c>
      <c r="Z312" s="25" t="s">
        <v>10115</v>
      </c>
      <c r="AA312" s="23" t="s">
        <v>7226</v>
      </c>
      <c r="AB312" s="23" t="s">
        <v>7226</v>
      </c>
      <c r="AC312" s="25" t="s">
        <v>7225</v>
      </c>
    </row>
    <row r="313" spans="2:29" ht="15.6" customHeight="1" x14ac:dyDescent="0.25">
      <c r="B313" s="21" t="s">
        <v>9147</v>
      </c>
      <c r="C313" s="22" t="s">
        <v>9895</v>
      </c>
      <c r="D313" s="23" t="s">
        <v>7956</v>
      </c>
      <c r="E313" s="23" t="s">
        <v>7580</v>
      </c>
      <c r="F313" s="23" t="s">
        <v>8488</v>
      </c>
      <c r="G313" s="23" t="s">
        <v>9896</v>
      </c>
      <c r="H313" s="23" t="s">
        <v>4449</v>
      </c>
      <c r="I313" s="23" t="s">
        <v>9993</v>
      </c>
      <c r="J313" s="23" t="s">
        <v>9994</v>
      </c>
      <c r="K313" s="23" t="s">
        <v>10116</v>
      </c>
      <c r="L313" s="24" t="s">
        <v>10117</v>
      </c>
      <c r="M313" s="23" t="s">
        <v>7274</v>
      </c>
      <c r="N313" s="23" t="s">
        <v>8018</v>
      </c>
      <c r="O313" s="23" t="s">
        <v>10118</v>
      </c>
      <c r="P313" s="25" t="s">
        <v>10119</v>
      </c>
      <c r="Q313" s="25" t="s">
        <v>10120</v>
      </c>
      <c r="R313" s="25" t="s">
        <v>10121</v>
      </c>
      <c r="S313" s="25" t="s">
        <v>10122</v>
      </c>
      <c r="T313" s="23" t="s">
        <v>7220</v>
      </c>
      <c r="U313" s="23" t="s">
        <v>10086</v>
      </c>
      <c r="V313" s="25" t="s">
        <v>10123</v>
      </c>
      <c r="W313" s="23" t="s">
        <v>7227</v>
      </c>
      <c r="X313" s="23" t="s">
        <v>8500</v>
      </c>
      <c r="Y313" s="23" t="s">
        <v>10004</v>
      </c>
      <c r="Z313" s="25" t="s">
        <v>10124</v>
      </c>
      <c r="AA313" s="23" t="s">
        <v>7226</v>
      </c>
      <c r="AB313" s="23" t="s">
        <v>7226</v>
      </c>
      <c r="AC313" s="25" t="s">
        <v>7225</v>
      </c>
    </row>
    <row r="314" spans="2:29" ht="15.6" customHeight="1" x14ac:dyDescent="0.25">
      <c r="B314" s="21" t="s">
        <v>9147</v>
      </c>
      <c r="C314" s="22" t="s">
        <v>9895</v>
      </c>
      <c r="D314" s="23" t="s">
        <v>7956</v>
      </c>
      <c r="E314" s="23" t="s">
        <v>7580</v>
      </c>
      <c r="F314" s="23" t="s">
        <v>8488</v>
      </c>
      <c r="G314" s="23" t="s">
        <v>9896</v>
      </c>
      <c r="H314" s="23" t="s">
        <v>4448</v>
      </c>
      <c r="I314" s="23" t="s">
        <v>9993</v>
      </c>
      <c r="J314" s="23" t="s">
        <v>9994</v>
      </c>
      <c r="K314" s="23" t="s">
        <v>10125</v>
      </c>
      <c r="L314" s="24" t="s">
        <v>10126</v>
      </c>
      <c r="M314" s="23" t="s">
        <v>7274</v>
      </c>
      <c r="N314" s="23" t="s">
        <v>8018</v>
      </c>
      <c r="O314" s="23" t="s">
        <v>10127</v>
      </c>
      <c r="P314" s="25" t="s">
        <v>10128</v>
      </c>
      <c r="Q314" s="25" t="s">
        <v>10129</v>
      </c>
      <c r="R314" s="25" t="s">
        <v>10130</v>
      </c>
      <c r="S314" s="25" t="s">
        <v>10131</v>
      </c>
      <c r="T314" s="23" t="s">
        <v>7220</v>
      </c>
      <c r="U314" s="23" t="s">
        <v>10132</v>
      </c>
      <c r="V314" s="25" t="s">
        <v>10133</v>
      </c>
      <c r="W314" s="23" t="s">
        <v>7227</v>
      </c>
      <c r="X314" s="23" t="s">
        <v>8500</v>
      </c>
      <c r="Y314" s="23" t="s">
        <v>10004</v>
      </c>
      <c r="Z314" s="25" t="s">
        <v>10134</v>
      </c>
      <c r="AA314" s="23" t="s">
        <v>7226</v>
      </c>
      <c r="AB314" s="23" t="s">
        <v>7226</v>
      </c>
      <c r="AC314" s="25" t="s">
        <v>7225</v>
      </c>
    </row>
    <row r="315" spans="2:29" ht="15.6" customHeight="1" x14ac:dyDescent="0.25">
      <c r="B315" s="21" t="s">
        <v>9147</v>
      </c>
      <c r="C315" s="22" t="s">
        <v>9895</v>
      </c>
      <c r="D315" s="23" t="s">
        <v>7956</v>
      </c>
      <c r="E315" s="23" t="s">
        <v>7580</v>
      </c>
      <c r="F315" s="23" t="s">
        <v>8488</v>
      </c>
      <c r="G315" s="23" t="s">
        <v>9896</v>
      </c>
      <c r="H315" s="23" t="s">
        <v>4446</v>
      </c>
      <c r="I315" s="23" t="s">
        <v>9993</v>
      </c>
      <c r="J315" s="23" t="s">
        <v>9994</v>
      </c>
      <c r="K315" s="23" t="s">
        <v>10135</v>
      </c>
      <c r="L315" s="24" t="s">
        <v>10136</v>
      </c>
      <c r="M315" s="23" t="s">
        <v>7274</v>
      </c>
      <c r="N315" s="23" t="s">
        <v>8018</v>
      </c>
      <c r="O315" s="23" t="s">
        <v>10137</v>
      </c>
      <c r="P315" s="25" t="s">
        <v>10138</v>
      </c>
      <c r="Q315" s="25" t="s">
        <v>10139</v>
      </c>
      <c r="R315" s="25" t="s">
        <v>10140</v>
      </c>
      <c r="S315" s="25" t="s">
        <v>10141</v>
      </c>
      <c r="T315" s="23" t="s">
        <v>7220</v>
      </c>
      <c r="U315" s="23" t="s">
        <v>10142</v>
      </c>
      <c r="V315" s="25" t="s">
        <v>10143</v>
      </c>
      <c r="W315" s="23" t="s">
        <v>7227</v>
      </c>
      <c r="X315" s="23" t="s">
        <v>8500</v>
      </c>
      <c r="Y315" s="23" t="s">
        <v>10004</v>
      </c>
      <c r="Z315" s="25" t="s">
        <v>10144</v>
      </c>
      <c r="AA315" s="23" t="s">
        <v>7226</v>
      </c>
      <c r="AB315" s="23" t="s">
        <v>7226</v>
      </c>
      <c r="AC315" s="25" t="s">
        <v>7225</v>
      </c>
    </row>
    <row r="316" spans="2:29" ht="15.6" customHeight="1" x14ac:dyDescent="0.25">
      <c r="B316" s="21"/>
      <c r="C316" s="22"/>
      <c r="D316" s="23"/>
      <c r="E316" s="23"/>
      <c r="F316" s="23"/>
      <c r="G316" s="23"/>
      <c r="H316" s="26"/>
      <c r="I316" s="23"/>
      <c r="J316" s="26"/>
      <c r="K316" s="26"/>
      <c r="L316" s="27" t="s">
        <v>10145</v>
      </c>
      <c r="M316" s="26"/>
      <c r="N316" s="26"/>
      <c r="O316" s="26"/>
      <c r="P316" s="28" t="s">
        <v>10146</v>
      </c>
      <c r="Q316" s="28" t="s">
        <v>10147</v>
      </c>
      <c r="R316" s="28" t="s">
        <v>10148</v>
      </c>
      <c r="S316" s="28" t="s">
        <v>10149</v>
      </c>
      <c r="T316" s="26"/>
      <c r="U316" s="26"/>
      <c r="V316" s="28" t="s">
        <v>10150</v>
      </c>
      <c r="W316" s="26"/>
      <c r="X316" s="26"/>
      <c r="Y316" s="26"/>
      <c r="Z316" s="28" t="s">
        <v>10151</v>
      </c>
      <c r="AA316" s="26"/>
      <c r="AB316" s="26"/>
      <c r="AC316" s="28" t="s">
        <v>7225</v>
      </c>
    </row>
    <row r="317" spans="2:29" ht="15.6" customHeight="1" x14ac:dyDescent="0.25">
      <c r="B317" s="21" t="s">
        <v>9147</v>
      </c>
      <c r="C317" s="22" t="s">
        <v>9895</v>
      </c>
      <c r="D317" s="23" t="s">
        <v>9147</v>
      </c>
      <c r="E317" s="23" t="s">
        <v>10152</v>
      </c>
      <c r="F317" s="23" t="s">
        <v>10153</v>
      </c>
      <c r="G317" s="23" t="s">
        <v>9896</v>
      </c>
      <c r="H317" s="23" t="s">
        <v>10154</v>
      </c>
      <c r="I317" s="23" t="s">
        <v>10155</v>
      </c>
      <c r="J317" s="23" t="s">
        <v>10156</v>
      </c>
      <c r="K317" s="23" t="s">
        <v>10157</v>
      </c>
      <c r="L317" s="24" t="s">
        <v>10158</v>
      </c>
      <c r="M317" s="23" t="s">
        <v>7274</v>
      </c>
      <c r="N317" s="23" t="s">
        <v>9155</v>
      </c>
      <c r="O317" s="23" t="s">
        <v>10159</v>
      </c>
      <c r="P317" s="25" t="s">
        <v>10160</v>
      </c>
      <c r="Q317" s="25" t="s">
        <v>10161</v>
      </c>
      <c r="R317" s="25" t="s">
        <v>10162</v>
      </c>
      <c r="S317" s="25" t="s">
        <v>10163</v>
      </c>
      <c r="T317" s="23" t="s">
        <v>7220</v>
      </c>
      <c r="U317" s="23" t="s">
        <v>10164</v>
      </c>
      <c r="V317" s="25" t="s">
        <v>10165</v>
      </c>
      <c r="W317" s="23" t="s">
        <v>7227</v>
      </c>
      <c r="X317" s="23" t="s">
        <v>7450</v>
      </c>
      <c r="Y317" s="23" t="s">
        <v>10166</v>
      </c>
      <c r="Z317" s="25" t="s">
        <v>10167</v>
      </c>
      <c r="AA317" s="23" t="s">
        <v>7226</v>
      </c>
      <c r="AB317" s="23" t="s">
        <v>7226</v>
      </c>
      <c r="AC317" s="25" t="s">
        <v>7225</v>
      </c>
    </row>
    <row r="318" spans="2:29" ht="15.6" customHeight="1" x14ac:dyDescent="0.25">
      <c r="B318" s="21" t="s">
        <v>9147</v>
      </c>
      <c r="C318" s="22" t="s">
        <v>9895</v>
      </c>
      <c r="D318" s="23" t="s">
        <v>9147</v>
      </c>
      <c r="E318" s="23" t="s">
        <v>10152</v>
      </c>
      <c r="F318" s="23" t="s">
        <v>10153</v>
      </c>
      <c r="G318" s="23" t="s">
        <v>9896</v>
      </c>
      <c r="H318" s="23" t="s">
        <v>10168</v>
      </c>
      <c r="I318" s="23" t="s">
        <v>10155</v>
      </c>
      <c r="J318" s="23" t="s">
        <v>10156</v>
      </c>
      <c r="K318" s="23" t="s">
        <v>10169</v>
      </c>
      <c r="L318" s="24" t="s">
        <v>10170</v>
      </c>
      <c r="M318" s="23" t="s">
        <v>7274</v>
      </c>
      <c r="N318" s="23" t="s">
        <v>9155</v>
      </c>
      <c r="O318" s="23" t="s">
        <v>10171</v>
      </c>
      <c r="P318" s="25" t="s">
        <v>10172</v>
      </c>
      <c r="Q318" s="25" t="s">
        <v>10173</v>
      </c>
      <c r="R318" s="25" t="s">
        <v>10174</v>
      </c>
      <c r="S318" s="25" t="s">
        <v>10175</v>
      </c>
      <c r="T318" s="23" t="s">
        <v>7220</v>
      </c>
      <c r="U318" s="23" t="s">
        <v>10176</v>
      </c>
      <c r="V318" s="25" t="s">
        <v>10177</v>
      </c>
      <c r="W318" s="23" t="s">
        <v>7227</v>
      </c>
      <c r="X318" s="23" t="s">
        <v>7450</v>
      </c>
      <c r="Y318" s="23" t="s">
        <v>10166</v>
      </c>
      <c r="Z318" s="25" t="s">
        <v>10178</v>
      </c>
      <c r="AA318" s="23" t="s">
        <v>7226</v>
      </c>
      <c r="AB318" s="23" t="s">
        <v>7226</v>
      </c>
      <c r="AC318" s="25" t="s">
        <v>7225</v>
      </c>
    </row>
    <row r="319" spans="2:29" ht="15.6" customHeight="1" x14ac:dyDescent="0.25">
      <c r="B319" s="21" t="s">
        <v>9147</v>
      </c>
      <c r="C319" s="22" t="s">
        <v>9895</v>
      </c>
      <c r="D319" s="23" t="s">
        <v>9147</v>
      </c>
      <c r="E319" s="23" t="s">
        <v>10152</v>
      </c>
      <c r="F319" s="23" t="s">
        <v>10153</v>
      </c>
      <c r="G319" s="23" t="s">
        <v>9896</v>
      </c>
      <c r="H319" s="23" t="s">
        <v>10179</v>
      </c>
      <c r="I319" s="23" t="s">
        <v>10155</v>
      </c>
      <c r="J319" s="23" t="s">
        <v>10156</v>
      </c>
      <c r="K319" s="23" t="s">
        <v>10180</v>
      </c>
      <c r="L319" s="24" t="s">
        <v>10181</v>
      </c>
      <c r="M319" s="23" t="s">
        <v>7274</v>
      </c>
      <c r="N319" s="23" t="s">
        <v>9155</v>
      </c>
      <c r="O319" s="23" t="s">
        <v>10182</v>
      </c>
      <c r="P319" s="25" t="s">
        <v>10183</v>
      </c>
      <c r="Q319" s="25" t="s">
        <v>10184</v>
      </c>
      <c r="R319" s="25" t="s">
        <v>10185</v>
      </c>
      <c r="S319" s="25" t="s">
        <v>10186</v>
      </c>
      <c r="T319" s="23" t="s">
        <v>7220</v>
      </c>
      <c r="U319" s="23" t="s">
        <v>10176</v>
      </c>
      <c r="V319" s="25" t="s">
        <v>10187</v>
      </c>
      <c r="W319" s="23" t="s">
        <v>7227</v>
      </c>
      <c r="X319" s="23" t="s">
        <v>7450</v>
      </c>
      <c r="Y319" s="23" t="s">
        <v>10166</v>
      </c>
      <c r="Z319" s="25" t="s">
        <v>10188</v>
      </c>
      <c r="AA319" s="23" t="s">
        <v>7226</v>
      </c>
      <c r="AB319" s="23" t="s">
        <v>7226</v>
      </c>
      <c r="AC319" s="25" t="s">
        <v>7225</v>
      </c>
    </row>
    <row r="320" spans="2:29" ht="15.6" customHeight="1" x14ac:dyDescent="0.25">
      <c r="B320" s="21" t="s">
        <v>9147</v>
      </c>
      <c r="C320" s="22" t="s">
        <v>9895</v>
      </c>
      <c r="D320" s="23" t="s">
        <v>9147</v>
      </c>
      <c r="E320" s="23" t="s">
        <v>10152</v>
      </c>
      <c r="F320" s="23" t="s">
        <v>10153</v>
      </c>
      <c r="G320" s="23" t="s">
        <v>9896</v>
      </c>
      <c r="H320" s="23" t="s">
        <v>10189</v>
      </c>
      <c r="I320" s="23" t="s">
        <v>10155</v>
      </c>
      <c r="J320" s="23" t="s">
        <v>10156</v>
      </c>
      <c r="K320" s="23" t="s">
        <v>10190</v>
      </c>
      <c r="L320" s="24" t="s">
        <v>10191</v>
      </c>
      <c r="M320" s="23" t="s">
        <v>7274</v>
      </c>
      <c r="N320" s="23" t="s">
        <v>9155</v>
      </c>
      <c r="O320" s="23" t="s">
        <v>10192</v>
      </c>
      <c r="P320" s="25" t="s">
        <v>10193</v>
      </c>
      <c r="Q320" s="25" t="s">
        <v>10194</v>
      </c>
      <c r="R320" s="25" t="s">
        <v>10195</v>
      </c>
      <c r="S320" s="25" t="s">
        <v>10196</v>
      </c>
      <c r="T320" s="23" t="s">
        <v>7220</v>
      </c>
      <c r="U320" s="23" t="s">
        <v>10176</v>
      </c>
      <c r="V320" s="25" t="s">
        <v>10197</v>
      </c>
      <c r="W320" s="23" t="s">
        <v>7227</v>
      </c>
      <c r="X320" s="23" t="s">
        <v>7450</v>
      </c>
      <c r="Y320" s="23" t="s">
        <v>10166</v>
      </c>
      <c r="Z320" s="25" t="s">
        <v>10198</v>
      </c>
      <c r="AA320" s="23" t="s">
        <v>7226</v>
      </c>
      <c r="AB320" s="23" t="s">
        <v>7226</v>
      </c>
      <c r="AC320" s="25" t="s">
        <v>7225</v>
      </c>
    </row>
    <row r="321" spans="2:29" ht="15.6" customHeight="1" x14ac:dyDescent="0.25">
      <c r="B321" s="21" t="s">
        <v>9147</v>
      </c>
      <c r="C321" s="22" t="s">
        <v>9895</v>
      </c>
      <c r="D321" s="23" t="s">
        <v>9147</v>
      </c>
      <c r="E321" s="23" t="s">
        <v>10152</v>
      </c>
      <c r="F321" s="23" t="s">
        <v>10153</v>
      </c>
      <c r="G321" s="23" t="s">
        <v>9896</v>
      </c>
      <c r="H321" s="23" t="s">
        <v>10199</v>
      </c>
      <c r="I321" s="23" t="s">
        <v>10155</v>
      </c>
      <c r="J321" s="23" t="s">
        <v>10156</v>
      </c>
      <c r="K321" s="23" t="s">
        <v>10200</v>
      </c>
      <c r="L321" s="24" t="s">
        <v>10201</v>
      </c>
      <c r="M321" s="23" t="s">
        <v>7274</v>
      </c>
      <c r="N321" s="23" t="s">
        <v>9155</v>
      </c>
      <c r="O321" s="23" t="s">
        <v>10202</v>
      </c>
      <c r="P321" s="25" t="s">
        <v>10203</v>
      </c>
      <c r="Q321" s="25" t="s">
        <v>10204</v>
      </c>
      <c r="R321" s="25" t="s">
        <v>10205</v>
      </c>
      <c r="S321" s="25" t="s">
        <v>10206</v>
      </c>
      <c r="T321" s="23" t="s">
        <v>7220</v>
      </c>
      <c r="U321" s="23" t="s">
        <v>10176</v>
      </c>
      <c r="V321" s="25" t="s">
        <v>10207</v>
      </c>
      <c r="W321" s="23" t="s">
        <v>7227</v>
      </c>
      <c r="X321" s="23" t="s">
        <v>7450</v>
      </c>
      <c r="Y321" s="23" t="s">
        <v>10166</v>
      </c>
      <c r="Z321" s="25" t="s">
        <v>10208</v>
      </c>
      <c r="AA321" s="23" t="s">
        <v>7226</v>
      </c>
      <c r="AB321" s="23" t="s">
        <v>7226</v>
      </c>
      <c r="AC321" s="25" t="s">
        <v>7225</v>
      </c>
    </row>
    <row r="322" spans="2:29" ht="15.6" customHeight="1" x14ac:dyDescent="0.25">
      <c r="B322" s="21" t="s">
        <v>9147</v>
      </c>
      <c r="C322" s="22" t="s">
        <v>9895</v>
      </c>
      <c r="D322" s="23" t="s">
        <v>9147</v>
      </c>
      <c r="E322" s="23" t="s">
        <v>10152</v>
      </c>
      <c r="F322" s="23" t="s">
        <v>10153</v>
      </c>
      <c r="G322" s="23" t="s">
        <v>9896</v>
      </c>
      <c r="H322" s="23" t="s">
        <v>10209</v>
      </c>
      <c r="I322" s="23" t="s">
        <v>10155</v>
      </c>
      <c r="J322" s="23" t="s">
        <v>10156</v>
      </c>
      <c r="K322" s="23" t="s">
        <v>10210</v>
      </c>
      <c r="L322" s="24" t="s">
        <v>10211</v>
      </c>
      <c r="M322" s="23" t="s">
        <v>7274</v>
      </c>
      <c r="N322" s="23" t="s">
        <v>9155</v>
      </c>
      <c r="O322" s="23" t="s">
        <v>10212</v>
      </c>
      <c r="P322" s="25" t="s">
        <v>10213</v>
      </c>
      <c r="Q322" s="25" t="s">
        <v>10214</v>
      </c>
      <c r="R322" s="25" t="s">
        <v>10215</v>
      </c>
      <c r="S322" s="25" t="s">
        <v>10216</v>
      </c>
      <c r="T322" s="23" t="s">
        <v>7220</v>
      </c>
      <c r="U322" s="23" t="s">
        <v>10164</v>
      </c>
      <c r="V322" s="25" t="s">
        <v>10217</v>
      </c>
      <c r="W322" s="23" t="s">
        <v>7227</v>
      </c>
      <c r="X322" s="23" t="s">
        <v>7450</v>
      </c>
      <c r="Y322" s="23" t="s">
        <v>10166</v>
      </c>
      <c r="Z322" s="25" t="s">
        <v>10218</v>
      </c>
      <c r="AA322" s="23" t="s">
        <v>7226</v>
      </c>
      <c r="AB322" s="23" t="s">
        <v>7226</v>
      </c>
      <c r="AC322" s="25" t="s">
        <v>7225</v>
      </c>
    </row>
    <row r="323" spans="2:29" ht="15.6" customHeight="1" x14ac:dyDescent="0.25">
      <c r="B323" s="21" t="s">
        <v>9147</v>
      </c>
      <c r="C323" s="22" t="s">
        <v>9895</v>
      </c>
      <c r="D323" s="23" t="s">
        <v>9147</v>
      </c>
      <c r="E323" s="23" t="s">
        <v>10152</v>
      </c>
      <c r="F323" s="23" t="s">
        <v>10153</v>
      </c>
      <c r="G323" s="23" t="s">
        <v>9896</v>
      </c>
      <c r="H323" s="23" t="s">
        <v>10219</v>
      </c>
      <c r="I323" s="23" t="s">
        <v>10155</v>
      </c>
      <c r="J323" s="23" t="s">
        <v>10156</v>
      </c>
      <c r="K323" s="23" t="s">
        <v>10220</v>
      </c>
      <c r="L323" s="24" t="s">
        <v>10221</v>
      </c>
      <c r="M323" s="23" t="s">
        <v>7274</v>
      </c>
      <c r="N323" s="23" t="s">
        <v>9155</v>
      </c>
      <c r="O323" s="23" t="s">
        <v>10222</v>
      </c>
      <c r="P323" s="25" t="s">
        <v>10223</v>
      </c>
      <c r="Q323" s="25" t="s">
        <v>10224</v>
      </c>
      <c r="R323" s="25" t="s">
        <v>10225</v>
      </c>
      <c r="S323" s="25" t="s">
        <v>10226</v>
      </c>
      <c r="T323" s="23" t="s">
        <v>7220</v>
      </c>
      <c r="U323" s="23" t="s">
        <v>10164</v>
      </c>
      <c r="V323" s="25" t="s">
        <v>10227</v>
      </c>
      <c r="W323" s="23" t="s">
        <v>7227</v>
      </c>
      <c r="X323" s="23" t="s">
        <v>7450</v>
      </c>
      <c r="Y323" s="23" t="s">
        <v>10166</v>
      </c>
      <c r="Z323" s="25" t="s">
        <v>10228</v>
      </c>
      <c r="AA323" s="23" t="s">
        <v>7226</v>
      </c>
      <c r="AB323" s="23" t="s">
        <v>7226</v>
      </c>
      <c r="AC323" s="25" t="s">
        <v>7225</v>
      </c>
    </row>
    <row r="324" spans="2:29" ht="15.6" customHeight="1" x14ac:dyDescent="0.25">
      <c r="B324" s="21" t="s">
        <v>9147</v>
      </c>
      <c r="C324" s="22" t="s">
        <v>9895</v>
      </c>
      <c r="D324" s="23" t="s">
        <v>9147</v>
      </c>
      <c r="E324" s="23" t="s">
        <v>10152</v>
      </c>
      <c r="F324" s="23" t="s">
        <v>10153</v>
      </c>
      <c r="G324" s="23" t="s">
        <v>9896</v>
      </c>
      <c r="H324" s="23" t="s">
        <v>10229</v>
      </c>
      <c r="I324" s="23" t="s">
        <v>10155</v>
      </c>
      <c r="J324" s="23" t="s">
        <v>10156</v>
      </c>
      <c r="K324" s="23" t="s">
        <v>10230</v>
      </c>
      <c r="L324" s="24" t="s">
        <v>10231</v>
      </c>
      <c r="M324" s="23" t="s">
        <v>7274</v>
      </c>
      <c r="N324" s="23" t="s">
        <v>9155</v>
      </c>
      <c r="O324" s="23" t="s">
        <v>10202</v>
      </c>
      <c r="P324" s="25" t="s">
        <v>10232</v>
      </c>
      <c r="Q324" s="25" t="s">
        <v>10233</v>
      </c>
      <c r="R324" s="25" t="s">
        <v>8365</v>
      </c>
      <c r="S324" s="25" t="s">
        <v>10234</v>
      </c>
      <c r="T324" s="23" t="s">
        <v>7220</v>
      </c>
      <c r="U324" s="23" t="s">
        <v>10164</v>
      </c>
      <c r="V324" s="25" t="s">
        <v>10235</v>
      </c>
      <c r="W324" s="23" t="s">
        <v>7227</v>
      </c>
      <c r="X324" s="23" t="s">
        <v>7450</v>
      </c>
      <c r="Y324" s="23" t="s">
        <v>10166</v>
      </c>
      <c r="Z324" s="25" t="s">
        <v>10236</v>
      </c>
      <c r="AA324" s="23" t="s">
        <v>7226</v>
      </c>
      <c r="AB324" s="23" t="s">
        <v>7226</v>
      </c>
      <c r="AC324" s="25" t="s">
        <v>7225</v>
      </c>
    </row>
    <row r="325" spans="2:29" ht="15.6" customHeight="1" x14ac:dyDescent="0.25">
      <c r="B325" s="21" t="s">
        <v>9147</v>
      </c>
      <c r="C325" s="22" t="s">
        <v>9895</v>
      </c>
      <c r="D325" s="23" t="s">
        <v>9147</v>
      </c>
      <c r="E325" s="23" t="s">
        <v>10152</v>
      </c>
      <c r="F325" s="23" t="s">
        <v>10153</v>
      </c>
      <c r="G325" s="23" t="s">
        <v>9896</v>
      </c>
      <c r="H325" s="23" t="s">
        <v>10237</v>
      </c>
      <c r="I325" s="23" t="s">
        <v>10155</v>
      </c>
      <c r="J325" s="23" t="s">
        <v>10156</v>
      </c>
      <c r="K325" s="23" t="s">
        <v>10238</v>
      </c>
      <c r="L325" s="24" t="s">
        <v>10239</v>
      </c>
      <c r="M325" s="23" t="s">
        <v>7274</v>
      </c>
      <c r="N325" s="23" t="s">
        <v>9155</v>
      </c>
      <c r="O325" s="23" t="s">
        <v>10240</v>
      </c>
      <c r="P325" s="25" t="s">
        <v>10241</v>
      </c>
      <c r="Q325" s="25" t="s">
        <v>10242</v>
      </c>
      <c r="R325" s="25" t="s">
        <v>10243</v>
      </c>
      <c r="S325" s="25" t="s">
        <v>10244</v>
      </c>
      <c r="T325" s="23" t="s">
        <v>7220</v>
      </c>
      <c r="U325" s="23" t="s">
        <v>10176</v>
      </c>
      <c r="V325" s="25" t="s">
        <v>10245</v>
      </c>
      <c r="W325" s="23" t="s">
        <v>7227</v>
      </c>
      <c r="X325" s="23" t="s">
        <v>7450</v>
      </c>
      <c r="Y325" s="23" t="s">
        <v>10166</v>
      </c>
      <c r="Z325" s="25" t="s">
        <v>10246</v>
      </c>
      <c r="AA325" s="23" t="s">
        <v>7226</v>
      </c>
      <c r="AB325" s="23" t="s">
        <v>7226</v>
      </c>
      <c r="AC325" s="25" t="s">
        <v>7225</v>
      </c>
    </row>
    <row r="326" spans="2:29" ht="15.6" customHeight="1" x14ac:dyDescent="0.25">
      <c r="B326" s="21" t="s">
        <v>9147</v>
      </c>
      <c r="C326" s="22" t="s">
        <v>9895</v>
      </c>
      <c r="D326" s="23" t="s">
        <v>9147</v>
      </c>
      <c r="E326" s="23" t="s">
        <v>10152</v>
      </c>
      <c r="F326" s="23" t="s">
        <v>10153</v>
      </c>
      <c r="G326" s="23" t="s">
        <v>9896</v>
      </c>
      <c r="H326" s="23" t="s">
        <v>10247</v>
      </c>
      <c r="I326" s="23" t="s">
        <v>10155</v>
      </c>
      <c r="J326" s="23" t="s">
        <v>10156</v>
      </c>
      <c r="K326" s="23" t="s">
        <v>10248</v>
      </c>
      <c r="L326" s="24" t="s">
        <v>10249</v>
      </c>
      <c r="M326" s="23" t="s">
        <v>7274</v>
      </c>
      <c r="N326" s="23" t="s">
        <v>9155</v>
      </c>
      <c r="O326" s="23" t="s">
        <v>10250</v>
      </c>
      <c r="P326" s="25" t="s">
        <v>10251</v>
      </c>
      <c r="Q326" s="25" t="s">
        <v>10252</v>
      </c>
      <c r="R326" s="25" t="s">
        <v>10253</v>
      </c>
      <c r="S326" s="25" t="s">
        <v>10254</v>
      </c>
      <c r="T326" s="23" t="s">
        <v>7220</v>
      </c>
      <c r="U326" s="23" t="s">
        <v>10255</v>
      </c>
      <c r="V326" s="25" t="s">
        <v>10256</v>
      </c>
      <c r="W326" s="23" t="s">
        <v>7227</v>
      </c>
      <c r="X326" s="23" t="s">
        <v>7450</v>
      </c>
      <c r="Y326" s="23" t="s">
        <v>10166</v>
      </c>
      <c r="Z326" s="25" t="s">
        <v>10257</v>
      </c>
      <c r="AA326" s="23" t="s">
        <v>7226</v>
      </c>
      <c r="AB326" s="23" t="s">
        <v>7226</v>
      </c>
      <c r="AC326" s="25" t="s">
        <v>7225</v>
      </c>
    </row>
    <row r="327" spans="2:29" ht="15.6" customHeight="1" x14ac:dyDescent="0.25">
      <c r="B327" s="21" t="s">
        <v>9147</v>
      </c>
      <c r="C327" s="22" t="s">
        <v>9895</v>
      </c>
      <c r="D327" s="23" t="s">
        <v>9147</v>
      </c>
      <c r="E327" s="23" t="s">
        <v>10152</v>
      </c>
      <c r="F327" s="23" t="s">
        <v>10153</v>
      </c>
      <c r="G327" s="23" t="s">
        <v>9896</v>
      </c>
      <c r="H327" s="23" t="s">
        <v>10258</v>
      </c>
      <c r="I327" s="23" t="s">
        <v>10155</v>
      </c>
      <c r="J327" s="23" t="s">
        <v>10156</v>
      </c>
      <c r="K327" s="23" t="s">
        <v>10259</v>
      </c>
      <c r="L327" s="24" t="s">
        <v>10260</v>
      </c>
      <c r="M327" s="23" t="s">
        <v>7274</v>
      </c>
      <c r="N327" s="23" t="s">
        <v>9155</v>
      </c>
      <c r="O327" s="23" t="s">
        <v>10261</v>
      </c>
      <c r="P327" s="25" t="s">
        <v>10262</v>
      </c>
      <c r="Q327" s="25" t="s">
        <v>10263</v>
      </c>
      <c r="R327" s="25" t="s">
        <v>10264</v>
      </c>
      <c r="S327" s="25" t="s">
        <v>10265</v>
      </c>
      <c r="T327" s="23" t="s">
        <v>7220</v>
      </c>
      <c r="U327" s="23" t="s">
        <v>10266</v>
      </c>
      <c r="V327" s="25" t="s">
        <v>10267</v>
      </c>
      <c r="W327" s="23" t="s">
        <v>7227</v>
      </c>
      <c r="X327" s="23" t="s">
        <v>7450</v>
      </c>
      <c r="Y327" s="23" t="s">
        <v>10166</v>
      </c>
      <c r="Z327" s="25" t="s">
        <v>10268</v>
      </c>
      <c r="AA327" s="23" t="s">
        <v>7226</v>
      </c>
      <c r="AB327" s="23" t="s">
        <v>7226</v>
      </c>
      <c r="AC327" s="25" t="s">
        <v>7225</v>
      </c>
    </row>
    <row r="328" spans="2:29" ht="15.6" customHeight="1" x14ac:dyDescent="0.25">
      <c r="B328" s="21" t="s">
        <v>9147</v>
      </c>
      <c r="C328" s="22" t="s">
        <v>9895</v>
      </c>
      <c r="D328" s="23" t="s">
        <v>9147</v>
      </c>
      <c r="E328" s="23" t="s">
        <v>10152</v>
      </c>
      <c r="F328" s="23" t="s">
        <v>10153</v>
      </c>
      <c r="G328" s="23" t="s">
        <v>9896</v>
      </c>
      <c r="H328" s="23" t="s">
        <v>10269</v>
      </c>
      <c r="I328" s="23" t="s">
        <v>10155</v>
      </c>
      <c r="J328" s="23" t="s">
        <v>10156</v>
      </c>
      <c r="K328" s="23" t="s">
        <v>10270</v>
      </c>
      <c r="L328" s="24" t="s">
        <v>10271</v>
      </c>
      <c r="M328" s="23" t="s">
        <v>7274</v>
      </c>
      <c r="N328" s="23" t="s">
        <v>9155</v>
      </c>
      <c r="O328" s="23" t="s">
        <v>10272</v>
      </c>
      <c r="P328" s="25" t="s">
        <v>10273</v>
      </c>
      <c r="Q328" s="25" t="s">
        <v>10274</v>
      </c>
      <c r="R328" s="25" t="s">
        <v>7225</v>
      </c>
      <c r="S328" s="25" t="s">
        <v>7225</v>
      </c>
      <c r="T328" s="23" t="s">
        <v>7220</v>
      </c>
      <c r="U328" s="23" t="s">
        <v>10275</v>
      </c>
      <c r="V328" s="25" t="s">
        <v>10276</v>
      </c>
      <c r="W328" s="23" t="s">
        <v>7227</v>
      </c>
      <c r="X328" s="23" t="s">
        <v>7450</v>
      </c>
      <c r="Y328" s="23" t="s">
        <v>10166</v>
      </c>
      <c r="Z328" s="25" t="s">
        <v>10277</v>
      </c>
      <c r="AA328" s="23" t="s">
        <v>7226</v>
      </c>
      <c r="AB328" s="23" t="s">
        <v>7226</v>
      </c>
      <c r="AC328" s="25" t="s">
        <v>7225</v>
      </c>
    </row>
    <row r="329" spans="2:29" ht="15.6" customHeight="1" x14ac:dyDescent="0.25">
      <c r="B329" s="21" t="s">
        <v>9147</v>
      </c>
      <c r="C329" s="22" t="s">
        <v>9895</v>
      </c>
      <c r="D329" s="23" t="s">
        <v>9147</v>
      </c>
      <c r="E329" s="23" t="s">
        <v>10152</v>
      </c>
      <c r="F329" s="23" t="s">
        <v>10153</v>
      </c>
      <c r="G329" s="23" t="s">
        <v>9896</v>
      </c>
      <c r="H329" s="23" t="s">
        <v>10278</v>
      </c>
      <c r="I329" s="23" t="s">
        <v>10155</v>
      </c>
      <c r="J329" s="23" t="s">
        <v>10156</v>
      </c>
      <c r="K329" s="23" t="s">
        <v>10279</v>
      </c>
      <c r="L329" s="24" t="s">
        <v>10280</v>
      </c>
      <c r="M329" s="23" t="s">
        <v>7274</v>
      </c>
      <c r="N329" s="23" t="s">
        <v>9155</v>
      </c>
      <c r="O329" s="23" t="s">
        <v>10281</v>
      </c>
      <c r="P329" s="25" t="s">
        <v>10282</v>
      </c>
      <c r="Q329" s="25" t="s">
        <v>10283</v>
      </c>
      <c r="R329" s="25" t="s">
        <v>7225</v>
      </c>
      <c r="S329" s="25" t="s">
        <v>7225</v>
      </c>
      <c r="T329" s="23" t="s">
        <v>7220</v>
      </c>
      <c r="U329" s="23" t="s">
        <v>10284</v>
      </c>
      <c r="V329" s="25" t="s">
        <v>10285</v>
      </c>
      <c r="W329" s="23" t="s">
        <v>7227</v>
      </c>
      <c r="X329" s="23" t="s">
        <v>7450</v>
      </c>
      <c r="Y329" s="23" t="s">
        <v>10166</v>
      </c>
      <c r="Z329" s="25" t="s">
        <v>10286</v>
      </c>
      <c r="AA329" s="23" t="s">
        <v>7226</v>
      </c>
      <c r="AB329" s="23" t="s">
        <v>7226</v>
      </c>
      <c r="AC329" s="25" t="s">
        <v>7225</v>
      </c>
    </row>
    <row r="330" spans="2:29" ht="15.6" customHeight="1" x14ac:dyDescent="0.25">
      <c r="B330" s="21" t="s">
        <v>9147</v>
      </c>
      <c r="C330" s="22" t="s">
        <v>9895</v>
      </c>
      <c r="D330" s="23" t="s">
        <v>9147</v>
      </c>
      <c r="E330" s="23" t="s">
        <v>10152</v>
      </c>
      <c r="F330" s="23" t="s">
        <v>10153</v>
      </c>
      <c r="G330" s="23" t="s">
        <v>9896</v>
      </c>
      <c r="H330" s="23" t="s">
        <v>10287</v>
      </c>
      <c r="I330" s="23" t="s">
        <v>10155</v>
      </c>
      <c r="J330" s="23" t="s">
        <v>10156</v>
      </c>
      <c r="K330" s="23" t="s">
        <v>10288</v>
      </c>
      <c r="L330" s="24" t="s">
        <v>10289</v>
      </c>
      <c r="M330" s="23" t="s">
        <v>7274</v>
      </c>
      <c r="N330" s="23" t="s">
        <v>9155</v>
      </c>
      <c r="O330" s="23" t="s">
        <v>10290</v>
      </c>
      <c r="P330" s="25" t="s">
        <v>10291</v>
      </c>
      <c r="Q330" s="25" t="s">
        <v>10292</v>
      </c>
      <c r="R330" s="25" t="s">
        <v>7225</v>
      </c>
      <c r="S330" s="25" t="s">
        <v>7225</v>
      </c>
      <c r="T330" s="23" t="s">
        <v>7220</v>
      </c>
      <c r="U330" s="23" t="s">
        <v>10176</v>
      </c>
      <c r="V330" s="25" t="s">
        <v>10293</v>
      </c>
      <c r="W330" s="23" t="s">
        <v>7227</v>
      </c>
      <c r="X330" s="23" t="s">
        <v>7450</v>
      </c>
      <c r="Y330" s="23" t="s">
        <v>10166</v>
      </c>
      <c r="Z330" s="25" t="s">
        <v>10294</v>
      </c>
      <c r="AA330" s="23" t="s">
        <v>7226</v>
      </c>
      <c r="AB330" s="23" t="s">
        <v>7226</v>
      </c>
      <c r="AC330" s="25" t="s">
        <v>7225</v>
      </c>
    </row>
    <row r="331" spans="2:29" ht="15.6" customHeight="1" x14ac:dyDescent="0.25">
      <c r="B331" s="21" t="s">
        <v>9147</v>
      </c>
      <c r="C331" s="22" t="s">
        <v>9895</v>
      </c>
      <c r="D331" s="23" t="s">
        <v>9147</v>
      </c>
      <c r="E331" s="23" t="s">
        <v>10152</v>
      </c>
      <c r="F331" s="23" t="s">
        <v>10153</v>
      </c>
      <c r="G331" s="23" t="s">
        <v>9896</v>
      </c>
      <c r="H331" s="23" t="s">
        <v>10295</v>
      </c>
      <c r="I331" s="23" t="s">
        <v>10155</v>
      </c>
      <c r="J331" s="23" t="s">
        <v>10156</v>
      </c>
      <c r="K331" s="23" t="s">
        <v>10296</v>
      </c>
      <c r="L331" s="24" t="s">
        <v>10297</v>
      </c>
      <c r="M331" s="23" t="s">
        <v>7274</v>
      </c>
      <c r="N331" s="23" t="s">
        <v>9155</v>
      </c>
      <c r="O331" s="23" t="s">
        <v>10298</v>
      </c>
      <c r="P331" s="25" t="s">
        <v>10299</v>
      </c>
      <c r="Q331" s="25" t="s">
        <v>10300</v>
      </c>
      <c r="R331" s="25" t="s">
        <v>7225</v>
      </c>
      <c r="S331" s="25" t="s">
        <v>7225</v>
      </c>
      <c r="T331" s="23" t="s">
        <v>7220</v>
      </c>
      <c r="U331" s="23" t="s">
        <v>10301</v>
      </c>
      <c r="V331" s="25" t="s">
        <v>10302</v>
      </c>
      <c r="W331" s="23" t="s">
        <v>7227</v>
      </c>
      <c r="X331" s="23" t="s">
        <v>7450</v>
      </c>
      <c r="Y331" s="23" t="s">
        <v>10166</v>
      </c>
      <c r="Z331" s="25" t="s">
        <v>10303</v>
      </c>
      <c r="AA331" s="23" t="s">
        <v>7226</v>
      </c>
      <c r="AB331" s="23" t="s">
        <v>7226</v>
      </c>
      <c r="AC331" s="25" t="s">
        <v>7225</v>
      </c>
    </row>
    <row r="332" spans="2:29" ht="15.6" customHeight="1" x14ac:dyDescent="0.25">
      <c r="B332" s="21"/>
      <c r="C332" s="22"/>
      <c r="D332" s="23"/>
      <c r="E332" s="23"/>
      <c r="F332" s="23"/>
      <c r="G332" s="23"/>
      <c r="H332" s="26"/>
      <c r="I332" s="23"/>
      <c r="J332" s="26"/>
      <c r="K332" s="26"/>
      <c r="L332" s="27" t="s">
        <v>10304</v>
      </c>
      <c r="M332" s="26"/>
      <c r="N332" s="26"/>
      <c r="O332" s="26"/>
      <c r="P332" s="28" t="s">
        <v>10305</v>
      </c>
      <c r="Q332" s="28" t="s">
        <v>10306</v>
      </c>
      <c r="R332" s="28" t="s">
        <v>10307</v>
      </c>
      <c r="S332" s="28" t="s">
        <v>10308</v>
      </c>
      <c r="T332" s="26"/>
      <c r="U332" s="26"/>
      <c r="V332" s="28" t="s">
        <v>10309</v>
      </c>
      <c r="W332" s="26"/>
      <c r="X332" s="26"/>
      <c r="Y332" s="26"/>
      <c r="Z332" s="28" t="s">
        <v>10310</v>
      </c>
      <c r="AA332" s="26"/>
      <c r="AB332" s="26"/>
      <c r="AC332" s="28" t="s">
        <v>7225</v>
      </c>
    </row>
    <row r="333" spans="2:29" ht="15.6" customHeight="1" x14ac:dyDescent="0.25">
      <c r="B333" s="21" t="s">
        <v>9147</v>
      </c>
      <c r="C333" s="22" t="s">
        <v>10311</v>
      </c>
      <c r="D333" s="23" t="s">
        <v>9147</v>
      </c>
      <c r="E333" s="23" t="s">
        <v>8487</v>
      </c>
      <c r="F333" s="23" t="s">
        <v>8011</v>
      </c>
      <c r="G333" s="23" t="s">
        <v>10312</v>
      </c>
      <c r="H333" s="23" t="s">
        <v>10313</v>
      </c>
      <c r="I333" s="23" t="s">
        <v>89</v>
      </c>
      <c r="J333" s="23" t="s">
        <v>9679</v>
      </c>
      <c r="K333" s="23" t="s">
        <v>10314</v>
      </c>
      <c r="L333" s="24" t="s">
        <v>10315</v>
      </c>
      <c r="M333" s="23" t="s">
        <v>7274</v>
      </c>
      <c r="N333" s="23" t="s">
        <v>9155</v>
      </c>
      <c r="O333" s="23" t="s">
        <v>10316</v>
      </c>
      <c r="P333" s="25" t="s">
        <v>10317</v>
      </c>
      <c r="Q333" s="25" t="s">
        <v>10318</v>
      </c>
      <c r="R333" s="25" t="s">
        <v>10319</v>
      </c>
      <c r="S333" s="25" t="s">
        <v>10320</v>
      </c>
      <c r="T333" s="23" t="s">
        <v>7226</v>
      </c>
      <c r="U333" s="23" t="s">
        <v>7226</v>
      </c>
      <c r="V333" s="25" t="s">
        <v>10318</v>
      </c>
      <c r="W333" s="23" t="s">
        <v>7227</v>
      </c>
      <c r="X333" s="23" t="s">
        <v>8026</v>
      </c>
      <c r="Y333" s="23" t="s">
        <v>10321</v>
      </c>
      <c r="Z333" s="25" t="s">
        <v>10322</v>
      </c>
      <c r="AA333" s="23" t="s">
        <v>7226</v>
      </c>
      <c r="AB333" s="23" t="s">
        <v>7226</v>
      </c>
      <c r="AC333" s="25" t="s">
        <v>7225</v>
      </c>
    </row>
    <row r="334" spans="2:29" ht="15.6" customHeight="1" x14ac:dyDescent="0.25">
      <c r="B334" s="21" t="s">
        <v>9147</v>
      </c>
      <c r="C334" s="22" t="s">
        <v>10311</v>
      </c>
      <c r="D334" s="23" t="s">
        <v>9147</v>
      </c>
      <c r="E334" s="23" t="s">
        <v>8487</v>
      </c>
      <c r="F334" s="23" t="s">
        <v>8011</v>
      </c>
      <c r="G334" s="23" t="s">
        <v>10312</v>
      </c>
      <c r="H334" s="23" t="s">
        <v>10323</v>
      </c>
      <c r="I334" s="23" t="s">
        <v>89</v>
      </c>
      <c r="J334" s="23" t="s">
        <v>9679</v>
      </c>
      <c r="K334" s="23" t="s">
        <v>10324</v>
      </c>
      <c r="L334" s="24" t="s">
        <v>10325</v>
      </c>
      <c r="M334" s="23" t="s">
        <v>7274</v>
      </c>
      <c r="N334" s="23" t="s">
        <v>9155</v>
      </c>
      <c r="O334" s="23" t="s">
        <v>10326</v>
      </c>
      <c r="P334" s="25" t="s">
        <v>10327</v>
      </c>
      <c r="Q334" s="25" t="s">
        <v>10328</v>
      </c>
      <c r="R334" s="25" t="s">
        <v>9410</v>
      </c>
      <c r="S334" s="25" t="s">
        <v>10329</v>
      </c>
      <c r="T334" s="23" t="s">
        <v>7226</v>
      </c>
      <c r="U334" s="23" t="s">
        <v>7226</v>
      </c>
      <c r="V334" s="25" t="s">
        <v>10328</v>
      </c>
      <c r="W334" s="23" t="s">
        <v>7227</v>
      </c>
      <c r="X334" s="23" t="s">
        <v>8026</v>
      </c>
      <c r="Y334" s="23" t="s">
        <v>10321</v>
      </c>
      <c r="Z334" s="25" t="s">
        <v>10330</v>
      </c>
      <c r="AA334" s="23" t="s">
        <v>7226</v>
      </c>
      <c r="AB334" s="23" t="s">
        <v>7226</v>
      </c>
      <c r="AC334" s="25" t="s">
        <v>7225</v>
      </c>
    </row>
    <row r="335" spans="2:29" ht="15.6" customHeight="1" x14ac:dyDescent="0.25">
      <c r="B335" s="21" t="s">
        <v>9147</v>
      </c>
      <c r="C335" s="22" t="s">
        <v>10311</v>
      </c>
      <c r="D335" s="23" t="s">
        <v>9147</v>
      </c>
      <c r="E335" s="23" t="s">
        <v>8487</v>
      </c>
      <c r="F335" s="23" t="s">
        <v>8011</v>
      </c>
      <c r="G335" s="23" t="s">
        <v>10312</v>
      </c>
      <c r="H335" s="23" t="s">
        <v>10331</v>
      </c>
      <c r="I335" s="23" t="s">
        <v>89</v>
      </c>
      <c r="J335" s="23" t="s">
        <v>9679</v>
      </c>
      <c r="K335" s="23" t="s">
        <v>10332</v>
      </c>
      <c r="L335" s="24" t="s">
        <v>10333</v>
      </c>
      <c r="M335" s="23" t="s">
        <v>7274</v>
      </c>
      <c r="N335" s="23" t="s">
        <v>9155</v>
      </c>
      <c r="O335" s="23" t="s">
        <v>10334</v>
      </c>
      <c r="P335" s="25" t="s">
        <v>10335</v>
      </c>
      <c r="Q335" s="25" t="s">
        <v>10336</v>
      </c>
      <c r="R335" s="25" t="s">
        <v>10337</v>
      </c>
      <c r="S335" s="25" t="s">
        <v>10338</v>
      </c>
      <c r="T335" s="23" t="s">
        <v>7226</v>
      </c>
      <c r="U335" s="23" t="s">
        <v>7226</v>
      </c>
      <c r="V335" s="25" t="s">
        <v>10336</v>
      </c>
      <c r="W335" s="23" t="s">
        <v>7227</v>
      </c>
      <c r="X335" s="23" t="s">
        <v>8026</v>
      </c>
      <c r="Y335" s="23" t="s">
        <v>10321</v>
      </c>
      <c r="Z335" s="25" t="s">
        <v>10339</v>
      </c>
      <c r="AA335" s="23" t="s">
        <v>7226</v>
      </c>
      <c r="AB335" s="23" t="s">
        <v>7226</v>
      </c>
      <c r="AC335" s="25" t="s">
        <v>7225</v>
      </c>
    </row>
    <row r="336" spans="2:29" ht="15.6" customHeight="1" x14ac:dyDescent="0.25">
      <c r="B336" s="21"/>
      <c r="C336" s="22"/>
      <c r="D336" s="23"/>
      <c r="E336" s="23"/>
      <c r="F336" s="23"/>
      <c r="G336" s="23"/>
      <c r="H336" s="26"/>
      <c r="I336" s="23"/>
      <c r="J336" s="26"/>
      <c r="K336" s="26"/>
      <c r="L336" s="27" t="s">
        <v>10340</v>
      </c>
      <c r="M336" s="26"/>
      <c r="N336" s="26"/>
      <c r="O336" s="26"/>
      <c r="P336" s="28" t="s">
        <v>10341</v>
      </c>
      <c r="Q336" s="28" t="s">
        <v>10342</v>
      </c>
      <c r="R336" s="28" t="s">
        <v>10343</v>
      </c>
      <c r="S336" s="28" t="s">
        <v>10344</v>
      </c>
      <c r="T336" s="26"/>
      <c r="U336" s="26"/>
      <c r="V336" s="28" t="s">
        <v>10342</v>
      </c>
      <c r="W336" s="26"/>
      <c r="X336" s="26"/>
      <c r="Y336" s="26"/>
      <c r="Z336" s="28" t="s">
        <v>10345</v>
      </c>
      <c r="AA336" s="26"/>
      <c r="AB336" s="26"/>
      <c r="AC336" s="28" t="s">
        <v>7225</v>
      </c>
    </row>
    <row r="337" spans="2:29" ht="15.6" customHeight="1" x14ac:dyDescent="0.25">
      <c r="B337" s="21" t="s">
        <v>9147</v>
      </c>
      <c r="C337" s="22" t="s">
        <v>10346</v>
      </c>
      <c r="D337" s="23" t="s">
        <v>9147</v>
      </c>
      <c r="E337" s="23" t="s">
        <v>7213</v>
      </c>
      <c r="F337" s="23" t="s">
        <v>9147</v>
      </c>
      <c r="G337" s="23" t="s">
        <v>10347</v>
      </c>
      <c r="H337" s="23" t="s">
        <v>10348</v>
      </c>
      <c r="I337" s="23" t="s">
        <v>10284</v>
      </c>
      <c r="J337" s="23" t="s">
        <v>10349</v>
      </c>
      <c r="K337" s="23" t="s">
        <v>10350</v>
      </c>
      <c r="L337" s="24" t="s">
        <v>10351</v>
      </c>
      <c r="M337" s="23" t="s">
        <v>7274</v>
      </c>
      <c r="N337" s="23" t="s">
        <v>10352</v>
      </c>
      <c r="O337" s="23" t="s">
        <v>10353</v>
      </c>
      <c r="P337" s="25" t="s">
        <v>10354</v>
      </c>
      <c r="Q337" s="25" t="s">
        <v>10355</v>
      </c>
      <c r="R337" s="25" t="s">
        <v>10356</v>
      </c>
      <c r="S337" s="25" t="s">
        <v>10357</v>
      </c>
      <c r="T337" s="23" t="s">
        <v>7226</v>
      </c>
      <c r="U337" s="23" t="s">
        <v>7226</v>
      </c>
      <c r="V337" s="25" t="s">
        <v>10355</v>
      </c>
      <c r="W337" s="23" t="s">
        <v>7227</v>
      </c>
      <c r="X337" s="23" t="s">
        <v>9155</v>
      </c>
      <c r="Y337" s="23" t="s">
        <v>10358</v>
      </c>
      <c r="Z337" s="25" t="s">
        <v>10359</v>
      </c>
      <c r="AA337" s="23" t="s">
        <v>7226</v>
      </c>
      <c r="AB337" s="23" t="s">
        <v>7226</v>
      </c>
      <c r="AC337" s="25" t="s">
        <v>7225</v>
      </c>
    </row>
    <row r="338" spans="2:29" ht="15.6" customHeight="1" x14ac:dyDescent="0.25">
      <c r="B338" s="21"/>
      <c r="C338" s="22"/>
      <c r="D338" s="23"/>
      <c r="E338" s="23"/>
      <c r="F338" s="23"/>
      <c r="G338" s="23"/>
      <c r="H338" s="26"/>
      <c r="I338" s="23"/>
      <c r="J338" s="26"/>
      <c r="K338" s="26"/>
      <c r="L338" s="27" t="s">
        <v>10351</v>
      </c>
      <c r="M338" s="26"/>
      <c r="N338" s="26"/>
      <c r="O338" s="26"/>
      <c r="P338" s="28" t="s">
        <v>10354</v>
      </c>
      <c r="Q338" s="28" t="s">
        <v>10355</v>
      </c>
      <c r="R338" s="28" t="s">
        <v>10356</v>
      </c>
      <c r="S338" s="28" t="s">
        <v>10357</v>
      </c>
      <c r="T338" s="26"/>
      <c r="U338" s="26"/>
      <c r="V338" s="28" t="s">
        <v>10355</v>
      </c>
      <c r="W338" s="26"/>
      <c r="X338" s="26"/>
      <c r="Y338" s="26"/>
      <c r="Z338" s="28" t="s">
        <v>10359</v>
      </c>
      <c r="AA338" s="26"/>
      <c r="AB338" s="26"/>
      <c r="AC338" s="28" t="s">
        <v>7225</v>
      </c>
    </row>
    <row r="339" spans="2:29" ht="15.6" customHeight="1" x14ac:dyDescent="0.25">
      <c r="B339" s="21" t="s">
        <v>9147</v>
      </c>
      <c r="C339" s="22" t="s">
        <v>10360</v>
      </c>
      <c r="D339" s="23" t="s">
        <v>7431</v>
      </c>
      <c r="E339" s="23" t="s">
        <v>7213</v>
      </c>
      <c r="F339" s="23" t="s">
        <v>7431</v>
      </c>
      <c r="G339" s="23" t="s">
        <v>10361</v>
      </c>
      <c r="H339" s="23" t="s">
        <v>10362</v>
      </c>
      <c r="I339" s="23" t="s">
        <v>10363</v>
      </c>
      <c r="J339" s="23" t="s">
        <v>9152</v>
      </c>
      <c r="K339" s="23" t="s">
        <v>10364</v>
      </c>
      <c r="L339" s="24" t="s">
        <v>10365</v>
      </c>
      <c r="M339" s="23" t="s">
        <v>7274</v>
      </c>
      <c r="N339" s="23" t="s">
        <v>7441</v>
      </c>
      <c r="O339" s="23" t="s">
        <v>10366</v>
      </c>
      <c r="P339" s="25" t="s">
        <v>10367</v>
      </c>
      <c r="Q339" s="25" t="s">
        <v>10368</v>
      </c>
      <c r="R339" s="25" t="s">
        <v>10369</v>
      </c>
      <c r="S339" s="25" t="s">
        <v>10370</v>
      </c>
      <c r="T339" s="23" t="s">
        <v>10371</v>
      </c>
      <c r="U339" s="23" t="s">
        <v>10372</v>
      </c>
      <c r="V339" s="25" t="s">
        <v>10373</v>
      </c>
      <c r="W339" s="23" t="s">
        <v>7227</v>
      </c>
      <c r="X339" s="23" t="s">
        <v>8637</v>
      </c>
      <c r="Y339" s="23" t="s">
        <v>10374</v>
      </c>
      <c r="Z339" s="25" t="s">
        <v>10375</v>
      </c>
      <c r="AA339" s="23" t="s">
        <v>7226</v>
      </c>
      <c r="AB339" s="23" t="s">
        <v>7226</v>
      </c>
      <c r="AC339" s="25" t="s">
        <v>7225</v>
      </c>
    </row>
    <row r="340" spans="2:29" ht="15.6" customHeight="1" x14ac:dyDescent="0.25">
      <c r="B340" s="21" t="s">
        <v>9147</v>
      </c>
      <c r="C340" s="22" t="s">
        <v>10360</v>
      </c>
      <c r="D340" s="23" t="s">
        <v>7431</v>
      </c>
      <c r="E340" s="23" t="s">
        <v>7213</v>
      </c>
      <c r="F340" s="23" t="s">
        <v>7431</v>
      </c>
      <c r="G340" s="23" t="s">
        <v>10361</v>
      </c>
      <c r="H340" s="23" t="s">
        <v>10376</v>
      </c>
      <c r="I340" s="23" t="s">
        <v>10363</v>
      </c>
      <c r="J340" s="23" t="s">
        <v>9152</v>
      </c>
      <c r="K340" s="23" t="s">
        <v>10377</v>
      </c>
      <c r="L340" s="24" t="s">
        <v>10378</v>
      </c>
      <c r="M340" s="23" t="s">
        <v>7274</v>
      </c>
      <c r="N340" s="23" t="s">
        <v>7441</v>
      </c>
      <c r="O340" s="23" t="s">
        <v>10366</v>
      </c>
      <c r="P340" s="25" t="s">
        <v>10379</v>
      </c>
      <c r="Q340" s="25" t="s">
        <v>10380</v>
      </c>
      <c r="R340" s="25" t="s">
        <v>10381</v>
      </c>
      <c r="S340" s="25" t="s">
        <v>10382</v>
      </c>
      <c r="T340" s="23" t="s">
        <v>10371</v>
      </c>
      <c r="U340" s="23" t="s">
        <v>10383</v>
      </c>
      <c r="V340" s="25" t="s">
        <v>10384</v>
      </c>
      <c r="W340" s="23" t="s">
        <v>7227</v>
      </c>
      <c r="X340" s="23" t="s">
        <v>8637</v>
      </c>
      <c r="Y340" s="23" t="s">
        <v>10374</v>
      </c>
      <c r="Z340" s="25" t="s">
        <v>10385</v>
      </c>
      <c r="AA340" s="23" t="s">
        <v>7226</v>
      </c>
      <c r="AB340" s="23" t="s">
        <v>7226</v>
      </c>
      <c r="AC340" s="25" t="s">
        <v>7225</v>
      </c>
    </row>
    <row r="341" spans="2:29" ht="15.6" customHeight="1" x14ac:dyDescent="0.25">
      <c r="B341" s="21" t="s">
        <v>9147</v>
      </c>
      <c r="C341" s="22" t="s">
        <v>10360</v>
      </c>
      <c r="D341" s="23" t="s">
        <v>7431</v>
      </c>
      <c r="E341" s="23" t="s">
        <v>7213</v>
      </c>
      <c r="F341" s="23" t="s">
        <v>7431</v>
      </c>
      <c r="G341" s="23" t="s">
        <v>10361</v>
      </c>
      <c r="H341" s="23" t="s">
        <v>10386</v>
      </c>
      <c r="I341" s="23" t="s">
        <v>10363</v>
      </c>
      <c r="J341" s="23" t="s">
        <v>9152</v>
      </c>
      <c r="K341" s="23" t="s">
        <v>10387</v>
      </c>
      <c r="L341" s="24" t="s">
        <v>10388</v>
      </c>
      <c r="M341" s="23" t="s">
        <v>7274</v>
      </c>
      <c r="N341" s="23" t="s">
        <v>7441</v>
      </c>
      <c r="O341" s="23" t="s">
        <v>10366</v>
      </c>
      <c r="P341" s="25" t="s">
        <v>10389</v>
      </c>
      <c r="Q341" s="25" t="s">
        <v>10390</v>
      </c>
      <c r="R341" s="25" t="s">
        <v>10391</v>
      </c>
      <c r="S341" s="25" t="s">
        <v>10392</v>
      </c>
      <c r="T341" s="23" t="s">
        <v>10371</v>
      </c>
      <c r="U341" s="23" t="s">
        <v>9709</v>
      </c>
      <c r="V341" s="25" t="s">
        <v>10393</v>
      </c>
      <c r="W341" s="23" t="s">
        <v>7227</v>
      </c>
      <c r="X341" s="23" t="s">
        <v>8637</v>
      </c>
      <c r="Y341" s="23" t="s">
        <v>10374</v>
      </c>
      <c r="Z341" s="25" t="s">
        <v>10394</v>
      </c>
      <c r="AA341" s="23" t="s">
        <v>7226</v>
      </c>
      <c r="AB341" s="23" t="s">
        <v>7226</v>
      </c>
      <c r="AC341" s="25" t="s">
        <v>7225</v>
      </c>
    </row>
    <row r="342" spans="2:29" ht="15.6" customHeight="1" x14ac:dyDescent="0.25">
      <c r="B342" s="21" t="s">
        <v>9147</v>
      </c>
      <c r="C342" s="22" t="s">
        <v>10360</v>
      </c>
      <c r="D342" s="23" t="s">
        <v>7431</v>
      </c>
      <c r="E342" s="23" t="s">
        <v>7213</v>
      </c>
      <c r="F342" s="23" t="s">
        <v>7431</v>
      </c>
      <c r="G342" s="23" t="s">
        <v>10361</v>
      </c>
      <c r="H342" s="23" t="s">
        <v>10395</v>
      </c>
      <c r="I342" s="23" t="s">
        <v>10363</v>
      </c>
      <c r="J342" s="23" t="s">
        <v>9152</v>
      </c>
      <c r="K342" s="23" t="s">
        <v>10396</v>
      </c>
      <c r="L342" s="24" t="s">
        <v>10397</v>
      </c>
      <c r="M342" s="23" t="s">
        <v>7274</v>
      </c>
      <c r="N342" s="23" t="s">
        <v>7441</v>
      </c>
      <c r="O342" s="23" t="s">
        <v>10366</v>
      </c>
      <c r="P342" s="25" t="s">
        <v>10398</v>
      </c>
      <c r="Q342" s="25" t="s">
        <v>10399</v>
      </c>
      <c r="R342" s="25" t="s">
        <v>10400</v>
      </c>
      <c r="S342" s="25" t="s">
        <v>10401</v>
      </c>
      <c r="T342" s="23" t="s">
        <v>10371</v>
      </c>
      <c r="U342" s="23" t="s">
        <v>10402</v>
      </c>
      <c r="V342" s="25" t="s">
        <v>10403</v>
      </c>
      <c r="W342" s="23" t="s">
        <v>7227</v>
      </c>
      <c r="X342" s="23" t="s">
        <v>8637</v>
      </c>
      <c r="Y342" s="23" t="s">
        <v>10374</v>
      </c>
      <c r="Z342" s="25" t="s">
        <v>10404</v>
      </c>
      <c r="AA342" s="23" t="s">
        <v>7226</v>
      </c>
      <c r="AB342" s="23" t="s">
        <v>7226</v>
      </c>
      <c r="AC342" s="25" t="s">
        <v>7225</v>
      </c>
    </row>
    <row r="343" spans="2:29" ht="15.6" customHeight="1" x14ac:dyDescent="0.25">
      <c r="B343" s="21" t="s">
        <v>9147</v>
      </c>
      <c r="C343" s="22" t="s">
        <v>10360</v>
      </c>
      <c r="D343" s="23" t="s">
        <v>7431</v>
      </c>
      <c r="E343" s="23" t="s">
        <v>7213</v>
      </c>
      <c r="F343" s="23" t="s">
        <v>7431</v>
      </c>
      <c r="G343" s="23" t="s">
        <v>10361</v>
      </c>
      <c r="H343" s="23" t="s">
        <v>10405</v>
      </c>
      <c r="I343" s="23" t="s">
        <v>10363</v>
      </c>
      <c r="J343" s="23" t="s">
        <v>9152</v>
      </c>
      <c r="K343" s="23" t="s">
        <v>10406</v>
      </c>
      <c r="L343" s="24" t="s">
        <v>10407</v>
      </c>
      <c r="M343" s="23" t="s">
        <v>7274</v>
      </c>
      <c r="N343" s="23" t="s">
        <v>7441</v>
      </c>
      <c r="O343" s="23" t="s">
        <v>10366</v>
      </c>
      <c r="P343" s="25" t="s">
        <v>10408</v>
      </c>
      <c r="Q343" s="25" t="s">
        <v>10409</v>
      </c>
      <c r="R343" s="25" t="s">
        <v>10410</v>
      </c>
      <c r="S343" s="25" t="s">
        <v>10411</v>
      </c>
      <c r="T343" s="23" t="s">
        <v>10371</v>
      </c>
      <c r="U343" s="23" t="s">
        <v>10412</v>
      </c>
      <c r="V343" s="25" t="s">
        <v>10413</v>
      </c>
      <c r="W343" s="23" t="s">
        <v>7227</v>
      </c>
      <c r="X343" s="23" t="s">
        <v>8637</v>
      </c>
      <c r="Y343" s="23" t="s">
        <v>10374</v>
      </c>
      <c r="Z343" s="25" t="s">
        <v>10414</v>
      </c>
      <c r="AA343" s="23" t="s">
        <v>7226</v>
      </c>
      <c r="AB343" s="23" t="s">
        <v>7226</v>
      </c>
      <c r="AC343" s="25" t="s">
        <v>7225</v>
      </c>
    </row>
    <row r="344" spans="2:29" ht="15.6" customHeight="1" x14ac:dyDescent="0.25">
      <c r="B344" s="21"/>
      <c r="C344" s="22"/>
      <c r="D344" s="23"/>
      <c r="E344" s="23"/>
      <c r="F344" s="23"/>
      <c r="G344" s="23"/>
      <c r="H344" s="26"/>
      <c r="I344" s="23"/>
      <c r="J344" s="26"/>
      <c r="K344" s="26"/>
      <c r="L344" s="27" t="s">
        <v>10415</v>
      </c>
      <c r="M344" s="26"/>
      <c r="N344" s="26"/>
      <c r="O344" s="26"/>
      <c r="P344" s="28" t="s">
        <v>10416</v>
      </c>
      <c r="Q344" s="28" t="s">
        <v>10417</v>
      </c>
      <c r="R344" s="28" t="s">
        <v>10418</v>
      </c>
      <c r="S344" s="28" t="s">
        <v>10419</v>
      </c>
      <c r="T344" s="26"/>
      <c r="U344" s="26"/>
      <c r="V344" s="28" t="s">
        <v>10420</v>
      </c>
      <c r="W344" s="26"/>
      <c r="X344" s="26"/>
      <c r="Y344" s="26"/>
      <c r="Z344" s="28" t="s">
        <v>10421</v>
      </c>
      <c r="AA344" s="26"/>
      <c r="AB344" s="26"/>
      <c r="AC344" s="28" t="s">
        <v>7225</v>
      </c>
    </row>
    <row r="345" spans="2:29" ht="15.6" customHeight="1" x14ac:dyDescent="0.25">
      <c r="B345" s="21" t="s">
        <v>9147</v>
      </c>
      <c r="C345" s="22" t="s">
        <v>8344</v>
      </c>
      <c r="D345" s="23" t="s">
        <v>7956</v>
      </c>
      <c r="E345" s="23" t="s">
        <v>7580</v>
      </c>
      <c r="F345" s="23" t="s">
        <v>8488</v>
      </c>
      <c r="G345" s="23" t="s">
        <v>8631</v>
      </c>
      <c r="H345" s="23" t="s">
        <v>10422</v>
      </c>
      <c r="I345" s="23" t="s">
        <v>10423</v>
      </c>
      <c r="J345" s="23" t="s">
        <v>10424</v>
      </c>
      <c r="K345" s="23" t="s">
        <v>10425</v>
      </c>
      <c r="L345" s="24" t="s">
        <v>10426</v>
      </c>
      <c r="M345" s="23" t="s">
        <v>7274</v>
      </c>
      <c r="N345" s="23" t="s">
        <v>8637</v>
      </c>
      <c r="O345" s="23" t="s">
        <v>8700</v>
      </c>
      <c r="P345" s="25" t="s">
        <v>10427</v>
      </c>
      <c r="Q345" s="25" t="s">
        <v>10428</v>
      </c>
      <c r="R345" s="25" t="s">
        <v>10429</v>
      </c>
      <c r="S345" s="25" t="s">
        <v>10430</v>
      </c>
      <c r="T345" s="23" t="s">
        <v>7226</v>
      </c>
      <c r="U345" s="23" t="s">
        <v>7226</v>
      </c>
      <c r="V345" s="25" t="s">
        <v>10428</v>
      </c>
      <c r="W345" s="23" t="s">
        <v>7227</v>
      </c>
      <c r="X345" s="23" t="s">
        <v>8500</v>
      </c>
      <c r="Y345" s="23" t="s">
        <v>9908</v>
      </c>
      <c r="Z345" s="25" t="s">
        <v>10431</v>
      </c>
      <c r="AA345" s="23" t="s">
        <v>7226</v>
      </c>
      <c r="AB345" s="23" t="s">
        <v>7226</v>
      </c>
      <c r="AC345" s="25" t="s">
        <v>7225</v>
      </c>
    </row>
    <row r="346" spans="2:29" ht="15.6" customHeight="1" x14ac:dyDescent="0.25">
      <c r="B346" s="21" t="s">
        <v>9147</v>
      </c>
      <c r="C346" s="22" t="s">
        <v>8344</v>
      </c>
      <c r="D346" s="23" t="s">
        <v>7956</v>
      </c>
      <c r="E346" s="23" t="s">
        <v>7580</v>
      </c>
      <c r="F346" s="23" t="s">
        <v>8488</v>
      </c>
      <c r="G346" s="23" t="s">
        <v>8631</v>
      </c>
      <c r="H346" s="23" t="s">
        <v>10432</v>
      </c>
      <c r="I346" s="23" t="s">
        <v>10423</v>
      </c>
      <c r="J346" s="23" t="s">
        <v>10424</v>
      </c>
      <c r="K346" s="23" t="s">
        <v>10433</v>
      </c>
      <c r="L346" s="24" t="s">
        <v>10434</v>
      </c>
      <c r="M346" s="23" t="s">
        <v>7274</v>
      </c>
      <c r="N346" s="23" t="s">
        <v>8637</v>
      </c>
      <c r="O346" s="23" t="s">
        <v>10435</v>
      </c>
      <c r="P346" s="25" t="s">
        <v>10436</v>
      </c>
      <c r="Q346" s="25" t="s">
        <v>10437</v>
      </c>
      <c r="R346" s="25" t="s">
        <v>9159</v>
      </c>
      <c r="S346" s="25" t="s">
        <v>10438</v>
      </c>
      <c r="T346" s="23" t="s">
        <v>7226</v>
      </c>
      <c r="U346" s="23" t="s">
        <v>7226</v>
      </c>
      <c r="V346" s="25" t="s">
        <v>10437</v>
      </c>
      <c r="W346" s="23" t="s">
        <v>7227</v>
      </c>
      <c r="X346" s="23" t="s">
        <v>8500</v>
      </c>
      <c r="Y346" s="23" t="s">
        <v>9908</v>
      </c>
      <c r="Z346" s="25" t="s">
        <v>10439</v>
      </c>
      <c r="AA346" s="23" t="s">
        <v>7226</v>
      </c>
      <c r="AB346" s="23" t="s">
        <v>7226</v>
      </c>
      <c r="AC346" s="25" t="s">
        <v>7225</v>
      </c>
    </row>
    <row r="347" spans="2:29" ht="15.6" customHeight="1" x14ac:dyDescent="0.25">
      <c r="B347" s="21" t="s">
        <v>9147</v>
      </c>
      <c r="C347" s="22" t="s">
        <v>8344</v>
      </c>
      <c r="D347" s="23" t="s">
        <v>7956</v>
      </c>
      <c r="E347" s="23" t="s">
        <v>7580</v>
      </c>
      <c r="F347" s="23" t="s">
        <v>8488</v>
      </c>
      <c r="G347" s="23" t="s">
        <v>8631</v>
      </c>
      <c r="H347" s="23" t="s">
        <v>10440</v>
      </c>
      <c r="I347" s="23" t="s">
        <v>10423</v>
      </c>
      <c r="J347" s="23" t="s">
        <v>10424</v>
      </c>
      <c r="K347" s="23" t="s">
        <v>10441</v>
      </c>
      <c r="L347" s="24" t="s">
        <v>10442</v>
      </c>
      <c r="M347" s="23" t="s">
        <v>7274</v>
      </c>
      <c r="N347" s="23" t="s">
        <v>8637</v>
      </c>
      <c r="O347" s="23" t="s">
        <v>10443</v>
      </c>
      <c r="P347" s="25" t="s">
        <v>10444</v>
      </c>
      <c r="Q347" s="25" t="s">
        <v>10445</v>
      </c>
      <c r="R347" s="25" t="s">
        <v>10446</v>
      </c>
      <c r="S347" s="25" t="s">
        <v>10447</v>
      </c>
      <c r="T347" s="23" t="s">
        <v>7226</v>
      </c>
      <c r="U347" s="23" t="s">
        <v>7226</v>
      </c>
      <c r="V347" s="25" t="s">
        <v>10445</v>
      </c>
      <c r="W347" s="23" t="s">
        <v>7227</v>
      </c>
      <c r="X347" s="23" t="s">
        <v>8500</v>
      </c>
      <c r="Y347" s="23" t="s">
        <v>9908</v>
      </c>
      <c r="Z347" s="25" t="s">
        <v>10448</v>
      </c>
      <c r="AA347" s="23" t="s">
        <v>7226</v>
      </c>
      <c r="AB347" s="23" t="s">
        <v>7226</v>
      </c>
      <c r="AC347" s="25" t="s">
        <v>7225</v>
      </c>
    </row>
    <row r="348" spans="2:29" ht="15.6" customHeight="1" x14ac:dyDescent="0.25">
      <c r="B348" s="21" t="s">
        <v>9147</v>
      </c>
      <c r="C348" s="22" t="s">
        <v>8344</v>
      </c>
      <c r="D348" s="23" t="s">
        <v>7956</v>
      </c>
      <c r="E348" s="23" t="s">
        <v>7580</v>
      </c>
      <c r="F348" s="23" t="s">
        <v>8488</v>
      </c>
      <c r="G348" s="23" t="s">
        <v>8631</v>
      </c>
      <c r="H348" s="23" t="s">
        <v>10449</v>
      </c>
      <c r="I348" s="23" t="s">
        <v>10423</v>
      </c>
      <c r="J348" s="23" t="s">
        <v>10424</v>
      </c>
      <c r="K348" s="23" t="s">
        <v>10450</v>
      </c>
      <c r="L348" s="24" t="s">
        <v>10451</v>
      </c>
      <c r="M348" s="23" t="s">
        <v>7274</v>
      </c>
      <c r="N348" s="23" t="s">
        <v>8637</v>
      </c>
      <c r="O348" s="23" t="s">
        <v>10452</v>
      </c>
      <c r="P348" s="25" t="s">
        <v>10453</v>
      </c>
      <c r="Q348" s="25" t="s">
        <v>10454</v>
      </c>
      <c r="R348" s="25" t="s">
        <v>10455</v>
      </c>
      <c r="S348" s="25" t="s">
        <v>10456</v>
      </c>
      <c r="T348" s="23" t="s">
        <v>7226</v>
      </c>
      <c r="U348" s="23" t="s">
        <v>7226</v>
      </c>
      <c r="V348" s="25" t="s">
        <v>10454</v>
      </c>
      <c r="W348" s="23" t="s">
        <v>7227</v>
      </c>
      <c r="X348" s="23" t="s">
        <v>8500</v>
      </c>
      <c r="Y348" s="23" t="s">
        <v>9908</v>
      </c>
      <c r="Z348" s="25" t="s">
        <v>10457</v>
      </c>
      <c r="AA348" s="23" t="s">
        <v>7226</v>
      </c>
      <c r="AB348" s="23" t="s">
        <v>7226</v>
      </c>
      <c r="AC348" s="25" t="s">
        <v>7225</v>
      </c>
    </row>
    <row r="349" spans="2:29" ht="15.6" customHeight="1" x14ac:dyDescent="0.25">
      <c r="B349" s="21"/>
      <c r="C349" s="22"/>
      <c r="D349" s="23"/>
      <c r="E349" s="23"/>
      <c r="F349" s="23"/>
      <c r="G349" s="23"/>
      <c r="H349" s="26"/>
      <c r="I349" s="23"/>
      <c r="J349" s="26"/>
      <c r="K349" s="26"/>
      <c r="L349" s="27" t="s">
        <v>10458</v>
      </c>
      <c r="M349" s="26"/>
      <c r="N349" s="26"/>
      <c r="O349" s="26"/>
      <c r="P349" s="28" t="s">
        <v>10459</v>
      </c>
      <c r="Q349" s="28" t="s">
        <v>10460</v>
      </c>
      <c r="R349" s="28" t="s">
        <v>10461</v>
      </c>
      <c r="S349" s="28" t="s">
        <v>10462</v>
      </c>
      <c r="T349" s="26"/>
      <c r="U349" s="26"/>
      <c r="V349" s="28" t="s">
        <v>10460</v>
      </c>
      <c r="W349" s="26"/>
      <c r="X349" s="26"/>
      <c r="Y349" s="26"/>
      <c r="Z349" s="28" t="s">
        <v>10463</v>
      </c>
      <c r="AA349" s="26"/>
      <c r="AB349" s="26"/>
      <c r="AC349" s="28" t="s">
        <v>7225</v>
      </c>
    </row>
    <row r="350" spans="2:29" ht="15.6" customHeight="1" x14ac:dyDescent="0.25">
      <c r="B350" s="21" t="s">
        <v>9147</v>
      </c>
      <c r="C350" s="22" t="s">
        <v>8344</v>
      </c>
      <c r="D350" s="23" t="s">
        <v>7956</v>
      </c>
      <c r="E350" s="23" t="s">
        <v>8487</v>
      </c>
      <c r="F350" s="23" t="s">
        <v>7434</v>
      </c>
      <c r="G350" s="23" t="s">
        <v>8345</v>
      </c>
      <c r="H350" s="23" t="s">
        <v>10464</v>
      </c>
      <c r="I350" s="23" t="s">
        <v>10465</v>
      </c>
      <c r="J350" s="23" t="s">
        <v>10424</v>
      </c>
      <c r="K350" s="23" t="s">
        <v>10466</v>
      </c>
      <c r="L350" s="24" t="s">
        <v>10467</v>
      </c>
      <c r="M350" s="23" t="s">
        <v>7274</v>
      </c>
      <c r="N350" s="23" t="s">
        <v>9014</v>
      </c>
      <c r="O350" s="23" t="s">
        <v>10468</v>
      </c>
      <c r="P350" s="25" t="s">
        <v>10469</v>
      </c>
      <c r="Q350" s="25" t="s">
        <v>10470</v>
      </c>
      <c r="R350" s="25" t="s">
        <v>10471</v>
      </c>
      <c r="S350" s="25" t="s">
        <v>10472</v>
      </c>
      <c r="T350" s="23" t="s">
        <v>7226</v>
      </c>
      <c r="U350" s="23" t="s">
        <v>7226</v>
      </c>
      <c r="V350" s="25" t="s">
        <v>10470</v>
      </c>
      <c r="W350" s="23" t="s">
        <v>7227</v>
      </c>
      <c r="X350" s="23" t="s">
        <v>7450</v>
      </c>
      <c r="Y350" s="23" t="s">
        <v>10473</v>
      </c>
      <c r="Z350" s="25" t="s">
        <v>10474</v>
      </c>
      <c r="AA350" s="23" t="s">
        <v>7226</v>
      </c>
      <c r="AB350" s="23" t="s">
        <v>7226</v>
      </c>
      <c r="AC350" s="25" t="s">
        <v>7225</v>
      </c>
    </row>
    <row r="351" spans="2:29" ht="15.6" customHeight="1" x14ac:dyDescent="0.25">
      <c r="B351" s="21" t="s">
        <v>9147</v>
      </c>
      <c r="C351" s="22" t="s">
        <v>8344</v>
      </c>
      <c r="D351" s="23" t="s">
        <v>7956</v>
      </c>
      <c r="E351" s="23" t="s">
        <v>8487</v>
      </c>
      <c r="F351" s="23" t="s">
        <v>7434</v>
      </c>
      <c r="G351" s="23" t="s">
        <v>8345</v>
      </c>
      <c r="H351" s="23" t="s">
        <v>10475</v>
      </c>
      <c r="I351" s="23" t="s">
        <v>10465</v>
      </c>
      <c r="J351" s="23" t="s">
        <v>10424</v>
      </c>
      <c r="K351" s="23" t="s">
        <v>10476</v>
      </c>
      <c r="L351" s="24" t="s">
        <v>10477</v>
      </c>
      <c r="M351" s="23" t="s">
        <v>7274</v>
      </c>
      <c r="N351" s="23" t="s">
        <v>9014</v>
      </c>
      <c r="O351" s="23" t="s">
        <v>10478</v>
      </c>
      <c r="P351" s="25" t="s">
        <v>10479</v>
      </c>
      <c r="Q351" s="25" t="s">
        <v>10480</v>
      </c>
      <c r="R351" s="25" t="s">
        <v>10481</v>
      </c>
      <c r="S351" s="25" t="s">
        <v>10482</v>
      </c>
      <c r="T351" s="23" t="s">
        <v>7226</v>
      </c>
      <c r="U351" s="23" t="s">
        <v>7226</v>
      </c>
      <c r="V351" s="25" t="s">
        <v>10480</v>
      </c>
      <c r="W351" s="23" t="s">
        <v>7227</v>
      </c>
      <c r="X351" s="23" t="s">
        <v>7450</v>
      </c>
      <c r="Y351" s="23" t="s">
        <v>10473</v>
      </c>
      <c r="Z351" s="25" t="s">
        <v>10483</v>
      </c>
      <c r="AA351" s="23" t="s">
        <v>7226</v>
      </c>
      <c r="AB351" s="23" t="s">
        <v>7226</v>
      </c>
      <c r="AC351" s="25" t="s">
        <v>7225</v>
      </c>
    </row>
    <row r="352" spans="2:29" ht="15.6" customHeight="1" x14ac:dyDescent="0.25">
      <c r="B352" s="21" t="s">
        <v>9147</v>
      </c>
      <c r="C352" s="22" t="s">
        <v>8344</v>
      </c>
      <c r="D352" s="23" t="s">
        <v>7956</v>
      </c>
      <c r="E352" s="23" t="s">
        <v>8487</v>
      </c>
      <c r="F352" s="23" t="s">
        <v>7434</v>
      </c>
      <c r="G352" s="23" t="s">
        <v>8345</v>
      </c>
      <c r="H352" s="23" t="s">
        <v>10484</v>
      </c>
      <c r="I352" s="23" t="s">
        <v>10465</v>
      </c>
      <c r="J352" s="23" t="s">
        <v>10424</v>
      </c>
      <c r="K352" s="23" t="s">
        <v>10485</v>
      </c>
      <c r="L352" s="24" t="s">
        <v>10486</v>
      </c>
      <c r="M352" s="23" t="s">
        <v>7274</v>
      </c>
      <c r="N352" s="23" t="s">
        <v>9014</v>
      </c>
      <c r="O352" s="23" t="s">
        <v>10487</v>
      </c>
      <c r="P352" s="25" t="s">
        <v>10488</v>
      </c>
      <c r="Q352" s="25" t="s">
        <v>10489</v>
      </c>
      <c r="R352" s="25" t="s">
        <v>10490</v>
      </c>
      <c r="S352" s="25" t="s">
        <v>10491</v>
      </c>
      <c r="T352" s="23" t="s">
        <v>7226</v>
      </c>
      <c r="U352" s="23" t="s">
        <v>7226</v>
      </c>
      <c r="V352" s="25" t="s">
        <v>10489</v>
      </c>
      <c r="W352" s="23" t="s">
        <v>7227</v>
      </c>
      <c r="X352" s="23" t="s">
        <v>7450</v>
      </c>
      <c r="Y352" s="23" t="s">
        <v>10473</v>
      </c>
      <c r="Z352" s="25" t="s">
        <v>10492</v>
      </c>
      <c r="AA352" s="23" t="s">
        <v>7226</v>
      </c>
      <c r="AB352" s="23" t="s">
        <v>7226</v>
      </c>
      <c r="AC352" s="25" t="s">
        <v>7225</v>
      </c>
    </row>
    <row r="353" spans="2:29" ht="15.6" customHeight="1" x14ac:dyDescent="0.25">
      <c r="B353" s="21" t="s">
        <v>9147</v>
      </c>
      <c r="C353" s="22" t="s">
        <v>8344</v>
      </c>
      <c r="D353" s="23" t="s">
        <v>7956</v>
      </c>
      <c r="E353" s="23" t="s">
        <v>8487</v>
      </c>
      <c r="F353" s="23" t="s">
        <v>7434</v>
      </c>
      <c r="G353" s="23" t="s">
        <v>8345</v>
      </c>
      <c r="H353" s="23" t="s">
        <v>10493</v>
      </c>
      <c r="I353" s="23" t="s">
        <v>10465</v>
      </c>
      <c r="J353" s="23" t="s">
        <v>10424</v>
      </c>
      <c r="K353" s="23" t="s">
        <v>10494</v>
      </c>
      <c r="L353" s="24" t="s">
        <v>10495</v>
      </c>
      <c r="M353" s="23" t="s">
        <v>7274</v>
      </c>
      <c r="N353" s="23" t="s">
        <v>9014</v>
      </c>
      <c r="O353" s="23" t="s">
        <v>10496</v>
      </c>
      <c r="P353" s="25" t="s">
        <v>10497</v>
      </c>
      <c r="Q353" s="25" t="s">
        <v>10498</v>
      </c>
      <c r="R353" s="25" t="s">
        <v>10499</v>
      </c>
      <c r="S353" s="25" t="s">
        <v>10500</v>
      </c>
      <c r="T353" s="23" t="s">
        <v>7226</v>
      </c>
      <c r="U353" s="23" t="s">
        <v>7226</v>
      </c>
      <c r="V353" s="25" t="s">
        <v>10498</v>
      </c>
      <c r="W353" s="23" t="s">
        <v>7227</v>
      </c>
      <c r="X353" s="23" t="s">
        <v>7450</v>
      </c>
      <c r="Y353" s="23" t="s">
        <v>10473</v>
      </c>
      <c r="Z353" s="25" t="s">
        <v>10501</v>
      </c>
      <c r="AA353" s="23" t="s">
        <v>7226</v>
      </c>
      <c r="AB353" s="23" t="s">
        <v>7226</v>
      </c>
      <c r="AC353" s="25" t="s">
        <v>7225</v>
      </c>
    </row>
    <row r="354" spans="2:29" ht="15.6" customHeight="1" x14ac:dyDescent="0.25">
      <c r="B354" s="21" t="s">
        <v>9147</v>
      </c>
      <c r="C354" s="22" t="s">
        <v>8344</v>
      </c>
      <c r="D354" s="23" t="s">
        <v>7956</v>
      </c>
      <c r="E354" s="23" t="s">
        <v>8487</v>
      </c>
      <c r="F354" s="23" t="s">
        <v>7434</v>
      </c>
      <c r="G354" s="23" t="s">
        <v>8345</v>
      </c>
      <c r="H354" s="23" t="s">
        <v>10502</v>
      </c>
      <c r="I354" s="23" t="s">
        <v>10465</v>
      </c>
      <c r="J354" s="23" t="s">
        <v>10424</v>
      </c>
      <c r="K354" s="23" t="s">
        <v>10503</v>
      </c>
      <c r="L354" s="24" t="s">
        <v>10504</v>
      </c>
      <c r="M354" s="23" t="s">
        <v>7274</v>
      </c>
      <c r="N354" s="23" t="s">
        <v>9014</v>
      </c>
      <c r="O354" s="23" t="s">
        <v>9111</v>
      </c>
      <c r="P354" s="25" t="s">
        <v>10505</v>
      </c>
      <c r="Q354" s="25" t="s">
        <v>10506</v>
      </c>
      <c r="R354" s="25" t="s">
        <v>10507</v>
      </c>
      <c r="S354" s="25" t="s">
        <v>10508</v>
      </c>
      <c r="T354" s="23" t="s">
        <v>7226</v>
      </c>
      <c r="U354" s="23" t="s">
        <v>7226</v>
      </c>
      <c r="V354" s="25" t="s">
        <v>10506</v>
      </c>
      <c r="W354" s="23" t="s">
        <v>7227</v>
      </c>
      <c r="X354" s="23" t="s">
        <v>7450</v>
      </c>
      <c r="Y354" s="23" t="s">
        <v>10473</v>
      </c>
      <c r="Z354" s="25" t="s">
        <v>10509</v>
      </c>
      <c r="AA354" s="23" t="s">
        <v>7226</v>
      </c>
      <c r="AB354" s="23" t="s">
        <v>7226</v>
      </c>
      <c r="AC354" s="25" t="s">
        <v>7225</v>
      </c>
    </row>
    <row r="355" spans="2:29" ht="15.6" customHeight="1" x14ac:dyDescent="0.25">
      <c r="B355" s="21" t="s">
        <v>9147</v>
      </c>
      <c r="C355" s="22" t="s">
        <v>8344</v>
      </c>
      <c r="D355" s="23" t="s">
        <v>7956</v>
      </c>
      <c r="E355" s="23" t="s">
        <v>8487</v>
      </c>
      <c r="F355" s="23" t="s">
        <v>7434</v>
      </c>
      <c r="G355" s="23" t="s">
        <v>8345</v>
      </c>
      <c r="H355" s="23" t="s">
        <v>10510</v>
      </c>
      <c r="I355" s="23" t="s">
        <v>10465</v>
      </c>
      <c r="J355" s="23" t="s">
        <v>10424</v>
      </c>
      <c r="K355" s="23" t="s">
        <v>10511</v>
      </c>
      <c r="L355" s="24" t="s">
        <v>10512</v>
      </c>
      <c r="M355" s="23" t="s">
        <v>7274</v>
      </c>
      <c r="N355" s="23" t="s">
        <v>9014</v>
      </c>
      <c r="O355" s="23" t="s">
        <v>10513</v>
      </c>
      <c r="P355" s="25" t="s">
        <v>10514</v>
      </c>
      <c r="Q355" s="25" t="s">
        <v>10515</v>
      </c>
      <c r="R355" s="25" t="s">
        <v>10516</v>
      </c>
      <c r="S355" s="25" t="s">
        <v>10517</v>
      </c>
      <c r="T355" s="23" t="s">
        <v>7226</v>
      </c>
      <c r="U355" s="23" t="s">
        <v>7226</v>
      </c>
      <c r="V355" s="25" t="s">
        <v>10515</v>
      </c>
      <c r="W355" s="23" t="s">
        <v>7227</v>
      </c>
      <c r="X355" s="23" t="s">
        <v>7450</v>
      </c>
      <c r="Y355" s="23" t="s">
        <v>10473</v>
      </c>
      <c r="Z355" s="25" t="s">
        <v>10518</v>
      </c>
      <c r="AA355" s="23" t="s">
        <v>7226</v>
      </c>
      <c r="AB355" s="23" t="s">
        <v>7226</v>
      </c>
      <c r="AC355" s="25" t="s">
        <v>7225</v>
      </c>
    </row>
    <row r="356" spans="2:29" ht="15.6" customHeight="1" x14ac:dyDescent="0.25">
      <c r="B356" s="21" t="s">
        <v>9147</v>
      </c>
      <c r="C356" s="22" t="s">
        <v>8344</v>
      </c>
      <c r="D356" s="23" t="s">
        <v>7956</v>
      </c>
      <c r="E356" s="23" t="s">
        <v>8487</v>
      </c>
      <c r="F356" s="23" t="s">
        <v>7434</v>
      </c>
      <c r="G356" s="23" t="s">
        <v>8345</v>
      </c>
      <c r="H356" s="23" t="s">
        <v>10519</v>
      </c>
      <c r="I356" s="23" t="s">
        <v>10465</v>
      </c>
      <c r="J356" s="23" t="s">
        <v>10424</v>
      </c>
      <c r="K356" s="23" t="s">
        <v>10520</v>
      </c>
      <c r="L356" s="24" t="s">
        <v>10521</v>
      </c>
      <c r="M356" s="23" t="s">
        <v>7274</v>
      </c>
      <c r="N356" s="23" t="s">
        <v>9014</v>
      </c>
      <c r="O356" s="23" t="s">
        <v>10522</v>
      </c>
      <c r="P356" s="25" t="s">
        <v>10523</v>
      </c>
      <c r="Q356" s="25" t="s">
        <v>10524</v>
      </c>
      <c r="R356" s="25" t="s">
        <v>10525</v>
      </c>
      <c r="S356" s="25" t="s">
        <v>10526</v>
      </c>
      <c r="T356" s="23" t="s">
        <v>7226</v>
      </c>
      <c r="U356" s="23" t="s">
        <v>7226</v>
      </c>
      <c r="V356" s="25" t="s">
        <v>10524</v>
      </c>
      <c r="W356" s="23" t="s">
        <v>7227</v>
      </c>
      <c r="X356" s="23" t="s">
        <v>7450</v>
      </c>
      <c r="Y356" s="23" t="s">
        <v>10473</v>
      </c>
      <c r="Z356" s="25" t="s">
        <v>9772</v>
      </c>
      <c r="AA356" s="23" t="s">
        <v>7226</v>
      </c>
      <c r="AB356" s="23" t="s">
        <v>7226</v>
      </c>
      <c r="AC356" s="25" t="s">
        <v>7225</v>
      </c>
    </row>
    <row r="357" spans="2:29" ht="15.6" customHeight="1" x14ac:dyDescent="0.25">
      <c r="B357" s="21" t="s">
        <v>9147</v>
      </c>
      <c r="C357" s="22" t="s">
        <v>8344</v>
      </c>
      <c r="D357" s="23" t="s">
        <v>7956</v>
      </c>
      <c r="E357" s="23" t="s">
        <v>8487</v>
      </c>
      <c r="F357" s="23" t="s">
        <v>7434</v>
      </c>
      <c r="G357" s="23" t="s">
        <v>8345</v>
      </c>
      <c r="H357" s="23" t="s">
        <v>10527</v>
      </c>
      <c r="I357" s="23" t="s">
        <v>10465</v>
      </c>
      <c r="J357" s="23" t="s">
        <v>10424</v>
      </c>
      <c r="K357" s="23" t="s">
        <v>10528</v>
      </c>
      <c r="L357" s="24" t="s">
        <v>10529</v>
      </c>
      <c r="M357" s="23" t="s">
        <v>7274</v>
      </c>
      <c r="N357" s="23" t="s">
        <v>9014</v>
      </c>
      <c r="O357" s="23" t="s">
        <v>10530</v>
      </c>
      <c r="P357" s="25" t="s">
        <v>10531</v>
      </c>
      <c r="Q357" s="25" t="s">
        <v>10532</v>
      </c>
      <c r="R357" s="25" t="s">
        <v>10533</v>
      </c>
      <c r="S357" s="25" t="s">
        <v>10534</v>
      </c>
      <c r="T357" s="23" t="s">
        <v>7226</v>
      </c>
      <c r="U357" s="23" t="s">
        <v>7226</v>
      </c>
      <c r="V357" s="25" t="s">
        <v>10532</v>
      </c>
      <c r="W357" s="23" t="s">
        <v>7227</v>
      </c>
      <c r="X357" s="23" t="s">
        <v>7450</v>
      </c>
      <c r="Y357" s="23" t="s">
        <v>10473</v>
      </c>
      <c r="Z357" s="25" t="s">
        <v>10535</v>
      </c>
      <c r="AA357" s="23" t="s">
        <v>7226</v>
      </c>
      <c r="AB357" s="23" t="s">
        <v>7226</v>
      </c>
      <c r="AC357" s="25" t="s">
        <v>7225</v>
      </c>
    </row>
    <row r="358" spans="2:29" ht="15.6" customHeight="1" x14ac:dyDescent="0.25">
      <c r="B358" s="21" t="s">
        <v>9147</v>
      </c>
      <c r="C358" s="22" t="s">
        <v>8344</v>
      </c>
      <c r="D358" s="23" t="s">
        <v>7956</v>
      </c>
      <c r="E358" s="23" t="s">
        <v>8487</v>
      </c>
      <c r="F358" s="23" t="s">
        <v>7434</v>
      </c>
      <c r="G358" s="23" t="s">
        <v>8345</v>
      </c>
      <c r="H358" s="23" t="s">
        <v>10536</v>
      </c>
      <c r="I358" s="23" t="s">
        <v>10465</v>
      </c>
      <c r="J358" s="23" t="s">
        <v>10424</v>
      </c>
      <c r="K358" s="23" t="s">
        <v>10537</v>
      </c>
      <c r="L358" s="24" t="s">
        <v>10538</v>
      </c>
      <c r="M358" s="23" t="s">
        <v>7274</v>
      </c>
      <c r="N358" s="23" t="s">
        <v>9014</v>
      </c>
      <c r="O358" s="23" t="s">
        <v>10539</v>
      </c>
      <c r="P358" s="25" t="s">
        <v>10540</v>
      </c>
      <c r="Q358" s="25" t="s">
        <v>10541</v>
      </c>
      <c r="R358" s="25" t="s">
        <v>10542</v>
      </c>
      <c r="S358" s="25" t="s">
        <v>10543</v>
      </c>
      <c r="T358" s="23" t="s">
        <v>7226</v>
      </c>
      <c r="U358" s="23" t="s">
        <v>7226</v>
      </c>
      <c r="V358" s="25" t="s">
        <v>10541</v>
      </c>
      <c r="W358" s="23" t="s">
        <v>7227</v>
      </c>
      <c r="X358" s="23" t="s">
        <v>7450</v>
      </c>
      <c r="Y358" s="23" t="s">
        <v>10473</v>
      </c>
      <c r="Z358" s="25" t="s">
        <v>10544</v>
      </c>
      <c r="AA358" s="23" t="s">
        <v>7226</v>
      </c>
      <c r="AB358" s="23" t="s">
        <v>7226</v>
      </c>
      <c r="AC358" s="25" t="s">
        <v>7225</v>
      </c>
    </row>
    <row r="359" spans="2:29" ht="15.6" customHeight="1" x14ac:dyDescent="0.25">
      <c r="B359" s="21" t="s">
        <v>9147</v>
      </c>
      <c r="C359" s="22" t="s">
        <v>8344</v>
      </c>
      <c r="D359" s="23" t="s">
        <v>7956</v>
      </c>
      <c r="E359" s="23" t="s">
        <v>8487</v>
      </c>
      <c r="F359" s="23" t="s">
        <v>7434</v>
      </c>
      <c r="G359" s="23" t="s">
        <v>8345</v>
      </c>
      <c r="H359" s="23" t="s">
        <v>10545</v>
      </c>
      <c r="I359" s="23" t="s">
        <v>10465</v>
      </c>
      <c r="J359" s="23" t="s">
        <v>10424</v>
      </c>
      <c r="K359" s="23" t="s">
        <v>10546</v>
      </c>
      <c r="L359" s="24" t="s">
        <v>10547</v>
      </c>
      <c r="M359" s="23" t="s">
        <v>7274</v>
      </c>
      <c r="N359" s="23" t="s">
        <v>9014</v>
      </c>
      <c r="O359" s="23" t="s">
        <v>10548</v>
      </c>
      <c r="P359" s="25" t="s">
        <v>10549</v>
      </c>
      <c r="Q359" s="25" t="s">
        <v>10550</v>
      </c>
      <c r="R359" s="25" t="s">
        <v>8560</v>
      </c>
      <c r="S359" s="25" t="s">
        <v>10551</v>
      </c>
      <c r="T359" s="23" t="s">
        <v>7226</v>
      </c>
      <c r="U359" s="23" t="s">
        <v>7226</v>
      </c>
      <c r="V359" s="25" t="s">
        <v>10550</v>
      </c>
      <c r="W359" s="23" t="s">
        <v>7227</v>
      </c>
      <c r="X359" s="23" t="s">
        <v>7450</v>
      </c>
      <c r="Y359" s="23" t="s">
        <v>10473</v>
      </c>
      <c r="Z359" s="25" t="s">
        <v>10552</v>
      </c>
      <c r="AA359" s="23" t="s">
        <v>7226</v>
      </c>
      <c r="AB359" s="23" t="s">
        <v>7226</v>
      </c>
      <c r="AC359" s="25" t="s">
        <v>7225</v>
      </c>
    </row>
    <row r="360" spans="2:29" ht="15.6" customHeight="1" x14ac:dyDescent="0.25">
      <c r="B360" s="21"/>
      <c r="C360" s="22"/>
      <c r="D360" s="23"/>
      <c r="E360" s="23"/>
      <c r="F360" s="23"/>
      <c r="G360" s="23"/>
      <c r="H360" s="26"/>
      <c r="I360" s="23"/>
      <c r="J360" s="26"/>
      <c r="K360" s="26"/>
      <c r="L360" s="27" t="s">
        <v>10553</v>
      </c>
      <c r="M360" s="26"/>
      <c r="N360" s="26"/>
      <c r="O360" s="26"/>
      <c r="P360" s="28" t="s">
        <v>10554</v>
      </c>
      <c r="Q360" s="28" t="s">
        <v>10555</v>
      </c>
      <c r="R360" s="28" t="s">
        <v>10556</v>
      </c>
      <c r="S360" s="28" t="s">
        <v>10557</v>
      </c>
      <c r="T360" s="26"/>
      <c r="U360" s="26"/>
      <c r="V360" s="28" t="s">
        <v>10555</v>
      </c>
      <c r="W360" s="26"/>
      <c r="X360" s="26"/>
      <c r="Y360" s="26"/>
      <c r="Z360" s="28" t="s">
        <v>10558</v>
      </c>
      <c r="AA360" s="26"/>
      <c r="AB360" s="26"/>
      <c r="AC360" s="28" t="s">
        <v>7225</v>
      </c>
    </row>
    <row r="361" spans="2:29" ht="15.6" customHeight="1" x14ac:dyDescent="0.25">
      <c r="B361" s="21" t="s">
        <v>9147</v>
      </c>
      <c r="C361" s="22" t="s">
        <v>8344</v>
      </c>
      <c r="D361" s="23" t="s">
        <v>7956</v>
      </c>
      <c r="E361" s="23" t="s">
        <v>8487</v>
      </c>
      <c r="F361" s="23" t="s">
        <v>7434</v>
      </c>
      <c r="G361" s="23" t="s">
        <v>8345</v>
      </c>
      <c r="H361" s="23" t="s">
        <v>10559</v>
      </c>
      <c r="I361" s="23" t="s">
        <v>10560</v>
      </c>
      <c r="J361" s="23" t="s">
        <v>10424</v>
      </c>
      <c r="K361" s="23" t="s">
        <v>10561</v>
      </c>
      <c r="L361" s="24" t="s">
        <v>10562</v>
      </c>
      <c r="M361" s="23" t="s">
        <v>7274</v>
      </c>
      <c r="N361" s="23" t="s">
        <v>9014</v>
      </c>
      <c r="O361" s="23" t="s">
        <v>10563</v>
      </c>
      <c r="P361" s="25" t="s">
        <v>10564</v>
      </c>
      <c r="Q361" s="25" t="s">
        <v>10565</v>
      </c>
      <c r="R361" s="25" t="s">
        <v>10566</v>
      </c>
      <c r="S361" s="25" t="s">
        <v>10567</v>
      </c>
      <c r="T361" s="23" t="s">
        <v>7226</v>
      </c>
      <c r="U361" s="23" t="s">
        <v>7226</v>
      </c>
      <c r="V361" s="25" t="s">
        <v>10565</v>
      </c>
      <c r="W361" s="23" t="s">
        <v>7227</v>
      </c>
      <c r="X361" s="23" t="s">
        <v>7450</v>
      </c>
      <c r="Y361" s="23" t="s">
        <v>10473</v>
      </c>
      <c r="Z361" s="25" t="s">
        <v>10568</v>
      </c>
      <c r="AA361" s="23" t="s">
        <v>7226</v>
      </c>
      <c r="AB361" s="23" t="s">
        <v>7226</v>
      </c>
      <c r="AC361" s="25" t="s">
        <v>7225</v>
      </c>
    </row>
    <row r="362" spans="2:29" ht="15.6" customHeight="1" x14ac:dyDescent="0.25">
      <c r="B362" s="21" t="s">
        <v>9147</v>
      </c>
      <c r="C362" s="22" t="s">
        <v>8344</v>
      </c>
      <c r="D362" s="23" t="s">
        <v>7956</v>
      </c>
      <c r="E362" s="23" t="s">
        <v>8487</v>
      </c>
      <c r="F362" s="23" t="s">
        <v>7434</v>
      </c>
      <c r="G362" s="23" t="s">
        <v>8345</v>
      </c>
      <c r="H362" s="23" t="s">
        <v>10569</v>
      </c>
      <c r="I362" s="23" t="s">
        <v>10560</v>
      </c>
      <c r="J362" s="23" t="s">
        <v>10424</v>
      </c>
      <c r="K362" s="23" t="s">
        <v>10570</v>
      </c>
      <c r="L362" s="24" t="s">
        <v>10571</v>
      </c>
      <c r="M362" s="23" t="s">
        <v>7274</v>
      </c>
      <c r="N362" s="23" t="s">
        <v>9014</v>
      </c>
      <c r="O362" s="23" t="s">
        <v>10572</v>
      </c>
      <c r="P362" s="25" t="s">
        <v>10573</v>
      </c>
      <c r="Q362" s="25" t="s">
        <v>10574</v>
      </c>
      <c r="R362" s="25" t="s">
        <v>10575</v>
      </c>
      <c r="S362" s="25" t="s">
        <v>10576</v>
      </c>
      <c r="T362" s="23" t="s">
        <v>7226</v>
      </c>
      <c r="U362" s="23" t="s">
        <v>7226</v>
      </c>
      <c r="V362" s="25" t="s">
        <v>10574</v>
      </c>
      <c r="W362" s="23" t="s">
        <v>7227</v>
      </c>
      <c r="X362" s="23" t="s">
        <v>7450</v>
      </c>
      <c r="Y362" s="23" t="s">
        <v>10473</v>
      </c>
      <c r="Z362" s="25" t="s">
        <v>10577</v>
      </c>
      <c r="AA362" s="23" t="s">
        <v>7226</v>
      </c>
      <c r="AB362" s="23" t="s">
        <v>7226</v>
      </c>
      <c r="AC362" s="25" t="s">
        <v>7225</v>
      </c>
    </row>
    <row r="363" spans="2:29" ht="15.6" customHeight="1" x14ac:dyDescent="0.25">
      <c r="B363" s="21" t="s">
        <v>9147</v>
      </c>
      <c r="C363" s="22" t="s">
        <v>8344</v>
      </c>
      <c r="D363" s="23" t="s">
        <v>7956</v>
      </c>
      <c r="E363" s="23" t="s">
        <v>8487</v>
      </c>
      <c r="F363" s="23" t="s">
        <v>7434</v>
      </c>
      <c r="G363" s="23" t="s">
        <v>8345</v>
      </c>
      <c r="H363" s="23" t="s">
        <v>10578</v>
      </c>
      <c r="I363" s="23" t="s">
        <v>10560</v>
      </c>
      <c r="J363" s="23" t="s">
        <v>10424</v>
      </c>
      <c r="K363" s="23" t="s">
        <v>10579</v>
      </c>
      <c r="L363" s="24" t="s">
        <v>10580</v>
      </c>
      <c r="M363" s="23" t="s">
        <v>7274</v>
      </c>
      <c r="N363" s="23" t="s">
        <v>9014</v>
      </c>
      <c r="O363" s="23" t="s">
        <v>9061</v>
      </c>
      <c r="P363" s="25" t="s">
        <v>10581</v>
      </c>
      <c r="Q363" s="25" t="s">
        <v>10582</v>
      </c>
      <c r="R363" s="25" t="s">
        <v>10583</v>
      </c>
      <c r="S363" s="25" t="s">
        <v>10584</v>
      </c>
      <c r="T363" s="23" t="s">
        <v>7226</v>
      </c>
      <c r="U363" s="23" t="s">
        <v>7226</v>
      </c>
      <c r="V363" s="25" t="s">
        <v>10582</v>
      </c>
      <c r="W363" s="23" t="s">
        <v>7227</v>
      </c>
      <c r="X363" s="23" t="s">
        <v>7450</v>
      </c>
      <c r="Y363" s="23" t="s">
        <v>10473</v>
      </c>
      <c r="Z363" s="25" t="s">
        <v>10585</v>
      </c>
      <c r="AA363" s="23" t="s">
        <v>7226</v>
      </c>
      <c r="AB363" s="23" t="s">
        <v>7226</v>
      </c>
      <c r="AC363" s="25" t="s">
        <v>7225</v>
      </c>
    </row>
    <row r="364" spans="2:29" ht="15.6" customHeight="1" x14ac:dyDescent="0.25">
      <c r="B364" s="21" t="s">
        <v>9147</v>
      </c>
      <c r="C364" s="22" t="s">
        <v>8344</v>
      </c>
      <c r="D364" s="23" t="s">
        <v>7956</v>
      </c>
      <c r="E364" s="23" t="s">
        <v>8487</v>
      </c>
      <c r="F364" s="23" t="s">
        <v>7434</v>
      </c>
      <c r="G364" s="23" t="s">
        <v>8345</v>
      </c>
      <c r="H364" s="23" t="s">
        <v>10586</v>
      </c>
      <c r="I364" s="23" t="s">
        <v>10560</v>
      </c>
      <c r="J364" s="23" t="s">
        <v>10424</v>
      </c>
      <c r="K364" s="23" t="s">
        <v>10587</v>
      </c>
      <c r="L364" s="24" t="s">
        <v>10588</v>
      </c>
      <c r="M364" s="23" t="s">
        <v>7274</v>
      </c>
      <c r="N364" s="23" t="s">
        <v>9014</v>
      </c>
      <c r="O364" s="23" t="s">
        <v>10589</v>
      </c>
      <c r="P364" s="25" t="s">
        <v>10590</v>
      </c>
      <c r="Q364" s="25" t="s">
        <v>10591</v>
      </c>
      <c r="R364" s="25" t="s">
        <v>10592</v>
      </c>
      <c r="S364" s="25" t="s">
        <v>10593</v>
      </c>
      <c r="T364" s="23" t="s">
        <v>7226</v>
      </c>
      <c r="U364" s="23" t="s">
        <v>7226</v>
      </c>
      <c r="V364" s="25" t="s">
        <v>10591</v>
      </c>
      <c r="W364" s="23" t="s">
        <v>7227</v>
      </c>
      <c r="X364" s="23" t="s">
        <v>7450</v>
      </c>
      <c r="Y364" s="23" t="s">
        <v>10473</v>
      </c>
      <c r="Z364" s="25" t="s">
        <v>10594</v>
      </c>
      <c r="AA364" s="23" t="s">
        <v>7226</v>
      </c>
      <c r="AB364" s="23" t="s">
        <v>7226</v>
      </c>
      <c r="AC364" s="25" t="s">
        <v>7225</v>
      </c>
    </row>
    <row r="365" spans="2:29" ht="15.6" customHeight="1" x14ac:dyDescent="0.25">
      <c r="B365" s="21" t="s">
        <v>9147</v>
      </c>
      <c r="C365" s="22" t="s">
        <v>8344</v>
      </c>
      <c r="D365" s="23" t="s">
        <v>7956</v>
      </c>
      <c r="E365" s="23" t="s">
        <v>8487</v>
      </c>
      <c r="F365" s="23" t="s">
        <v>7434</v>
      </c>
      <c r="G365" s="23" t="s">
        <v>8345</v>
      </c>
      <c r="H365" s="23" t="s">
        <v>10595</v>
      </c>
      <c r="I365" s="23" t="s">
        <v>10560</v>
      </c>
      <c r="J365" s="23" t="s">
        <v>10424</v>
      </c>
      <c r="K365" s="23" t="s">
        <v>10596</v>
      </c>
      <c r="L365" s="24" t="s">
        <v>10597</v>
      </c>
      <c r="M365" s="23" t="s">
        <v>7274</v>
      </c>
      <c r="N365" s="23" t="s">
        <v>9014</v>
      </c>
      <c r="O365" s="23" t="s">
        <v>10598</v>
      </c>
      <c r="P365" s="25" t="s">
        <v>10599</v>
      </c>
      <c r="Q365" s="25" t="s">
        <v>10600</v>
      </c>
      <c r="R365" s="25" t="s">
        <v>9569</v>
      </c>
      <c r="S365" s="25" t="s">
        <v>10601</v>
      </c>
      <c r="T365" s="23" t="s">
        <v>7226</v>
      </c>
      <c r="U365" s="23" t="s">
        <v>7226</v>
      </c>
      <c r="V365" s="25" t="s">
        <v>10600</v>
      </c>
      <c r="W365" s="23" t="s">
        <v>7227</v>
      </c>
      <c r="X365" s="23" t="s">
        <v>7450</v>
      </c>
      <c r="Y365" s="23" t="s">
        <v>10473</v>
      </c>
      <c r="Z365" s="25" t="s">
        <v>10602</v>
      </c>
      <c r="AA365" s="23" t="s">
        <v>7226</v>
      </c>
      <c r="AB365" s="23" t="s">
        <v>7226</v>
      </c>
      <c r="AC365" s="25" t="s">
        <v>7225</v>
      </c>
    </row>
    <row r="366" spans="2:29" ht="15.6" customHeight="1" x14ac:dyDescent="0.25">
      <c r="B366" s="21"/>
      <c r="C366" s="22"/>
      <c r="D366" s="23"/>
      <c r="E366" s="23"/>
      <c r="F366" s="23"/>
      <c r="G366" s="23"/>
      <c r="H366" s="26"/>
      <c r="I366" s="23"/>
      <c r="J366" s="26"/>
      <c r="K366" s="26"/>
      <c r="L366" s="27" t="s">
        <v>10603</v>
      </c>
      <c r="M366" s="26"/>
      <c r="N366" s="26"/>
      <c r="O366" s="26"/>
      <c r="P366" s="28" t="s">
        <v>10604</v>
      </c>
      <c r="Q366" s="28" t="s">
        <v>10605</v>
      </c>
      <c r="R366" s="28" t="s">
        <v>10606</v>
      </c>
      <c r="S366" s="28" t="s">
        <v>10607</v>
      </c>
      <c r="T366" s="26"/>
      <c r="U366" s="26"/>
      <c r="V366" s="28" t="s">
        <v>10605</v>
      </c>
      <c r="W366" s="26"/>
      <c r="X366" s="26"/>
      <c r="Y366" s="26"/>
      <c r="Z366" s="28" t="s">
        <v>10608</v>
      </c>
      <c r="AA366" s="26"/>
      <c r="AB366" s="26"/>
      <c r="AC366" s="28" t="s">
        <v>7225</v>
      </c>
    </row>
    <row r="367" spans="2:29" ht="15.6" customHeight="1" x14ac:dyDescent="0.25">
      <c r="B367" s="21" t="s">
        <v>9147</v>
      </c>
      <c r="C367" s="22" t="s">
        <v>8344</v>
      </c>
      <c r="D367" s="23" t="s">
        <v>9147</v>
      </c>
      <c r="E367" s="23" t="s">
        <v>8630</v>
      </c>
      <c r="F367" s="23" t="s">
        <v>8488</v>
      </c>
      <c r="G367" s="23" t="s">
        <v>8631</v>
      </c>
      <c r="H367" s="23" t="s">
        <v>10609</v>
      </c>
      <c r="I367" s="23" t="s">
        <v>10610</v>
      </c>
      <c r="J367" s="23" t="s">
        <v>9994</v>
      </c>
      <c r="K367" s="23" t="s">
        <v>10611</v>
      </c>
      <c r="L367" s="24" t="s">
        <v>10612</v>
      </c>
      <c r="M367" s="23" t="s">
        <v>7274</v>
      </c>
      <c r="N367" s="23" t="s">
        <v>8018</v>
      </c>
      <c r="O367" s="23" t="s">
        <v>10613</v>
      </c>
      <c r="P367" s="25" t="s">
        <v>10614</v>
      </c>
      <c r="Q367" s="25" t="s">
        <v>10615</v>
      </c>
      <c r="R367" s="25" t="s">
        <v>10616</v>
      </c>
      <c r="S367" s="25" t="s">
        <v>10617</v>
      </c>
      <c r="T367" s="23" t="s">
        <v>7226</v>
      </c>
      <c r="U367" s="23" t="s">
        <v>7226</v>
      </c>
      <c r="V367" s="25" t="s">
        <v>10615</v>
      </c>
      <c r="W367" s="23" t="s">
        <v>7227</v>
      </c>
      <c r="X367" s="23" t="s">
        <v>8500</v>
      </c>
      <c r="Y367" s="23" t="s">
        <v>10004</v>
      </c>
      <c r="Z367" s="25" t="s">
        <v>10618</v>
      </c>
      <c r="AA367" s="23" t="s">
        <v>7226</v>
      </c>
      <c r="AB367" s="23" t="s">
        <v>7226</v>
      </c>
      <c r="AC367" s="25" t="s">
        <v>7225</v>
      </c>
    </row>
    <row r="368" spans="2:29" ht="15.6" customHeight="1" x14ac:dyDescent="0.25">
      <c r="B368" s="21" t="s">
        <v>9147</v>
      </c>
      <c r="C368" s="22" t="s">
        <v>8344</v>
      </c>
      <c r="D368" s="23" t="s">
        <v>9147</v>
      </c>
      <c r="E368" s="23" t="s">
        <v>8630</v>
      </c>
      <c r="F368" s="23" t="s">
        <v>8488</v>
      </c>
      <c r="G368" s="23" t="s">
        <v>8631</v>
      </c>
      <c r="H368" s="23" t="s">
        <v>10619</v>
      </c>
      <c r="I368" s="23" t="s">
        <v>10610</v>
      </c>
      <c r="J368" s="23" t="s">
        <v>9994</v>
      </c>
      <c r="K368" s="23" t="s">
        <v>10620</v>
      </c>
      <c r="L368" s="24" t="s">
        <v>10621</v>
      </c>
      <c r="M368" s="23" t="s">
        <v>7274</v>
      </c>
      <c r="N368" s="23" t="s">
        <v>8018</v>
      </c>
      <c r="O368" s="23" t="s">
        <v>10622</v>
      </c>
      <c r="P368" s="25" t="s">
        <v>10623</v>
      </c>
      <c r="Q368" s="25" t="s">
        <v>10624</v>
      </c>
      <c r="R368" s="25" t="s">
        <v>10625</v>
      </c>
      <c r="S368" s="25" t="s">
        <v>10626</v>
      </c>
      <c r="T368" s="23" t="s">
        <v>7226</v>
      </c>
      <c r="U368" s="23" t="s">
        <v>7226</v>
      </c>
      <c r="V368" s="25" t="s">
        <v>10624</v>
      </c>
      <c r="W368" s="23" t="s">
        <v>7227</v>
      </c>
      <c r="X368" s="23" t="s">
        <v>8500</v>
      </c>
      <c r="Y368" s="23" t="s">
        <v>10004</v>
      </c>
      <c r="Z368" s="25" t="s">
        <v>10627</v>
      </c>
      <c r="AA368" s="23" t="s">
        <v>7226</v>
      </c>
      <c r="AB368" s="23" t="s">
        <v>7226</v>
      </c>
      <c r="AC368" s="25" t="s">
        <v>7225</v>
      </c>
    </row>
    <row r="369" spans="2:29" ht="15.6" customHeight="1" x14ac:dyDescent="0.25">
      <c r="B369" s="21" t="s">
        <v>9147</v>
      </c>
      <c r="C369" s="22" t="s">
        <v>8344</v>
      </c>
      <c r="D369" s="23" t="s">
        <v>9147</v>
      </c>
      <c r="E369" s="23" t="s">
        <v>8630</v>
      </c>
      <c r="F369" s="23" t="s">
        <v>8488</v>
      </c>
      <c r="G369" s="23" t="s">
        <v>8631</v>
      </c>
      <c r="H369" s="23" t="s">
        <v>10628</v>
      </c>
      <c r="I369" s="23" t="s">
        <v>10610</v>
      </c>
      <c r="J369" s="23" t="s">
        <v>9994</v>
      </c>
      <c r="K369" s="23" t="s">
        <v>10629</v>
      </c>
      <c r="L369" s="24" t="s">
        <v>10630</v>
      </c>
      <c r="M369" s="23" t="s">
        <v>7274</v>
      </c>
      <c r="N369" s="23" t="s">
        <v>8018</v>
      </c>
      <c r="O369" s="23" t="s">
        <v>10631</v>
      </c>
      <c r="P369" s="25" t="s">
        <v>10632</v>
      </c>
      <c r="Q369" s="25" t="s">
        <v>10633</v>
      </c>
      <c r="R369" s="25" t="s">
        <v>10634</v>
      </c>
      <c r="S369" s="25" t="s">
        <v>10635</v>
      </c>
      <c r="T369" s="23" t="s">
        <v>7226</v>
      </c>
      <c r="U369" s="23" t="s">
        <v>7226</v>
      </c>
      <c r="V369" s="25" t="s">
        <v>10633</v>
      </c>
      <c r="W369" s="23" t="s">
        <v>7227</v>
      </c>
      <c r="X369" s="23" t="s">
        <v>8500</v>
      </c>
      <c r="Y369" s="23" t="s">
        <v>10004</v>
      </c>
      <c r="Z369" s="25" t="s">
        <v>10636</v>
      </c>
      <c r="AA369" s="23" t="s">
        <v>7226</v>
      </c>
      <c r="AB369" s="23" t="s">
        <v>7226</v>
      </c>
      <c r="AC369" s="25" t="s">
        <v>7225</v>
      </c>
    </row>
    <row r="370" spans="2:29" ht="15.6" customHeight="1" x14ac:dyDescent="0.25">
      <c r="B370" s="21" t="s">
        <v>9147</v>
      </c>
      <c r="C370" s="22" t="s">
        <v>8344</v>
      </c>
      <c r="D370" s="23" t="s">
        <v>9147</v>
      </c>
      <c r="E370" s="23" t="s">
        <v>8630</v>
      </c>
      <c r="F370" s="23" t="s">
        <v>8488</v>
      </c>
      <c r="G370" s="23" t="s">
        <v>8631</v>
      </c>
      <c r="H370" s="23" t="s">
        <v>10637</v>
      </c>
      <c r="I370" s="23" t="s">
        <v>10610</v>
      </c>
      <c r="J370" s="23" t="s">
        <v>9994</v>
      </c>
      <c r="K370" s="23" t="s">
        <v>10638</v>
      </c>
      <c r="L370" s="24" t="s">
        <v>10639</v>
      </c>
      <c r="M370" s="23" t="s">
        <v>7274</v>
      </c>
      <c r="N370" s="23" t="s">
        <v>8018</v>
      </c>
      <c r="O370" s="23" t="s">
        <v>10640</v>
      </c>
      <c r="P370" s="25" t="s">
        <v>10641</v>
      </c>
      <c r="Q370" s="25" t="s">
        <v>10642</v>
      </c>
      <c r="R370" s="25" t="s">
        <v>7751</v>
      </c>
      <c r="S370" s="25" t="s">
        <v>10643</v>
      </c>
      <c r="T370" s="23" t="s">
        <v>7226</v>
      </c>
      <c r="U370" s="23" t="s">
        <v>7226</v>
      </c>
      <c r="V370" s="25" t="s">
        <v>10642</v>
      </c>
      <c r="W370" s="23" t="s">
        <v>7227</v>
      </c>
      <c r="X370" s="23" t="s">
        <v>8500</v>
      </c>
      <c r="Y370" s="23" t="s">
        <v>10004</v>
      </c>
      <c r="Z370" s="25" t="s">
        <v>10644</v>
      </c>
      <c r="AA370" s="23" t="s">
        <v>7226</v>
      </c>
      <c r="AB370" s="23" t="s">
        <v>7226</v>
      </c>
      <c r="AC370" s="25" t="s">
        <v>7225</v>
      </c>
    </row>
    <row r="371" spans="2:29" ht="15.6" customHeight="1" x14ac:dyDescent="0.25">
      <c r="B371" s="21" t="s">
        <v>9147</v>
      </c>
      <c r="C371" s="22" t="s">
        <v>8344</v>
      </c>
      <c r="D371" s="23" t="s">
        <v>9147</v>
      </c>
      <c r="E371" s="23" t="s">
        <v>8630</v>
      </c>
      <c r="F371" s="23" t="s">
        <v>8488</v>
      </c>
      <c r="G371" s="23" t="s">
        <v>8631</v>
      </c>
      <c r="H371" s="23" t="s">
        <v>10645</v>
      </c>
      <c r="I371" s="23" t="s">
        <v>10610</v>
      </c>
      <c r="J371" s="23" t="s">
        <v>9994</v>
      </c>
      <c r="K371" s="23" t="s">
        <v>10646</v>
      </c>
      <c r="L371" s="24" t="s">
        <v>10647</v>
      </c>
      <c r="M371" s="23" t="s">
        <v>7274</v>
      </c>
      <c r="N371" s="23" t="s">
        <v>8018</v>
      </c>
      <c r="O371" s="23" t="s">
        <v>10648</v>
      </c>
      <c r="P371" s="25" t="s">
        <v>10649</v>
      </c>
      <c r="Q371" s="25" t="s">
        <v>10650</v>
      </c>
      <c r="R371" s="25" t="s">
        <v>10651</v>
      </c>
      <c r="S371" s="25" t="s">
        <v>10652</v>
      </c>
      <c r="T371" s="23" t="s">
        <v>7226</v>
      </c>
      <c r="U371" s="23" t="s">
        <v>7226</v>
      </c>
      <c r="V371" s="25" t="s">
        <v>10650</v>
      </c>
      <c r="W371" s="23" t="s">
        <v>7227</v>
      </c>
      <c r="X371" s="23" t="s">
        <v>8500</v>
      </c>
      <c r="Y371" s="23" t="s">
        <v>10004</v>
      </c>
      <c r="Z371" s="25" t="s">
        <v>10653</v>
      </c>
      <c r="AA371" s="23" t="s">
        <v>7226</v>
      </c>
      <c r="AB371" s="23" t="s">
        <v>7226</v>
      </c>
      <c r="AC371" s="25" t="s">
        <v>7225</v>
      </c>
    </row>
    <row r="372" spans="2:29" ht="15.6" customHeight="1" x14ac:dyDescent="0.25">
      <c r="B372" s="21" t="s">
        <v>9147</v>
      </c>
      <c r="C372" s="22" t="s">
        <v>8344</v>
      </c>
      <c r="D372" s="23" t="s">
        <v>9147</v>
      </c>
      <c r="E372" s="23" t="s">
        <v>8630</v>
      </c>
      <c r="F372" s="23" t="s">
        <v>8488</v>
      </c>
      <c r="G372" s="23" t="s">
        <v>8631</v>
      </c>
      <c r="H372" s="23" t="s">
        <v>10654</v>
      </c>
      <c r="I372" s="23" t="s">
        <v>10610</v>
      </c>
      <c r="J372" s="23" t="s">
        <v>9994</v>
      </c>
      <c r="K372" s="23" t="s">
        <v>10655</v>
      </c>
      <c r="L372" s="24" t="s">
        <v>10656</v>
      </c>
      <c r="M372" s="23" t="s">
        <v>7274</v>
      </c>
      <c r="N372" s="23" t="s">
        <v>8018</v>
      </c>
      <c r="O372" s="23" t="s">
        <v>10657</v>
      </c>
      <c r="P372" s="25" t="s">
        <v>10658</v>
      </c>
      <c r="Q372" s="25" t="s">
        <v>10659</v>
      </c>
      <c r="R372" s="25" t="s">
        <v>8869</v>
      </c>
      <c r="S372" s="25" t="s">
        <v>10660</v>
      </c>
      <c r="T372" s="23" t="s">
        <v>7226</v>
      </c>
      <c r="U372" s="23" t="s">
        <v>7226</v>
      </c>
      <c r="V372" s="25" t="s">
        <v>10659</v>
      </c>
      <c r="W372" s="23" t="s">
        <v>7227</v>
      </c>
      <c r="X372" s="23" t="s">
        <v>8500</v>
      </c>
      <c r="Y372" s="23" t="s">
        <v>10004</v>
      </c>
      <c r="Z372" s="25" t="s">
        <v>10661</v>
      </c>
      <c r="AA372" s="23" t="s">
        <v>7226</v>
      </c>
      <c r="AB372" s="23" t="s">
        <v>7226</v>
      </c>
      <c r="AC372" s="25" t="s">
        <v>7225</v>
      </c>
    </row>
    <row r="373" spans="2:29" ht="15.6" customHeight="1" x14ac:dyDescent="0.25">
      <c r="B373" s="21" t="s">
        <v>9147</v>
      </c>
      <c r="C373" s="22" t="s">
        <v>8344</v>
      </c>
      <c r="D373" s="23" t="s">
        <v>9147</v>
      </c>
      <c r="E373" s="23" t="s">
        <v>8630</v>
      </c>
      <c r="F373" s="23" t="s">
        <v>8488</v>
      </c>
      <c r="G373" s="23" t="s">
        <v>8631</v>
      </c>
      <c r="H373" s="23" t="s">
        <v>10662</v>
      </c>
      <c r="I373" s="23" t="s">
        <v>10610</v>
      </c>
      <c r="J373" s="23" t="s">
        <v>9994</v>
      </c>
      <c r="K373" s="23" t="s">
        <v>10663</v>
      </c>
      <c r="L373" s="24" t="s">
        <v>10664</v>
      </c>
      <c r="M373" s="23" t="s">
        <v>7274</v>
      </c>
      <c r="N373" s="23" t="s">
        <v>8018</v>
      </c>
      <c r="O373" s="23" t="s">
        <v>10622</v>
      </c>
      <c r="P373" s="25" t="s">
        <v>10665</v>
      </c>
      <c r="Q373" s="25" t="s">
        <v>10666</v>
      </c>
      <c r="R373" s="25" t="s">
        <v>10667</v>
      </c>
      <c r="S373" s="25" t="s">
        <v>10668</v>
      </c>
      <c r="T373" s="23" t="s">
        <v>7226</v>
      </c>
      <c r="U373" s="23" t="s">
        <v>7226</v>
      </c>
      <c r="V373" s="25" t="s">
        <v>10666</v>
      </c>
      <c r="W373" s="23" t="s">
        <v>7227</v>
      </c>
      <c r="X373" s="23" t="s">
        <v>8500</v>
      </c>
      <c r="Y373" s="23" t="s">
        <v>10004</v>
      </c>
      <c r="Z373" s="25" t="s">
        <v>10669</v>
      </c>
      <c r="AA373" s="23" t="s">
        <v>7226</v>
      </c>
      <c r="AB373" s="23" t="s">
        <v>7226</v>
      </c>
      <c r="AC373" s="25" t="s">
        <v>7225</v>
      </c>
    </row>
    <row r="374" spans="2:29" ht="15.6" customHeight="1" x14ac:dyDescent="0.25">
      <c r="B374" s="21" t="s">
        <v>9147</v>
      </c>
      <c r="C374" s="22" t="s">
        <v>8344</v>
      </c>
      <c r="D374" s="23" t="s">
        <v>9147</v>
      </c>
      <c r="E374" s="23" t="s">
        <v>8630</v>
      </c>
      <c r="F374" s="23" t="s">
        <v>8488</v>
      </c>
      <c r="G374" s="23" t="s">
        <v>8631</v>
      </c>
      <c r="H374" s="23" t="s">
        <v>10670</v>
      </c>
      <c r="I374" s="23" t="s">
        <v>10610</v>
      </c>
      <c r="J374" s="23" t="s">
        <v>9994</v>
      </c>
      <c r="K374" s="23" t="s">
        <v>10671</v>
      </c>
      <c r="L374" s="24" t="s">
        <v>10672</v>
      </c>
      <c r="M374" s="23" t="s">
        <v>7274</v>
      </c>
      <c r="N374" s="23" t="s">
        <v>8018</v>
      </c>
      <c r="O374" s="23" t="s">
        <v>10673</v>
      </c>
      <c r="P374" s="25" t="s">
        <v>10674</v>
      </c>
      <c r="Q374" s="25" t="s">
        <v>10675</v>
      </c>
      <c r="R374" s="25" t="s">
        <v>10676</v>
      </c>
      <c r="S374" s="25" t="s">
        <v>10677</v>
      </c>
      <c r="T374" s="23" t="s">
        <v>7226</v>
      </c>
      <c r="U374" s="23" t="s">
        <v>7226</v>
      </c>
      <c r="V374" s="25" t="s">
        <v>10675</v>
      </c>
      <c r="W374" s="23" t="s">
        <v>7227</v>
      </c>
      <c r="X374" s="23" t="s">
        <v>8500</v>
      </c>
      <c r="Y374" s="23" t="s">
        <v>10004</v>
      </c>
      <c r="Z374" s="25" t="s">
        <v>10678</v>
      </c>
      <c r="AA374" s="23" t="s">
        <v>7226</v>
      </c>
      <c r="AB374" s="23" t="s">
        <v>7226</v>
      </c>
      <c r="AC374" s="25" t="s">
        <v>7225</v>
      </c>
    </row>
    <row r="375" spans="2:29" ht="15.6" customHeight="1" x14ac:dyDescent="0.25">
      <c r="B375" s="21" t="s">
        <v>9147</v>
      </c>
      <c r="C375" s="22" t="s">
        <v>8344</v>
      </c>
      <c r="D375" s="23" t="s">
        <v>9147</v>
      </c>
      <c r="E375" s="23" t="s">
        <v>8630</v>
      </c>
      <c r="F375" s="23" t="s">
        <v>8488</v>
      </c>
      <c r="G375" s="23" t="s">
        <v>8631</v>
      </c>
      <c r="H375" s="23" t="s">
        <v>10679</v>
      </c>
      <c r="I375" s="23" t="s">
        <v>10610</v>
      </c>
      <c r="J375" s="23" t="s">
        <v>9994</v>
      </c>
      <c r="K375" s="23" t="s">
        <v>10680</v>
      </c>
      <c r="L375" s="24" t="s">
        <v>10681</v>
      </c>
      <c r="M375" s="23" t="s">
        <v>7274</v>
      </c>
      <c r="N375" s="23" t="s">
        <v>8018</v>
      </c>
      <c r="O375" s="23" t="s">
        <v>10682</v>
      </c>
      <c r="P375" s="25" t="s">
        <v>10683</v>
      </c>
      <c r="Q375" s="25" t="s">
        <v>10684</v>
      </c>
      <c r="R375" s="25" t="s">
        <v>10685</v>
      </c>
      <c r="S375" s="25" t="s">
        <v>10686</v>
      </c>
      <c r="T375" s="23" t="s">
        <v>7226</v>
      </c>
      <c r="U375" s="23" t="s">
        <v>7226</v>
      </c>
      <c r="V375" s="25" t="s">
        <v>10684</v>
      </c>
      <c r="W375" s="23" t="s">
        <v>7227</v>
      </c>
      <c r="X375" s="23" t="s">
        <v>8500</v>
      </c>
      <c r="Y375" s="23" t="s">
        <v>10004</v>
      </c>
      <c r="Z375" s="25" t="s">
        <v>10687</v>
      </c>
      <c r="AA375" s="23" t="s">
        <v>7226</v>
      </c>
      <c r="AB375" s="23" t="s">
        <v>7226</v>
      </c>
      <c r="AC375" s="25" t="s">
        <v>7225</v>
      </c>
    </row>
    <row r="376" spans="2:29" ht="15.6" customHeight="1" x14ac:dyDescent="0.25">
      <c r="B376" s="21"/>
      <c r="C376" s="22"/>
      <c r="D376" s="23"/>
      <c r="E376" s="23"/>
      <c r="F376" s="23"/>
      <c r="G376" s="23"/>
      <c r="H376" s="26"/>
      <c r="I376" s="23"/>
      <c r="J376" s="26"/>
      <c r="K376" s="26"/>
      <c r="L376" s="27" t="s">
        <v>10688</v>
      </c>
      <c r="M376" s="26"/>
      <c r="N376" s="26"/>
      <c r="O376" s="26"/>
      <c r="P376" s="28" t="s">
        <v>10689</v>
      </c>
      <c r="Q376" s="28" t="s">
        <v>10690</v>
      </c>
      <c r="R376" s="28" t="s">
        <v>10691</v>
      </c>
      <c r="S376" s="28" t="s">
        <v>10692</v>
      </c>
      <c r="T376" s="26"/>
      <c r="U376" s="26"/>
      <c r="V376" s="28" t="s">
        <v>10690</v>
      </c>
      <c r="W376" s="26"/>
      <c r="X376" s="26"/>
      <c r="Y376" s="26"/>
      <c r="Z376" s="28" t="s">
        <v>10693</v>
      </c>
      <c r="AA376" s="26"/>
      <c r="AB376" s="26"/>
      <c r="AC376" s="28" t="s">
        <v>7225</v>
      </c>
    </row>
    <row r="377" spans="2:29" ht="15.6" customHeight="1" x14ac:dyDescent="0.25">
      <c r="B377" s="21" t="s">
        <v>9147</v>
      </c>
      <c r="C377" s="22" t="s">
        <v>8344</v>
      </c>
      <c r="D377" s="23" t="s">
        <v>9147</v>
      </c>
      <c r="E377" s="23" t="s">
        <v>7580</v>
      </c>
      <c r="F377" s="23" t="s">
        <v>7434</v>
      </c>
      <c r="G377" s="23" t="s">
        <v>8345</v>
      </c>
      <c r="H377" s="23" t="s">
        <v>10694</v>
      </c>
      <c r="I377" s="23" t="s">
        <v>10695</v>
      </c>
      <c r="J377" s="23" t="s">
        <v>10696</v>
      </c>
      <c r="K377" s="23" t="s">
        <v>10697</v>
      </c>
      <c r="L377" s="24" t="s">
        <v>10698</v>
      </c>
      <c r="M377" s="23" t="s">
        <v>7274</v>
      </c>
      <c r="N377" s="23" t="s">
        <v>10699</v>
      </c>
      <c r="O377" s="23" t="s">
        <v>10700</v>
      </c>
      <c r="P377" s="25" t="s">
        <v>10701</v>
      </c>
      <c r="Q377" s="25" t="s">
        <v>10702</v>
      </c>
      <c r="R377" s="25" t="s">
        <v>10703</v>
      </c>
      <c r="S377" s="25" t="s">
        <v>10704</v>
      </c>
      <c r="T377" s="23" t="s">
        <v>7226</v>
      </c>
      <c r="U377" s="23" t="s">
        <v>7226</v>
      </c>
      <c r="V377" s="25" t="s">
        <v>10702</v>
      </c>
      <c r="W377" s="23" t="s">
        <v>7227</v>
      </c>
      <c r="X377" s="23" t="s">
        <v>7450</v>
      </c>
      <c r="Y377" s="23" t="s">
        <v>10705</v>
      </c>
      <c r="Z377" s="25" t="s">
        <v>10706</v>
      </c>
      <c r="AA377" s="23" t="s">
        <v>7226</v>
      </c>
      <c r="AB377" s="23" t="s">
        <v>7226</v>
      </c>
      <c r="AC377" s="25" t="s">
        <v>7225</v>
      </c>
    </row>
    <row r="378" spans="2:29" ht="15.6" customHeight="1" x14ac:dyDescent="0.25">
      <c r="B378" s="21" t="s">
        <v>9147</v>
      </c>
      <c r="C378" s="22" t="s">
        <v>8344</v>
      </c>
      <c r="D378" s="23" t="s">
        <v>9147</v>
      </c>
      <c r="E378" s="23" t="s">
        <v>7580</v>
      </c>
      <c r="F378" s="23" t="s">
        <v>7434</v>
      </c>
      <c r="G378" s="23" t="s">
        <v>8345</v>
      </c>
      <c r="H378" s="23" t="s">
        <v>10707</v>
      </c>
      <c r="I378" s="23" t="s">
        <v>10695</v>
      </c>
      <c r="J378" s="23" t="s">
        <v>10696</v>
      </c>
      <c r="K378" s="23" t="s">
        <v>10708</v>
      </c>
      <c r="L378" s="24" t="s">
        <v>10709</v>
      </c>
      <c r="M378" s="23" t="s">
        <v>7274</v>
      </c>
      <c r="N378" s="23" t="s">
        <v>10699</v>
      </c>
      <c r="O378" s="23" t="s">
        <v>10710</v>
      </c>
      <c r="P378" s="25" t="s">
        <v>10711</v>
      </c>
      <c r="Q378" s="25" t="s">
        <v>10712</v>
      </c>
      <c r="R378" s="25" t="s">
        <v>8595</v>
      </c>
      <c r="S378" s="25" t="s">
        <v>10713</v>
      </c>
      <c r="T378" s="23" t="s">
        <v>7226</v>
      </c>
      <c r="U378" s="23" t="s">
        <v>7226</v>
      </c>
      <c r="V378" s="25" t="s">
        <v>10712</v>
      </c>
      <c r="W378" s="23" t="s">
        <v>7227</v>
      </c>
      <c r="X378" s="23" t="s">
        <v>7450</v>
      </c>
      <c r="Y378" s="23" t="s">
        <v>10705</v>
      </c>
      <c r="Z378" s="25" t="s">
        <v>10714</v>
      </c>
      <c r="AA378" s="23" t="s">
        <v>7226</v>
      </c>
      <c r="AB378" s="23" t="s">
        <v>7226</v>
      </c>
      <c r="AC378" s="25" t="s">
        <v>7225</v>
      </c>
    </row>
    <row r="379" spans="2:29" ht="15.6" customHeight="1" x14ac:dyDescent="0.25">
      <c r="B379" s="21" t="s">
        <v>9147</v>
      </c>
      <c r="C379" s="22" t="s">
        <v>8344</v>
      </c>
      <c r="D379" s="23" t="s">
        <v>9147</v>
      </c>
      <c r="E379" s="23" t="s">
        <v>7580</v>
      </c>
      <c r="F379" s="23" t="s">
        <v>7434</v>
      </c>
      <c r="G379" s="23" t="s">
        <v>8345</v>
      </c>
      <c r="H379" s="23" t="s">
        <v>10715</v>
      </c>
      <c r="I379" s="23" t="s">
        <v>10695</v>
      </c>
      <c r="J379" s="23" t="s">
        <v>10696</v>
      </c>
      <c r="K379" s="23" t="s">
        <v>10716</v>
      </c>
      <c r="L379" s="24" t="s">
        <v>10717</v>
      </c>
      <c r="M379" s="23" t="s">
        <v>7274</v>
      </c>
      <c r="N379" s="23" t="s">
        <v>10699</v>
      </c>
      <c r="O379" s="23" t="s">
        <v>10718</v>
      </c>
      <c r="P379" s="25" t="s">
        <v>10719</v>
      </c>
      <c r="Q379" s="25" t="s">
        <v>10720</v>
      </c>
      <c r="R379" s="25" t="s">
        <v>10721</v>
      </c>
      <c r="S379" s="25" t="s">
        <v>10722</v>
      </c>
      <c r="T379" s="23" t="s">
        <v>7226</v>
      </c>
      <c r="U379" s="23" t="s">
        <v>7226</v>
      </c>
      <c r="V379" s="25" t="s">
        <v>10720</v>
      </c>
      <c r="W379" s="23" t="s">
        <v>7227</v>
      </c>
      <c r="X379" s="23" t="s">
        <v>7450</v>
      </c>
      <c r="Y379" s="23" t="s">
        <v>10705</v>
      </c>
      <c r="Z379" s="25" t="s">
        <v>10723</v>
      </c>
      <c r="AA379" s="23" t="s">
        <v>7226</v>
      </c>
      <c r="AB379" s="23" t="s">
        <v>7226</v>
      </c>
      <c r="AC379" s="25" t="s">
        <v>7225</v>
      </c>
    </row>
    <row r="380" spans="2:29" ht="15.6" customHeight="1" x14ac:dyDescent="0.25">
      <c r="B380" s="21" t="s">
        <v>9147</v>
      </c>
      <c r="C380" s="22" t="s">
        <v>8344</v>
      </c>
      <c r="D380" s="23" t="s">
        <v>9147</v>
      </c>
      <c r="E380" s="23" t="s">
        <v>7580</v>
      </c>
      <c r="F380" s="23" t="s">
        <v>7434</v>
      </c>
      <c r="G380" s="23" t="s">
        <v>8345</v>
      </c>
      <c r="H380" s="23" t="s">
        <v>10724</v>
      </c>
      <c r="I380" s="23" t="s">
        <v>10695</v>
      </c>
      <c r="J380" s="23" t="s">
        <v>10696</v>
      </c>
      <c r="K380" s="23" t="s">
        <v>10725</v>
      </c>
      <c r="L380" s="24" t="s">
        <v>10726</v>
      </c>
      <c r="M380" s="23" t="s">
        <v>7274</v>
      </c>
      <c r="N380" s="23" t="s">
        <v>10699</v>
      </c>
      <c r="O380" s="23" t="s">
        <v>10710</v>
      </c>
      <c r="P380" s="25" t="s">
        <v>10727</v>
      </c>
      <c r="Q380" s="25" t="s">
        <v>10728</v>
      </c>
      <c r="R380" s="25" t="s">
        <v>10729</v>
      </c>
      <c r="S380" s="25" t="s">
        <v>10730</v>
      </c>
      <c r="T380" s="23" t="s">
        <v>7226</v>
      </c>
      <c r="U380" s="23" t="s">
        <v>7226</v>
      </c>
      <c r="V380" s="25" t="s">
        <v>10728</v>
      </c>
      <c r="W380" s="23" t="s">
        <v>7227</v>
      </c>
      <c r="X380" s="23" t="s">
        <v>7450</v>
      </c>
      <c r="Y380" s="23" t="s">
        <v>10705</v>
      </c>
      <c r="Z380" s="25" t="s">
        <v>10731</v>
      </c>
      <c r="AA380" s="23" t="s">
        <v>7226</v>
      </c>
      <c r="AB380" s="23" t="s">
        <v>7226</v>
      </c>
      <c r="AC380" s="25" t="s">
        <v>7225</v>
      </c>
    </row>
    <row r="381" spans="2:29" ht="15.6" customHeight="1" x14ac:dyDescent="0.25">
      <c r="B381" s="21" t="s">
        <v>9147</v>
      </c>
      <c r="C381" s="22" t="s">
        <v>8344</v>
      </c>
      <c r="D381" s="23" t="s">
        <v>9147</v>
      </c>
      <c r="E381" s="23" t="s">
        <v>7580</v>
      </c>
      <c r="F381" s="23" t="s">
        <v>7434</v>
      </c>
      <c r="G381" s="23" t="s">
        <v>8345</v>
      </c>
      <c r="H381" s="23" t="s">
        <v>10732</v>
      </c>
      <c r="I381" s="23" t="s">
        <v>10695</v>
      </c>
      <c r="J381" s="23" t="s">
        <v>10696</v>
      </c>
      <c r="K381" s="23" t="s">
        <v>10733</v>
      </c>
      <c r="L381" s="24" t="s">
        <v>10734</v>
      </c>
      <c r="M381" s="23" t="s">
        <v>7274</v>
      </c>
      <c r="N381" s="23" t="s">
        <v>10699</v>
      </c>
      <c r="O381" s="23" t="s">
        <v>10735</v>
      </c>
      <c r="P381" s="25" t="s">
        <v>10736</v>
      </c>
      <c r="Q381" s="25" t="s">
        <v>10737</v>
      </c>
      <c r="R381" s="25" t="s">
        <v>10651</v>
      </c>
      <c r="S381" s="25" t="s">
        <v>10738</v>
      </c>
      <c r="T381" s="23" t="s">
        <v>7226</v>
      </c>
      <c r="U381" s="23" t="s">
        <v>7226</v>
      </c>
      <c r="V381" s="25" t="s">
        <v>10737</v>
      </c>
      <c r="W381" s="23" t="s">
        <v>7227</v>
      </c>
      <c r="X381" s="23" t="s">
        <v>7450</v>
      </c>
      <c r="Y381" s="23" t="s">
        <v>10705</v>
      </c>
      <c r="Z381" s="25" t="s">
        <v>10739</v>
      </c>
      <c r="AA381" s="23" t="s">
        <v>7226</v>
      </c>
      <c r="AB381" s="23" t="s">
        <v>7226</v>
      </c>
      <c r="AC381" s="25" t="s">
        <v>7225</v>
      </c>
    </row>
    <row r="382" spans="2:29" ht="15.6" customHeight="1" x14ac:dyDescent="0.25">
      <c r="B382" s="21" t="s">
        <v>9147</v>
      </c>
      <c r="C382" s="22" t="s">
        <v>8344</v>
      </c>
      <c r="D382" s="23" t="s">
        <v>9147</v>
      </c>
      <c r="E382" s="23" t="s">
        <v>7580</v>
      </c>
      <c r="F382" s="23" t="s">
        <v>7434</v>
      </c>
      <c r="G382" s="23" t="s">
        <v>8345</v>
      </c>
      <c r="H382" s="23" t="s">
        <v>10740</v>
      </c>
      <c r="I382" s="23" t="s">
        <v>10695</v>
      </c>
      <c r="J382" s="23" t="s">
        <v>10696</v>
      </c>
      <c r="K382" s="23" t="s">
        <v>10741</v>
      </c>
      <c r="L382" s="24" t="s">
        <v>10742</v>
      </c>
      <c r="M382" s="23" t="s">
        <v>7274</v>
      </c>
      <c r="N382" s="23" t="s">
        <v>10699</v>
      </c>
      <c r="O382" s="23" t="s">
        <v>10743</v>
      </c>
      <c r="P382" s="25" t="s">
        <v>10744</v>
      </c>
      <c r="Q382" s="25" t="s">
        <v>10745</v>
      </c>
      <c r="R382" s="25" t="s">
        <v>10746</v>
      </c>
      <c r="S382" s="25" t="s">
        <v>10747</v>
      </c>
      <c r="T382" s="23" t="s">
        <v>7226</v>
      </c>
      <c r="U382" s="23" t="s">
        <v>7226</v>
      </c>
      <c r="V382" s="25" t="s">
        <v>10745</v>
      </c>
      <c r="W382" s="23" t="s">
        <v>7227</v>
      </c>
      <c r="X382" s="23" t="s">
        <v>7450</v>
      </c>
      <c r="Y382" s="23" t="s">
        <v>10705</v>
      </c>
      <c r="Z382" s="25" t="s">
        <v>10748</v>
      </c>
      <c r="AA382" s="23" t="s">
        <v>7226</v>
      </c>
      <c r="AB382" s="23" t="s">
        <v>7226</v>
      </c>
      <c r="AC382" s="25" t="s">
        <v>7225</v>
      </c>
    </row>
    <row r="383" spans="2:29" ht="15.6" customHeight="1" x14ac:dyDescent="0.25">
      <c r="B383" s="21" t="s">
        <v>9147</v>
      </c>
      <c r="C383" s="22" t="s">
        <v>8344</v>
      </c>
      <c r="D383" s="23" t="s">
        <v>9147</v>
      </c>
      <c r="E383" s="23" t="s">
        <v>7580</v>
      </c>
      <c r="F383" s="23" t="s">
        <v>7434</v>
      </c>
      <c r="G383" s="23" t="s">
        <v>8345</v>
      </c>
      <c r="H383" s="23" t="s">
        <v>10749</v>
      </c>
      <c r="I383" s="23" t="s">
        <v>10695</v>
      </c>
      <c r="J383" s="23" t="s">
        <v>10696</v>
      </c>
      <c r="K383" s="23" t="s">
        <v>10750</v>
      </c>
      <c r="L383" s="24" t="s">
        <v>10751</v>
      </c>
      <c r="M383" s="23" t="s">
        <v>7274</v>
      </c>
      <c r="N383" s="23" t="s">
        <v>10699</v>
      </c>
      <c r="O383" s="23" t="s">
        <v>10752</v>
      </c>
      <c r="P383" s="25" t="s">
        <v>10753</v>
      </c>
      <c r="Q383" s="25" t="s">
        <v>10754</v>
      </c>
      <c r="R383" s="25" t="s">
        <v>10755</v>
      </c>
      <c r="S383" s="25" t="s">
        <v>10756</v>
      </c>
      <c r="T383" s="23" t="s">
        <v>7226</v>
      </c>
      <c r="U383" s="23" t="s">
        <v>7226</v>
      </c>
      <c r="V383" s="25" t="s">
        <v>10754</v>
      </c>
      <c r="W383" s="23" t="s">
        <v>7227</v>
      </c>
      <c r="X383" s="23" t="s">
        <v>7450</v>
      </c>
      <c r="Y383" s="23" t="s">
        <v>10705</v>
      </c>
      <c r="Z383" s="25" t="s">
        <v>10757</v>
      </c>
      <c r="AA383" s="23" t="s">
        <v>7226</v>
      </c>
      <c r="AB383" s="23" t="s">
        <v>7226</v>
      </c>
      <c r="AC383" s="25" t="s">
        <v>7225</v>
      </c>
    </row>
    <row r="384" spans="2:29" ht="15.6" customHeight="1" x14ac:dyDescent="0.25">
      <c r="B384" s="21" t="s">
        <v>9147</v>
      </c>
      <c r="C384" s="22" t="s">
        <v>8344</v>
      </c>
      <c r="D384" s="23" t="s">
        <v>9147</v>
      </c>
      <c r="E384" s="23" t="s">
        <v>7580</v>
      </c>
      <c r="F384" s="23" t="s">
        <v>7434</v>
      </c>
      <c r="G384" s="23" t="s">
        <v>8345</v>
      </c>
      <c r="H384" s="23" t="s">
        <v>10758</v>
      </c>
      <c r="I384" s="23" t="s">
        <v>10695</v>
      </c>
      <c r="J384" s="23" t="s">
        <v>10696</v>
      </c>
      <c r="K384" s="23" t="s">
        <v>10759</v>
      </c>
      <c r="L384" s="24" t="s">
        <v>10760</v>
      </c>
      <c r="M384" s="23" t="s">
        <v>7274</v>
      </c>
      <c r="N384" s="23" t="s">
        <v>10699</v>
      </c>
      <c r="O384" s="23" t="s">
        <v>10761</v>
      </c>
      <c r="P384" s="25" t="s">
        <v>10762</v>
      </c>
      <c r="Q384" s="25" t="s">
        <v>10763</v>
      </c>
      <c r="R384" s="25" t="s">
        <v>10525</v>
      </c>
      <c r="S384" s="25" t="s">
        <v>10764</v>
      </c>
      <c r="T384" s="23" t="s">
        <v>7226</v>
      </c>
      <c r="U384" s="23" t="s">
        <v>7226</v>
      </c>
      <c r="V384" s="25" t="s">
        <v>10763</v>
      </c>
      <c r="W384" s="23" t="s">
        <v>7227</v>
      </c>
      <c r="X384" s="23" t="s">
        <v>7450</v>
      </c>
      <c r="Y384" s="23" t="s">
        <v>10705</v>
      </c>
      <c r="Z384" s="25" t="s">
        <v>10765</v>
      </c>
      <c r="AA384" s="23" t="s">
        <v>7226</v>
      </c>
      <c r="AB384" s="23" t="s">
        <v>7226</v>
      </c>
      <c r="AC384" s="25" t="s">
        <v>7225</v>
      </c>
    </row>
    <row r="385" spans="2:29" ht="15.6" customHeight="1" x14ac:dyDescent="0.25">
      <c r="B385" s="21" t="s">
        <v>9147</v>
      </c>
      <c r="C385" s="22" t="s">
        <v>8344</v>
      </c>
      <c r="D385" s="23" t="s">
        <v>9147</v>
      </c>
      <c r="E385" s="23" t="s">
        <v>7580</v>
      </c>
      <c r="F385" s="23" t="s">
        <v>7434</v>
      </c>
      <c r="G385" s="23" t="s">
        <v>8345</v>
      </c>
      <c r="H385" s="23" t="s">
        <v>10766</v>
      </c>
      <c r="I385" s="23" t="s">
        <v>10695</v>
      </c>
      <c r="J385" s="23" t="s">
        <v>10696</v>
      </c>
      <c r="K385" s="23" t="s">
        <v>10767</v>
      </c>
      <c r="L385" s="24" t="s">
        <v>10768</v>
      </c>
      <c r="M385" s="23" t="s">
        <v>7274</v>
      </c>
      <c r="N385" s="23" t="s">
        <v>10699</v>
      </c>
      <c r="O385" s="23" t="s">
        <v>10769</v>
      </c>
      <c r="P385" s="25" t="s">
        <v>10770</v>
      </c>
      <c r="Q385" s="25" t="s">
        <v>10771</v>
      </c>
      <c r="R385" s="25" t="s">
        <v>10772</v>
      </c>
      <c r="S385" s="25" t="s">
        <v>10773</v>
      </c>
      <c r="T385" s="23" t="s">
        <v>7226</v>
      </c>
      <c r="U385" s="23" t="s">
        <v>7226</v>
      </c>
      <c r="V385" s="25" t="s">
        <v>10771</v>
      </c>
      <c r="W385" s="23" t="s">
        <v>7227</v>
      </c>
      <c r="X385" s="23" t="s">
        <v>7450</v>
      </c>
      <c r="Y385" s="23" t="s">
        <v>10705</v>
      </c>
      <c r="Z385" s="25" t="s">
        <v>10774</v>
      </c>
      <c r="AA385" s="23" t="s">
        <v>7226</v>
      </c>
      <c r="AB385" s="23" t="s">
        <v>7226</v>
      </c>
      <c r="AC385" s="25" t="s">
        <v>7225</v>
      </c>
    </row>
    <row r="386" spans="2:29" ht="15.6" customHeight="1" x14ac:dyDescent="0.25">
      <c r="B386" s="21" t="s">
        <v>9147</v>
      </c>
      <c r="C386" s="22" t="s">
        <v>8344</v>
      </c>
      <c r="D386" s="23" t="s">
        <v>9147</v>
      </c>
      <c r="E386" s="23" t="s">
        <v>7580</v>
      </c>
      <c r="F386" s="23" t="s">
        <v>7434</v>
      </c>
      <c r="G386" s="23" t="s">
        <v>8345</v>
      </c>
      <c r="H386" s="23" t="s">
        <v>10775</v>
      </c>
      <c r="I386" s="23" t="s">
        <v>10695</v>
      </c>
      <c r="J386" s="23" t="s">
        <v>10696</v>
      </c>
      <c r="K386" s="23" t="s">
        <v>10776</v>
      </c>
      <c r="L386" s="24" t="s">
        <v>10777</v>
      </c>
      <c r="M386" s="23" t="s">
        <v>7274</v>
      </c>
      <c r="N386" s="23" t="s">
        <v>10699</v>
      </c>
      <c r="O386" s="23" t="s">
        <v>10778</v>
      </c>
      <c r="P386" s="25" t="s">
        <v>10779</v>
      </c>
      <c r="Q386" s="25" t="s">
        <v>10780</v>
      </c>
      <c r="R386" s="25" t="s">
        <v>10781</v>
      </c>
      <c r="S386" s="25" t="s">
        <v>10782</v>
      </c>
      <c r="T386" s="23" t="s">
        <v>7226</v>
      </c>
      <c r="U386" s="23" t="s">
        <v>7226</v>
      </c>
      <c r="V386" s="25" t="s">
        <v>10780</v>
      </c>
      <c r="W386" s="23" t="s">
        <v>7227</v>
      </c>
      <c r="X386" s="23" t="s">
        <v>7450</v>
      </c>
      <c r="Y386" s="23" t="s">
        <v>10705</v>
      </c>
      <c r="Z386" s="25" t="s">
        <v>10783</v>
      </c>
      <c r="AA386" s="23" t="s">
        <v>7226</v>
      </c>
      <c r="AB386" s="23" t="s">
        <v>7226</v>
      </c>
      <c r="AC386" s="25" t="s">
        <v>7225</v>
      </c>
    </row>
    <row r="387" spans="2:29" ht="15.6" customHeight="1" x14ac:dyDescent="0.25">
      <c r="B387" s="21" t="s">
        <v>9147</v>
      </c>
      <c r="C387" s="22" t="s">
        <v>8344</v>
      </c>
      <c r="D387" s="23" t="s">
        <v>9147</v>
      </c>
      <c r="E387" s="23" t="s">
        <v>7580</v>
      </c>
      <c r="F387" s="23" t="s">
        <v>7434</v>
      </c>
      <c r="G387" s="23" t="s">
        <v>8345</v>
      </c>
      <c r="H387" s="23" t="s">
        <v>10784</v>
      </c>
      <c r="I387" s="23" t="s">
        <v>10695</v>
      </c>
      <c r="J387" s="23" t="s">
        <v>10696</v>
      </c>
      <c r="K387" s="23" t="s">
        <v>10785</v>
      </c>
      <c r="L387" s="24" t="s">
        <v>10786</v>
      </c>
      <c r="M387" s="23" t="s">
        <v>7274</v>
      </c>
      <c r="N387" s="23" t="s">
        <v>10699</v>
      </c>
      <c r="O387" s="23" t="s">
        <v>10778</v>
      </c>
      <c r="P387" s="25" t="s">
        <v>10787</v>
      </c>
      <c r="Q387" s="25" t="s">
        <v>10788</v>
      </c>
      <c r="R387" s="25" t="s">
        <v>10789</v>
      </c>
      <c r="S387" s="25" t="s">
        <v>10790</v>
      </c>
      <c r="T387" s="23" t="s">
        <v>7226</v>
      </c>
      <c r="U387" s="23" t="s">
        <v>7226</v>
      </c>
      <c r="V387" s="25" t="s">
        <v>10788</v>
      </c>
      <c r="W387" s="23" t="s">
        <v>7227</v>
      </c>
      <c r="X387" s="23" t="s">
        <v>7450</v>
      </c>
      <c r="Y387" s="23" t="s">
        <v>10705</v>
      </c>
      <c r="Z387" s="25" t="s">
        <v>10791</v>
      </c>
      <c r="AA387" s="23" t="s">
        <v>7226</v>
      </c>
      <c r="AB387" s="23" t="s">
        <v>7226</v>
      </c>
      <c r="AC387" s="25" t="s">
        <v>7225</v>
      </c>
    </row>
    <row r="388" spans="2:29" ht="15.6" customHeight="1" x14ac:dyDescent="0.25">
      <c r="B388" s="21" t="s">
        <v>9147</v>
      </c>
      <c r="C388" s="22" t="s">
        <v>8344</v>
      </c>
      <c r="D388" s="23" t="s">
        <v>9147</v>
      </c>
      <c r="E388" s="23" t="s">
        <v>7580</v>
      </c>
      <c r="F388" s="23" t="s">
        <v>7434</v>
      </c>
      <c r="G388" s="23" t="s">
        <v>8345</v>
      </c>
      <c r="H388" s="23" t="s">
        <v>10792</v>
      </c>
      <c r="I388" s="23" t="s">
        <v>10695</v>
      </c>
      <c r="J388" s="23" t="s">
        <v>10696</v>
      </c>
      <c r="K388" s="23" t="s">
        <v>10793</v>
      </c>
      <c r="L388" s="24" t="s">
        <v>8618</v>
      </c>
      <c r="M388" s="23" t="s">
        <v>7274</v>
      </c>
      <c r="N388" s="23" t="s">
        <v>10699</v>
      </c>
      <c r="O388" s="23" t="s">
        <v>10794</v>
      </c>
      <c r="P388" s="25" t="s">
        <v>10795</v>
      </c>
      <c r="Q388" s="25" t="s">
        <v>10796</v>
      </c>
      <c r="R388" s="25" t="s">
        <v>10797</v>
      </c>
      <c r="S388" s="25" t="s">
        <v>10798</v>
      </c>
      <c r="T388" s="23" t="s">
        <v>7226</v>
      </c>
      <c r="U388" s="23" t="s">
        <v>7226</v>
      </c>
      <c r="V388" s="25" t="s">
        <v>10796</v>
      </c>
      <c r="W388" s="23" t="s">
        <v>7227</v>
      </c>
      <c r="X388" s="23" t="s">
        <v>7450</v>
      </c>
      <c r="Y388" s="23" t="s">
        <v>10705</v>
      </c>
      <c r="Z388" s="25" t="s">
        <v>10799</v>
      </c>
      <c r="AA388" s="23" t="s">
        <v>7226</v>
      </c>
      <c r="AB388" s="23" t="s">
        <v>7226</v>
      </c>
      <c r="AC388" s="25" t="s">
        <v>7225</v>
      </c>
    </row>
    <row r="389" spans="2:29" ht="15.6" customHeight="1" x14ac:dyDescent="0.25">
      <c r="B389" s="21" t="s">
        <v>9147</v>
      </c>
      <c r="C389" s="22" t="s">
        <v>8344</v>
      </c>
      <c r="D389" s="23" t="s">
        <v>9147</v>
      </c>
      <c r="E389" s="23" t="s">
        <v>7580</v>
      </c>
      <c r="F389" s="23" t="s">
        <v>7434</v>
      </c>
      <c r="G389" s="23" t="s">
        <v>8345</v>
      </c>
      <c r="H389" s="23" t="s">
        <v>10800</v>
      </c>
      <c r="I389" s="23" t="s">
        <v>10695</v>
      </c>
      <c r="J389" s="23" t="s">
        <v>10696</v>
      </c>
      <c r="K389" s="23" t="s">
        <v>10801</v>
      </c>
      <c r="L389" s="24" t="s">
        <v>10802</v>
      </c>
      <c r="M389" s="23" t="s">
        <v>7274</v>
      </c>
      <c r="N389" s="23" t="s">
        <v>10699</v>
      </c>
      <c r="O389" s="23" t="s">
        <v>10718</v>
      </c>
      <c r="P389" s="25" t="s">
        <v>10803</v>
      </c>
      <c r="Q389" s="25" t="s">
        <v>10804</v>
      </c>
      <c r="R389" s="25" t="s">
        <v>10805</v>
      </c>
      <c r="S389" s="25" t="s">
        <v>10806</v>
      </c>
      <c r="T389" s="23" t="s">
        <v>7226</v>
      </c>
      <c r="U389" s="23" t="s">
        <v>7226</v>
      </c>
      <c r="V389" s="25" t="s">
        <v>10804</v>
      </c>
      <c r="W389" s="23" t="s">
        <v>7227</v>
      </c>
      <c r="X389" s="23" t="s">
        <v>7450</v>
      </c>
      <c r="Y389" s="23" t="s">
        <v>10705</v>
      </c>
      <c r="Z389" s="25" t="s">
        <v>10807</v>
      </c>
      <c r="AA389" s="23" t="s">
        <v>7226</v>
      </c>
      <c r="AB389" s="23" t="s">
        <v>7226</v>
      </c>
      <c r="AC389" s="25" t="s">
        <v>7225</v>
      </c>
    </row>
    <row r="390" spans="2:29" ht="15.6" customHeight="1" x14ac:dyDescent="0.25">
      <c r="B390" s="21" t="s">
        <v>9147</v>
      </c>
      <c r="C390" s="22" t="s">
        <v>8344</v>
      </c>
      <c r="D390" s="23" t="s">
        <v>9147</v>
      </c>
      <c r="E390" s="23" t="s">
        <v>7580</v>
      </c>
      <c r="F390" s="23" t="s">
        <v>7434</v>
      </c>
      <c r="G390" s="23" t="s">
        <v>8345</v>
      </c>
      <c r="H390" s="23" t="s">
        <v>10808</v>
      </c>
      <c r="I390" s="23" t="s">
        <v>10695</v>
      </c>
      <c r="J390" s="23" t="s">
        <v>10696</v>
      </c>
      <c r="K390" s="23" t="s">
        <v>10809</v>
      </c>
      <c r="L390" s="24" t="s">
        <v>10810</v>
      </c>
      <c r="M390" s="23" t="s">
        <v>7274</v>
      </c>
      <c r="N390" s="23" t="s">
        <v>10699</v>
      </c>
      <c r="O390" s="23" t="s">
        <v>10811</v>
      </c>
      <c r="P390" s="25" t="s">
        <v>10812</v>
      </c>
      <c r="Q390" s="25" t="s">
        <v>10813</v>
      </c>
      <c r="R390" s="25" t="s">
        <v>10814</v>
      </c>
      <c r="S390" s="25" t="s">
        <v>10815</v>
      </c>
      <c r="T390" s="23" t="s">
        <v>7226</v>
      </c>
      <c r="U390" s="23" t="s">
        <v>7226</v>
      </c>
      <c r="V390" s="25" t="s">
        <v>10813</v>
      </c>
      <c r="W390" s="23" t="s">
        <v>7227</v>
      </c>
      <c r="X390" s="23" t="s">
        <v>7450</v>
      </c>
      <c r="Y390" s="23" t="s">
        <v>10705</v>
      </c>
      <c r="Z390" s="25" t="s">
        <v>10816</v>
      </c>
      <c r="AA390" s="23" t="s">
        <v>7226</v>
      </c>
      <c r="AB390" s="23" t="s">
        <v>7226</v>
      </c>
      <c r="AC390" s="25" t="s">
        <v>7225</v>
      </c>
    </row>
    <row r="391" spans="2:29" ht="15.6" customHeight="1" x14ac:dyDescent="0.25">
      <c r="B391" s="21"/>
      <c r="C391" s="22"/>
      <c r="D391" s="23"/>
      <c r="E391" s="23"/>
      <c r="F391" s="23"/>
      <c r="G391" s="23"/>
      <c r="H391" s="26"/>
      <c r="I391" s="23"/>
      <c r="J391" s="26"/>
      <c r="K391" s="26"/>
      <c r="L391" s="27" t="s">
        <v>10817</v>
      </c>
      <c r="M391" s="26"/>
      <c r="N391" s="26"/>
      <c r="O391" s="26"/>
      <c r="P391" s="28" t="s">
        <v>10818</v>
      </c>
      <c r="Q391" s="28" t="s">
        <v>10819</v>
      </c>
      <c r="R391" s="28" t="s">
        <v>10820</v>
      </c>
      <c r="S391" s="28" t="s">
        <v>10821</v>
      </c>
      <c r="T391" s="26"/>
      <c r="U391" s="26"/>
      <c r="V391" s="28" t="s">
        <v>10819</v>
      </c>
      <c r="W391" s="26"/>
      <c r="X391" s="26"/>
      <c r="Y391" s="26"/>
      <c r="Z391" s="28" t="s">
        <v>10822</v>
      </c>
      <c r="AA391" s="26"/>
      <c r="AB391" s="26"/>
      <c r="AC391" s="28" t="s">
        <v>7225</v>
      </c>
    </row>
    <row r="392" spans="2:29" ht="15.6" customHeight="1" x14ac:dyDescent="0.25">
      <c r="B392" s="21" t="s">
        <v>7267</v>
      </c>
      <c r="C392" s="22" t="s">
        <v>10823</v>
      </c>
      <c r="D392" s="23" t="s">
        <v>7267</v>
      </c>
      <c r="E392" s="23" t="s">
        <v>10152</v>
      </c>
      <c r="F392" s="23" t="s">
        <v>10824</v>
      </c>
      <c r="G392" s="23" t="s">
        <v>10825</v>
      </c>
      <c r="H392" s="23" t="s">
        <v>10826</v>
      </c>
      <c r="I392" s="23" t="s">
        <v>10827</v>
      </c>
      <c r="J392" s="23" t="s">
        <v>10828</v>
      </c>
      <c r="K392" s="23" t="s">
        <v>10829</v>
      </c>
      <c r="L392" s="24" t="s">
        <v>10830</v>
      </c>
      <c r="M392" s="23" t="s">
        <v>7274</v>
      </c>
      <c r="N392" s="23" t="s">
        <v>7284</v>
      </c>
      <c r="O392" s="23" t="s">
        <v>10831</v>
      </c>
      <c r="P392" s="25" t="s">
        <v>10832</v>
      </c>
      <c r="Q392" s="25" t="s">
        <v>10833</v>
      </c>
      <c r="R392" s="25" t="s">
        <v>10834</v>
      </c>
      <c r="S392" s="25" t="s">
        <v>10835</v>
      </c>
      <c r="T392" s="23" t="s">
        <v>9161</v>
      </c>
      <c r="U392" s="23" t="s">
        <v>10836</v>
      </c>
      <c r="V392" s="25" t="s">
        <v>10837</v>
      </c>
      <c r="W392" s="23" t="s">
        <v>7227</v>
      </c>
      <c r="X392" s="23" t="s">
        <v>8026</v>
      </c>
      <c r="Y392" s="23" t="s">
        <v>10838</v>
      </c>
      <c r="Z392" s="25" t="s">
        <v>10839</v>
      </c>
      <c r="AA392" s="23" t="s">
        <v>7226</v>
      </c>
      <c r="AB392" s="23" t="s">
        <v>7226</v>
      </c>
      <c r="AC392" s="25" t="s">
        <v>7225</v>
      </c>
    </row>
    <row r="393" spans="2:29" ht="15.6" customHeight="1" x14ac:dyDescent="0.25">
      <c r="B393" s="21" t="s">
        <v>7267</v>
      </c>
      <c r="C393" s="22" t="s">
        <v>10823</v>
      </c>
      <c r="D393" s="23" t="s">
        <v>7267</v>
      </c>
      <c r="E393" s="23" t="s">
        <v>10152</v>
      </c>
      <c r="F393" s="23" t="s">
        <v>10824</v>
      </c>
      <c r="G393" s="23" t="s">
        <v>10825</v>
      </c>
      <c r="H393" s="23" t="s">
        <v>10840</v>
      </c>
      <c r="I393" s="23" t="s">
        <v>10827</v>
      </c>
      <c r="J393" s="23" t="s">
        <v>10828</v>
      </c>
      <c r="K393" s="23" t="s">
        <v>10841</v>
      </c>
      <c r="L393" s="24" t="s">
        <v>10842</v>
      </c>
      <c r="M393" s="23" t="s">
        <v>7274</v>
      </c>
      <c r="N393" s="23" t="s">
        <v>7284</v>
      </c>
      <c r="O393" s="23" t="s">
        <v>10843</v>
      </c>
      <c r="P393" s="25" t="s">
        <v>10844</v>
      </c>
      <c r="Q393" s="25" t="s">
        <v>10845</v>
      </c>
      <c r="R393" s="25" t="s">
        <v>10846</v>
      </c>
      <c r="S393" s="25" t="s">
        <v>10847</v>
      </c>
      <c r="T393" s="23" t="s">
        <v>9161</v>
      </c>
      <c r="U393" s="23" t="s">
        <v>10848</v>
      </c>
      <c r="V393" s="25" t="s">
        <v>10849</v>
      </c>
      <c r="W393" s="23" t="s">
        <v>7227</v>
      </c>
      <c r="X393" s="23" t="s">
        <v>8026</v>
      </c>
      <c r="Y393" s="23" t="s">
        <v>10838</v>
      </c>
      <c r="Z393" s="25" t="s">
        <v>10850</v>
      </c>
      <c r="AA393" s="23" t="s">
        <v>7226</v>
      </c>
      <c r="AB393" s="23" t="s">
        <v>7226</v>
      </c>
      <c r="AC393" s="25" t="s">
        <v>7225</v>
      </c>
    </row>
    <row r="394" spans="2:29" ht="15.6" customHeight="1" x14ac:dyDescent="0.25">
      <c r="B394" s="21" t="s">
        <v>7267</v>
      </c>
      <c r="C394" s="22" t="s">
        <v>10823</v>
      </c>
      <c r="D394" s="23" t="s">
        <v>7267</v>
      </c>
      <c r="E394" s="23" t="s">
        <v>10152</v>
      </c>
      <c r="F394" s="23" t="s">
        <v>10824</v>
      </c>
      <c r="G394" s="23" t="s">
        <v>10825</v>
      </c>
      <c r="H394" s="23" t="s">
        <v>10851</v>
      </c>
      <c r="I394" s="23" t="s">
        <v>10827</v>
      </c>
      <c r="J394" s="23" t="s">
        <v>10828</v>
      </c>
      <c r="K394" s="23" t="s">
        <v>10852</v>
      </c>
      <c r="L394" s="24" t="s">
        <v>10853</v>
      </c>
      <c r="M394" s="23" t="s">
        <v>7274</v>
      </c>
      <c r="N394" s="23" t="s">
        <v>7284</v>
      </c>
      <c r="O394" s="23" t="s">
        <v>10854</v>
      </c>
      <c r="P394" s="25" t="s">
        <v>10855</v>
      </c>
      <c r="Q394" s="25" t="s">
        <v>10856</v>
      </c>
      <c r="R394" s="25" t="s">
        <v>9791</v>
      </c>
      <c r="S394" s="25" t="s">
        <v>10857</v>
      </c>
      <c r="T394" s="23" t="s">
        <v>9161</v>
      </c>
      <c r="U394" s="23" t="s">
        <v>10858</v>
      </c>
      <c r="V394" s="25" t="s">
        <v>10859</v>
      </c>
      <c r="W394" s="23" t="s">
        <v>7227</v>
      </c>
      <c r="X394" s="23" t="s">
        <v>8026</v>
      </c>
      <c r="Y394" s="23" t="s">
        <v>10838</v>
      </c>
      <c r="Z394" s="25" t="s">
        <v>10860</v>
      </c>
      <c r="AA394" s="23" t="s">
        <v>7226</v>
      </c>
      <c r="AB394" s="23" t="s">
        <v>7226</v>
      </c>
      <c r="AC394" s="25" t="s">
        <v>7225</v>
      </c>
    </row>
    <row r="395" spans="2:29" ht="15.6" customHeight="1" x14ac:dyDescent="0.25">
      <c r="B395" s="21" t="s">
        <v>7267</v>
      </c>
      <c r="C395" s="22" t="s">
        <v>10823</v>
      </c>
      <c r="D395" s="23" t="s">
        <v>7267</v>
      </c>
      <c r="E395" s="23" t="s">
        <v>10152</v>
      </c>
      <c r="F395" s="23" t="s">
        <v>10824</v>
      </c>
      <c r="G395" s="23" t="s">
        <v>10825</v>
      </c>
      <c r="H395" s="23" t="s">
        <v>10861</v>
      </c>
      <c r="I395" s="23" t="s">
        <v>10827</v>
      </c>
      <c r="J395" s="23" t="s">
        <v>10828</v>
      </c>
      <c r="K395" s="23" t="s">
        <v>10862</v>
      </c>
      <c r="L395" s="24" t="s">
        <v>10863</v>
      </c>
      <c r="M395" s="23" t="s">
        <v>7274</v>
      </c>
      <c r="N395" s="23" t="s">
        <v>7284</v>
      </c>
      <c r="O395" s="23" t="s">
        <v>10864</v>
      </c>
      <c r="P395" s="25" t="s">
        <v>10865</v>
      </c>
      <c r="Q395" s="25" t="s">
        <v>10866</v>
      </c>
      <c r="R395" s="25" t="s">
        <v>10867</v>
      </c>
      <c r="S395" s="25" t="s">
        <v>10868</v>
      </c>
      <c r="T395" s="23" t="s">
        <v>9197</v>
      </c>
      <c r="U395" s="23" t="s">
        <v>10869</v>
      </c>
      <c r="V395" s="25" t="s">
        <v>10870</v>
      </c>
      <c r="W395" s="23" t="s">
        <v>7227</v>
      </c>
      <c r="X395" s="23" t="s">
        <v>8026</v>
      </c>
      <c r="Y395" s="23" t="s">
        <v>10838</v>
      </c>
      <c r="Z395" s="25" t="s">
        <v>10871</v>
      </c>
      <c r="AA395" s="23" t="s">
        <v>7226</v>
      </c>
      <c r="AB395" s="23" t="s">
        <v>7226</v>
      </c>
      <c r="AC395" s="25" t="s">
        <v>7225</v>
      </c>
    </row>
    <row r="396" spans="2:29" ht="15.6" customHeight="1" x14ac:dyDescent="0.25">
      <c r="B396" s="21" t="s">
        <v>7267</v>
      </c>
      <c r="C396" s="22" t="s">
        <v>10823</v>
      </c>
      <c r="D396" s="23" t="s">
        <v>7267</v>
      </c>
      <c r="E396" s="23" t="s">
        <v>10152</v>
      </c>
      <c r="F396" s="23" t="s">
        <v>10824</v>
      </c>
      <c r="G396" s="23" t="s">
        <v>10825</v>
      </c>
      <c r="H396" s="23" t="s">
        <v>10872</v>
      </c>
      <c r="I396" s="23" t="s">
        <v>10827</v>
      </c>
      <c r="J396" s="23" t="s">
        <v>10828</v>
      </c>
      <c r="K396" s="23" t="s">
        <v>10873</v>
      </c>
      <c r="L396" s="24" t="s">
        <v>10874</v>
      </c>
      <c r="M396" s="23" t="s">
        <v>7274</v>
      </c>
      <c r="N396" s="23" t="s">
        <v>7284</v>
      </c>
      <c r="O396" s="23" t="s">
        <v>10875</v>
      </c>
      <c r="P396" s="25" t="s">
        <v>10876</v>
      </c>
      <c r="Q396" s="25" t="s">
        <v>10877</v>
      </c>
      <c r="R396" s="25" t="s">
        <v>10878</v>
      </c>
      <c r="S396" s="25" t="s">
        <v>10879</v>
      </c>
      <c r="T396" s="23" t="s">
        <v>9197</v>
      </c>
      <c r="U396" s="23" t="s">
        <v>10880</v>
      </c>
      <c r="V396" s="25" t="s">
        <v>10881</v>
      </c>
      <c r="W396" s="23" t="s">
        <v>7227</v>
      </c>
      <c r="X396" s="23" t="s">
        <v>8026</v>
      </c>
      <c r="Y396" s="23" t="s">
        <v>10838</v>
      </c>
      <c r="Z396" s="25" t="s">
        <v>10882</v>
      </c>
      <c r="AA396" s="23" t="s">
        <v>7226</v>
      </c>
      <c r="AB396" s="23" t="s">
        <v>7226</v>
      </c>
      <c r="AC396" s="25" t="s">
        <v>7225</v>
      </c>
    </row>
    <row r="397" spans="2:29" ht="15.6" customHeight="1" x14ac:dyDescent="0.25">
      <c r="B397" s="21" t="s">
        <v>7267</v>
      </c>
      <c r="C397" s="22" t="s">
        <v>10823</v>
      </c>
      <c r="D397" s="23" t="s">
        <v>7267</v>
      </c>
      <c r="E397" s="23" t="s">
        <v>10152</v>
      </c>
      <c r="F397" s="23" t="s">
        <v>10824</v>
      </c>
      <c r="G397" s="23" t="s">
        <v>10825</v>
      </c>
      <c r="H397" s="23" t="s">
        <v>10883</v>
      </c>
      <c r="I397" s="23" t="s">
        <v>10827</v>
      </c>
      <c r="J397" s="23" t="s">
        <v>10828</v>
      </c>
      <c r="K397" s="23" t="s">
        <v>10884</v>
      </c>
      <c r="L397" s="24" t="s">
        <v>10885</v>
      </c>
      <c r="M397" s="23" t="s">
        <v>7274</v>
      </c>
      <c r="N397" s="23" t="s">
        <v>7284</v>
      </c>
      <c r="O397" s="23" t="s">
        <v>10886</v>
      </c>
      <c r="P397" s="25" t="s">
        <v>10887</v>
      </c>
      <c r="Q397" s="25" t="s">
        <v>10888</v>
      </c>
      <c r="R397" s="25" t="s">
        <v>10889</v>
      </c>
      <c r="S397" s="25" t="s">
        <v>10890</v>
      </c>
      <c r="T397" s="23" t="s">
        <v>9197</v>
      </c>
      <c r="U397" s="23" t="s">
        <v>10891</v>
      </c>
      <c r="V397" s="25" t="s">
        <v>10892</v>
      </c>
      <c r="W397" s="23" t="s">
        <v>7227</v>
      </c>
      <c r="X397" s="23" t="s">
        <v>8026</v>
      </c>
      <c r="Y397" s="23" t="s">
        <v>10838</v>
      </c>
      <c r="Z397" s="25" t="s">
        <v>10893</v>
      </c>
      <c r="AA397" s="23" t="s">
        <v>7226</v>
      </c>
      <c r="AB397" s="23" t="s">
        <v>7226</v>
      </c>
      <c r="AC397" s="25" t="s">
        <v>7225</v>
      </c>
    </row>
    <row r="398" spans="2:29" ht="15.6" customHeight="1" x14ac:dyDescent="0.25">
      <c r="B398" s="21" t="s">
        <v>7267</v>
      </c>
      <c r="C398" s="22" t="s">
        <v>10823</v>
      </c>
      <c r="D398" s="23" t="s">
        <v>7267</v>
      </c>
      <c r="E398" s="23" t="s">
        <v>10152</v>
      </c>
      <c r="F398" s="23" t="s">
        <v>10824</v>
      </c>
      <c r="G398" s="23" t="s">
        <v>10825</v>
      </c>
      <c r="H398" s="23" t="s">
        <v>10894</v>
      </c>
      <c r="I398" s="23" t="s">
        <v>10827</v>
      </c>
      <c r="J398" s="23" t="s">
        <v>10828</v>
      </c>
      <c r="K398" s="23" t="s">
        <v>10895</v>
      </c>
      <c r="L398" s="24" t="s">
        <v>10896</v>
      </c>
      <c r="M398" s="23" t="s">
        <v>7274</v>
      </c>
      <c r="N398" s="23" t="s">
        <v>7284</v>
      </c>
      <c r="O398" s="23" t="s">
        <v>10897</v>
      </c>
      <c r="P398" s="25" t="s">
        <v>10898</v>
      </c>
      <c r="Q398" s="25" t="s">
        <v>10899</v>
      </c>
      <c r="R398" s="25" t="s">
        <v>10900</v>
      </c>
      <c r="S398" s="25" t="s">
        <v>10901</v>
      </c>
      <c r="T398" s="23" t="s">
        <v>9197</v>
      </c>
      <c r="U398" s="23" t="s">
        <v>10902</v>
      </c>
      <c r="V398" s="25" t="s">
        <v>10903</v>
      </c>
      <c r="W398" s="23" t="s">
        <v>7227</v>
      </c>
      <c r="X398" s="23" t="s">
        <v>8026</v>
      </c>
      <c r="Y398" s="23" t="s">
        <v>10838</v>
      </c>
      <c r="Z398" s="25" t="s">
        <v>10904</v>
      </c>
      <c r="AA398" s="23" t="s">
        <v>7226</v>
      </c>
      <c r="AB398" s="23" t="s">
        <v>7226</v>
      </c>
      <c r="AC398" s="25" t="s">
        <v>7225</v>
      </c>
    </row>
    <row r="399" spans="2:29" ht="15.6" customHeight="1" x14ac:dyDescent="0.25">
      <c r="B399" s="21" t="s">
        <v>7267</v>
      </c>
      <c r="C399" s="22" t="s">
        <v>10823</v>
      </c>
      <c r="D399" s="23" t="s">
        <v>7267</v>
      </c>
      <c r="E399" s="23" t="s">
        <v>10152</v>
      </c>
      <c r="F399" s="23" t="s">
        <v>10824</v>
      </c>
      <c r="G399" s="23" t="s">
        <v>10825</v>
      </c>
      <c r="H399" s="23" t="s">
        <v>10905</v>
      </c>
      <c r="I399" s="23" t="s">
        <v>10827</v>
      </c>
      <c r="J399" s="23" t="s">
        <v>10828</v>
      </c>
      <c r="K399" s="23" t="s">
        <v>10906</v>
      </c>
      <c r="L399" s="24" t="s">
        <v>10907</v>
      </c>
      <c r="M399" s="23" t="s">
        <v>7274</v>
      </c>
      <c r="N399" s="23" t="s">
        <v>7284</v>
      </c>
      <c r="O399" s="23" t="s">
        <v>10908</v>
      </c>
      <c r="P399" s="25" t="s">
        <v>10909</v>
      </c>
      <c r="Q399" s="25" t="s">
        <v>10910</v>
      </c>
      <c r="R399" s="25" t="s">
        <v>10911</v>
      </c>
      <c r="S399" s="25" t="s">
        <v>10912</v>
      </c>
      <c r="T399" s="23" t="s">
        <v>9197</v>
      </c>
      <c r="U399" s="23" t="s">
        <v>10913</v>
      </c>
      <c r="V399" s="25" t="s">
        <v>10914</v>
      </c>
      <c r="W399" s="23" t="s">
        <v>7227</v>
      </c>
      <c r="X399" s="23" t="s">
        <v>8026</v>
      </c>
      <c r="Y399" s="23" t="s">
        <v>10838</v>
      </c>
      <c r="Z399" s="25" t="s">
        <v>10915</v>
      </c>
      <c r="AA399" s="23" t="s">
        <v>7226</v>
      </c>
      <c r="AB399" s="23" t="s">
        <v>7226</v>
      </c>
      <c r="AC399" s="25" t="s">
        <v>7225</v>
      </c>
    </row>
    <row r="400" spans="2:29" ht="15.6" customHeight="1" x14ac:dyDescent="0.25">
      <c r="B400" s="21" t="s">
        <v>7267</v>
      </c>
      <c r="C400" s="22" t="s">
        <v>10823</v>
      </c>
      <c r="D400" s="23" t="s">
        <v>7267</v>
      </c>
      <c r="E400" s="23" t="s">
        <v>10152</v>
      </c>
      <c r="F400" s="23" t="s">
        <v>10824</v>
      </c>
      <c r="G400" s="23" t="s">
        <v>10825</v>
      </c>
      <c r="H400" s="23" t="s">
        <v>10916</v>
      </c>
      <c r="I400" s="23" t="s">
        <v>10827</v>
      </c>
      <c r="J400" s="23" t="s">
        <v>10828</v>
      </c>
      <c r="K400" s="23" t="s">
        <v>10917</v>
      </c>
      <c r="L400" s="24" t="s">
        <v>10918</v>
      </c>
      <c r="M400" s="23" t="s">
        <v>7274</v>
      </c>
      <c r="N400" s="23" t="s">
        <v>7284</v>
      </c>
      <c r="O400" s="23" t="s">
        <v>10919</v>
      </c>
      <c r="P400" s="25" t="s">
        <v>10920</v>
      </c>
      <c r="Q400" s="25" t="s">
        <v>10921</v>
      </c>
      <c r="R400" s="25" t="s">
        <v>10922</v>
      </c>
      <c r="S400" s="25" t="s">
        <v>10923</v>
      </c>
      <c r="T400" s="23" t="s">
        <v>9197</v>
      </c>
      <c r="U400" s="23" t="s">
        <v>9508</v>
      </c>
      <c r="V400" s="25" t="s">
        <v>10924</v>
      </c>
      <c r="W400" s="23" t="s">
        <v>7227</v>
      </c>
      <c r="X400" s="23" t="s">
        <v>8026</v>
      </c>
      <c r="Y400" s="23" t="s">
        <v>10838</v>
      </c>
      <c r="Z400" s="25" t="s">
        <v>10925</v>
      </c>
      <c r="AA400" s="23" t="s">
        <v>7226</v>
      </c>
      <c r="AB400" s="23" t="s">
        <v>7226</v>
      </c>
      <c r="AC400" s="25" t="s">
        <v>7225</v>
      </c>
    </row>
    <row r="401" spans="2:29" ht="15.6" customHeight="1" x14ac:dyDescent="0.25">
      <c r="B401" s="21" t="s">
        <v>7267</v>
      </c>
      <c r="C401" s="22" t="s">
        <v>10823</v>
      </c>
      <c r="D401" s="23" t="s">
        <v>7267</v>
      </c>
      <c r="E401" s="23" t="s">
        <v>10152</v>
      </c>
      <c r="F401" s="23" t="s">
        <v>10824</v>
      </c>
      <c r="G401" s="23" t="s">
        <v>10825</v>
      </c>
      <c r="H401" s="23" t="s">
        <v>10926</v>
      </c>
      <c r="I401" s="23" t="s">
        <v>10827</v>
      </c>
      <c r="J401" s="23" t="s">
        <v>10828</v>
      </c>
      <c r="K401" s="23" t="s">
        <v>10927</v>
      </c>
      <c r="L401" s="24" t="s">
        <v>10928</v>
      </c>
      <c r="M401" s="23" t="s">
        <v>7274</v>
      </c>
      <c r="N401" s="23" t="s">
        <v>7284</v>
      </c>
      <c r="O401" s="23" t="s">
        <v>10929</v>
      </c>
      <c r="P401" s="25" t="s">
        <v>10930</v>
      </c>
      <c r="Q401" s="25" t="s">
        <v>10931</v>
      </c>
      <c r="R401" s="25" t="s">
        <v>10932</v>
      </c>
      <c r="S401" s="25" t="s">
        <v>10933</v>
      </c>
      <c r="T401" s="23" t="s">
        <v>9161</v>
      </c>
      <c r="U401" s="23" t="s">
        <v>10934</v>
      </c>
      <c r="V401" s="25" t="s">
        <v>10935</v>
      </c>
      <c r="W401" s="23" t="s">
        <v>7227</v>
      </c>
      <c r="X401" s="23" t="s">
        <v>8026</v>
      </c>
      <c r="Y401" s="23" t="s">
        <v>10838</v>
      </c>
      <c r="Z401" s="25" t="s">
        <v>10936</v>
      </c>
      <c r="AA401" s="23" t="s">
        <v>7226</v>
      </c>
      <c r="AB401" s="23" t="s">
        <v>7226</v>
      </c>
      <c r="AC401" s="25" t="s">
        <v>7225</v>
      </c>
    </row>
    <row r="402" spans="2:29" ht="15.6" customHeight="1" x14ac:dyDescent="0.25">
      <c r="B402" s="21" t="s">
        <v>7267</v>
      </c>
      <c r="C402" s="22" t="s">
        <v>10823</v>
      </c>
      <c r="D402" s="23" t="s">
        <v>7267</v>
      </c>
      <c r="E402" s="23" t="s">
        <v>10152</v>
      </c>
      <c r="F402" s="23" t="s">
        <v>10824</v>
      </c>
      <c r="G402" s="23" t="s">
        <v>10825</v>
      </c>
      <c r="H402" s="23" t="s">
        <v>10937</v>
      </c>
      <c r="I402" s="23" t="s">
        <v>10827</v>
      </c>
      <c r="J402" s="23" t="s">
        <v>10828</v>
      </c>
      <c r="K402" s="23" t="s">
        <v>10938</v>
      </c>
      <c r="L402" s="24" t="s">
        <v>10939</v>
      </c>
      <c r="M402" s="23" t="s">
        <v>7274</v>
      </c>
      <c r="N402" s="23" t="s">
        <v>7284</v>
      </c>
      <c r="O402" s="23" t="s">
        <v>10940</v>
      </c>
      <c r="P402" s="25" t="s">
        <v>10941</v>
      </c>
      <c r="Q402" s="25" t="s">
        <v>10942</v>
      </c>
      <c r="R402" s="25" t="s">
        <v>10943</v>
      </c>
      <c r="S402" s="25" t="s">
        <v>10944</v>
      </c>
      <c r="T402" s="23" t="s">
        <v>9161</v>
      </c>
      <c r="U402" s="23" t="s">
        <v>10945</v>
      </c>
      <c r="V402" s="25" t="s">
        <v>10946</v>
      </c>
      <c r="W402" s="23" t="s">
        <v>7227</v>
      </c>
      <c r="X402" s="23" t="s">
        <v>8026</v>
      </c>
      <c r="Y402" s="23" t="s">
        <v>10838</v>
      </c>
      <c r="Z402" s="25" t="s">
        <v>10947</v>
      </c>
      <c r="AA402" s="23" t="s">
        <v>7226</v>
      </c>
      <c r="AB402" s="23" t="s">
        <v>7226</v>
      </c>
      <c r="AC402" s="25" t="s">
        <v>7225</v>
      </c>
    </row>
    <row r="403" spans="2:29" ht="15.6" customHeight="1" x14ac:dyDescent="0.25">
      <c r="B403" s="21" t="s">
        <v>7267</v>
      </c>
      <c r="C403" s="22" t="s">
        <v>10823</v>
      </c>
      <c r="D403" s="23" t="s">
        <v>7267</v>
      </c>
      <c r="E403" s="23" t="s">
        <v>10152</v>
      </c>
      <c r="F403" s="23" t="s">
        <v>10824</v>
      </c>
      <c r="G403" s="23" t="s">
        <v>10825</v>
      </c>
      <c r="H403" s="23" t="s">
        <v>10948</v>
      </c>
      <c r="I403" s="23" t="s">
        <v>10827</v>
      </c>
      <c r="J403" s="23" t="s">
        <v>10828</v>
      </c>
      <c r="K403" s="23" t="s">
        <v>10949</v>
      </c>
      <c r="L403" s="24" t="s">
        <v>10950</v>
      </c>
      <c r="M403" s="23" t="s">
        <v>7274</v>
      </c>
      <c r="N403" s="23" t="s">
        <v>7284</v>
      </c>
      <c r="O403" s="23" t="s">
        <v>10951</v>
      </c>
      <c r="P403" s="25" t="s">
        <v>10952</v>
      </c>
      <c r="Q403" s="25" t="s">
        <v>10953</v>
      </c>
      <c r="R403" s="25" t="s">
        <v>10954</v>
      </c>
      <c r="S403" s="25" t="s">
        <v>10955</v>
      </c>
      <c r="T403" s="23" t="s">
        <v>9197</v>
      </c>
      <c r="U403" s="23" t="s">
        <v>10956</v>
      </c>
      <c r="V403" s="25" t="s">
        <v>10957</v>
      </c>
      <c r="W403" s="23" t="s">
        <v>7227</v>
      </c>
      <c r="X403" s="23" t="s">
        <v>8026</v>
      </c>
      <c r="Y403" s="23" t="s">
        <v>10838</v>
      </c>
      <c r="Z403" s="25" t="s">
        <v>10958</v>
      </c>
      <c r="AA403" s="23" t="s">
        <v>7226</v>
      </c>
      <c r="AB403" s="23" t="s">
        <v>7226</v>
      </c>
      <c r="AC403" s="25" t="s">
        <v>7225</v>
      </c>
    </row>
    <row r="404" spans="2:29" ht="15.6" customHeight="1" x14ac:dyDescent="0.25">
      <c r="B404" s="21" t="s">
        <v>7267</v>
      </c>
      <c r="C404" s="22" t="s">
        <v>10823</v>
      </c>
      <c r="D404" s="23" t="s">
        <v>7267</v>
      </c>
      <c r="E404" s="23" t="s">
        <v>10152</v>
      </c>
      <c r="F404" s="23" t="s">
        <v>10824</v>
      </c>
      <c r="G404" s="23" t="s">
        <v>10825</v>
      </c>
      <c r="H404" s="23" t="s">
        <v>10959</v>
      </c>
      <c r="I404" s="23" t="s">
        <v>10827</v>
      </c>
      <c r="J404" s="23" t="s">
        <v>10828</v>
      </c>
      <c r="K404" s="23" t="s">
        <v>10960</v>
      </c>
      <c r="L404" s="24" t="s">
        <v>10961</v>
      </c>
      <c r="M404" s="23" t="s">
        <v>7274</v>
      </c>
      <c r="N404" s="23" t="s">
        <v>7284</v>
      </c>
      <c r="O404" s="23" t="s">
        <v>10962</v>
      </c>
      <c r="P404" s="25" t="s">
        <v>10963</v>
      </c>
      <c r="Q404" s="25" t="s">
        <v>10964</v>
      </c>
      <c r="R404" s="25" t="s">
        <v>9443</v>
      </c>
      <c r="S404" s="25" t="s">
        <v>10965</v>
      </c>
      <c r="T404" s="23" t="s">
        <v>9197</v>
      </c>
      <c r="U404" s="23" t="s">
        <v>10966</v>
      </c>
      <c r="V404" s="25" t="s">
        <v>10967</v>
      </c>
      <c r="W404" s="23" t="s">
        <v>7227</v>
      </c>
      <c r="X404" s="23" t="s">
        <v>8026</v>
      </c>
      <c r="Y404" s="23" t="s">
        <v>10838</v>
      </c>
      <c r="Z404" s="25" t="s">
        <v>10968</v>
      </c>
      <c r="AA404" s="23" t="s">
        <v>7226</v>
      </c>
      <c r="AB404" s="23" t="s">
        <v>7226</v>
      </c>
      <c r="AC404" s="25" t="s">
        <v>7225</v>
      </c>
    </row>
    <row r="405" spans="2:29" ht="15.6" customHeight="1" x14ac:dyDescent="0.25">
      <c r="B405" s="21" t="s">
        <v>7267</v>
      </c>
      <c r="C405" s="22" t="s">
        <v>10823</v>
      </c>
      <c r="D405" s="23" t="s">
        <v>7267</v>
      </c>
      <c r="E405" s="23" t="s">
        <v>10152</v>
      </c>
      <c r="F405" s="23" t="s">
        <v>10824</v>
      </c>
      <c r="G405" s="23" t="s">
        <v>10825</v>
      </c>
      <c r="H405" s="23" t="s">
        <v>10969</v>
      </c>
      <c r="I405" s="23" t="s">
        <v>10827</v>
      </c>
      <c r="J405" s="23" t="s">
        <v>10828</v>
      </c>
      <c r="K405" s="23" t="s">
        <v>10970</v>
      </c>
      <c r="L405" s="24" t="s">
        <v>10971</v>
      </c>
      <c r="M405" s="23" t="s">
        <v>7274</v>
      </c>
      <c r="N405" s="23" t="s">
        <v>7284</v>
      </c>
      <c r="O405" s="23" t="s">
        <v>10972</v>
      </c>
      <c r="P405" s="25" t="s">
        <v>10973</v>
      </c>
      <c r="Q405" s="25" t="s">
        <v>10974</v>
      </c>
      <c r="R405" s="25" t="s">
        <v>10975</v>
      </c>
      <c r="S405" s="25" t="s">
        <v>10976</v>
      </c>
      <c r="T405" s="23" t="s">
        <v>9197</v>
      </c>
      <c r="U405" s="23" t="s">
        <v>10977</v>
      </c>
      <c r="V405" s="25" t="s">
        <v>10978</v>
      </c>
      <c r="W405" s="23" t="s">
        <v>7227</v>
      </c>
      <c r="X405" s="23" t="s">
        <v>8026</v>
      </c>
      <c r="Y405" s="23" t="s">
        <v>10838</v>
      </c>
      <c r="Z405" s="25" t="s">
        <v>10979</v>
      </c>
      <c r="AA405" s="23" t="s">
        <v>7226</v>
      </c>
      <c r="AB405" s="23" t="s">
        <v>7226</v>
      </c>
      <c r="AC405" s="25" t="s">
        <v>7225</v>
      </c>
    </row>
    <row r="406" spans="2:29" ht="15.6" customHeight="1" x14ac:dyDescent="0.25">
      <c r="B406" s="21" t="s">
        <v>7267</v>
      </c>
      <c r="C406" s="22" t="s">
        <v>10823</v>
      </c>
      <c r="D406" s="23" t="s">
        <v>7267</v>
      </c>
      <c r="E406" s="23" t="s">
        <v>10152</v>
      </c>
      <c r="F406" s="23" t="s">
        <v>10824</v>
      </c>
      <c r="G406" s="23" t="s">
        <v>10825</v>
      </c>
      <c r="H406" s="23" t="s">
        <v>10980</v>
      </c>
      <c r="I406" s="23" t="s">
        <v>10827</v>
      </c>
      <c r="J406" s="23" t="s">
        <v>10828</v>
      </c>
      <c r="K406" s="23" t="s">
        <v>10981</v>
      </c>
      <c r="L406" s="24" t="s">
        <v>10982</v>
      </c>
      <c r="M406" s="23" t="s">
        <v>7274</v>
      </c>
      <c r="N406" s="23" t="s">
        <v>7284</v>
      </c>
      <c r="O406" s="23" t="s">
        <v>10983</v>
      </c>
      <c r="P406" s="25" t="s">
        <v>10984</v>
      </c>
      <c r="Q406" s="25" t="s">
        <v>10985</v>
      </c>
      <c r="R406" s="25" t="s">
        <v>10986</v>
      </c>
      <c r="S406" s="25" t="s">
        <v>10987</v>
      </c>
      <c r="T406" s="23" t="s">
        <v>9197</v>
      </c>
      <c r="U406" s="23" t="s">
        <v>10988</v>
      </c>
      <c r="V406" s="25" t="s">
        <v>10989</v>
      </c>
      <c r="W406" s="23" t="s">
        <v>7227</v>
      </c>
      <c r="X406" s="23" t="s">
        <v>8026</v>
      </c>
      <c r="Y406" s="23" t="s">
        <v>10838</v>
      </c>
      <c r="Z406" s="25" t="s">
        <v>10990</v>
      </c>
      <c r="AA406" s="23" t="s">
        <v>7226</v>
      </c>
      <c r="AB406" s="23" t="s">
        <v>7226</v>
      </c>
      <c r="AC406" s="25" t="s">
        <v>7225</v>
      </c>
    </row>
    <row r="407" spans="2:29" ht="15.6" customHeight="1" x14ac:dyDescent="0.25">
      <c r="B407" s="21" t="s">
        <v>7267</v>
      </c>
      <c r="C407" s="22" t="s">
        <v>10823</v>
      </c>
      <c r="D407" s="23" t="s">
        <v>7267</v>
      </c>
      <c r="E407" s="23" t="s">
        <v>10152</v>
      </c>
      <c r="F407" s="23" t="s">
        <v>10824</v>
      </c>
      <c r="G407" s="23" t="s">
        <v>10825</v>
      </c>
      <c r="H407" s="23" t="s">
        <v>10991</v>
      </c>
      <c r="I407" s="23" t="s">
        <v>10827</v>
      </c>
      <c r="J407" s="23" t="s">
        <v>10828</v>
      </c>
      <c r="K407" s="23" t="s">
        <v>10992</v>
      </c>
      <c r="L407" s="24" t="s">
        <v>10993</v>
      </c>
      <c r="M407" s="23" t="s">
        <v>7274</v>
      </c>
      <c r="N407" s="23" t="s">
        <v>7284</v>
      </c>
      <c r="O407" s="23" t="s">
        <v>10994</v>
      </c>
      <c r="P407" s="25" t="s">
        <v>10995</v>
      </c>
      <c r="Q407" s="25" t="s">
        <v>10996</v>
      </c>
      <c r="R407" s="25" t="s">
        <v>9473</v>
      </c>
      <c r="S407" s="25" t="s">
        <v>10997</v>
      </c>
      <c r="T407" s="23" t="s">
        <v>9197</v>
      </c>
      <c r="U407" s="23" t="s">
        <v>10998</v>
      </c>
      <c r="V407" s="25" t="s">
        <v>10999</v>
      </c>
      <c r="W407" s="23" t="s">
        <v>7227</v>
      </c>
      <c r="X407" s="23" t="s">
        <v>8026</v>
      </c>
      <c r="Y407" s="23" t="s">
        <v>10838</v>
      </c>
      <c r="Z407" s="25" t="s">
        <v>11000</v>
      </c>
      <c r="AA407" s="23" t="s">
        <v>7226</v>
      </c>
      <c r="AB407" s="23" t="s">
        <v>7226</v>
      </c>
      <c r="AC407" s="25" t="s">
        <v>7225</v>
      </c>
    </row>
    <row r="408" spans="2:29" ht="15.6" customHeight="1" x14ac:dyDescent="0.25">
      <c r="B408" s="21" t="s">
        <v>7267</v>
      </c>
      <c r="C408" s="22" t="s">
        <v>10823</v>
      </c>
      <c r="D408" s="23" t="s">
        <v>7267</v>
      </c>
      <c r="E408" s="23" t="s">
        <v>10152</v>
      </c>
      <c r="F408" s="23" t="s">
        <v>10824</v>
      </c>
      <c r="G408" s="23" t="s">
        <v>10825</v>
      </c>
      <c r="H408" s="23" t="s">
        <v>11001</v>
      </c>
      <c r="I408" s="23" t="s">
        <v>10827</v>
      </c>
      <c r="J408" s="23" t="s">
        <v>10828</v>
      </c>
      <c r="K408" s="23" t="s">
        <v>11002</v>
      </c>
      <c r="L408" s="24" t="s">
        <v>11003</v>
      </c>
      <c r="M408" s="23" t="s">
        <v>7274</v>
      </c>
      <c r="N408" s="23" t="s">
        <v>7284</v>
      </c>
      <c r="O408" s="23" t="s">
        <v>11004</v>
      </c>
      <c r="P408" s="25" t="s">
        <v>11005</v>
      </c>
      <c r="Q408" s="25" t="s">
        <v>11006</v>
      </c>
      <c r="R408" s="25" t="s">
        <v>11007</v>
      </c>
      <c r="S408" s="25" t="s">
        <v>11008</v>
      </c>
      <c r="T408" s="23" t="s">
        <v>9197</v>
      </c>
      <c r="U408" s="23" t="s">
        <v>11009</v>
      </c>
      <c r="V408" s="25" t="s">
        <v>11010</v>
      </c>
      <c r="W408" s="23" t="s">
        <v>7227</v>
      </c>
      <c r="X408" s="23" t="s">
        <v>8026</v>
      </c>
      <c r="Y408" s="23" t="s">
        <v>10838</v>
      </c>
      <c r="Z408" s="25" t="s">
        <v>11011</v>
      </c>
      <c r="AA408" s="23" t="s">
        <v>7226</v>
      </c>
      <c r="AB408" s="23" t="s">
        <v>7226</v>
      </c>
      <c r="AC408" s="25" t="s">
        <v>7225</v>
      </c>
    </row>
    <row r="409" spans="2:29" ht="15.6" customHeight="1" x14ac:dyDescent="0.25">
      <c r="B409" s="21" t="s">
        <v>7267</v>
      </c>
      <c r="C409" s="22" t="s">
        <v>10823</v>
      </c>
      <c r="D409" s="23" t="s">
        <v>7267</v>
      </c>
      <c r="E409" s="23" t="s">
        <v>10152</v>
      </c>
      <c r="F409" s="23" t="s">
        <v>10824</v>
      </c>
      <c r="G409" s="23" t="s">
        <v>10825</v>
      </c>
      <c r="H409" s="23" t="s">
        <v>11012</v>
      </c>
      <c r="I409" s="23" t="s">
        <v>10827</v>
      </c>
      <c r="J409" s="23" t="s">
        <v>10828</v>
      </c>
      <c r="K409" s="23" t="s">
        <v>11013</v>
      </c>
      <c r="L409" s="24" t="s">
        <v>11014</v>
      </c>
      <c r="M409" s="23" t="s">
        <v>7274</v>
      </c>
      <c r="N409" s="23" t="s">
        <v>7284</v>
      </c>
      <c r="O409" s="23" t="s">
        <v>11015</v>
      </c>
      <c r="P409" s="25" t="s">
        <v>11016</v>
      </c>
      <c r="Q409" s="25" t="s">
        <v>11017</v>
      </c>
      <c r="R409" s="25" t="s">
        <v>11018</v>
      </c>
      <c r="S409" s="25" t="s">
        <v>11019</v>
      </c>
      <c r="T409" s="23" t="s">
        <v>9197</v>
      </c>
      <c r="U409" s="23" t="s">
        <v>11020</v>
      </c>
      <c r="V409" s="25" t="s">
        <v>11021</v>
      </c>
      <c r="W409" s="23" t="s">
        <v>7227</v>
      </c>
      <c r="X409" s="23" t="s">
        <v>8026</v>
      </c>
      <c r="Y409" s="23" t="s">
        <v>10838</v>
      </c>
      <c r="Z409" s="25" t="s">
        <v>11022</v>
      </c>
      <c r="AA409" s="23" t="s">
        <v>7226</v>
      </c>
      <c r="AB409" s="23" t="s">
        <v>7226</v>
      </c>
      <c r="AC409" s="25" t="s">
        <v>7225</v>
      </c>
    </row>
    <row r="410" spans="2:29" ht="15.6" customHeight="1" x14ac:dyDescent="0.25">
      <c r="B410" s="21"/>
      <c r="C410" s="22"/>
      <c r="D410" s="23"/>
      <c r="E410" s="23"/>
      <c r="F410" s="23"/>
      <c r="G410" s="23"/>
      <c r="H410" s="26"/>
      <c r="I410" s="23"/>
      <c r="J410" s="26"/>
      <c r="K410" s="26"/>
      <c r="L410" s="27" t="s">
        <v>11023</v>
      </c>
      <c r="M410" s="26"/>
      <c r="N410" s="26"/>
      <c r="O410" s="26"/>
      <c r="P410" s="28" t="s">
        <v>11024</v>
      </c>
      <c r="Q410" s="28" t="s">
        <v>11025</v>
      </c>
      <c r="R410" s="28" t="s">
        <v>11026</v>
      </c>
      <c r="S410" s="28" t="s">
        <v>11027</v>
      </c>
      <c r="T410" s="26"/>
      <c r="U410" s="26"/>
      <c r="V410" s="28" t="s">
        <v>11028</v>
      </c>
      <c r="W410" s="26"/>
      <c r="X410" s="26"/>
      <c r="Y410" s="26"/>
      <c r="Z410" s="28" t="s">
        <v>11029</v>
      </c>
      <c r="AA410" s="26"/>
      <c r="AB410" s="26"/>
      <c r="AC410" s="28" t="s">
        <v>7225</v>
      </c>
    </row>
    <row r="411" spans="2:29" ht="15.6" customHeight="1" x14ac:dyDescent="0.25">
      <c r="B411" s="21" t="s">
        <v>7267</v>
      </c>
      <c r="C411" s="22" t="s">
        <v>9618</v>
      </c>
      <c r="D411" s="23" t="s">
        <v>7267</v>
      </c>
      <c r="E411" s="23" t="s">
        <v>7580</v>
      </c>
      <c r="F411" s="23" t="s">
        <v>8011</v>
      </c>
      <c r="G411" s="23" t="s">
        <v>9619</v>
      </c>
      <c r="H411" s="23" t="s">
        <v>11030</v>
      </c>
      <c r="I411" s="23" t="s">
        <v>11031</v>
      </c>
      <c r="J411" s="23" t="s">
        <v>10828</v>
      </c>
      <c r="K411" s="23" t="s">
        <v>11032</v>
      </c>
      <c r="L411" s="24" t="s">
        <v>11033</v>
      </c>
      <c r="M411" s="23" t="s">
        <v>7274</v>
      </c>
      <c r="N411" s="23" t="s">
        <v>11034</v>
      </c>
      <c r="O411" s="23" t="s">
        <v>11035</v>
      </c>
      <c r="P411" s="25" t="s">
        <v>11036</v>
      </c>
      <c r="Q411" s="25" t="s">
        <v>11037</v>
      </c>
      <c r="R411" s="25" t="s">
        <v>11038</v>
      </c>
      <c r="S411" s="25" t="s">
        <v>11039</v>
      </c>
      <c r="T411" s="23" t="s">
        <v>7226</v>
      </c>
      <c r="U411" s="23" t="s">
        <v>7226</v>
      </c>
      <c r="V411" s="25" t="s">
        <v>11037</v>
      </c>
      <c r="W411" s="23" t="s">
        <v>7227</v>
      </c>
      <c r="X411" s="23" t="s">
        <v>8026</v>
      </c>
      <c r="Y411" s="23" t="s">
        <v>11040</v>
      </c>
      <c r="Z411" s="25" t="s">
        <v>11041</v>
      </c>
      <c r="AA411" s="23" t="s">
        <v>7226</v>
      </c>
      <c r="AB411" s="23" t="s">
        <v>7226</v>
      </c>
      <c r="AC411" s="25" t="s">
        <v>7225</v>
      </c>
    </row>
    <row r="412" spans="2:29" ht="15.6" customHeight="1" x14ac:dyDescent="0.25">
      <c r="B412" s="21" t="s">
        <v>7267</v>
      </c>
      <c r="C412" s="22" t="s">
        <v>9618</v>
      </c>
      <c r="D412" s="23" t="s">
        <v>7267</v>
      </c>
      <c r="E412" s="23" t="s">
        <v>7580</v>
      </c>
      <c r="F412" s="23" t="s">
        <v>8011</v>
      </c>
      <c r="G412" s="23" t="s">
        <v>9619</v>
      </c>
      <c r="H412" s="23" t="s">
        <v>11042</v>
      </c>
      <c r="I412" s="23" t="s">
        <v>11031</v>
      </c>
      <c r="J412" s="23" t="s">
        <v>10828</v>
      </c>
      <c r="K412" s="23" t="s">
        <v>11043</v>
      </c>
      <c r="L412" s="24" t="s">
        <v>11044</v>
      </c>
      <c r="M412" s="23" t="s">
        <v>7274</v>
      </c>
      <c r="N412" s="23" t="s">
        <v>11034</v>
      </c>
      <c r="O412" s="23" t="s">
        <v>11045</v>
      </c>
      <c r="P412" s="25" t="s">
        <v>11046</v>
      </c>
      <c r="Q412" s="25" t="s">
        <v>11047</v>
      </c>
      <c r="R412" s="25" t="s">
        <v>11048</v>
      </c>
      <c r="S412" s="25" t="s">
        <v>11049</v>
      </c>
      <c r="T412" s="23" t="s">
        <v>7226</v>
      </c>
      <c r="U412" s="23" t="s">
        <v>7226</v>
      </c>
      <c r="V412" s="25" t="s">
        <v>11047</v>
      </c>
      <c r="W412" s="23" t="s">
        <v>7227</v>
      </c>
      <c r="X412" s="23" t="s">
        <v>8026</v>
      </c>
      <c r="Y412" s="23" t="s">
        <v>11040</v>
      </c>
      <c r="Z412" s="25" t="s">
        <v>11050</v>
      </c>
      <c r="AA412" s="23" t="s">
        <v>7226</v>
      </c>
      <c r="AB412" s="23" t="s">
        <v>7226</v>
      </c>
      <c r="AC412" s="25" t="s">
        <v>7225</v>
      </c>
    </row>
    <row r="413" spans="2:29" ht="15.6" customHeight="1" x14ac:dyDescent="0.25">
      <c r="B413" s="21" t="s">
        <v>7267</v>
      </c>
      <c r="C413" s="22" t="s">
        <v>9618</v>
      </c>
      <c r="D413" s="23" t="s">
        <v>7267</v>
      </c>
      <c r="E413" s="23" t="s">
        <v>7580</v>
      </c>
      <c r="F413" s="23" t="s">
        <v>8011</v>
      </c>
      <c r="G413" s="23" t="s">
        <v>9619</v>
      </c>
      <c r="H413" s="23" t="s">
        <v>11051</v>
      </c>
      <c r="I413" s="23" t="s">
        <v>11031</v>
      </c>
      <c r="J413" s="23" t="s">
        <v>10828</v>
      </c>
      <c r="K413" s="23" t="s">
        <v>11052</v>
      </c>
      <c r="L413" s="24" t="s">
        <v>11053</v>
      </c>
      <c r="M413" s="23" t="s">
        <v>7274</v>
      </c>
      <c r="N413" s="23" t="s">
        <v>11034</v>
      </c>
      <c r="O413" s="23" t="s">
        <v>11054</v>
      </c>
      <c r="P413" s="25" t="s">
        <v>11055</v>
      </c>
      <c r="Q413" s="25" t="s">
        <v>11056</v>
      </c>
      <c r="R413" s="25" t="s">
        <v>9443</v>
      </c>
      <c r="S413" s="25" t="s">
        <v>11057</v>
      </c>
      <c r="T413" s="23" t="s">
        <v>7226</v>
      </c>
      <c r="U413" s="23" t="s">
        <v>7226</v>
      </c>
      <c r="V413" s="25" t="s">
        <v>11056</v>
      </c>
      <c r="W413" s="23" t="s">
        <v>7227</v>
      </c>
      <c r="X413" s="23" t="s">
        <v>8026</v>
      </c>
      <c r="Y413" s="23" t="s">
        <v>11040</v>
      </c>
      <c r="Z413" s="25" t="s">
        <v>11058</v>
      </c>
      <c r="AA413" s="23" t="s">
        <v>7226</v>
      </c>
      <c r="AB413" s="23" t="s">
        <v>7226</v>
      </c>
      <c r="AC413" s="25" t="s">
        <v>7225</v>
      </c>
    </row>
    <row r="414" spans="2:29" ht="15.6" customHeight="1" x14ac:dyDescent="0.25">
      <c r="B414" s="21" t="s">
        <v>7267</v>
      </c>
      <c r="C414" s="22" t="s">
        <v>9618</v>
      </c>
      <c r="D414" s="23" t="s">
        <v>7267</v>
      </c>
      <c r="E414" s="23" t="s">
        <v>7580</v>
      </c>
      <c r="F414" s="23" t="s">
        <v>8011</v>
      </c>
      <c r="G414" s="23" t="s">
        <v>9619</v>
      </c>
      <c r="H414" s="23" t="s">
        <v>11059</v>
      </c>
      <c r="I414" s="23" t="s">
        <v>11031</v>
      </c>
      <c r="J414" s="23" t="s">
        <v>10828</v>
      </c>
      <c r="K414" s="23" t="s">
        <v>11060</v>
      </c>
      <c r="L414" s="24" t="s">
        <v>11061</v>
      </c>
      <c r="M414" s="23" t="s">
        <v>7274</v>
      </c>
      <c r="N414" s="23" t="s">
        <v>11034</v>
      </c>
      <c r="O414" s="23" t="s">
        <v>11062</v>
      </c>
      <c r="P414" s="25" t="s">
        <v>11063</v>
      </c>
      <c r="Q414" s="25" t="s">
        <v>11064</v>
      </c>
      <c r="R414" s="25" t="s">
        <v>11065</v>
      </c>
      <c r="S414" s="25" t="s">
        <v>11066</v>
      </c>
      <c r="T414" s="23" t="s">
        <v>7226</v>
      </c>
      <c r="U414" s="23" t="s">
        <v>7226</v>
      </c>
      <c r="V414" s="25" t="s">
        <v>11064</v>
      </c>
      <c r="W414" s="23" t="s">
        <v>7227</v>
      </c>
      <c r="X414" s="23" t="s">
        <v>8026</v>
      </c>
      <c r="Y414" s="23" t="s">
        <v>11040</v>
      </c>
      <c r="Z414" s="25" t="s">
        <v>11067</v>
      </c>
      <c r="AA414" s="23" t="s">
        <v>7226</v>
      </c>
      <c r="AB414" s="23" t="s">
        <v>7226</v>
      </c>
      <c r="AC414" s="25" t="s">
        <v>7225</v>
      </c>
    </row>
    <row r="415" spans="2:29" ht="15.6" customHeight="1" x14ac:dyDescent="0.25">
      <c r="B415" s="21"/>
      <c r="C415" s="22"/>
      <c r="D415" s="23"/>
      <c r="E415" s="23"/>
      <c r="F415" s="23"/>
      <c r="G415" s="23"/>
      <c r="H415" s="26"/>
      <c r="I415" s="23"/>
      <c r="J415" s="26"/>
      <c r="K415" s="26"/>
      <c r="L415" s="27" t="s">
        <v>11068</v>
      </c>
      <c r="M415" s="26"/>
      <c r="N415" s="26"/>
      <c r="O415" s="26"/>
      <c r="P415" s="28" t="s">
        <v>11069</v>
      </c>
      <c r="Q415" s="28" t="s">
        <v>11070</v>
      </c>
      <c r="R415" s="28" t="s">
        <v>11071</v>
      </c>
      <c r="S415" s="28" t="s">
        <v>11072</v>
      </c>
      <c r="T415" s="26"/>
      <c r="U415" s="26"/>
      <c r="V415" s="28" t="s">
        <v>11070</v>
      </c>
      <c r="W415" s="26"/>
      <c r="X415" s="26"/>
      <c r="Y415" s="26"/>
      <c r="Z415" s="28" t="s">
        <v>11073</v>
      </c>
      <c r="AA415" s="26"/>
      <c r="AB415" s="26"/>
      <c r="AC415" s="28" t="s">
        <v>7225</v>
      </c>
    </row>
    <row r="416" spans="2:29" ht="15.6" customHeight="1" x14ac:dyDescent="0.25">
      <c r="B416" s="21" t="s">
        <v>7267</v>
      </c>
      <c r="C416" s="22" t="s">
        <v>11074</v>
      </c>
      <c r="D416" s="23" t="s">
        <v>7956</v>
      </c>
      <c r="E416" s="23" t="s">
        <v>7213</v>
      </c>
      <c r="F416" s="23" t="s">
        <v>7956</v>
      </c>
      <c r="G416" s="23" t="s">
        <v>11075</v>
      </c>
      <c r="H416" s="23" t="s">
        <v>11076</v>
      </c>
      <c r="I416" s="23" t="s">
        <v>11077</v>
      </c>
      <c r="J416" s="23" t="s">
        <v>11078</v>
      </c>
      <c r="K416" s="23" t="s">
        <v>11079</v>
      </c>
      <c r="L416" s="24" t="s">
        <v>11080</v>
      </c>
      <c r="M416" s="23" t="s">
        <v>7274</v>
      </c>
      <c r="N416" s="23" t="s">
        <v>11081</v>
      </c>
      <c r="O416" s="23" t="s">
        <v>11082</v>
      </c>
      <c r="P416" s="25" t="s">
        <v>11083</v>
      </c>
      <c r="Q416" s="25" t="s">
        <v>11084</v>
      </c>
      <c r="R416" s="25" t="s">
        <v>11085</v>
      </c>
      <c r="S416" s="25" t="s">
        <v>11086</v>
      </c>
      <c r="T416" s="23" t="s">
        <v>7226</v>
      </c>
      <c r="U416" s="23" t="s">
        <v>7226</v>
      </c>
      <c r="V416" s="25" t="s">
        <v>11084</v>
      </c>
      <c r="W416" s="23" t="s">
        <v>7227</v>
      </c>
      <c r="X416" s="23" t="s">
        <v>8018</v>
      </c>
      <c r="Y416" s="23" t="s">
        <v>11087</v>
      </c>
      <c r="Z416" s="25" t="s">
        <v>11088</v>
      </c>
      <c r="AA416" s="23" t="s">
        <v>7226</v>
      </c>
      <c r="AB416" s="23" t="s">
        <v>7226</v>
      </c>
      <c r="AC416" s="25" t="s">
        <v>7225</v>
      </c>
    </row>
    <row r="417" spans="2:29" ht="15.6" customHeight="1" x14ac:dyDescent="0.25">
      <c r="B417" s="21"/>
      <c r="C417" s="22"/>
      <c r="D417" s="23"/>
      <c r="E417" s="23"/>
      <c r="F417" s="23"/>
      <c r="G417" s="23"/>
      <c r="H417" s="26"/>
      <c r="I417" s="23"/>
      <c r="J417" s="26"/>
      <c r="K417" s="26"/>
      <c r="L417" s="27" t="s">
        <v>11080</v>
      </c>
      <c r="M417" s="26"/>
      <c r="N417" s="26"/>
      <c r="O417" s="26"/>
      <c r="P417" s="28" t="s">
        <v>11083</v>
      </c>
      <c r="Q417" s="28" t="s">
        <v>11084</v>
      </c>
      <c r="R417" s="28" t="s">
        <v>11085</v>
      </c>
      <c r="S417" s="28" t="s">
        <v>11086</v>
      </c>
      <c r="T417" s="26"/>
      <c r="U417" s="26"/>
      <c r="V417" s="28" t="s">
        <v>11084</v>
      </c>
      <c r="W417" s="26"/>
      <c r="X417" s="26"/>
      <c r="Y417" s="26"/>
      <c r="Z417" s="28" t="s">
        <v>11088</v>
      </c>
      <c r="AA417" s="26"/>
      <c r="AB417" s="26"/>
      <c r="AC417" s="28" t="s">
        <v>7225</v>
      </c>
    </row>
    <row r="418" spans="2:29" ht="15.6" customHeight="1" x14ac:dyDescent="0.25">
      <c r="B418" s="21" t="s">
        <v>7267</v>
      </c>
      <c r="C418" s="22" t="s">
        <v>9895</v>
      </c>
      <c r="D418" s="23" t="s">
        <v>9147</v>
      </c>
      <c r="E418" s="23" t="s">
        <v>10152</v>
      </c>
      <c r="F418" s="23" t="s">
        <v>10153</v>
      </c>
      <c r="G418" s="23" t="s">
        <v>9896</v>
      </c>
      <c r="H418" s="23" t="s">
        <v>10269</v>
      </c>
      <c r="I418" s="23" t="s">
        <v>10155</v>
      </c>
      <c r="J418" s="23" t="s">
        <v>10156</v>
      </c>
      <c r="K418" s="23" t="s">
        <v>10270</v>
      </c>
      <c r="L418" s="24" t="s">
        <v>11089</v>
      </c>
      <c r="M418" s="23" t="s">
        <v>7274</v>
      </c>
      <c r="N418" s="23" t="s">
        <v>9155</v>
      </c>
      <c r="O418" s="23" t="s">
        <v>10272</v>
      </c>
      <c r="P418" s="25" t="s">
        <v>11090</v>
      </c>
      <c r="Q418" s="25" t="s">
        <v>11091</v>
      </c>
      <c r="R418" s="25" t="s">
        <v>11092</v>
      </c>
      <c r="S418" s="25" t="s">
        <v>11093</v>
      </c>
      <c r="T418" s="23" t="s">
        <v>7220</v>
      </c>
      <c r="U418" s="23" t="s">
        <v>11094</v>
      </c>
      <c r="V418" s="25" t="s">
        <v>11095</v>
      </c>
      <c r="W418" s="23" t="s">
        <v>7227</v>
      </c>
      <c r="X418" s="23" t="s">
        <v>7450</v>
      </c>
      <c r="Y418" s="23" t="s">
        <v>10166</v>
      </c>
      <c r="Z418" s="25" t="s">
        <v>11096</v>
      </c>
      <c r="AA418" s="23" t="s">
        <v>7226</v>
      </c>
      <c r="AB418" s="23" t="s">
        <v>7226</v>
      </c>
      <c r="AC418" s="25" t="s">
        <v>7225</v>
      </c>
    </row>
    <row r="419" spans="2:29" ht="15.6" customHeight="1" x14ac:dyDescent="0.25">
      <c r="B419" s="21" t="s">
        <v>7267</v>
      </c>
      <c r="C419" s="22" t="s">
        <v>9895</v>
      </c>
      <c r="D419" s="23" t="s">
        <v>9147</v>
      </c>
      <c r="E419" s="23" t="s">
        <v>10152</v>
      </c>
      <c r="F419" s="23" t="s">
        <v>10153</v>
      </c>
      <c r="G419" s="23" t="s">
        <v>9896</v>
      </c>
      <c r="H419" s="23" t="s">
        <v>10278</v>
      </c>
      <c r="I419" s="23" t="s">
        <v>10155</v>
      </c>
      <c r="J419" s="23" t="s">
        <v>10156</v>
      </c>
      <c r="K419" s="23" t="s">
        <v>10279</v>
      </c>
      <c r="L419" s="24" t="s">
        <v>11097</v>
      </c>
      <c r="M419" s="23" t="s">
        <v>7274</v>
      </c>
      <c r="N419" s="23" t="s">
        <v>9155</v>
      </c>
      <c r="O419" s="23" t="s">
        <v>10281</v>
      </c>
      <c r="P419" s="25" t="s">
        <v>11098</v>
      </c>
      <c r="Q419" s="25" t="s">
        <v>11099</v>
      </c>
      <c r="R419" s="25" t="s">
        <v>11100</v>
      </c>
      <c r="S419" s="25" t="s">
        <v>11101</v>
      </c>
      <c r="T419" s="23" t="s">
        <v>7220</v>
      </c>
      <c r="U419" s="23" t="s">
        <v>11102</v>
      </c>
      <c r="V419" s="25" t="s">
        <v>11103</v>
      </c>
      <c r="W419" s="23" t="s">
        <v>7227</v>
      </c>
      <c r="X419" s="23" t="s">
        <v>7450</v>
      </c>
      <c r="Y419" s="23" t="s">
        <v>10166</v>
      </c>
      <c r="Z419" s="25" t="s">
        <v>11104</v>
      </c>
      <c r="AA419" s="23" t="s">
        <v>7226</v>
      </c>
      <c r="AB419" s="23" t="s">
        <v>7226</v>
      </c>
      <c r="AC419" s="25" t="s">
        <v>7225</v>
      </c>
    </row>
    <row r="420" spans="2:29" ht="15.6" customHeight="1" x14ac:dyDescent="0.25">
      <c r="B420" s="21" t="s">
        <v>7267</v>
      </c>
      <c r="C420" s="22" t="s">
        <v>9895</v>
      </c>
      <c r="D420" s="23" t="s">
        <v>9147</v>
      </c>
      <c r="E420" s="23" t="s">
        <v>10152</v>
      </c>
      <c r="F420" s="23" t="s">
        <v>10153</v>
      </c>
      <c r="G420" s="23" t="s">
        <v>9896</v>
      </c>
      <c r="H420" s="23" t="s">
        <v>10295</v>
      </c>
      <c r="I420" s="23" t="s">
        <v>10155</v>
      </c>
      <c r="J420" s="23" t="s">
        <v>10156</v>
      </c>
      <c r="K420" s="23" t="s">
        <v>10296</v>
      </c>
      <c r="L420" s="24" t="s">
        <v>11105</v>
      </c>
      <c r="M420" s="23" t="s">
        <v>7274</v>
      </c>
      <c r="N420" s="23" t="s">
        <v>9155</v>
      </c>
      <c r="O420" s="23" t="s">
        <v>10298</v>
      </c>
      <c r="P420" s="25" t="s">
        <v>11106</v>
      </c>
      <c r="Q420" s="25" t="s">
        <v>11107</v>
      </c>
      <c r="R420" s="25" t="s">
        <v>11108</v>
      </c>
      <c r="S420" s="25" t="s">
        <v>11109</v>
      </c>
      <c r="T420" s="23" t="s">
        <v>7220</v>
      </c>
      <c r="U420" s="23" t="s">
        <v>11110</v>
      </c>
      <c r="V420" s="25" t="s">
        <v>11111</v>
      </c>
      <c r="W420" s="23" t="s">
        <v>7227</v>
      </c>
      <c r="X420" s="23" t="s">
        <v>7450</v>
      </c>
      <c r="Y420" s="23" t="s">
        <v>10166</v>
      </c>
      <c r="Z420" s="25" t="s">
        <v>11112</v>
      </c>
      <c r="AA420" s="23" t="s">
        <v>7226</v>
      </c>
      <c r="AB420" s="23" t="s">
        <v>7226</v>
      </c>
      <c r="AC420" s="25" t="s">
        <v>7225</v>
      </c>
    </row>
    <row r="421" spans="2:29" ht="15.6" customHeight="1" x14ac:dyDescent="0.25">
      <c r="B421" s="21" t="s">
        <v>7267</v>
      </c>
      <c r="C421" s="22" t="s">
        <v>9895</v>
      </c>
      <c r="D421" s="23" t="s">
        <v>9147</v>
      </c>
      <c r="E421" s="23" t="s">
        <v>10152</v>
      </c>
      <c r="F421" s="23" t="s">
        <v>10153</v>
      </c>
      <c r="G421" s="23" t="s">
        <v>9896</v>
      </c>
      <c r="H421" s="23" t="s">
        <v>11113</v>
      </c>
      <c r="I421" s="23" t="s">
        <v>10155</v>
      </c>
      <c r="J421" s="23" t="s">
        <v>10156</v>
      </c>
      <c r="K421" s="23" t="s">
        <v>11114</v>
      </c>
      <c r="L421" s="24" t="s">
        <v>11115</v>
      </c>
      <c r="M421" s="23" t="s">
        <v>7274</v>
      </c>
      <c r="N421" s="23" t="s">
        <v>9155</v>
      </c>
      <c r="O421" s="23" t="s">
        <v>11116</v>
      </c>
      <c r="P421" s="25" t="s">
        <v>11117</v>
      </c>
      <c r="Q421" s="25" t="s">
        <v>11118</v>
      </c>
      <c r="R421" s="25" t="s">
        <v>11119</v>
      </c>
      <c r="S421" s="25" t="s">
        <v>11120</v>
      </c>
      <c r="T421" s="23" t="s">
        <v>7220</v>
      </c>
      <c r="U421" s="23" t="s">
        <v>10266</v>
      </c>
      <c r="V421" s="25" t="s">
        <v>11121</v>
      </c>
      <c r="W421" s="23" t="s">
        <v>7227</v>
      </c>
      <c r="X421" s="23" t="s">
        <v>7450</v>
      </c>
      <c r="Y421" s="23" t="s">
        <v>10166</v>
      </c>
      <c r="Z421" s="25" t="s">
        <v>11122</v>
      </c>
      <c r="AA421" s="23" t="s">
        <v>7226</v>
      </c>
      <c r="AB421" s="23" t="s">
        <v>7226</v>
      </c>
      <c r="AC421" s="25" t="s">
        <v>7225</v>
      </c>
    </row>
    <row r="422" spans="2:29" ht="15.6" customHeight="1" x14ac:dyDescent="0.25">
      <c r="B422" s="21" t="s">
        <v>7267</v>
      </c>
      <c r="C422" s="22" t="s">
        <v>9895</v>
      </c>
      <c r="D422" s="23" t="s">
        <v>9147</v>
      </c>
      <c r="E422" s="23" t="s">
        <v>10152</v>
      </c>
      <c r="F422" s="23" t="s">
        <v>10153</v>
      </c>
      <c r="G422" s="23" t="s">
        <v>9896</v>
      </c>
      <c r="H422" s="23" t="s">
        <v>11123</v>
      </c>
      <c r="I422" s="23" t="s">
        <v>10155</v>
      </c>
      <c r="J422" s="23" t="s">
        <v>10156</v>
      </c>
      <c r="K422" s="23" t="s">
        <v>11124</v>
      </c>
      <c r="L422" s="24" t="s">
        <v>11125</v>
      </c>
      <c r="M422" s="23" t="s">
        <v>7274</v>
      </c>
      <c r="N422" s="23" t="s">
        <v>9155</v>
      </c>
      <c r="O422" s="23" t="s">
        <v>11126</v>
      </c>
      <c r="P422" s="25" t="s">
        <v>11127</v>
      </c>
      <c r="Q422" s="25" t="s">
        <v>11128</v>
      </c>
      <c r="R422" s="25" t="s">
        <v>7778</v>
      </c>
      <c r="S422" s="25" t="s">
        <v>11129</v>
      </c>
      <c r="T422" s="23" t="s">
        <v>7220</v>
      </c>
      <c r="U422" s="23" t="s">
        <v>11130</v>
      </c>
      <c r="V422" s="25" t="s">
        <v>11131</v>
      </c>
      <c r="W422" s="23" t="s">
        <v>7227</v>
      </c>
      <c r="X422" s="23" t="s">
        <v>7450</v>
      </c>
      <c r="Y422" s="23" t="s">
        <v>10166</v>
      </c>
      <c r="Z422" s="25" t="s">
        <v>11132</v>
      </c>
      <c r="AA422" s="23" t="s">
        <v>7226</v>
      </c>
      <c r="AB422" s="23" t="s">
        <v>7226</v>
      </c>
      <c r="AC422" s="25" t="s">
        <v>7225</v>
      </c>
    </row>
    <row r="423" spans="2:29" ht="15.6" customHeight="1" x14ac:dyDescent="0.25">
      <c r="B423" s="21"/>
      <c r="C423" s="22"/>
      <c r="D423" s="23"/>
      <c r="E423" s="23"/>
      <c r="F423" s="23"/>
      <c r="G423" s="23"/>
      <c r="H423" s="26"/>
      <c r="I423" s="23"/>
      <c r="J423" s="26"/>
      <c r="K423" s="26"/>
      <c r="L423" s="27" t="s">
        <v>11133</v>
      </c>
      <c r="M423" s="26"/>
      <c r="N423" s="26"/>
      <c r="O423" s="26"/>
      <c r="P423" s="28" t="s">
        <v>11134</v>
      </c>
      <c r="Q423" s="28" t="s">
        <v>11135</v>
      </c>
      <c r="R423" s="28" t="s">
        <v>11136</v>
      </c>
      <c r="S423" s="28" t="s">
        <v>11137</v>
      </c>
      <c r="T423" s="26"/>
      <c r="U423" s="26"/>
      <c r="V423" s="28" t="s">
        <v>11138</v>
      </c>
      <c r="W423" s="26"/>
      <c r="X423" s="26"/>
      <c r="Y423" s="26"/>
      <c r="Z423" s="28" t="s">
        <v>11139</v>
      </c>
      <c r="AA423" s="26"/>
      <c r="AB423" s="26"/>
      <c r="AC423" s="28" t="s">
        <v>7225</v>
      </c>
    </row>
    <row r="424" spans="2:29" ht="15.6" customHeight="1" x14ac:dyDescent="0.25">
      <c r="B424" s="21" t="s">
        <v>7267</v>
      </c>
      <c r="C424" s="22" t="s">
        <v>9895</v>
      </c>
      <c r="D424" s="23" t="s">
        <v>9147</v>
      </c>
      <c r="E424" s="23" t="s">
        <v>10152</v>
      </c>
      <c r="F424" s="23" t="s">
        <v>10153</v>
      </c>
      <c r="G424" s="23" t="s">
        <v>9896</v>
      </c>
      <c r="H424" s="23" t="s">
        <v>11140</v>
      </c>
      <c r="I424" s="23" t="s">
        <v>11141</v>
      </c>
      <c r="J424" s="23" t="s">
        <v>10156</v>
      </c>
      <c r="K424" s="23" t="s">
        <v>11142</v>
      </c>
      <c r="L424" s="24" t="s">
        <v>11143</v>
      </c>
      <c r="M424" s="23" t="s">
        <v>7274</v>
      </c>
      <c r="N424" s="23" t="s">
        <v>9155</v>
      </c>
      <c r="O424" s="23" t="s">
        <v>11144</v>
      </c>
      <c r="P424" s="25" t="s">
        <v>11145</v>
      </c>
      <c r="Q424" s="25" t="s">
        <v>11146</v>
      </c>
      <c r="R424" s="25" t="s">
        <v>11147</v>
      </c>
      <c r="S424" s="25" t="s">
        <v>11148</v>
      </c>
      <c r="T424" s="23" t="s">
        <v>7220</v>
      </c>
      <c r="U424" s="23" t="s">
        <v>11149</v>
      </c>
      <c r="V424" s="25" t="s">
        <v>11150</v>
      </c>
      <c r="W424" s="23" t="s">
        <v>7227</v>
      </c>
      <c r="X424" s="23" t="s">
        <v>7450</v>
      </c>
      <c r="Y424" s="23" t="s">
        <v>10166</v>
      </c>
      <c r="Z424" s="25" t="s">
        <v>11151</v>
      </c>
      <c r="AA424" s="23" t="s">
        <v>7226</v>
      </c>
      <c r="AB424" s="23" t="s">
        <v>7226</v>
      </c>
      <c r="AC424" s="25" t="s">
        <v>7225</v>
      </c>
    </row>
    <row r="425" spans="2:29" ht="15.6" customHeight="1" x14ac:dyDescent="0.25">
      <c r="B425" s="21" t="s">
        <v>7267</v>
      </c>
      <c r="C425" s="22" t="s">
        <v>9895</v>
      </c>
      <c r="D425" s="23" t="s">
        <v>9147</v>
      </c>
      <c r="E425" s="23" t="s">
        <v>10152</v>
      </c>
      <c r="F425" s="23" t="s">
        <v>10153</v>
      </c>
      <c r="G425" s="23" t="s">
        <v>9896</v>
      </c>
      <c r="H425" s="23" t="s">
        <v>11152</v>
      </c>
      <c r="I425" s="23" t="s">
        <v>11141</v>
      </c>
      <c r="J425" s="23" t="s">
        <v>10156</v>
      </c>
      <c r="K425" s="23" t="s">
        <v>11153</v>
      </c>
      <c r="L425" s="24" t="s">
        <v>11154</v>
      </c>
      <c r="M425" s="23" t="s">
        <v>7274</v>
      </c>
      <c r="N425" s="23" t="s">
        <v>9155</v>
      </c>
      <c r="O425" s="23" t="s">
        <v>11155</v>
      </c>
      <c r="P425" s="25" t="s">
        <v>11156</v>
      </c>
      <c r="Q425" s="25" t="s">
        <v>11157</v>
      </c>
      <c r="R425" s="25" t="s">
        <v>11158</v>
      </c>
      <c r="S425" s="25" t="s">
        <v>11159</v>
      </c>
      <c r="T425" s="23" t="s">
        <v>7220</v>
      </c>
      <c r="U425" s="23" t="s">
        <v>10002</v>
      </c>
      <c r="V425" s="25" t="s">
        <v>11160</v>
      </c>
      <c r="W425" s="23" t="s">
        <v>7227</v>
      </c>
      <c r="X425" s="23" t="s">
        <v>7450</v>
      </c>
      <c r="Y425" s="23" t="s">
        <v>10166</v>
      </c>
      <c r="Z425" s="25" t="s">
        <v>11161</v>
      </c>
      <c r="AA425" s="23" t="s">
        <v>7226</v>
      </c>
      <c r="AB425" s="23" t="s">
        <v>7226</v>
      </c>
      <c r="AC425" s="25" t="s">
        <v>7225</v>
      </c>
    </row>
    <row r="426" spans="2:29" ht="15.6" customHeight="1" x14ac:dyDescent="0.25">
      <c r="B426" s="21" t="s">
        <v>7267</v>
      </c>
      <c r="C426" s="22" t="s">
        <v>9895</v>
      </c>
      <c r="D426" s="23" t="s">
        <v>9147</v>
      </c>
      <c r="E426" s="23" t="s">
        <v>10152</v>
      </c>
      <c r="F426" s="23" t="s">
        <v>10153</v>
      </c>
      <c r="G426" s="23" t="s">
        <v>9896</v>
      </c>
      <c r="H426" s="23" t="s">
        <v>11162</v>
      </c>
      <c r="I426" s="23" t="s">
        <v>11141</v>
      </c>
      <c r="J426" s="23" t="s">
        <v>10156</v>
      </c>
      <c r="K426" s="23" t="s">
        <v>11163</v>
      </c>
      <c r="L426" s="24" t="s">
        <v>11164</v>
      </c>
      <c r="M426" s="23" t="s">
        <v>7274</v>
      </c>
      <c r="N426" s="23" t="s">
        <v>9155</v>
      </c>
      <c r="O426" s="23" t="s">
        <v>11165</v>
      </c>
      <c r="P426" s="25" t="s">
        <v>11166</v>
      </c>
      <c r="Q426" s="25" t="s">
        <v>11167</v>
      </c>
      <c r="R426" s="25" t="s">
        <v>11168</v>
      </c>
      <c r="S426" s="25" t="s">
        <v>11169</v>
      </c>
      <c r="T426" s="23" t="s">
        <v>7220</v>
      </c>
      <c r="U426" s="23" t="s">
        <v>10142</v>
      </c>
      <c r="V426" s="25" t="s">
        <v>11170</v>
      </c>
      <c r="W426" s="23" t="s">
        <v>7227</v>
      </c>
      <c r="X426" s="23" t="s">
        <v>7450</v>
      </c>
      <c r="Y426" s="23" t="s">
        <v>10166</v>
      </c>
      <c r="Z426" s="25" t="s">
        <v>11171</v>
      </c>
      <c r="AA426" s="23" t="s">
        <v>7226</v>
      </c>
      <c r="AB426" s="23" t="s">
        <v>7226</v>
      </c>
      <c r="AC426" s="25" t="s">
        <v>7225</v>
      </c>
    </row>
    <row r="427" spans="2:29" ht="15.6" customHeight="1" x14ac:dyDescent="0.25">
      <c r="B427" s="21" t="s">
        <v>7267</v>
      </c>
      <c r="C427" s="22" t="s">
        <v>9895</v>
      </c>
      <c r="D427" s="23" t="s">
        <v>9147</v>
      </c>
      <c r="E427" s="23" t="s">
        <v>10152</v>
      </c>
      <c r="F427" s="23" t="s">
        <v>10153</v>
      </c>
      <c r="G427" s="23" t="s">
        <v>9896</v>
      </c>
      <c r="H427" s="23" t="s">
        <v>11172</v>
      </c>
      <c r="I427" s="23" t="s">
        <v>11141</v>
      </c>
      <c r="J427" s="23" t="s">
        <v>10156</v>
      </c>
      <c r="K427" s="23" t="s">
        <v>11173</v>
      </c>
      <c r="L427" s="24" t="s">
        <v>11174</v>
      </c>
      <c r="M427" s="23" t="s">
        <v>7274</v>
      </c>
      <c r="N427" s="23" t="s">
        <v>9155</v>
      </c>
      <c r="O427" s="23" t="s">
        <v>11175</v>
      </c>
      <c r="P427" s="25" t="s">
        <v>11176</v>
      </c>
      <c r="Q427" s="25" t="s">
        <v>11177</v>
      </c>
      <c r="R427" s="25" t="s">
        <v>8355</v>
      </c>
      <c r="S427" s="25" t="s">
        <v>11178</v>
      </c>
      <c r="T427" s="23" t="s">
        <v>7220</v>
      </c>
      <c r="U427" s="23" t="s">
        <v>10113</v>
      </c>
      <c r="V427" s="25" t="s">
        <v>11179</v>
      </c>
      <c r="W427" s="23" t="s">
        <v>7227</v>
      </c>
      <c r="X427" s="23" t="s">
        <v>7450</v>
      </c>
      <c r="Y427" s="23" t="s">
        <v>10166</v>
      </c>
      <c r="Z427" s="25" t="s">
        <v>11180</v>
      </c>
      <c r="AA427" s="23" t="s">
        <v>7226</v>
      </c>
      <c r="AB427" s="23" t="s">
        <v>7226</v>
      </c>
      <c r="AC427" s="25" t="s">
        <v>7225</v>
      </c>
    </row>
    <row r="428" spans="2:29" ht="15.6" customHeight="1" x14ac:dyDescent="0.25">
      <c r="B428" s="21" t="s">
        <v>7267</v>
      </c>
      <c r="C428" s="22" t="s">
        <v>9895</v>
      </c>
      <c r="D428" s="23" t="s">
        <v>9147</v>
      </c>
      <c r="E428" s="23" t="s">
        <v>10152</v>
      </c>
      <c r="F428" s="23" t="s">
        <v>10153</v>
      </c>
      <c r="G428" s="23" t="s">
        <v>9896</v>
      </c>
      <c r="H428" s="23" t="s">
        <v>11181</v>
      </c>
      <c r="I428" s="23" t="s">
        <v>11141</v>
      </c>
      <c r="J428" s="23" t="s">
        <v>10156</v>
      </c>
      <c r="K428" s="23" t="s">
        <v>11182</v>
      </c>
      <c r="L428" s="24" t="s">
        <v>11183</v>
      </c>
      <c r="M428" s="23" t="s">
        <v>7274</v>
      </c>
      <c r="N428" s="23" t="s">
        <v>9155</v>
      </c>
      <c r="O428" s="23" t="s">
        <v>11184</v>
      </c>
      <c r="P428" s="25" t="s">
        <v>11185</v>
      </c>
      <c r="Q428" s="25" t="s">
        <v>11186</v>
      </c>
      <c r="R428" s="25" t="s">
        <v>7646</v>
      </c>
      <c r="S428" s="25" t="s">
        <v>11187</v>
      </c>
      <c r="T428" s="23" t="s">
        <v>7220</v>
      </c>
      <c r="U428" s="23" t="s">
        <v>10002</v>
      </c>
      <c r="V428" s="25" t="s">
        <v>11188</v>
      </c>
      <c r="W428" s="23" t="s">
        <v>7227</v>
      </c>
      <c r="X428" s="23" t="s">
        <v>7450</v>
      </c>
      <c r="Y428" s="23" t="s">
        <v>10166</v>
      </c>
      <c r="Z428" s="25" t="s">
        <v>11189</v>
      </c>
      <c r="AA428" s="23" t="s">
        <v>7226</v>
      </c>
      <c r="AB428" s="23" t="s">
        <v>7226</v>
      </c>
      <c r="AC428" s="25" t="s">
        <v>7225</v>
      </c>
    </row>
    <row r="429" spans="2:29" ht="15.6" customHeight="1" x14ac:dyDescent="0.25">
      <c r="B429" s="21" t="s">
        <v>7267</v>
      </c>
      <c r="C429" s="22" t="s">
        <v>9895</v>
      </c>
      <c r="D429" s="23" t="s">
        <v>9147</v>
      </c>
      <c r="E429" s="23" t="s">
        <v>10152</v>
      </c>
      <c r="F429" s="23" t="s">
        <v>10153</v>
      </c>
      <c r="G429" s="23" t="s">
        <v>9896</v>
      </c>
      <c r="H429" s="23" t="s">
        <v>11190</v>
      </c>
      <c r="I429" s="23" t="s">
        <v>11141</v>
      </c>
      <c r="J429" s="23" t="s">
        <v>10156</v>
      </c>
      <c r="K429" s="23" t="s">
        <v>11191</v>
      </c>
      <c r="L429" s="24" t="s">
        <v>11192</v>
      </c>
      <c r="M429" s="23" t="s">
        <v>7274</v>
      </c>
      <c r="N429" s="23" t="s">
        <v>9155</v>
      </c>
      <c r="O429" s="23" t="s">
        <v>11193</v>
      </c>
      <c r="P429" s="25" t="s">
        <v>11194</v>
      </c>
      <c r="Q429" s="25" t="s">
        <v>11195</v>
      </c>
      <c r="R429" s="25" t="s">
        <v>11196</v>
      </c>
      <c r="S429" s="25" t="s">
        <v>11197</v>
      </c>
      <c r="T429" s="23" t="s">
        <v>7220</v>
      </c>
      <c r="U429" s="23" t="s">
        <v>10086</v>
      </c>
      <c r="V429" s="25" t="s">
        <v>11198</v>
      </c>
      <c r="W429" s="23" t="s">
        <v>7227</v>
      </c>
      <c r="X429" s="23" t="s">
        <v>7450</v>
      </c>
      <c r="Y429" s="23" t="s">
        <v>10166</v>
      </c>
      <c r="Z429" s="25" t="s">
        <v>11199</v>
      </c>
      <c r="AA429" s="23" t="s">
        <v>7226</v>
      </c>
      <c r="AB429" s="23" t="s">
        <v>7226</v>
      </c>
      <c r="AC429" s="25" t="s">
        <v>7225</v>
      </c>
    </row>
    <row r="430" spans="2:29" ht="15.6" customHeight="1" x14ac:dyDescent="0.25">
      <c r="B430" s="21" t="s">
        <v>7267</v>
      </c>
      <c r="C430" s="22" t="s">
        <v>9895</v>
      </c>
      <c r="D430" s="23" t="s">
        <v>9147</v>
      </c>
      <c r="E430" s="23" t="s">
        <v>10152</v>
      </c>
      <c r="F430" s="23" t="s">
        <v>10153</v>
      </c>
      <c r="G430" s="23" t="s">
        <v>9896</v>
      </c>
      <c r="H430" s="23" t="s">
        <v>11200</v>
      </c>
      <c r="I430" s="23" t="s">
        <v>11141</v>
      </c>
      <c r="J430" s="23" t="s">
        <v>10156</v>
      </c>
      <c r="K430" s="23" t="s">
        <v>11201</v>
      </c>
      <c r="L430" s="24" t="s">
        <v>11202</v>
      </c>
      <c r="M430" s="23" t="s">
        <v>7274</v>
      </c>
      <c r="N430" s="23" t="s">
        <v>9155</v>
      </c>
      <c r="O430" s="23" t="s">
        <v>11203</v>
      </c>
      <c r="P430" s="25" t="s">
        <v>11204</v>
      </c>
      <c r="Q430" s="25" t="s">
        <v>11205</v>
      </c>
      <c r="R430" s="25" t="s">
        <v>11206</v>
      </c>
      <c r="S430" s="25" t="s">
        <v>11207</v>
      </c>
      <c r="T430" s="23" t="s">
        <v>7220</v>
      </c>
      <c r="U430" s="23" t="s">
        <v>10059</v>
      </c>
      <c r="V430" s="25" t="s">
        <v>11208</v>
      </c>
      <c r="W430" s="23" t="s">
        <v>7227</v>
      </c>
      <c r="X430" s="23" t="s">
        <v>7450</v>
      </c>
      <c r="Y430" s="23" t="s">
        <v>10166</v>
      </c>
      <c r="Z430" s="25" t="s">
        <v>11209</v>
      </c>
      <c r="AA430" s="23" t="s">
        <v>7226</v>
      </c>
      <c r="AB430" s="23" t="s">
        <v>7226</v>
      </c>
      <c r="AC430" s="25" t="s">
        <v>7225</v>
      </c>
    </row>
    <row r="431" spans="2:29" ht="15.6" customHeight="1" x14ac:dyDescent="0.25">
      <c r="B431" s="21" t="s">
        <v>7267</v>
      </c>
      <c r="C431" s="22" t="s">
        <v>9895</v>
      </c>
      <c r="D431" s="23" t="s">
        <v>9147</v>
      </c>
      <c r="E431" s="23" t="s">
        <v>10152</v>
      </c>
      <c r="F431" s="23" t="s">
        <v>10153</v>
      </c>
      <c r="G431" s="23" t="s">
        <v>9896</v>
      </c>
      <c r="H431" s="23" t="s">
        <v>11210</v>
      </c>
      <c r="I431" s="23" t="s">
        <v>11141</v>
      </c>
      <c r="J431" s="23" t="s">
        <v>10156</v>
      </c>
      <c r="K431" s="23" t="s">
        <v>11211</v>
      </c>
      <c r="L431" s="24" t="s">
        <v>11212</v>
      </c>
      <c r="M431" s="23" t="s">
        <v>7274</v>
      </c>
      <c r="N431" s="23" t="s">
        <v>9155</v>
      </c>
      <c r="O431" s="23" t="s">
        <v>11213</v>
      </c>
      <c r="P431" s="25" t="s">
        <v>11214</v>
      </c>
      <c r="Q431" s="25" t="s">
        <v>11215</v>
      </c>
      <c r="R431" s="25" t="s">
        <v>11216</v>
      </c>
      <c r="S431" s="25" t="s">
        <v>11217</v>
      </c>
      <c r="T431" s="23" t="s">
        <v>7220</v>
      </c>
      <c r="U431" s="23" t="s">
        <v>10002</v>
      </c>
      <c r="V431" s="25" t="s">
        <v>11218</v>
      </c>
      <c r="W431" s="23" t="s">
        <v>7227</v>
      </c>
      <c r="X431" s="23" t="s">
        <v>7450</v>
      </c>
      <c r="Y431" s="23" t="s">
        <v>10166</v>
      </c>
      <c r="Z431" s="25" t="s">
        <v>11219</v>
      </c>
      <c r="AA431" s="23" t="s">
        <v>7226</v>
      </c>
      <c r="AB431" s="23" t="s">
        <v>7226</v>
      </c>
      <c r="AC431" s="25" t="s">
        <v>7225</v>
      </c>
    </row>
    <row r="432" spans="2:29" ht="15.6" customHeight="1" x14ac:dyDescent="0.25">
      <c r="B432" s="21" t="s">
        <v>7267</v>
      </c>
      <c r="C432" s="22" t="s">
        <v>9895</v>
      </c>
      <c r="D432" s="23" t="s">
        <v>9147</v>
      </c>
      <c r="E432" s="23" t="s">
        <v>10152</v>
      </c>
      <c r="F432" s="23" t="s">
        <v>10153</v>
      </c>
      <c r="G432" s="23" t="s">
        <v>9896</v>
      </c>
      <c r="H432" s="23" t="s">
        <v>11220</v>
      </c>
      <c r="I432" s="23" t="s">
        <v>11141</v>
      </c>
      <c r="J432" s="23" t="s">
        <v>10156</v>
      </c>
      <c r="K432" s="23" t="s">
        <v>11221</v>
      </c>
      <c r="L432" s="24" t="s">
        <v>11222</v>
      </c>
      <c r="M432" s="23" t="s">
        <v>7274</v>
      </c>
      <c r="N432" s="23" t="s">
        <v>9155</v>
      </c>
      <c r="O432" s="23" t="s">
        <v>11223</v>
      </c>
      <c r="P432" s="25" t="s">
        <v>11224</v>
      </c>
      <c r="Q432" s="25" t="s">
        <v>11225</v>
      </c>
      <c r="R432" s="25" t="s">
        <v>11226</v>
      </c>
      <c r="S432" s="25" t="s">
        <v>11227</v>
      </c>
      <c r="T432" s="23" t="s">
        <v>7220</v>
      </c>
      <c r="U432" s="23" t="s">
        <v>10002</v>
      </c>
      <c r="V432" s="25" t="s">
        <v>11228</v>
      </c>
      <c r="W432" s="23" t="s">
        <v>7227</v>
      </c>
      <c r="X432" s="23" t="s">
        <v>7450</v>
      </c>
      <c r="Y432" s="23" t="s">
        <v>10166</v>
      </c>
      <c r="Z432" s="25" t="s">
        <v>11229</v>
      </c>
      <c r="AA432" s="23" t="s">
        <v>7226</v>
      </c>
      <c r="AB432" s="23" t="s">
        <v>7226</v>
      </c>
      <c r="AC432" s="25" t="s">
        <v>7225</v>
      </c>
    </row>
    <row r="433" spans="2:29" ht="15.6" customHeight="1" x14ac:dyDescent="0.25">
      <c r="B433" s="21" t="s">
        <v>7267</v>
      </c>
      <c r="C433" s="22" t="s">
        <v>9895</v>
      </c>
      <c r="D433" s="23" t="s">
        <v>9147</v>
      </c>
      <c r="E433" s="23" t="s">
        <v>10152</v>
      </c>
      <c r="F433" s="23" t="s">
        <v>10153</v>
      </c>
      <c r="G433" s="23" t="s">
        <v>9896</v>
      </c>
      <c r="H433" s="23" t="s">
        <v>11230</v>
      </c>
      <c r="I433" s="23" t="s">
        <v>11141</v>
      </c>
      <c r="J433" s="23" t="s">
        <v>10156</v>
      </c>
      <c r="K433" s="23" t="s">
        <v>11231</v>
      </c>
      <c r="L433" s="24" t="s">
        <v>10136</v>
      </c>
      <c r="M433" s="23" t="s">
        <v>7274</v>
      </c>
      <c r="N433" s="23" t="s">
        <v>9155</v>
      </c>
      <c r="O433" s="23" t="s">
        <v>11232</v>
      </c>
      <c r="P433" s="25" t="s">
        <v>11233</v>
      </c>
      <c r="Q433" s="25" t="s">
        <v>11234</v>
      </c>
      <c r="R433" s="25" t="s">
        <v>11235</v>
      </c>
      <c r="S433" s="25" t="s">
        <v>11236</v>
      </c>
      <c r="T433" s="23" t="s">
        <v>7220</v>
      </c>
      <c r="U433" s="23" t="s">
        <v>10059</v>
      </c>
      <c r="V433" s="25" t="s">
        <v>11237</v>
      </c>
      <c r="W433" s="23" t="s">
        <v>7227</v>
      </c>
      <c r="X433" s="23" t="s">
        <v>7450</v>
      </c>
      <c r="Y433" s="23" t="s">
        <v>10166</v>
      </c>
      <c r="Z433" s="25" t="s">
        <v>11238</v>
      </c>
      <c r="AA433" s="23" t="s">
        <v>7226</v>
      </c>
      <c r="AB433" s="23" t="s">
        <v>7226</v>
      </c>
      <c r="AC433" s="25" t="s">
        <v>7225</v>
      </c>
    </row>
    <row r="434" spans="2:29" ht="15.6" customHeight="1" x14ac:dyDescent="0.25">
      <c r="B434" s="21" t="s">
        <v>7267</v>
      </c>
      <c r="C434" s="22" t="s">
        <v>9895</v>
      </c>
      <c r="D434" s="23" t="s">
        <v>9147</v>
      </c>
      <c r="E434" s="23" t="s">
        <v>10152</v>
      </c>
      <c r="F434" s="23" t="s">
        <v>10153</v>
      </c>
      <c r="G434" s="23" t="s">
        <v>9896</v>
      </c>
      <c r="H434" s="23" t="s">
        <v>11239</v>
      </c>
      <c r="I434" s="23" t="s">
        <v>11141</v>
      </c>
      <c r="J434" s="23" t="s">
        <v>10156</v>
      </c>
      <c r="K434" s="23" t="s">
        <v>11240</v>
      </c>
      <c r="L434" s="24" t="s">
        <v>11241</v>
      </c>
      <c r="M434" s="23" t="s">
        <v>7274</v>
      </c>
      <c r="N434" s="23" t="s">
        <v>9155</v>
      </c>
      <c r="O434" s="23" t="s">
        <v>11242</v>
      </c>
      <c r="P434" s="25" t="s">
        <v>11243</v>
      </c>
      <c r="Q434" s="25" t="s">
        <v>11244</v>
      </c>
      <c r="R434" s="25" t="s">
        <v>9336</v>
      </c>
      <c r="S434" s="25" t="s">
        <v>11245</v>
      </c>
      <c r="T434" s="23" t="s">
        <v>7220</v>
      </c>
      <c r="U434" s="23" t="s">
        <v>10059</v>
      </c>
      <c r="V434" s="25" t="s">
        <v>11246</v>
      </c>
      <c r="W434" s="23" t="s">
        <v>7227</v>
      </c>
      <c r="X434" s="23" t="s">
        <v>7450</v>
      </c>
      <c r="Y434" s="23" t="s">
        <v>10166</v>
      </c>
      <c r="Z434" s="25" t="s">
        <v>11247</v>
      </c>
      <c r="AA434" s="23" t="s">
        <v>7226</v>
      </c>
      <c r="AB434" s="23" t="s">
        <v>7226</v>
      </c>
      <c r="AC434" s="25" t="s">
        <v>7225</v>
      </c>
    </row>
    <row r="435" spans="2:29" ht="15.6" customHeight="1" x14ac:dyDescent="0.25">
      <c r="B435" s="21" t="s">
        <v>7267</v>
      </c>
      <c r="C435" s="22" t="s">
        <v>9895</v>
      </c>
      <c r="D435" s="23" t="s">
        <v>9147</v>
      </c>
      <c r="E435" s="23" t="s">
        <v>10152</v>
      </c>
      <c r="F435" s="23" t="s">
        <v>10153</v>
      </c>
      <c r="G435" s="23" t="s">
        <v>9896</v>
      </c>
      <c r="H435" s="23" t="s">
        <v>11248</v>
      </c>
      <c r="I435" s="23" t="s">
        <v>11141</v>
      </c>
      <c r="J435" s="23" t="s">
        <v>10156</v>
      </c>
      <c r="K435" s="23" t="s">
        <v>11249</v>
      </c>
      <c r="L435" s="24" t="s">
        <v>11250</v>
      </c>
      <c r="M435" s="23" t="s">
        <v>7274</v>
      </c>
      <c r="N435" s="23" t="s">
        <v>9155</v>
      </c>
      <c r="O435" s="23" t="s">
        <v>11251</v>
      </c>
      <c r="P435" s="25" t="s">
        <v>11252</v>
      </c>
      <c r="Q435" s="25" t="s">
        <v>11253</v>
      </c>
      <c r="R435" s="25" t="s">
        <v>11254</v>
      </c>
      <c r="S435" s="25" t="s">
        <v>11255</v>
      </c>
      <c r="T435" s="23" t="s">
        <v>7220</v>
      </c>
      <c r="U435" s="23" t="s">
        <v>10132</v>
      </c>
      <c r="V435" s="25" t="s">
        <v>11256</v>
      </c>
      <c r="W435" s="23" t="s">
        <v>7227</v>
      </c>
      <c r="X435" s="23" t="s">
        <v>7450</v>
      </c>
      <c r="Y435" s="23" t="s">
        <v>10166</v>
      </c>
      <c r="Z435" s="25" t="s">
        <v>11257</v>
      </c>
      <c r="AA435" s="23" t="s">
        <v>7226</v>
      </c>
      <c r="AB435" s="23" t="s">
        <v>7226</v>
      </c>
      <c r="AC435" s="25" t="s">
        <v>7225</v>
      </c>
    </row>
    <row r="436" spans="2:29" ht="15.6" customHeight="1" x14ac:dyDescent="0.25">
      <c r="B436" s="21" t="s">
        <v>7267</v>
      </c>
      <c r="C436" s="22" t="s">
        <v>9895</v>
      </c>
      <c r="D436" s="23" t="s">
        <v>9147</v>
      </c>
      <c r="E436" s="23" t="s">
        <v>10152</v>
      </c>
      <c r="F436" s="23" t="s">
        <v>10153</v>
      </c>
      <c r="G436" s="23" t="s">
        <v>9896</v>
      </c>
      <c r="H436" s="23" t="s">
        <v>11258</v>
      </c>
      <c r="I436" s="23" t="s">
        <v>11141</v>
      </c>
      <c r="J436" s="23" t="s">
        <v>10156</v>
      </c>
      <c r="K436" s="23" t="s">
        <v>11259</v>
      </c>
      <c r="L436" s="24" t="s">
        <v>11260</v>
      </c>
      <c r="M436" s="23" t="s">
        <v>7274</v>
      </c>
      <c r="N436" s="23" t="s">
        <v>9155</v>
      </c>
      <c r="O436" s="23" t="s">
        <v>11261</v>
      </c>
      <c r="P436" s="25" t="s">
        <v>11262</v>
      </c>
      <c r="Q436" s="25" t="s">
        <v>11263</v>
      </c>
      <c r="R436" s="25" t="s">
        <v>11264</v>
      </c>
      <c r="S436" s="25" t="s">
        <v>11265</v>
      </c>
      <c r="T436" s="23" t="s">
        <v>7220</v>
      </c>
      <c r="U436" s="23" t="s">
        <v>10002</v>
      </c>
      <c r="V436" s="25" t="s">
        <v>11266</v>
      </c>
      <c r="W436" s="23" t="s">
        <v>7227</v>
      </c>
      <c r="X436" s="23" t="s">
        <v>7450</v>
      </c>
      <c r="Y436" s="23" t="s">
        <v>10166</v>
      </c>
      <c r="Z436" s="25" t="s">
        <v>11267</v>
      </c>
      <c r="AA436" s="23" t="s">
        <v>7226</v>
      </c>
      <c r="AB436" s="23" t="s">
        <v>7226</v>
      </c>
      <c r="AC436" s="25" t="s">
        <v>7225</v>
      </c>
    </row>
    <row r="437" spans="2:29" ht="15.6" customHeight="1" x14ac:dyDescent="0.25">
      <c r="B437" s="21" t="s">
        <v>7267</v>
      </c>
      <c r="C437" s="22" t="s">
        <v>9895</v>
      </c>
      <c r="D437" s="23" t="s">
        <v>9147</v>
      </c>
      <c r="E437" s="23" t="s">
        <v>10152</v>
      </c>
      <c r="F437" s="23" t="s">
        <v>10153</v>
      </c>
      <c r="G437" s="23" t="s">
        <v>9896</v>
      </c>
      <c r="H437" s="23" t="s">
        <v>11268</v>
      </c>
      <c r="I437" s="23" t="s">
        <v>11141</v>
      </c>
      <c r="J437" s="23" t="s">
        <v>10156</v>
      </c>
      <c r="K437" s="23" t="s">
        <v>11269</v>
      </c>
      <c r="L437" s="24" t="s">
        <v>11270</v>
      </c>
      <c r="M437" s="23" t="s">
        <v>7274</v>
      </c>
      <c r="N437" s="23" t="s">
        <v>9155</v>
      </c>
      <c r="O437" s="23" t="s">
        <v>11271</v>
      </c>
      <c r="P437" s="25" t="s">
        <v>11272</v>
      </c>
      <c r="Q437" s="25" t="s">
        <v>11273</v>
      </c>
      <c r="R437" s="25" t="s">
        <v>11274</v>
      </c>
      <c r="S437" s="25" t="s">
        <v>11275</v>
      </c>
      <c r="T437" s="23" t="s">
        <v>7220</v>
      </c>
      <c r="U437" s="23" t="s">
        <v>10255</v>
      </c>
      <c r="V437" s="25" t="s">
        <v>11276</v>
      </c>
      <c r="W437" s="23" t="s">
        <v>7227</v>
      </c>
      <c r="X437" s="23" t="s">
        <v>7450</v>
      </c>
      <c r="Y437" s="23" t="s">
        <v>10166</v>
      </c>
      <c r="Z437" s="25" t="s">
        <v>11277</v>
      </c>
      <c r="AA437" s="23" t="s">
        <v>7226</v>
      </c>
      <c r="AB437" s="23" t="s">
        <v>7226</v>
      </c>
      <c r="AC437" s="25" t="s">
        <v>7225</v>
      </c>
    </row>
    <row r="438" spans="2:29" ht="15.6" customHeight="1" x14ac:dyDescent="0.25">
      <c r="B438" s="21" t="s">
        <v>7267</v>
      </c>
      <c r="C438" s="22" t="s">
        <v>9895</v>
      </c>
      <c r="D438" s="23" t="s">
        <v>9147</v>
      </c>
      <c r="E438" s="23" t="s">
        <v>10152</v>
      </c>
      <c r="F438" s="23" t="s">
        <v>10153</v>
      </c>
      <c r="G438" s="23" t="s">
        <v>9896</v>
      </c>
      <c r="H438" s="23" t="s">
        <v>11278</v>
      </c>
      <c r="I438" s="23" t="s">
        <v>11141</v>
      </c>
      <c r="J438" s="23" t="s">
        <v>10156</v>
      </c>
      <c r="K438" s="23" t="s">
        <v>11279</v>
      </c>
      <c r="L438" s="24" t="s">
        <v>11280</v>
      </c>
      <c r="M438" s="23" t="s">
        <v>7274</v>
      </c>
      <c r="N438" s="23" t="s">
        <v>9155</v>
      </c>
      <c r="O438" s="23" t="s">
        <v>11281</v>
      </c>
      <c r="P438" s="25" t="s">
        <v>11282</v>
      </c>
      <c r="Q438" s="25" t="s">
        <v>11283</v>
      </c>
      <c r="R438" s="25" t="s">
        <v>11284</v>
      </c>
      <c r="S438" s="25" t="s">
        <v>11285</v>
      </c>
      <c r="T438" s="23" t="s">
        <v>7220</v>
      </c>
      <c r="U438" s="23" t="s">
        <v>11130</v>
      </c>
      <c r="V438" s="25" t="s">
        <v>11286</v>
      </c>
      <c r="W438" s="23" t="s">
        <v>7227</v>
      </c>
      <c r="X438" s="23" t="s">
        <v>7450</v>
      </c>
      <c r="Y438" s="23" t="s">
        <v>10166</v>
      </c>
      <c r="Z438" s="25" t="s">
        <v>11287</v>
      </c>
      <c r="AA438" s="23" t="s">
        <v>7226</v>
      </c>
      <c r="AB438" s="23" t="s">
        <v>7226</v>
      </c>
      <c r="AC438" s="25" t="s">
        <v>7225</v>
      </c>
    </row>
    <row r="439" spans="2:29" ht="15.6" customHeight="1" x14ac:dyDescent="0.25">
      <c r="B439" s="21" t="s">
        <v>7267</v>
      </c>
      <c r="C439" s="22" t="s">
        <v>9895</v>
      </c>
      <c r="D439" s="23" t="s">
        <v>9147</v>
      </c>
      <c r="E439" s="23" t="s">
        <v>10152</v>
      </c>
      <c r="F439" s="23" t="s">
        <v>10153</v>
      </c>
      <c r="G439" s="23" t="s">
        <v>9896</v>
      </c>
      <c r="H439" s="23" t="s">
        <v>11288</v>
      </c>
      <c r="I439" s="23" t="s">
        <v>11141</v>
      </c>
      <c r="J439" s="23" t="s">
        <v>10156</v>
      </c>
      <c r="K439" s="23" t="s">
        <v>11289</v>
      </c>
      <c r="L439" s="24" t="s">
        <v>11290</v>
      </c>
      <c r="M439" s="23" t="s">
        <v>7274</v>
      </c>
      <c r="N439" s="23" t="s">
        <v>9155</v>
      </c>
      <c r="O439" s="23" t="s">
        <v>11291</v>
      </c>
      <c r="P439" s="25" t="s">
        <v>11292</v>
      </c>
      <c r="Q439" s="25" t="s">
        <v>11293</v>
      </c>
      <c r="R439" s="25" t="s">
        <v>11294</v>
      </c>
      <c r="S439" s="25" t="s">
        <v>11295</v>
      </c>
      <c r="T439" s="23" t="s">
        <v>7220</v>
      </c>
      <c r="U439" s="23" t="s">
        <v>10266</v>
      </c>
      <c r="V439" s="25" t="s">
        <v>11296</v>
      </c>
      <c r="W439" s="23" t="s">
        <v>7227</v>
      </c>
      <c r="X439" s="23" t="s">
        <v>7450</v>
      </c>
      <c r="Y439" s="23" t="s">
        <v>10166</v>
      </c>
      <c r="Z439" s="25" t="s">
        <v>11297</v>
      </c>
      <c r="AA439" s="23" t="s">
        <v>7226</v>
      </c>
      <c r="AB439" s="23" t="s">
        <v>7226</v>
      </c>
      <c r="AC439" s="25" t="s">
        <v>7225</v>
      </c>
    </row>
    <row r="440" spans="2:29" ht="15.6" customHeight="1" x14ac:dyDescent="0.25">
      <c r="B440" s="21" t="s">
        <v>7267</v>
      </c>
      <c r="C440" s="22" t="s">
        <v>9895</v>
      </c>
      <c r="D440" s="23" t="s">
        <v>9147</v>
      </c>
      <c r="E440" s="23" t="s">
        <v>10152</v>
      </c>
      <c r="F440" s="23" t="s">
        <v>10153</v>
      </c>
      <c r="G440" s="23" t="s">
        <v>9896</v>
      </c>
      <c r="H440" s="23" t="s">
        <v>11298</v>
      </c>
      <c r="I440" s="23" t="s">
        <v>11141</v>
      </c>
      <c r="J440" s="23" t="s">
        <v>10156</v>
      </c>
      <c r="K440" s="23" t="s">
        <v>11299</v>
      </c>
      <c r="L440" s="24" t="s">
        <v>11300</v>
      </c>
      <c r="M440" s="23" t="s">
        <v>7274</v>
      </c>
      <c r="N440" s="23" t="s">
        <v>9155</v>
      </c>
      <c r="O440" s="23" t="s">
        <v>11301</v>
      </c>
      <c r="P440" s="25" t="s">
        <v>11302</v>
      </c>
      <c r="Q440" s="25" t="s">
        <v>11303</v>
      </c>
      <c r="R440" s="25" t="s">
        <v>11304</v>
      </c>
      <c r="S440" s="25" t="s">
        <v>11305</v>
      </c>
      <c r="T440" s="23" t="s">
        <v>7220</v>
      </c>
      <c r="U440" s="23" t="s">
        <v>10255</v>
      </c>
      <c r="V440" s="25" t="s">
        <v>11306</v>
      </c>
      <c r="W440" s="23" t="s">
        <v>7227</v>
      </c>
      <c r="X440" s="23" t="s">
        <v>7450</v>
      </c>
      <c r="Y440" s="23" t="s">
        <v>10166</v>
      </c>
      <c r="Z440" s="25" t="s">
        <v>11307</v>
      </c>
      <c r="AA440" s="23" t="s">
        <v>7226</v>
      </c>
      <c r="AB440" s="23" t="s">
        <v>7226</v>
      </c>
      <c r="AC440" s="25" t="s">
        <v>7225</v>
      </c>
    </row>
    <row r="441" spans="2:29" ht="15.6" customHeight="1" x14ac:dyDescent="0.25">
      <c r="B441" s="21" t="s">
        <v>7267</v>
      </c>
      <c r="C441" s="22" t="s">
        <v>9895</v>
      </c>
      <c r="D441" s="23" t="s">
        <v>9147</v>
      </c>
      <c r="E441" s="23" t="s">
        <v>10152</v>
      </c>
      <c r="F441" s="23" t="s">
        <v>10153</v>
      </c>
      <c r="G441" s="23" t="s">
        <v>9896</v>
      </c>
      <c r="H441" s="23" t="s">
        <v>11308</v>
      </c>
      <c r="I441" s="23" t="s">
        <v>11141</v>
      </c>
      <c r="J441" s="23" t="s">
        <v>10156</v>
      </c>
      <c r="K441" s="23" t="s">
        <v>11309</v>
      </c>
      <c r="L441" s="24" t="s">
        <v>11310</v>
      </c>
      <c r="M441" s="23" t="s">
        <v>7274</v>
      </c>
      <c r="N441" s="23" t="s">
        <v>9155</v>
      </c>
      <c r="O441" s="23" t="s">
        <v>11311</v>
      </c>
      <c r="P441" s="25" t="s">
        <v>11312</v>
      </c>
      <c r="Q441" s="25" t="s">
        <v>11313</v>
      </c>
      <c r="R441" s="25" t="s">
        <v>11314</v>
      </c>
      <c r="S441" s="25" t="s">
        <v>11315</v>
      </c>
      <c r="T441" s="23" t="s">
        <v>7220</v>
      </c>
      <c r="U441" s="23" t="s">
        <v>10266</v>
      </c>
      <c r="V441" s="25" t="s">
        <v>11316</v>
      </c>
      <c r="W441" s="23" t="s">
        <v>7227</v>
      </c>
      <c r="X441" s="23" t="s">
        <v>7450</v>
      </c>
      <c r="Y441" s="23" t="s">
        <v>10166</v>
      </c>
      <c r="Z441" s="25" t="s">
        <v>11317</v>
      </c>
      <c r="AA441" s="23" t="s">
        <v>7226</v>
      </c>
      <c r="AB441" s="23" t="s">
        <v>7226</v>
      </c>
      <c r="AC441" s="25" t="s">
        <v>7225</v>
      </c>
    </row>
    <row r="442" spans="2:29" ht="15.6" customHeight="1" x14ac:dyDescent="0.25">
      <c r="B442" s="21" t="s">
        <v>7267</v>
      </c>
      <c r="C442" s="22" t="s">
        <v>9895</v>
      </c>
      <c r="D442" s="23" t="s">
        <v>9147</v>
      </c>
      <c r="E442" s="23" t="s">
        <v>10152</v>
      </c>
      <c r="F442" s="23" t="s">
        <v>10153</v>
      </c>
      <c r="G442" s="23" t="s">
        <v>9896</v>
      </c>
      <c r="H442" s="23" t="s">
        <v>11318</v>
      </c>
      <c r="I442" s="23" t="s">
        <v>11141</v>
      </c>
      <c r="J442" s="23" t="s">
        <v>10156</v>
      </c>
      <c r="K442" s="23" t="s">
        <v>11319</v>
      </c>
      <c r="L442" s="24" t="s">
        <v>11320</v>
      </c>
      <c r="M442" s="23" t="s">
        <v>7274</v>
      </c>
      <c r="N442" s="23" t="s">
        <v>9155</v>
      </c>
      <c r="O442" s="23" t="s">
        <v>11321</v>
      </c>
      <c r="P442" s="25" t="s">
        <v>11322</v>
      </c>
      <c r="Q442" s="25" t="s">
        <v>11323</v>
      </c>
      <c r="R442" s="25" t="s">
        <v>11324</v>
      </c>
      <c r="S442" s="25" t="s">
        <v>11325</v>
      </c>
      <c r="T442" s="23" t="s">
        <v>7220</v>
      </c>
      <c r="U442" s="23" t="s">
        <v>10164</v>
      </c>
      <c r="V442" s="25" t="s">
        <v>11326</v>
      </c>
      <c r="W442" s="23" t="s">
        <v>7227</v>
      </c>
      <c r="X442" s="23" t="s">
        <v>7450</v>
      </c>
      <c r="Y442" s="23" t="s">
        <v>10166</v>
      </c>
      <c r="Z442" s="25" t="s">
        <v>11327</v>
      </c>
      <c r="AA442" s="23" t="s">
        <v>7226</v>
      </c>
      <c r="AB442" s="23" t="s">
        <v>7226</v>
      </c>
      <c r="AC442" s="25" t="s">
        <v>7225</v>
      </c>
    </row>
    <row r="443" spans="2:29" ht="15.6" customHeight="1" x14ac:dyDescent="0.25">
      <c r="B443" s="21"/>
      <c r="C443" s="22"/>
      <c r="D443" s="23"/>
      <c r="E443" s="23"/>
      <c r="F443" s="23"/>
      <c r="G443" s="23"/>
      <c r="H443" s="26"/>
      <c r="I443" s="23"/>
      <c r="J443" s="26"/>
      <c r="K443" s="26"/>
      <c r="L443" s="27" t="s">
        <v>11328</v>
      </c>
      <c r="M443" s="26"/>
      <c r="N443" s="26"/>
      <c r="O443" s="26"/>
      <c r="P443" s="28" t="s">
        <v>11329</v>
      </c>
      <c r="Q443" s="28" t="s">
        <v>11330</v>
      </c>
      <c r="R443" s="28" t="s">
        <v>11331</v>
      </c>
      <c r="S443" s="28" t="s">
        <v>11332</v>
      </c>
      <c r="T443" s="26"/>
      <c r="U443" s="26"/>
      <c r="V443" s="28" t="s">
        <v>11333</v>
      </c>
      <c r="W443" s="26"/>
      <c r="X443" s="26"/>
      <c r="Y443" s="26"/>
      <c r="Z443" s="28" t="s">
        <v>11334</v>
      </c>
      <c r="AA443" s="26"/>
      <c r="AB443" s="26"/>
      <c r="AC443" s="28" t="s">
        <v>7225</v>
      </c>
    </row>
    <row r="444" spans="2:29" ht="15.6" customHeight="1" x14ac:dyDescent="0.25">
      <c r="B444" s="21" t="s">
        <v>7267</v>
      </c>
      <c r="C444" s="22" t="s">
        <v>9895</v>
      </c>
      <c r="D444" s="23" t="s">
        <v>7267</v>
      </c>
      <c r="E444" s="23" t="s">
        <v>7580</v>
      </c>
      <c r="F444" s="23" t="s">
        <v>8011</v>
      </c>
      <c r="G444" s="23" t="s">
        <v>9896</v>
      </c>
      <c r="H444" s="23" t="s">
        <v>11335</v>
      </c>
      <c r="I444" s="23" t="s">
        <v>11336</v>
      </c>
      <c r="J444" s="23" t="s">
        <v>10828</v>
      </c>
      <c r="K444" s="23" t="s">
        <v>11337</v>
      </c>
      <c r="L444" s="24" t="s">
        <v>11338</v>
      </c>
      <c r="M444" s="23" t="s">
        <v>7274</v>
      </c>
      <c r="N444" s="23" t="s">
        <v>7284</v>
      </c>
      <c r="O444" s="23" t="s">
        <v>11339</v>
      </c>
      <c r="P444" s="25" t="s">
        <v>11340</v>
      </c>
      <c r="Q444" s="25" t="s">
        <v>11341</v>
      </c>
      <c r="R444" s="25" t="s">
        <v>11342</v>
      </c>
      <c r="S444" s="25" t="s">
        <v>11343</v>
      </c>
      <c r="T444" s="23" t="s">
        <v>7447</v>
      </c>
      <c r="U444" s="23" t="s">
        <v>9940</v>
      </c>
      <c r="V444" s="25" t="s">
        <v>11344</v>
      </c>
      <c r="W444" s="23" t="s">
        <v>7227</v>
      </c>
      <c r="X444" s="23" t="s">
        <v>8026</v>
      </c>
      <c r="Y444" s="23" t="s">
        <v>10838</v>
      </c>
      <c r="Z444" s="25" t="s">
        <v>11345</v>
      </c>
      <c r="AA444" s="23" t="s">
        <v>7226</v>
      </c>
      <c r="AB444" s="23" t="s">
        <v>7226</v>
      </c>
      <c r="AC444" s="25" t="s">
        <v>7225</v>
      </c>
    </row>
    <row r="445" spans="2:29" ht="15.6" customHeight="1" x14ac:dyDescent="0.25">
      <c r="B445" s="21" t="s">
        <v>7267</v>
      </c>
      <c r="C445" s="22" t="s">
        <v>9895</v>
      </c>
      <c r="D445" s="23" t="s">
        <v>7267</v>
      </c>
      <c r="E445" s="23" t="s">
        <v>7580</v>
      </c>
      <c r="F445" s="23" t="s">
        <v>8011</v>
      </c>
      <c r="G445" s="23" t="s">
        <v>9896</v>
      </c>
      <c r="H445" s="23" t="s">
        <v>11346</v>
      </c>
      <c r="I445" s="23" t="s">
        <v>11336</v>
      </c>
      <c r="J445" s="23" t="s">
        <v>10828</v>
      </c>
      <c r="K445" s="23" t="s">
        <v>11347</v>
      </c>
      <c r="L445" s="24" t="s">
        <v>11348</v>
      </c>
      <c r="M445" s="23" t="s">
        <v>7274</v>
      </c>
      <c r="N445" s="23" t="s">
        <v>7284</v>
      </c>
      <c r="O445" s="23" t="s">
        <v>11349</v>
      </c>
      <c r="P445" s="25" t="s">
        <v>11350</v>
      </c>
      <c r="Q445" s="25" t="s">
        <v>11351</v>
      </c>
      <c r="R445" s="25" t="s">
        <v>9824</v>
      </c>
      <c r="S445" s="25" t="s">
        <v>11352</v>
      </c>
      <c r="T445" s="23" t="s">
        <v>7447</v>
      </c>
      <c r="U445" s="23" t="s">
        <v>11353</v>
      </c>
      <c r="V445" s="25" t="s">
        <v>11354</v>
      </c>
      <c r="W445" s="23" t="s">
        <v>7227</v>
      </c>
      <c r="X445" s="23" t="s">
        <v>8026</v>
      </c>
      <c r="Y445" s="23" t="s">
        <v>10838</v>
      </c>
      <c r="Z445" s="25" t="s">
        <v>11355</v>
      </c>
      <c r="AA445" s="23" t="s">
        <v>7226</v>
      </c>
      <c r="AB445" s="23" t="s">
        <v>7226</v>
      </c>
      <c r="AC445" s="25" t="s">
        <v>7225</v>
      </c>
    </row>
    <row r="446" spans="2:29" ht="15.6" customHeight="1" x14ac:dyDescent="0.25">
      <c r="B446" s="21" t="s">
        <v>7267</v>
      </c>
      <c r="C446" s="22" t="s">
        <v>9895</v>
      </c>
      <c r="D446" s="23" t="s">
        <v>7267</v>
      </c>
      <c r="E446" s="23" t="s">
        <v>7580</v>
      </c>
      <c r="F446" s="23" t="s">
        <v>8011</v>
      </c>
      <c r="G446" s="23" t="s">
        <v>9896</v>
      </c>
      <c r="H446" s="23" t="s">
        <v>11356</v>
      </c>
      <c r="I446" s="23" t="s">
        <v>11336</v>
      </c>
      <c r="J446" s="23" t="s">
        <v>10828</v>
      </c>
      <c r="K446" s="23" t="s">
        <v>11357</v>
      </c>
      <c r="L446" s="24" t="s">
        <v>11358</v>
      </c>
      <c r="M446" s="23" t="s">
        <v>7274</v>
      </c>
      <c r="N446" s="23" t="s">
        <v>7284</v>
      </c>
      <c r="O446" s="23" t="s">
        <v>11359</v>
      </c>
      <c r="P446" s="25" t="s">
        <v>11360</v>
      </c>
      <c r="Q446" s="25" t="s">
        <v>11361</v>
      </c>
      <c r="R446" s="25" t="s">
        <v>11362</v>
      </c>
      <c r="S446" s="25" t="s">
        <v>11363</v>
      </c>
      <c r="T446" s="23" t="s">
        <v>7447</v>
      </c>
      <c r="U446" s="23" t="s">
        <v>11364</v>
      </c>
      <c r="V446" s="25" t="s">
        <v>11365</v>
      </c>
      <c r="W446" s="23" t="s">
        <v>7227</v>
      </c>
      <c r="X446" s="23" t="s">
        <v>8026</v>
      </c>
      <c r="Y446" s="23" t="s">
        <v>10838</v>
      </c>
      <c r="Z446" s="25" t="s">
        <v>11366</v>
      </c>
      <c r="AA446" s="23" t="s">
        <v>7226</v>
      </c>
      <c r="AB446" s="23" t="s">
        <v>7226</v>
      </c>
      <c r="AC446" s="25" t="s">
        <v>7225</v>
      </c>
    </row>
    <row r="447" spans="2:29" ht="15.6" customHeight="1" x14ac:dyDescent="0.25">
      <c r="B447" s="21" t="s">
        <v>7267</v>
      </c>
      <c r="C447" s="22" t="s">
        <v>9895</v>
      </c>
      <c r="D447" s="23" t="s">
        <v>7267</v>
      </c>
      <c r="E447" s="23" t="s">
        <v>7580</v>
      </c>
      <c r="F447" s="23" t="s">
        <v>8011</v>
      </c>
      <c r="G447" s="23" t="s">
        <v>9896</v>
      </c>
      <c r="H447" s="23" t="s">
        <v>11367</v>
      </c>
      <c r="I447" s="23" t="s">
        <v>11336</v>
      </c>
      <c r="J447" s="23" t="s">
        <v>10828</v>
      </c>
      <c r="K447" s="23" t="s">
        <v>11368</v>
      </c>
      <c r="L447" s="24" t="s">
        <v>11369</v>
      </c>
      <c r="M447" s="23" t="s">
        <v>7274</v>
      </c>
      <c r="N447" s="23" t="s">
        <v>7284</v>
      </c>
      <c r="O447" s="23" t="s">
        <v>11370</v>
      </c>
      <c r="P447" s="25" t="s">
        <v>11371</v>
      </c>
      <c r="Q447" s="25" t="s">
        <v>11372</v>
      </c>
      <c r="R447" s="25" t="s">
        <v>11373</v>
      </c>
      <c r="S447" s="25" t="s">
        <v>11374</v>
      </c>
      <c r="T447" s="23" t="s">
        <v>7447</v>
      </c>
      <c r="U447" s="23" t="s">
        <v>11364</v>
      </c>
      <c r="V447" s="25" t="s">
        <v>11375</v>
      </c>
      <c r="W447" s="23" t="s">
        <v>7227</v>
      </c>
      <c r="X447" s="23" t="s">
        <v>8026</v>
      </c>
      <c r="Y447" s="23" t="s">
        <v>10838</v>
      </c>
      <c r="Z447" s="25" t="s">
        <v>11376</v>
      </c>
      <c r="AA447" s="23" t="s">
        <v>7226</v>
      </c>
      <c r="AB447" s="23" t="s">
        <v>7226</v>
      </c>
      <c r="AC447" s="25" t="s">
        <v>7225</v>
      </c>
    </row>
    <row r="448" spans="2:29" ht="15.6" customHeight="1" x14ac:dyDescent="0.25">
      <c r="B448" s="21" t="s">
        <v>7267</v>
      </c>
      <c r="C448" s="22" t="s">
        <v>9895</v>
      </c>
      <c r="D448" s="23" t="s">
        <v>7267</v>
      </c>
      <c r="E448" s="23" t="s">
        <v>7580</v>
      </c>
      <c r="F448" s="23" t="s">
        <v>8011</v>
      </c>
      <c r="G448" s="23" t="s">
        <v>9896</v>
      </c>
      <c r="H448" s="23" t="s">
        <v>11377</v>
      </c>
      <c r="I448" s="23" t="s">
        <v>11336</v>
      </c>
      <c r="J448" s="23" t="s">
        <v>10828</v>
      </c>
      <c r="K448" s="23" t="s">
        <v>11378</v>
      </c>
      <c r="L448" s="24" t="s">
        <v>11379</v>
      </c>
      <c r="M448" s="23" t="s">
        <v>7274</v>
      </c>
      <c r="N448" s="23" t="s">
        <v>7284</v>
      </c>
      <c r="O448" s="23" t="s">
        <v>11380</v>
      </c>
      <c r="P448" s="25" t="s">
        <v>11381</v>
      </c>
      <c r="Q448" s="25" t="s">
        <v>11382</v>
      </c>
      <c r="R448" s="25" t="s">
        <v>8509</v>
      </c>
      <c r="S448" s="25" t="s">
        <v>11383</v>
      </c>
      <c r="T448" s="23" t="s">
        <v>7447</v>
      </c>
      <c r="U448" s="23" t="s">
        <v>11384</v>
      </c>
      <c r="V448" s="25" t="s">
        <v>11385</v>
      </c>
      <c r="W448" s="23" t="s">
        <v>7227</v>
      </c>
      <c r="X448" s="23" t="s">
        <v>8026</v>
      </c>
      <c r="Y448" s="23" t="s">
        <v>10838</v>
      </c>
      <c r="Z448" s="25" t="s">
        <v>11386</v>
      </c>
      <c r="AA448" s="23" t="s">
        <v>7226</v>
      </c>
      <c r="AB448" s="23" t="s">
        <v>7226</v>
      </c>
      <c r="AC448" s="25" t="s">
        <v>7225</v>
      </c>
    </row>
    <row r="449" spans="2:29" ht="15.6" customHeight="1" x14ac:dyDescent="0.25">
      <c r="B449" s="21" t="s">
        <v>7267</v>
      </c>
      <c r="C449" s="22" t="s">
        <v>9895</v>
      </c>
      <c r="D449" s="23" t="s">
        <v>7267</v>
      </c>
      <c r="E449" s="23" t="s">
        <v>7580</v>
      </c>
      <c r="F449" s="23" t="s">
        <v>8011</v>
      </c>
      <c r="G449" s="23" t="s">
        <v>9896</v>
      </c>
      <c r="H449" s="23" t="s">
        <v>11387</v>
      </c>
      <c r="I449" s="23" t="s">
        <v>11336</v>
      </c>
      <c r="J449" s="23" t="s">
        <v>10828</v>
      </c>
      <c r="K449" s="23" t="s">
        <v>11388</v>
      </c>
      <c r="L449" s="24" t="s">
        <v>11389</v>
      </c>
      <c r="M449" s="23" t="s">
        <v>7274</v>
      </c>
      <c r="N449" s="23" t="s">
        <v>7284</v>
      </c>
      <c r="O449" s="23" t="s">
        <v>11390</v>
      </c>
      <c r="P449" s="25" t="s">
        <v>11391</v>
      </c>
      <c r="Q449" s="25" t="s">
        <v>11392</v>
      </c>
      <c r="R449" s="25" t="s">
        <v>11393</v>
      </c>
      <c r="S449" s="25" t="s">
        <v>11394</v>
      </c>
      <c r="T449" s="23" t="s">
        <v>7447</v>
      </c>
      <c r="U449" s="23" t="s">
        <v>11395</v>
      </c>
      <c r="V449" s="25" t="s">
        <v>11396</v>
      </c>
      <c r="W449" s="23" t="s">
        <v>7227</v>
      </c>
      <c r="X449" s="23" t="s">
        <v>8026</v>
      </c>
      <c r="Y449" s="23" t="s">
        <v>10838</v>
      </c>
      <c r="Z449" s="25" t="s">
        <v>11397</v>
      </c>
      <c r="AA449" s="23" t="s">
        <v>7226</v>
      </c>
      <c r="AB449" s="23" t="s">
        <v>7226</v>
      </c>
      <c r="AC449" s="25" t="s">
        <v>7225</v>
      </c>
    </row>
    <row r="450" spans="2:29" ht="15.6" customHeight="1" x14ac:dyDescent="0.25">
      <c r="B450" s="21" t="s">
        <v>7267</v>
      </c>
      <c r="C450" s="22" t="s">
        <v>9895</v>
      </c>
      <c r="D450" s="23" t="s">
        <v>7267</v>
      </c>
      <c r="E450" s="23" t="s">
        <v>7580</v>
      </c>
      <c r="F450" s="23" t="s">
        <v>8011</v>
      </c>
      <c r="G450" s="23" t="s">
        <v>9896</v>
      </c>
      <c r="H450" s="23" t="s">
        <v>11398</v>
      </c>
      <c r="I450" s="23" t="s">
        <v>11336</v>
      </c>
      <c r="J450" s="23" t="s">
        <v>10828</v>
      </c>
      <c r="K450" s="23" t="s">
        <v>11399</v>
      </c>
      <c r="L450" s="24" t="s">
        <v>11400</v>
      </c>
      <c r="M450" s="23" t="s">
        <v>7274</v>
      </c>
      <c r="N450" s="23" t="s">
        <v>7284</v>
      </c>
      <c r="O450" s="23" t="s">
        <v>11401</v>
      </c>
      <c r="P450" s="25" t="s">
        <v>11402</v>
      </c>
      <c r="Q450" s="25" t="s">
        <v>11403</v>
      </c>
      <c r="R450" s="25" t="s">
        <v>11404</v>
      </c>
      <c r="S450" s="25" t="s">
        <v>11405</v>
      </c>
      <c r="T450" s="23" t="s">
        <v>7447</v>
      </c>
      <c r="U450" s="23" t="s">
        <v>11353</v>
      </c>
      <c r="V450" s="25" t="s">
        <v>11406</v>
      </c>
      <c r="W450" s="23" t="s">
        <v>7227</v>
      </c>
      <c r="X450" s="23" t="s">
        <v>8026</v>
      </c>
      <c r="Y450" s="23" t="s">
        <v>10838</v>
      </c>
      <c r="Z450" s="25" t="s">
        <v>11407</v>
      </c>
      <c r="AA450" s="23" t="s">
        <v>7226</v>
      </c>
      <c r="AB450" s="23" t="s">
        <v>7226</v>
      </c>
      <c r="AC450" s="25" t="s">
        <v>7225</v>
      </c>
    </row>
    <row r="451" spans="2:29" ht="15.6" customHeight="1" x14ac:dyDescent="0.25">
      <c r="B451" s="21" t="s">
        <v>7267</v>
      </c>
      <c r="C451" s="22" t="s">
        <v>9895</v>
      </c>
      <c r="D451" s="23" t="s">
        <v>7267</v>
      </c>
      <c r="E451" s="23" t="s">
        <v>7580</v>
      </c>
      <c r="F451" s="23" t="s">
        <v>8011</v>
      </c>
      <c r="G451" s="23" t="s">
        <v>9896</v>
      </c>
      <c r="H451" s="23" t="s">
        <v>11408</v>
      </c>
      <c r="I451" s="23" t="s">
        <v>11336</v>
      </c>
      <c r="J451" s="23" t="s">
        <v>10828</v>
      </c>
      <c r="K451" s="23" t="s">
        <v>11409</v>
      </c>
      <c r="L451" s="24" t="s">
        <v>11410</v>
      </c>
      <c r="M451" s="23" t="s">
        <v>7274</v>
      </c>
      <c r="N451" s="23" t="s">
        <v>7284</v>
      </c>
      <c r="O451" s="23" t="s">
        <v>11411</v>
      </c>
      <c r="P451" s="25" t="s">
        <v>11412</v>
      </c>
      <c r="Q451" s="25" t="s">
        <v>11413</v>
      </c>
      <c r="R451" s="25" t="s">
        <v>11414</v>
      </c>
      <c r="S451" s="25" t="s">
        <v>11415</v>
      </c>
      <c r="T451" s="23" t="s">
        <v>7447</v>
      </c>
      <c r="U451" s="23" t="s">
        <v>11416</v>
      </c>
      <c r="V451" s="25" t="s">
        <v>11417</v>
      </c>
      <c r="W451" s="23" t="s">
        <v>7227</v>
      </c>
      <c r="X451" s="23" t="s">
        <v>8026</v>
      </c>
      <c r="Y451" s="23" t="s">
        <v>10838</v>
      </c>
      <c r="Z451" s="25" t="s">
        <v>11418</v>
      </c>
      <c r="AA451" s="23" t="s">
        <v>7226</v>
      </c>
      <c r="AB451" s="23" t="s">
        <v>7226</v>
      </c>
      <c r="AC451" s="25" t="s">
        <v>7225</v>
      </c>
    </row>
    <row r="452" spans="2:29" ht="15.6" customHeight="1" x14ac:dyDescent="0.25">
      <c r="B452" s="21" t="s">
        <v>7267</v>
      </c>
      <c r="C452" s="22" t="s">
        <v>9895</v>
      </c>
      <c r="D452" s="23" t="s">
        <v>7267</v>
      </c>
      <c r="E452" s="23" t="s">
        <v>7580</v>
      </c>
      <c r="F452" s="23" t="s">
        <v>8011</v>
      </c>
      <c r="G452" s="23" t="s">
        <v>9896</v>
      </c>
      <c r="H452" s="23" t="s">
        <v>11419</v>
      </c>
      <c r="I452" s="23" t="s">
        <v>11336</v>
      </c>
      <c r="J452" s="23" t="s">
        <v>10828</v>
      </c>
      <c r="K452" s="23" t="s">
        <v>11420</v>
      </c>
      <c r="L452" s="24" t="s">
        <v>11421</v>
      </c>
      <c r="M452" s="23" t="s">
        <v>7274</v>
      </c>
      <c r="N452" s="23" t="s">
        <v>7284</v>
      </c>
      <c r="O452" s="23" t="s">
        <v>11422</v>
      </c>
      <c r="P452" s="25" t="s">
        <v>11423</v>
      </c>
      <c r="Q452" s="25" t="s">
        <v>11424</v>
      </c>
      <c r="R452" s="25" t="s">
        <v>11425</v>
      </c>
      <c r="S452" s="25" t="s">
        <v>11426</v>
      </c>
      <c r="T452" s="23" t="s">
        <v>7447</v>
      </c>
      <c r="U452" s="23" t="s">
        <v>11427</v>
      </c>
      <c r="V452" s="25" t="s">
        <v>11428</v>
      </c>
      <c r="W452" s="23" t="s">
        <v>7227</v>
      </c>
      <c r="X452" s="23" t="s">
        <v>8026</v>
      </c>
      <c r="Y452" s="23" t="s">
        <v>10838</v>
      </c>
      <c r="Z452" s="25" t="s">
        <v>11429</v>
      </c>
      <c r="AA452" s="23" t="s">
        <v>7226</v>
      </c>
      <c r="AB452" s="23" t="s">
        <v>7226</v>
      </c>
      <c r="AC452" s="25" t="s">
        <v>7225</v>
      </c>
    </row>
    <row r="453" spans="2:29" ht="15.6" customHeight="1" x14ac:dyDescent="0.25">
      <c r="B453" s="21" t="s">
        <v>7267</v>
      </c>
      <c r="C453" s="22" t="s">
        <v>9895</v>
      </c>
      <c r="D453" s="23" t="s">
        <v>7267</v>
      </c>
      <c r="E453" s="23" t="s">
        <v>7580</v>
      </c>
      <c r="F453" s="23" t="s">
        <v>8011</v>
      </c>
      <c r="G453" s="23" t="s">
        <v>9896</v>
      </c>
      <c r="H453" s="23" t="s">
        <v>11430</v>
      </c>
      <c r="I453" s="23" t="s">
        <v>11336</v>
      </c>
      <c r="J453" s="23" t="s">
        <v>10828</v>
      </c>
      <c r="K453" s="23" t="s">
        <v>11431</v>
      </c>
      <c r="L453" s="24" t="s">
        <v>11432</v>
      </c>
      <c r="M453" s="23" t="s">
        <v>7274</v>
      </c>
      <c r="N453" s="23" t="s">
        <v>7284</v>
      </c>
      <c r="O453" s="23" t="s">
        <v>11433</v>
      </c>
      <c r="P453" s="25" t="s">
        <v>11434</v>
      </c>
      <c r="Q453" s="25" t="s">
        <v>11435</v>
      </c>
      <c r="R453" s="25" t="s">
        <v>11436</v>
      </c>
      <c r="S453" s="25" t="s">
        <v>11437</v>
      </c>
      <c r="T453" s="23" t="s">
        <v>7447</v>
      </c>
      <c r="U453" s="23" t="s">
        <v>11438</v>
      </c>
      <c r="V453" s="25" t="s">
        <v>11439</v>
      </c>
      <c r="W453" s="23" t="s">
        <v>7227</v>
      </c>
      <c r="X453" s="23" t="s">
        <v>8026</v>
      </c>
      <c r="Y453" s="23" t="s">
        <v>10838</v>
      </c>
      <c r="Z453" s="25" t="s">
        <v>11440</v>
      </c>
      <c r="AA453" s="23" t="s">
        <v>7226</v>
      </c>
      <c r="AB453" s="23" t="s">
        <v>7226</v>
      </c>
      <c r="AC453" s="25" t="s">
        <v>7225</v>
      </c>
    </row>
    <row r="454" spans="2:29" ht="15.6" customHeight="1" x14ac:dyDescent="0.25">
      <c r="B454" s="21" t="s">
        <v>7267</v>
      </c>
      <c r="C454" s="22" t="s">
        <v>9895</v>
      </c>
      <c r="D454" s="23" t="s">
        <v>7267</v>
      </c>
      <c r="E454" s="23" t="s">
        <v>7580</v>
      </c>
      <c r="F454" s="23" t="s">
        <v>8011</v>
      </c>
      <c r="G454" s="23" t="s">
        <v>9896</v>
      </c>
      <c r="H454" s="23" t="s">
        <v>11441</v>
      </c>
      <c r="I454" s="23" t="s">
        <v>11336</v>
      </c>
      <c r="J454" s="23" t="s">
        <v>10828</v>
      </c>
      <c r="K454" s="23" t="s">
        <v>11442</v>
      </c>
      <c r="L454" s="24" t="s">
        <v>11443</v>
      </c>
      <c r="M454" s="23" t="s">
        <v>7274</v>
      </c>
      <c r="N454" s="23" t="s">
        <v>7284</v>
      </c>
      <c r="O454" s="23" t="s">
        <v>11444</v>
      </c>
      <c r="P454" s="25" t="s">
        <v>11445</v>
      </c>
      <c r="Q454" s="25" t="s">
        <v>11446</v>
      </c>
      <c r="R454" s="25" t="s">
        <v>9195</v>
      </c>
      <c r="S454" s="25" t="s">
        <v>11447</v>
      </c>
      <c r="T454" s="23" t="s">
        <v>7447</v>
      </c>
      <c r="U454" s="23" t="s">
        <v>11448</v>
      </c>
      <c r="V454" s="25" t="s">
        <v>11449</v>
      </c>
      <c r="W454" s="23" t="s">
        <v>7227</v>
      </c>
      <c r="X454" s="23" t="s">
        <v>8026</v>
      </c>
      <c r="Y454" s="23" t="s">
        <v>10838</v>
      </c>
      <c r="Z454" s="25" t="s">
        <v>11450</v>
      </c>
      <c r="AA454" s="23" t="s">
        <v>7226</v>
      </c>
      <c r="AB454" s="23" t="s">
        <v>7226</v>
      </c>
      <c r="AC454" s="25" t="s">
        <v>7225</v>
      </c>
    </row>
    <row r="455" spans="2:29" ht="15.6" customHeight="1" x14ac:dyDescent="0.25">
      <c r="B455" s="21" t="s">
        <v>7267</v>
      </c>
      <c r="C455" s="22" t="s">
        <v>9895</v>
      </c>
      <c r="D455" s="23" t="s">
        <v>7267</v>
      </c>
      <c r="E455" s="23" t="s">
        <v>7580</v>
      </c>
      <c r="F455" s="23" t="s">
        <v>8011</v>
      </c>
      <c r="G455" s="23" t="s">
        <v>9896</v>
      </c>
      <c r="H455" s="23" t="s">
        <v>11451</v>
      </c>
      <c r="I455" s="23" t="s">
        <v>11336</v>
      </c>
      <c r="J455" s="23" t="s">
        <v>10828</v>
      </c>
      <c r="K455" s="23" t="s">
        <v>11452</v>
      </c>
      <c r="L455" s="24" t="s">
        <v>11453</v>
      </c>
      <c r="M455" s="23" t="s">
        <v>7274</v>
      </c>
      <c r="N455" s="23" t="s">
        <v>7284</v>
      </c>
      <c r="O455" s="23" t="s">
        <v>11454</v>
      </c>
      <c r="P455" s="25" t="s">
        <v>11455</v>
      </c>
      <c r="Q455" s="25" t="s">
        <v>11456</v>
      </c>
      <c r="R455" s="25" t="s">
        <v>11457</v>
      </c>
      <c r="S455" s="25" t="s">
        <v>11458</v>
      </c>
      <c r="T455" s="23" t="s">
        <v>7447</v>
      </c>
      <c r="U455" s="23" t="s">
        <v>11459</v>
      </c>
      <c r="V455" s="25" t="s">
        <v>11460</v>
      </c>
      <c r="W455" s="23" t="s">
        <v>7227</v>
      </c>
      <c r="X455" s="23" t="s">
        <v>8026</v>
      </c>
      <c r="Y455" s="23" t="s">
        <v>10838</v>
      </c>
      <c r="Z455" s="25" t="s">
        <v>11461</v>
      </c>
      <c r="AA455" s="23" t="s">
        <v>7226</v>
      </c>
      <c r="AB455" s="23" t="s">
        <v>7226</v>
      </c>
      <c r="AC455" s="25" t="s">
        <v>7225</v>
      </c>
    </row>
    <row r="456" spans="2:29" ht="15.6" customHeight="1" x14ac:dyDescent="0.25">
      <c r="B456" s="21" t="s">
        <v>7267</v>
      </c>
      <c r="C456" s="22" t="s">
        <v>9895</v>
      </c>
      <c r="D456" s="23" t="s">
        <v>7267</v>
      </c>
      <c r="E456" s="23" t="s">
        <v>7580</v>
      </c>
      <c r="F456" s="23" t="s">
        <v>8011</v>
      </c>
      <c r="G456" s="23" t="s">
        <v>9896</v>
      </c>
      <c r="H456" s="23" t="s">
        <v>11462</v>
      </c>
      <c r="I456" s="23" t="s">
        <v>11336</v>
      </c>
      <c r="J456" s="23" t="s">
        <v>10828</v>
      </c>
      <c r="K456" s="23" t="s">
        <v>11463</v>
      </c>
      <c r="L456" s="24" t="s">
        <v>11464</v>
      </c>
      <c r="M456" s="23" t="s">
        <v>7274</v>
      </c>
      <c r="N456" s="23" t="s">
        <v>7284</v>
      </c>
      <c r="O456" s="23" t="s">
        <v>11465</v>
      </c>
      <c r="P456" s="25" t="s">
        <v>11466</v>
      </c>
      <c r="Q456" s="25" t="s">
        <v>11467</v>
      </c>
      <c r="R456" s="25" t="s">
        <v>11468</v>
      </c>
      <c r="S456" s="25" t="s">
        <v>11469</v>
      </c>
      <c r="T456" s="23" t="s">
        <v>7447</v>
      </c>
      <c r="U456" s="23" t="s">
        <v>11470</v>
      </c>
      <c r="V456" s="25" t="s">
        <v>11471</v>
      </c>
      <c r="W456" s="23" t="s">
        <v>7227</v>
      </c>
      <c r="X456" s="23" t="s">
        <v>8026</v>
      </c>
      <c r="Y456" s="23" t="s">
        <v>10838</v>
      </c>
      <c r="Z456" s="25" t="s">
        <v>11472</v>
      </c>
      <c r="AA456" s="23" t="s">
        <v>7226</v>
      </c>
      <c r="AB456" s="23" t="s">
        <v>7226</v>
      </c>
      <c r="AC456" s="25" t="s">
        <v>7225</v>
      </c>
    </row>
    <row r="457" spans="2:29" ht="15.6" customHeight="1" x14ac:dyDescent="0.25">
      <c r="B457" s="21"/>
      <c r="C457" s="22"/>
      <c r="D457" s="23"/>
      <c r="E457" s="23"/>
      <c r="F457" s="23"/>
      <c r="G457" s="23"/>
      <c r="H457" s="26"/>
      <c r="I457" s="23"/>
      <c r="J457" s="26"/>
      <c r="K457" s="26"/>
      <c r="L457" s="27" t="s">
        <v>11473</v>
      </c>
      <c r="M457" s="26"/>
      <c r="N457" s="26"/>
      <c r="O457" s="26"/>
      <c r="P457" s="28" t="s">
        <v>11474</v>
      </c>
      <c r="Q457" s="28" t="s">
        <v>11475</v>
      </c>
      <c r="R457" s="28" t="s">
        <v>11476</v>
      </c>
      <c r="S457" s="28" t="s">
        <v>11477</v>
      </c>
      <c r="T457" s="26"/>
      <c r="U457" s="26"/>
      <c r="V457" s="28" t="s">
        <v>11478</v>
      </c>
      <c r="W457" s="26"/>
      <c r="X457" s="26"/>
      <c r="Y457" s="26"/>
      <c r="Z457" s="28" t="s">
        <v>11479</v>
      </c>
      <c r="AA457" s="26"/>
      <c r="AB457" s="26"/>
      <c r="AC457" s="28" t="s">
        <v>7225</v>
      </c>
    </row>
    <row r="458" spans="2:29" ht="15.6" customHeight="1" x14ac:dyDescent="0.25">
      <c r="B458" s="21" t="s">
        <v>7267</v>
      </c>
      <c r="C458" s="22" t="s">
        <v>10346</v>
      </c>
      <c r="D458" s="23" t="s">
        <v>7267</v>
      </c>
      <c r="E458" s="23" t="s">
        <v>7213</v>
      </c>
      <c r="F458" s="23" t="s">
        <v>7267</v>
      </c>
      <c r="G458" s="23" t="s">
        <v>10347</v>
      </c>
      <c r="H458" s="23" t="s">
        <v>11480</v>
      </c>
      <c r="I458" s="23" t="s">
        <v>10</v>
      </c>
      <c r="J458" s="26"/>
      <c r="K458" s="23" t="s">
        <v>10</v>
      </c>
      <c r="L458" s="24" t="s">
        <v>11481</v>
      </c>
      <c r="M458" s="23" t="s">
        <v>7274</v>
      </c>
      <c r="N458" s="23" t="s">
        <v>7284</v>
      </c>
      <c r="O458" s="23" t="s">
        <v>10353</v>
      </c>
      <c r="P458" s="25" t="s">
        <v>11482</v>
      </c>
      <c r="Q458" s="25" t="s">
        <v>11483</v>
      </c>
      <c r="R458" s="25" t="s">
        <v>7225</v>
      </c>
      <c r="S458" s="25" t="s">
        <v>7225</v>
      </c>
      <c r="T458" s="23" t="s">
        <v>7226</v>
      </c>
      <c r="U458" s="23" t="s">
        <v>7226</v>
      </c>
      <c r="V458" s="25" t="s">
        <v>11483</v>
      </c>
      <c r="W458" s="23" t="s">
        <v>7227</v>
      </c>
      <c r="X458" s="23" t="s">
        <v>7284</v>
      </c>
      <c r="Y458" s="23" t="s">
        <v>7226</v>
      </c>
      <c r="Z458" s="25" t="s">
        <v>7225</v>
      </c>
      <c r="AA458" s="23" t="s">
        <v>7226</v>
      </c>
      <c r="AB458" s="23" t="s">
        <v>7226</v>
      </c>
      <c r="AC458" s="25" t="s">
        <v>7225</v>
      </c>
    </row>
    <row r="459" spans="2:29" ht="15.6" customHeight="1" x14ac:dyDescent="0.25">
      <c r="B459" s="21"/>
      <c r="C459" s="22"/>
      <c r="D459" s="23"/>
      <c r="E459" s="23"/>
      <c r="F459" s="23"/>
      <c r="G459" s="23"/>
      <c r="H459" s="26"/>
      <c r="I459" s="23"/>
      <c r="J459" s="26"/>
      <c r="K459" s="26"/>
      <c r="L459" s="27" t="s">
        <v>11481</v>
      </c>
      <c r="M459" s="26"/>
      <c r="N459" s="26"/>
      <c r="O459" s="26"/>
      <c r="P459" s="28" t="s">
        <v>11482</v>
      </c>
      <c r="Q459" s="28" t="s">
        <v>11483</v>
      </c>
      <c r="R459" s="28" t="s">
        <v>7225</v>
      </c>
      <c r="S459" s="28" t="s">
        <v>7225</v>
      </c>
      <c r="T459" s="26"/>
      <c r="U459" s="26"/>
      <c r="V459" s="28" t="s">
        <v>11483</v>
      </c>
      <c r="W459" s="26"/>
      <c r="X459" s="26"/>
      <c r="Y459" s="26"/>
      <c r="Z459" s="28" t="s">
        <v>7225</v>
      </c>
      <c r="AA459" s="26"/>
      <c r="AB459" s="26"/>
      <c r="AC459" s="28" t="s">
        <v>7225</v>
      </c>
    </row>
    <row r="460" spans="2:29" ht="15.6" customHeight="1" x14ac:dyDescent="0.25">
      <c r="B460" s="21" t="s">
        <v>7267</v>
      </c>
      <c r="C460" s="22" t="s">
        <v>8344</v>
      </c>
      <c r="D460" s="23" t="s">
        <v>9147</v>
      </c>
      <c r="E460" s="23" t="s">
        <v>8630</v>
      </c>
      <c r="F460" s="23" t="s">
        <v>8488</v>
      </c>
      <c r="G460" s="23" t="s">
        <v>8631</v>
      </c>
      <c r="H460" s="23" t="s">
        <v>11484</v>
      </c>
      <c r="I460" s="23" t="s">
        <v>11485</v>
      </c>
      <c r="J460" s="23" t="s">
        <v>11486</v>
      </c>
      <c r="K460" s="23" t="s">
        <v>11487</v>
      </c>
      <c r="L460" s="24" t="s">
        <v>11488</v>
      </c>
      <c r="M460" s="23" t="s">
        <v>7274</v>
      </c>
      <c r="N460" s="23" t="s">
        <v>8018</v>
      </c>
      <c r="O460" s="23" t="s">
        <v>11489</v>
      </c>
      <c r="P460" s="25" t="s">
        <v>11490</v>
      </c>
      <c r="Q460" s="25" t="s">
        <v>11491</v>
      </c>
      <c r="R460" s="25" t="s">
        <v>7984</v>
      </c>
      <c r="S460" s="25" t="s">
        <v>11492</v>
      </c>
      <c r="T460" s="23" t="s">
        <v>7226</v>
      </c>
      <c r="U460" s="23" t="s">
        <v>7226</v>
      </c>
      <c r="V460" s="25" t="s">
        <v>11491</v>
      </c>
      <c r="W460" s="23" t="s">
        <v>7227</v>
      </c>
      <c r="X460" s="23" t="s">
        <v>8500</v>
      </c>
      <c r="Y460" s="23" t="s">
        <v>10004</v>
      </c>
      <c r="Z460" s="25" t="s">
        <v>11493</v>
      </c>
      <c r="AA460" s="23" t="s">
        <v>7226</v>
      </c>
      <c r="AB460" s="23" t="s">
        <v>7226</v>
      </c>
      <c r="AC460" s="25" t="s">
        <v>7225</v>
      </c>
    </row>
    <row r="461" spans="2:29" ht="15.6" customHeight="1" x14ac:dyDescent="0.25">
      <c r="B461" s="21" t="s">
        <v>7267</v>
      </c>
      <c r="C461" s="22" t="s">
        <v>8344</v>
      </c>
      <c r="D461" s="23" t="s">
        <v>9147</v>
      </c>
      <c r="E461" s="23" t="s">
        <v>8630</v>
      </c>
      <c r="F461" s="23" t="s">
        <v>8488</v>
      </c>
      <c r="G461" s="23" t="s">
        <v>8631</v>
      </c>
      <c r="H461" s="23" t="s">
        <v>11494</v>
      </c>
      <c r="I461" s="23" t="s">
        <v>11485</v>
      </c>
      <c r="J461" s="23" t="s">
        <v>11486</v>
      </c>
      <c r="K461" s="23" t="s">
        <v>11495</v>
      </c>
      <c r="L461" s="24" t="s">
        <v>11496</v>
      </c>
      <c r="M461" s="23" t="s">
        <v>7274</v>
      </c>
      <c r="N461" s="23" t="s">
        <v>8018</v>
      </c>
      <c r="O461" s="23" t="s">
        <v>11497</v>
      </c>
      <c r="P461" s="25" t="s">
        <v>11498</v>
      </c>
      <c r="Q461" s="25" t="s">
        <v>11499</v>
      </c>
      <c r="R461" s="25" t="s">
        <v>11500</v>
      </c>
      <c r="S461" s="25" t="s">
        <v>11501</v>
      </c>
      <c r="T461" s="23" t="s">
        <v>7226</v>
      </c>
      <c r="U461" s="23" t="s">
        <v>7226</v>
      </c>
      <c r="V461" s="25" t="s">
        <v>11499</v>
      </c>
      <c r="W461" s="23" t="s">
        <v>7227</v>
      </c>
      <c r="X461" s="23" t="s">
        <v>8500</v>
      </c>
      <c r="Y461" s="23" t="s">
        <v>10004</v>
      </c>
      <c r="Z461" s="25" t="s">
        <v>11502</v>
      </c>
      <c r="AA461" s="23" t="s">
        <v>7226</v>
      </c>
      <c r="AB461" s="23" t="s">
        <v>7226</v>
      </c>
      <c r="AC461" s="25" t="s">
        <v>7225</v>
      </c>
    </row>
    <row r="462" spans="2:29" ht="15.6" customHeight="1" x14ac:dyDescent="0.25">
      <c r="B462" s="21" t="s">
        <v>7267</v>
      </c>
      <c r="C462" s="22" t="s">
        <v>8344</v>
      </c>
      <c r="D462" s="23" t="s">
        <v>9147</v>
      </c>
      <c r="E462" s="23" t="s">
        <v>8630</v>
      </c>
      <c r="F462" s="23" t="s">
        <v>8488</v>
      </c>
      <c r="G462" s="23" t="s">
        <v>8631</v>
      </c>
      <c r="H462" s="23" t="s">
        <v>11503</v>
      </c>
      <c r="I462" s="23" t="s">
        <v>11485</v>
      </c>
      <c r="J462" s="23" t="s">
        <v>11486</v>
      </c>
      <c r="K462" s="23" t="s">
        <v>11504</v>
      </c>
      <c r="L462" s="24" t="s">
        <v>11505</v>
      </c>
      <c r="M462" s="23" t="s">
        <v>7274</v>
      </c>
      <c r="N462" s="23" t="s">
        <v>8018</v>
      </c>
      <c r="O462" s="23" t="s">
        <v>11506</v>
      </c>
      <c r="P462" s="25" t="s">
        <v>11507</v>
      </c>
      <c r="Q462" s="25" t="s">
        <v>11508</v>
      </c>
      <c r="R462" s="25" t="s">
        <v>10975</v>
      </c>
      <c r="S462" s="25" t="s">
        <v>11509</v>
      </c>
      <c r="T462" s="23" t="s">
        <v>7226</v>
      </c>
      <c r="U462" s="23" t="s">
        <v>7226</v>
      </c>
      <c r="V462" s="25" t="s">
        <v>11508</v>
      </c>
      <c r="W462" s="23" t="s">
        <v>7227</v>
      </c>
      <c r="X462" s="23" t="s">
        <v>8500</v>
      </c>
      <c r="Y462" s="23" t="s">
        <v>10004</v>
      </c>
      <c r="Z462" s="25" t="s">
        <v>11510</v>
      </c>
      <c r="AA462" s="23" t="s">
        <v>7226</v>
      </c>
      <c r="AB462" s="23" t="s">
        <v>7226</v>
      </c>
      <c r="AC462" s="25" t="s">
        <v>7225</v>
      </c>
    </row>
    <row r="463" spans="2:29" ht="15.6" customHeight="1" x14ac:dyDescent="0.25">
      <c r="B463" s="21" t="s">
        <v>7267</v>
      </c>
      <c r="C463" s="22" t="s">
        <v>8344</v>
      </c>
      <c r="D463" s="23" t="s">
        <v>9147</v>
      </c>
      <c r="E463" s="23" t="s">
        <v>8630</v>
      </c>
      <c r="F463" s="23" t="s">
        <v>8488</v>
      </c>
      <c r="G463" s="23" t="s">
        <v>8631</v>
      </c>
      <c r="H463" s="23" t="s">
        <v>11511</v>
      </c>
      <c r="I463" s="23" t="s">
        <v>11485</v>
      </c>
      <c r="J463" s="23" t="s">
        <v>11486</v>
      </c>
      <c r="K463" s="23" t="s">
        <v>11512</v>
      </c>
      <c r="L463" s="24" t="s">
        <v>11513</v>
      </c>
      <c r="M463" s="23" t="s">
        <v>7274</v>
      </c>
      <c r="N463" s="23" t="s">
        <v>8018</v>
      </c>
      <c r="O463" s="23" t="s">
        <v>11514</v>
      </c>
      <c r="P463" s="25" t="s">
        <v>11515</v>
      </c>
      <c r="Q463" s="25" t="s">
        <v>11516</v>
      </c>
      <c r="R463" s="25" t="s">
        <v>11517</v>
      </c>
      <c r="S463" s="25" t="s">
        <v>11518</v>
      </c>
      <c r="T463" s="23" t="s">
        <v>7226</v>
      </c>
      <c r="U463" s="23" t="s">
        <v>7226</v>
      </c>
      <c r="V463" s="25" t="s">
        <v>11516</v>
      </c>
      <c r="W463" s="23" t="s">
        <v>7227</v>
      </c>
      <c r="X463" s="23" t="s">
        <v>8500</v>
      </c>
      <c r="Y463" s="23" t="s">
        <v>10004</v>
      </c>
      <c r="Z463" s="25" t="s">
        <v>11519</v>
      </c>
      <c r="AA463" s="23" t="s">
        <v>7226</v>
      </c>
      <c r="AB463" s="23" t="s">
        <v>7226</v>
      </c>
      <c r="AC463" s="25" t="s">
        <v>7225</v>
      </c>
    </row>
    <row r="464" spans="2:29" ht="15.6" customHeight="1" x14ac:dyDescent="0.25">
      <c r="B464" s="21"/>
      <c r="C464" s="22"/>
      <c r="D464" s="23"/>
      <c r="E464" s="23"/>
      <c r="F464" s="23"/>
      <c r="G464" s="23"/>
      <c r="H464" s="26"/>
      <c r="I464" s="23"/>
      <c r="J464" s="26"/>
      <c r="K464" s="26"/>
      <c r="L464" s="27" t="s">
        <v>11520</v>
      </c>
      <c r="M464" s="26"/>
      <c r="N464" s="26"/>
      <c r="O464" s="26"/>
      <c r="P464" s="28" t="s">
        <v>11521</v>
      </c>
      <c r="Q464" s="28" t="s">
        <v>11522</v>
      </c>
      <c r="R464" s="28" t="s">
        <v>11523</v>
      </c>
      <c r="S464" s="28" t="s">
        <v>11524</v>
      </c>
      <c r="T464" s="26"/>
      <c r="U464" s="26"/>
      <c r="V464" s="28" t="s">
        <v>11522</v>
      </c>
      <c r="W464" s="26"/>
      <c r="X464" s="26"/>
      <c r="Y464" s="26"/>
      <c r="Z464" s="28" t="s">
        <v>11525</v>
      </c>
      <c r="AA464" s="26"/>
      <c r="AB464" s="26"/>
      <c r="AC464" s="28" t="s">
        <v>7225</v>
      </c>
    </row>
    <row r="465" spans="2:29" ht="15.6" customHeight="1" x14ac:dyDescent="0.25">
      <c r="B465" s="21" t="s">
        <v>7267</v>
      </c>
      <c r="C465" s="22" t="s">
        <v>8344</v>
      </c>
      <c r="D465" s="23" t="s">
        <v>9147</v>
      </c>
      <c r="E465" s="23" t="s">
        <v>7580</v>
      </c>
      <c r="F465" s="23" t="s">
        <v>7434</v>
      </c>
      <c r="G465" s="23" t="s">
        <v>8345</v>
      </c>
      <c r="H465" s="23" t="s">
        <v>11526</v>
      </c>
      <c r="I465" s="23" t="s">
        <v>11527</v>
      </c>
      <c r="J465" s="23" t="s">
        <v>9818</v>
      </c>
      <c r="K465" s="23" t="s">
        <v>11528</v>
      </c>
      <c r="L465" s="24" t="s">
        <v>11529</v>
      </c>
      <c r="M465" s="23" t="s">
        <v>7274</v>
      </c>
      <c r="N465" s="23" t="s">
        <v>11530</v>
      </c>
      <c r="O465" s="23" t="s">
        <v>11531</v>
      </c>
      <c r="P465" s="25" t="s">
        <v>11532</v>
      </c>
      <c r="Q465" s="25" t="s">
        <v>11533</v>
      </c>
      <c r="R465" s="25" t="s">
        <v>8509</v>
      </c>
      <c r="S465" s="25" t="s">
        <v>11534</v>
      </c>
      <c r="T465" s="23" t="s">
        <v>7226</v>
      </c>
      <c r="U465" s="23" t="s">
        <v>7226</v>
      </c>
      <c r="V465" s="25" t="s">
        <v>11533</v>
      </c>
      <c r="W465" s="23" t="s">
        <v>7227</v>
      </c>
      <c r="X465" s="23" t="s">
        <v>7450</v>
      </c>
      <c r="Y465" s="23" t="s">
        <v>11535</v>
      </c>
      <c r="Z465" s="25" t="s">
        <v>11536</v>
      </c>
      <c r="AA465" s="23" t="s">
        <v>7226</v>
      </c>
      <c r="AB465" s="23" t="s">
        <v>7226</v>
      </c>
      <c r="AC465" s="25" t="s">
        <v>7225</v>
      </c>
    </row>
    <row r="466" spans="2:29" ht="15.6" customHeight="1" x14ac:dyDescent="0.25">
      <c r="B466" s="21" t="s">
        <v>7267</v>
      </c>
      <c r="C466" s="22" t="s">
        <v>8344</v>
      </c>
      <c r="D466" s="23" t="s">
        <v>9147</v>
      </c>
      <c r="E466" s="23" t="s">
        <v>7580</v>
      </c>
      <c r="F466" s="23" t="s">
        <v>7434</v>
      </c>
      <c r="G466" s="23" t="s">
        <v>8345</v>
      </c>
      <c r="H466" s="23" t="s">
        <v>11537</v>
      </c>
      <c r="I466" s="23" t="s">
        <v>11527</v>
      </c>
      <c r="J466" s="23" t="s">
        <v>9818</v>
      </c>
      <c r="K466" s="23" t="s">
        <v>11538</v>
      </c>
      <c r="L466" s="24" t="s">
        <v>11539</v>
      </c>
      <c r="M466" s="23" t="s">
        <v>7274</v>
      </c>
      <c r="N466" s="23" t="s">
        <v>11530</v>
      </c>
      <c r="O466" s="23" t="s">
        <v>11540</v>
      </c>
      <c r="P466" s="25" t="s">
        <v>11541</v>
      </c>
      <c r="Q466" s="25" t="s">
        <v>11542</v>
      </c>
      <c r="R466" s="25" t="s">
        <v>11543</v>
      </c>
      <c r="S466" s="25" t="s">
        <v>11544</v>
      </c>
      <c r="T466" s="23" t="s">
        <v>7226</v>
      </c>
      <c r="U466" s="23" t="s">
        <v>7226</v>
      </c>
      <c r="V466" s="25" t="s">
        <v>11542</v>
      </c>
      <c r="W466" s="23" t="s">
        <v>7227</v>
      </c>
      <c r="X466" s="23" t="s">
        <v>7450</v>
      </c>
      <c r="Y466" s="23" t="s">
        <v>11535</v>
      </c>
      <c r="Z466" s="25" t="s">
        <v>11545</v>
      </c>
      <c r="AA466" s="23" t="s">
        <v>7226</v>
      </c>
      <c r="AB466" s="23" t="s">
        <v>7226</v>
      </c>
      <c r="AC466" s="25" t="s">
        <v>7225</v>
      </c>
    </row>
    <row r="467" spans="2:29" ht="15.6" customHeight="1" x14ac:dyDescent="0.25">
      <c r="B467" s="21" t="s">
        <v>7267</v>
      </c>
      <c r="C467" s="22" t="s">
        <v>8344</v>
      </c>
      <c r="D467" s="23" t="s">
        <v>9147</v>
      </c>
      <c r="E467" s="23" t="s">
        <v>7580</v>
      </c>
      <c r="F467" s="23" t="s">
        <v>7434</v>
      </c>
      <c r="G467" s="23" t="s">
        <v>8345</v>
      </c>
      <c r="H467" s="23" t="s">
        <v>11546</v>
      </c>
      <c r="I467" s="23" t="s">
        <v>11527</v>
      </c>
      <c r="J467" s="23" t="s">
        <v>9818</v>
      </c>
      <c r="K467" s="23" t="s">
        <v>11547</v>
      </c>
      <c r="L467" s="24" t="s">
        <v>11548</v>
      </c>
      <c r="M467" s="23" t="s">
        <v>7274</v>
      </c>
      <c r="N467" s="23" t="s">
        <v>11530</v>
      </c>
      <c r="O467" s="23" t="s">
        <v>11549</v>
      </c>
      <c r="P467" s="25" t="s">
        <v>11550</v>
      </c>
      <c r="Q467" s="25" t="s">
        <v>11551</v>
      </c>
      <c r="R467" s="25" t="s">
        <v>11552</v>
      </c>
      <c r="S467" s="25" t="s">
        <v>11553</v>
      </c>
      <c r="T467" s="23" t="s">
        <v>7226</v>
      </c>
      <c r="U467" s="23" t="s">
        <v>7226</v>
      </c>
      <c r="V467" s="25" t="s">
        <v>11551</v>
      </c>
      <c r="W467" s="23" t="s">
        <v>7227</v>
      </c>
      <c r="X467" s="23" t="s">
        <v>7450</v>
      </c>
      <c r="Y467" s="23" t="s">
        <v>11535</v>
      </c>
      <c r="Z467" s="25" t="s">
        <v>11554</v>
      </c>
      <c r="AA467" s="23" t="s">
        <v>7226</v>
      </c>
      <c r="AB467" s="23" t="s">
        <v>7226</v>
      </c>
      <c r="AC467" s="25" t="s">
        <v>7225</v>
      </c>
    </row>
    <row r="468" spans="2:29" ht="15.6" customHeight="1" x14ac:dyDescent="0.25">
      <c r="B468" s="21" t="s">
        <v>7267</v>
      </c>
      <c r="C468" s="22" t="s">
        <v>8344</v>
      </c>
      <c r="D468" s="23" t="s">
        <v>9147</v>
      </c>
      <c r="E468" s="23" t="s">
        <v>7580</v>
      </c>
      <c r="F468" s="23" t="s">
        <v>7434</v>
      </c>
      <c r="G468" s="23" t="s">
        <v>8345</v>
      </c>
      <c r="H468" s="23" t="s">
        <v>11555</v>
      </c>
      <c r="I468" s="23" t="s">
        <v>11527</v>
      </c>
      <c r="J468" s="23" t="s">
        <v>9818</v>
      </c>
      <c r="K468" s="23" t="s">
        <v>11556</v>
      </c>
      <c r="L468" s="24" t="s">
        <v>11557</v>
      </c>
      <c r="M468" s="23" t="s">
        <v>7274</v>
      </c>
      <c r="N468" s="23" t="s">
        <v>11530</v>
      </c>
      <c r="O468" s="23" t="s">
        <v>11558</v>
      </c>
      <c r="P468" s="25" t="s">
        <v>11559</v>
      </c>
      <c r="Q468" s="25" t="s">
        <v>11560</v>
      </c>
      <c r="R468" s="25" t="s">
        <v>11561</v>
      </c>
      <c r="S468" s="25" t="s">
        <v>11562</v>
      </c>
      <c r="T468" s="23" t="s">
        <v>7226</v>
      </c>
      <c r="U468" s="23" t="s">
        <v>7226</v>
      </c>
      <c r="V468" s="25" t="s">
        <v>11560</v>
      </c>
      <c r="W468" s="23" t="s">
        <v>7227</v>
      </c>
      <c r="X468" s="23" t="s">
        <v>7450</v>
      </c>
      <c r="Y468" s="23" t="s">
        <v>11535</v>
      </c>
      <c r="Z468" s="25" t="s">
        <v>11563</v>
      </c>
      <c r="AA468" s="23" t="s">
        <v>7226</v>
      </c>
      <c r="AB468" s="23" t="s">
        <v>7226</v>
      </c>
      <c r="AC468" s="25" t="s">
        <v>7225</v>
      </c>
    </row>
    <row r="469" spans="2:29" ht="15.6" customHeight="1" x14ac:dyDescent="0.25">
      <c r="B469" s="21" t="s">
        <v>7267</v>
      </c>
      <c r="C469" s="22" t="s">
        <v>8344</v>
      </c>
      <c r="D469" s="23" t="s">
        <v>9147</v>
      </c>
      <c r="E469" s="23" t="s">
        <v>7580</v>
      </c>
      <c r="F469" s="23" t="s">
        <v>7434</v>
      </c>
      <c r="G469" s="23" t="s">
        <v>8345</v>
      </c>
      <c r="H469" s="23" t="s">
        <v>11564</v>
      </c>
      <c r="I469" s="23" t="s">
        <v>11527</v>
      </c>
      <c r="J469" s="23" t="s">
        <v>9818</v>
      </c>
      <c r="K469" s="23" t="s">
        <v>11565</v>
      </c>
      <c r="L469" s="24" t="s">
        <v>8882</v>
      </c>
      <c r="M469" s="23" t="s">
        <v>7274</v>
      </c>
      <c r="N469" s="23" t="s">
        <v>11530</v>
      </c>
      <c r="O469" s="23" t="s">
        <v>11566</v>
      </c>
      <c r="P469" s="25" t="s">
        <v>11567</v>
      </c>
      <c r="Q469" s="25" t="s">
        <v>11568</v>
      </c>
      <c r="R469" s="25" t="s">
        <v>11569</v>
      </c>
      <c r="S469" s="25" t="s">
        <v>11570</v>
      </c>
      <c r="T469" s="23" t="s">
        <v>7226</v>
      </c>
      <c r="U469" s="23" t="s">
        <v>7226</v>
      </c>
      <c r="V469" s="25" t="s">
        <v>11568</v>
      </c>
      <c r="W469" s="23" t="s">
        <v>7227</v>
      </c>
      <c r="X469" s="23" t="s">
        <v>7450</v>
      </c>
      <c r="Y469" s="23" t="s">
        <v>11535</v>
      </c>
      <c r="Z469" s="25" t="s">
        <v>11571</v>
      </c>
      <c r="AA469" s="23" t="s">
        <v>7226</v>
      </c>
      <c r="AB469" s="23" t="s">
        <v>7226</v>
      </c>
      <c r="AC469" s="25" t="s">
        <v>7225</v>
      </c>
    </row>
    <row r="470" spans="2:29" ht="15.6" customHeight="1" x14ac:dyDescent="0.25">
      <c r="B470" s="21" t="s">
        <v>7267</v>
      </c>
      <c r="C470" s="22" t="s">
        <v>8344</v>
      </c>
      <c r="D470" s="23" t="s">
        <v>9147</v>
      </c>
      <c r="E470" s="23" t="s">
        <v>7580</v>
      </c>
      <c r="F470" s="23" t="s">
        <v>7434</v>
      </c>
      <c r="G470" s="23" t="s">
        <v>8345</v>
      </c>
      <c r="H470" s="23" t="s">
        <v>11572</v>
      </c>
      <c r="I470" s="23" t="s">
        <v>11527</v>
      </c>
      <c r="J470" s="23" t="s">
        <v>9818</v>
      </c>
      <c r="K470" s="23" t="s">
        <v>11573</v>
      </c>
      <c r="L470" s="24" t="s">
        <v>11574</v>
      </c>
      <c r="M470" s="23" t="s">
        <v>7274</v>
      </c>
      <c r="N470" s="23" t="s">
        <v>11530</v>
      </c>
      <c r="O470" s="23" t="s">
        <v>11575</v>
      </c>
      <c r="P470" s="25" t="s">
        <v>11576</v>
      </c>
      <c r="Q470" s="25" t="s">
        <v>11577</v>
      </c>
      <c r="R470" s="25" t="s">
        <v>11578</v>
      </c>
      <c r="S470" s="25" t="s">
        <v>11579</v>
      </c>
      <c r="T470" s="23" t="s">
        <v>7226</v>
      </c>
      <c r="U470" s="23" t="s">
        <v>7226</v>
      </c>
      <c r="V470" s="25" t="s">
        <v>11577</v>
      </c>
      <c r="W470" s="23" t="s">
        <v>7227</v>
      </c>
      <c r="X470" s="23" t="s">
        <v>7450</v>
      </c>
      <c r="Y470" s="23" t="s">
        <v>11535</v>
      </c>
      <c r="Z470" s="25" t="s">
        <v>11580</v>
      </c>
      <c r="AA470" s="23" t="s">
        <v>7226</v>
      </c>
      <c r="AB470" s="23" t="s">
        <v>7226</v>
      </c>
      <c r="AC470" s="25" t="s">
        <v>7225</v>
      </c>
    </row>
    <row r="471" spans="2:29" ht="15.6" customHeight="1" x14ac:dyDescent="0.25">
      <c r="B471" s="21" t="s">
        <v>7267</v>
      </c>
      <c r="C471" s="22" t="s">
        <v>8344</v>
      </c>
      <c r="D471" s="23" t="s">
        <v>9147</v>
      </c>
      <c r="E471" s="23" t="s">
        <v>7580</v>
      </c>
      <c r="F471" s="23" t="s">
        <v>7434</v>
      </c>
      <c r="G471" s="23" t="s">
        <v>8345</v>
      </c>
      <c r="H471" s="23" t="s">
        <v>11581</v>
      </c>
      <c r="I471" s="23" t="s">
        <v>11527</v>
      </c>
      <c r="J471" s="23" t="s">
        <v>9818</v>
      </c>
      <c r="K471" s="23" t="s">
        <v>11582</v>
      </c>
      <c r="L471" s="24" t="s">
        <v>11583</v>
      </c>
      <c r="M471" s="23" t="s">
        <v>7274</v>
      </c>
      <c r="N471" s="23" t="s">
        <v>11530</v>
      </c>
      <c r="O471" s="23" t="s">
        <v>11584</v>
      </c>
      <c r="P471" s="25" t="s">
        <v>11585</v>
      </c>
      <c r="Q471" s="25" t="s">
        <v>11586</v>
      </c>
      <c r="R471" s="25" t="s">
        <v>11587</v>
      </c>
      <c r="S471" s="25" t="s">
        <v>11588</v>
      </c>
      <c r="T471" s="23" t="s">
        <v>7226</v>
      </c>
      <c r="U471" s="23" t="s">
        <v>7226</v>
      </c>
      <c r="V471" s="25" t="s">
        <v>11586</v>
      </c>
      <c r="W471" s="23" t="s">
        <v>7227</v>
      </c>
      <c r="X471" s="23" t="s">
        <v>7450</v>
      </c>
      <c r="Y471" s="23" t="s">
        <v>11535</v>
      </c>
      <c r="Z471" s="25" t="s">
        <v>11589</v>
      </c>
      <c r="AA471" s="23" t="s">
        <v>7226</v>
      </c>
      <c r="AB471" s="23" t="s">
        <v>7226</v>
      </c>
      <c r="AC471" s="25" t="s">
        <v>7225</v>
      </c>
    </row>
    <row r="472" spans="2:29" ht="15.6" customHeight="1" x14ac:dyDescent="0.25">
      <c r="B472" s="21" t="s">
        <v>7267</v>
      </c>
      <c r="C472" s="22" t="s">
        <v>8344</v>
      </c>
      <c r="D472" s="23" t="s">
        <v>9147</v>
      </c>
      <c r="E472" s="23" t="s">
        <v>7580</v>
      </c>
      <c r="F472" s="23" t="s">
        <v>7434</v>
      </c>
      <c r="G472" s="23" t="s">
        <v>8345</v>
      </c>
      <c r="H472" s="23" t="s">
        <v>11590</v>
      </c>
      <c r="I472" s="23" t="s">
        <v>11527</v>
      </c>
      <c r="J472" s="23" t="s">
        <v>9818</v>
      </c>
      <c r="K472" s="23" t="s">
        <v>11591</v>
      </c>
      <c r="L472" s="24" t="s">
        <v>11592</v>
      </c>
      <c r="M472" s="23" t="s">
        <v>7274</v>
      </c>
      <c r="N472" s="23" t="s">
        <v>11530</v>
      </c>
      <c r="O472" s="23" t="s">
        <v>11584</v>
      </c>
      <c r="P472" s="25" t="s">
        <v>11593</v>
      </c>
      <c r="Q472" s="25" t="s">
        <v>11594</v>
      </c>
      <c r="R472" s="25" t="s">
        <v>11595</v>
      </c>
      <c r="S472" s="25" t="s">
        <v>11596</v>
      </c>
      <c r="T472" s="23" t="s">
        <v>7226</v>
      </c>
      <c r="U472" s="23" t="s">
        <v>7226</v>
      </c>
      <c r="V472" s="25" t="s">
        <v>11594</v>
      </c>
      <c r="W472" s="23" t="s">
        <v>7227</v>
      </c>
      <c r="X472" s="23" t="s">
        <v>7450</v>
      </c>
      <c r="Y472" s="23" t="s">
        <v>11535</v>
      </c>
      <c r="Z472" s="25" t="s">
        <v>11597</v>
      </c>
      <c r="AA472" s="23" t="s">
        <v>7226</v>
      </c>
      <c r="AB472" s="23" t="s">
        <v>7226</v>
      </c>
      <c r="AC472" s="25" t="s">
        <v>7225</v>
      </c>
    </row>
    <row r="473" spans="2:29" ht="15.6" customHeight="1" x14ac:dyDescent="0.25">
      <c r="B473" s="21" t="s">
        <v>7267</v>
      </c>
      <c r="C473" s="22" t="s">
        <v>8344</v>
      </c>
      <c r="D473" s="23" t="s">
        <v>9147</v>
      </c>
      <c r="E473" s="23" t="s">
        <v>7580</v>
      </c>
      <c r="F473" s="23" t="s">
        <v>7434</v>
      </c>
      <c r="G473" s="23" t="s">
        <v>8345</v>
      </c>
      <c r="H473" s="23" t="s">
        <v>11598</v>
      </c>
      <c r="I473" s="23" t="s">
        <v>11527</v>
      </c>
      <c r="J473" s="23" t="s">
        <v>9818</v>
      </c>
      <c r="K473" s="23" t="s">
        <v>11599</v>
      </c>
      <c r="L473" s="24" t="s">
        <v>11600</v>
      </c>
      <c r="M473" s="23" t="s">
        <v>7274</v>
      </c>
      <c r="N473" s="23" t="s">
        <v>11530</v>
      </c>
      <c r="O473" s="23" t="s">
        <v>11601</v>
      </c>
      <c r="P473" s="25" t="s">
        <v>11602</v>
      </c>
      <c r="Q473" s="25" t="s">
        <v>11603</v>
      </c>
      <c r="R473" s="25" t="s">
        <v>11604</v>
      </c>
      <c r="S473" s="25" t="s">
        <v>11605</v>
      </c>
      <c r="T473" s="23" t="s">
        <v>7226</v>
      </c>
      <c r="U473" s="23" t="s">
        <v>7226</v>
      </c>
      <c r="V473" s="25" t="s">
        <v>11603</v>
      </c>
      <c r="W473" s="23" t="s">
        <v>7227</v>
      </c>
      <c r="X473" s="23" t="s">
        <v>7450</v>
      </c>
      <c r="Y473" s="23" t="s">
        <v>11535</v>
      </c>
      <c r="Z473" s="25" t="s">
        <v>11606</v>
      </c>
      <c r="AA473" s="23" t="s">
        <v>7226</v>
      </c>
      <c r="AB473" s="23" t="s">
        <v>7226</v>
      </c>
      <c r="AC473" s="25" t="s">
        <v>7225</v>
      </c>
    </row>
    <row r="474" spans="2:29" ht="15.6" customHeight="1" x14ac:dyDescent="0.25">
      <c r="B474" s="21" t="s">
        <v>7267</v>
      </c>
      <c r="C474" s="22" t="s">
        <v>8344</v>
      </c>
      <c r="D474" s="23" t="s">
        <v>9147</v>
      </c>
      <c r="E474" s="23" t="s">
        <v>7580</v>
      </c>
      <c r="F474" s="23" t="s">
        <v>7434</v>
      </c>
      <c r="G474" s="23" t="s">
        <v>8345</v>
      </c>
      <c r="H474" s="23" t="s">
        <v>11607</v>
      </c>
      <c r="I474" s="23" t="s">
        <v>11527</v>
      </c>
      <c r="J474" s="23" t="s">
        <v>9818</v>
      </c>
      <c r="K474" s="23" t="s">
        <v>11608</v>
      </c>
      <c r="L474" s="24" t="s">
        <v>11609</v>
      </c>
      <c r="M474" s="23" t="s">
        <v>7274</v>
      </c>
      <c r="N474" s="23" t="s">
        <v>11530</v>
      </c>
      <c r="O474" s="23" t="s">
        <v>11558</v>
      </c>
      <c r="P474" s="25" t="s">
        <v>11610</v>
      </c>
      <c r="Q474" s="25" t="s">
        <v>11611</v>
      </c>
      <c r="R474" s="25" t="s">
        <v>11612</v>
      </c>
      <c r="S474" s="25" t="s">
        <v>11613</v>
      </c>
      <c r="T474" s="23" t="s">
        <v>7226</v>
      </c>
      <c r="U474" s="23" t="s">
        <v>7226</v>
      </c>
      <c r="V474" s="25" t="s">
        <v>11611</v>
      </c>
      <c r="W474" s="23" t="s">
        <v>7227</v>
      </c>
      <c r="X474" s="23" t="s">
        <v>7450</v>
      </c>
      <c r="Y474" s="23" t="s">
        <v>11535</v>
      </c>
      <c r="Z474" s="25" t="s">
        <v>11614</v>
      </c>
      <c r="AA474" s="23" t="s">
        <v>7226</v>
      </c>
      <c r="AB474" s="23" t="s">
        <v>7226</v>
      </c>
      <c r="AC474" s="25" t="s">
        <v>7225</v>
      </c>
    </row>
    <row r="475" spans="2:29" ht="15.6" customHeight="1" x14ac:dyDescent="0.25">
      <c r="B475" s="21"/>
      <c r="C475" s="22"/>
      <c r="D475" s="23"/>
      <c r="E475" s="23"/>
      <c r="F475" s="23"/>
      <c r="G475" s="23"/>
      <c r="H475" s="26"/>
      <c r="I475" s="23"/>
      <c r="J475" s="26"/>
      <c r="K475" s="26"/>
      <c r="L475" s="27" t="s">
        <v>11615</v>
      </c>
      <c r="M475" s="26"/>
      <c r="N475" s="26"/>
      <c r="O475" s="26"/>
      <c r="P475" s="28" t="s">
        <v>11616</v>
      </c>
      <c r="Q475" s="28" t="s">
        <v>11617</v>
      </c>
      <c r="R475" s="28" t="s">
        <v>11618</v>
      </c>
      <c r="S475" s="28" t="s">
        <v>11619</v>
      </c>
      <c r="T475" s="26"/>
      <c r="U475" s="26"/>
      <c r="V475" s="28" t="s">
        <v>11617</v>
      </c>
      <c r="W475" s="26"/>
      <c r="X475" s="26"/>
      <c r="Y475" s="26"/>
      <c r="Z475" s="28" t="s">
        <v>11620</v>
      </c>
      <c r="AA475" s="26"/>
      <c r="AB475" s="26"/>
      <c r="AC475" s="28" t="s">
        <v>7225</v>
      </c>
    </row>
    <row r="476" spans="2:29" ht="15.6" customHeight="1" x14ac:dyDescent="0.25">
      <c r="B476" s="21" t="s">
        <v>7267</v>
      </c>
      <c r="C476" s="22" t="s">
        <v>8344</v>
      </c>
      <c r="D476" s="23" t="s">
        <v>9147</v>
      </c>
      <c r="E476" s="23" t="s">
        <v>8487</v>
      </c>
      <c r="F476" s="23" t="s">
        <v>8011</v>
      </c>
      <c r="G476" s="23" t="s">
        <v>8345</v>
      </c>
      <c r="H476" s="23" t="s">
        <v>11621</v>
      </c>
      <c r="I476" s="23" t="s">
        <v>11622</v>
      </c>
      <c r="J476" s="23" t="s">
        <v>11623</v>
      </c>
      <c r="K476" s="23" t="s">
        <v>11624</v>
      </c>
      <c r="L476" s="24" t="s">
        <v>11625</v>
      </c>
      <c r="M476" s="23" t="s">
        <v>7274</v>
      </c>
      <c r="N476" s="23" t="s">
        <v>11530</v>
      </c>
      <c r="O476" s="23" t="s">
        <v>11626</v>
      </c>
      <c r="P476" s="25" t="s">
        <v>11627</v>
      </c>
      <c r="Q476" s="25" t="s">
        <v>11628</v>
      </c>
      <c r="R476" s="25" t="s">
        <v>11629</v>
      </c>
      <c r="S476" s="25" t="s">
        <v>11630</v>
      </c>
      <c r="T476" s="23" t="s">
        <v>7226</v>
      </c>
      <c r="U476" s="23" t="s">
        <v>7226</v>
      </c>
      <c r="V476" s="25" t="s">
        <v>11628</v>
      </c>
      <c r="W476" s="23" t="s">
        <v>7227</v>
      </c>
      <c r="X476" s="23" t="s">
        <v>8026</v>
      </c>
      <c r="Y476" s="23" t="s">
        <v>11631</v>
      </c>
      <c r="Z476" s="25" t="s">
        <v>11632</v>
      </c>
      <c r="AA476" s="23" t="s">
        <v>7226</v>
      </c>
      <c r="AB476" s="23" t="s">
        <v>7226</v>
      </c>
      <c r="AC476" s="25" t="s">
        <v>7225</v>
      </c>
    </row>
    <row r="477" spans="2:29" ht="15.6" customHeight="1" x14ac:dyDescent="0.25">
      <c r="B477" s="21" t="s">
        <v>7267</v>
      </c>
      <c r="C477" s="22" t="s">
        <v>8344</v>
      </c>
      <c r="D477" s="23" t="s">
        <v>9147</v>
      </c>
      <c r="E477" s="23" t="s">
        <v>8487</v>
      </c>
      <c r="F477" s="23" t="s">
        <v>8011</v>
      </c>
      <c r="G477" s="23" t="s">
        <v>8345</v>
      </c>
      <c r="H477" s="23" t="s">
        <v>11633</v>
      </c>
      <c r="I477" s="23" t="s">
        <v>11622</v>
      </c>
      <c r="J477" s="23" t="s">
        <v>11623</v>
      </c>
      <c r="K477" s="23" t="s">
        <v>11634</v>
      </c>
      <c r="L477" s="24" t="s">
        <v>11635</v>
      </c>
      <c r="M477" s="23" t="s">
        <v>7274</v>
      </c>
      <c r="N477" s="23" t="s">
        <v>11530</v>
      </c>
      <c r="O477" s="23" t="s">
        <v>11540</v>
      </c>
      <c r="P477" s="25" t="s">
        <v>11636</v>
      </c>
      <c r="Q477" s="25" t="s">
        <v>11637</v>
      </c>
      <c r="R477" s="25" t="s">
        <v>11638</v>
      </c>
      <c r="S477" s="25" t="s">
        <v>11639</v>
      </c>
      <c r="T477" s="23" t="s">
        <v>7226</v>
      </c>
      <c r="U477" s="23" t="s">
        <v>7226</v>
      </c>
      <c r="V477" s="25" t="s">
        <v>11637</v>
      </c>
      <c r="W477" s="23" t="s">
        <v>7227</v>
      </c>
      <c r="X477" s="23" t="s">
        <v>8026</v>
      </c>
      <c r="Y477" s="23" t="s">
        <v>11631</v>
      </c>
      <c r="Z477" s="25" t="s">
        <v>11640</v>
      </c>
      <c r="AA477" s="23" t="s">
        <v>7226</v>
      </c>
      <c r="AB477" s="23" t="s">
        <v>7226</v>
      </c>
      <c r="AC477" s="25" t="s">
        <v>7225</v>
      </c>
    </row>
    <row r="478" spans="2:29" ht="15.6" customHeight="1" x14ac:dyDescent="0.25">
      <c r="B478" s="21"/>
      <c r="C478" s="22"/>
      <c r="D478" s="23"/>
      <c r="E478" s="23"/>
      <c r="F478" s="23"/>
      <c r="G478" s="23"/>
      <c r="H478" s="26"/>
      <c r="I478" s="23"/>
      <c r="J478" s="26"/>
      <c r="K478" s="26"/>
      <c r="L478" s="27" t="s">
        <v>11641</v>
      </c>
      <c r="M478" s="26"/>
      <c r="N478" s="26"/>
      <c r="O478" s="26"/>
      <c r="P478" s="28" t="s">
        <v>11642</v>
      </c>
      <c r="Q478" s="28" t="s">
        <v>11643</v>
      </c>
      <c r="R478" s="28" t="s">
        <v>11644</v>
      </c>
      <c r="S478" s="28" t="s">
        <v>11645</v>
      </c>
      <c r="T478" s="26"/>
      <c r="U478" s="26"/>
      <c r="V478" s="28" t="s">
        <v>11643</v>
      </c>
      <c r="W478" s="26"/>
      <c r="X478" s="26"/>
      <c r="Y478" s="26"/>
      <c r="Z478" s="28" t="s">
        <v>11646</v>
      </c>
      <c r="AA478" s="26"/>
      <c r="AB478" s="26"/>
      <c r="AC478" s="28" t="s">
        <v>7225</v>
      </c>
    </row>
    <row r="479" spans="2:29" ht="15.6" customHeight="1" x14ac:dyDescent="0.25">
      <c r="B479" s="21" t="s">
        <v>7267</v>
      </c>
      <c r="C479" s="22" t="s">
        <v>8344</v>
      </c>
      <c r="D479" s="23" t="s">
        <v>9147</v>
      </c>
      <c r="E479" s="23" t="s">
        <v>8487</v>
      </c>
      <c r="F479" s="23" t="s">
        <v>8011</v>
      </c>
      <c r="G479" s="23" t="s">
        <v>8345</v>
      </c>
      <c r="H479" s="23" t="s">
        <v>11647</v>
      </c>
      <c r="I479" s="23" t="s">
        <v>11648</v>
      </c>
      <c r="J479" s="23" t="s">
        <v>11623</v>
      </c>
      <c r="K479" s="23" t="s">
        <v>11649</v>
      </c>
      <c r="L479" s="24" t="s">
        <v>11650</v>
      </c>
      <c r="M479" s="23" t="s">
        <v>7274</v>
      </c>
      <c r="N479" s="23" t="s">
        <v>11530</v>
      </c>
      <c r="O479" s="23" t="s">
        <v>11651</v>
      </c>
      <c r="P479" s="25" t="s">
        <v>11652</v>
      </c>
      <c r="Q479" s="25" t="s">
        <v>11653</v>
      </c>
      <c r="R479" s="25" t="s">
        <v>11654</v>
      </c>
      <c r="S479" s="25" t="s">
        <v>11655</v>
      </c>
      <c r="T479" s="23" t="s">
        <v>7226</v>
      </c>
      <c r="U479" s="23" t="s">
        <v>7226</v>
      </c>
      <c r="V479" s="25" t="s">
        <v>11653</v>
      </c>
      <c r="W479" s="23" t="s">
        <v>7227</v>
      </c>
      <c r="X479" s="23" t="s">
        <v>8026</v>
      </c>
      <c r="Y479" s="23" t="s">
        <v>11631</v>
      </c>
      <c r="Z479" s="25" t="s">
        <v>11656</v>
      </c>
      <c r="AA479" s="23" t="s">
        <v>7226</v>
      </c>
      <c r="AB479" s="23" t="s">
        <v>7226</v>
      </c>
      <c r="AC479" s="25" t="s">
        <v>7225</v>
      </c>
    </row>
    <row r="480" spans="2:29" ht="15.6" customHeight="1" x14ac:dyDescent="0.25">
      <c r="B480" s="21" t="s">
        <v>7267</v>
      </c>
      <c r="C480" s="22" t="s">
        <v>8344</v>
      </c>
      <c r="D480" s="23" t="s">
        <v>9147</v>
      </c>
      <c r="E480" s="23" t="s">
        <v>8487</v>
      </c>
      <c r="F480" s="23" t="s">
        <v>8011</v>
      </c>
      <c r="G480" s="23" t="s">
        <v>8345</v>
      </c>
      <c r="H480" s="23" t="s">
        <v>11657</v>
      </c>
      <c r="I480" s="23" t="s">
        <v>11648</v>
      </c>
      <c r="J480" s="23" t="s">
        <v>11623</v>
      </c>
      <c r="K480" s="23" t="s">
        <v>11658</v>
      </c>
      <c r="L480" s="24" t="s">
        <v>11659</v>
      </c>
      <c r="M480" s="23" t="s">
        <v>7274</v>
      </c>
      <c r="N480" s="23" t="s">
        <v>11530</v>
      </c>
      <c r="O480" s="23" t="s">
        <v>11660</v>
      </c>
      <c r="P480" s="25" t="s">
        <v>11661</v>
      </c>
      <c r="Q480" s="25" t="s">
        <v>11662</v>
      </c>
      <c r="R480" s="25" t="s">
        <v>11663</v>
      </c>
      <c r="S480" s="25" t="s">
        <v>11664</v>
      </c>
      <c r="T480" s="23" t="s">
        <v>7226</v>
      </c>
      <c r="U480" s="23" t="s">
        <v>7226</v>
      </c>
      <c r="V480" s="25" t="s">
        <v>11662</v>
      </c>
      <c r="W480" s="23" t="s">
        <v>7227</v>
      </c>
      <c r="X480" s="23" t="s">
        <v>8026</v>
      </c>
      <c r="Y480" s="23" t="s">
        <v>11631</v>
      </c>
      <c r="Z480" s="25" t="s">
        <v>11665</v>
      </c>
      <c r="AA480" s="23" t="s">
        <v>7226</v>
      </c>
      <c r="AB480" s="23" t="s">
        <v>7226</v>
      </c>
      <c r="AC480" s="25" t="s">
        <v>7225</v>
      </c>
    </row>
    <row r="481" spans="2:29" ht="15.6" customHeight="1" x14ac:dyDescent="0.25">
      <c r="B481" s="21" t="s">
        <v>7267</v>
      </c>
      <c r="C481" s="22" t="s">
        <v>8344</v>
      </c>
      <c r="D481" s="23" t="s">
        <v>9147</v>
      </c>
      <c r="E481" s="23" t="s">
        <v>8487</v>
      </c>
      <c r="F481" s="23" t="s">
        <v>8011</v>
      </c>
      <c r="G481" s="23" t="s">
        <v>8345</v>
      </c>
      <c r="H481" s="23" t="s">
        <v>11666</v>
      </c>
      <c r="I481" s="23" t="s">
        <v>11648</v>
      </c>
      <c r="J481" s="23" t="s">
        <v>11623</v>
      </c>
      <c r="K481" s="23" t="s">
        <v>11667</v>
      </c>
      <c r="L481" s="24" t="s">
        <v>11668</v>
      </c>
      <c r="M481" s="23" t="s">
        <v>7274</v>
      </c>
      <c r="N481" s="23" t="s">
        <v>11530</v>
      </c>
      <c r="O481" s="23" t="s">
        <v>11669</v>
      </c>
      <c r="P481" s="25" t="s">
        <v>11670</v>
      </c>
      <c r="Q481" s="25" t="s">
        <v>11671</v>
      </c>
      <c r="R481" s="25" t="s">
        <v>8374</v>
      </c>
      <c r="S481" s="25" t="s">
        <v>11672</v>
      </c>
      <c r="T481" s="23" t="s">
        <v>7226</v>
      </c>
      <c r="U481" s="23" t="s">
        <v>7226</v>
      </c>
      <c r="V481" s="25" t="s">
        <v>11671</v>
      </c>
      <c r="W481" s="23" t="s">
        <v>7227</v>
      </c>
      <c r="X481" s="23" t="s">
        <v>8026</v>
      </c>
      <c r="Y481" s="23" t="s">
        <v>11631</v>
      </c>
      <c r="Z481" s="25" t="s">
        <v>11673</v>
      </c>
      <c r="AA481" s="23" t="s">
        <v>7226</v>
      </c>
      <c r="AB481" s="23" t="s">
        <v>7226</v>
      </c>
      <c r="AC481" s="25" t="s">
        <v>7225</v>
      </c>
    </row>
    <row r="482" spans="2:29" ht="15.6" customHeight="1" x14ac:dyDescent="0.25">
      <c r="B482" s="21" t="s">
        <v>7267</v>
      </c>
      <c r="C482" s="22" t="s">
        <v>8344</v>
      </c>
      <c r="D482" s="23" t="s">
        <v>9147</v>
      </c>
      <c r="E482" s="23" t="s">
        <v>8487</v>
      </c>
      <c r="F482" s="23" t="s">
        <v>8011</v>
      </c>
      <c r="G482" s="23" t="s">
        <v>8345</v>
      </c>
      <c r="H482" s="23" t="s">
        <v>11674</v>
      </c>
      <c r="I482" s="23" t="s">
        <v>11648</v>
      </c>
      <c r="J482" s="23" t="s">
        <v>11623</v>
      </c>
      <c r="K482" s="23" t="s">
        <v>11675</v>
      </c>
      <c r="L482" s="24" t="s">
        <v>11676</v>
      </c>
      <c r="M482" s="23" t="s">
        <v>7274</v>
      </c>
      <c r="N482" s="23" t="s">
        <v>11530</v>
      </c>
      <c r="O482" s="23" t="s">
        <v>11677</v>
      </c>
      <c r="P482" s="25" t="s">
        <v>11678</v>
      </c>
      <c r="Q482" s="25" t="s">
        <v>11679</v>
      </c>
      <c r="R482" s="25" t="s">
        <v>11680</v>
      </c>
      <c r="S482" s="25" t="s">
        <v>11681</v>
      </c>
      <c r="T482" s="23" t="s">
        <v>7226</v>
      </c>
      <c r="U482" s="23" t="s">
        <v>7226</v>
      </c>
      <c r="V482" s="25" t="s">
        <v>11679</v>
      </c>
      <c r="W482" s="23" t="s">
        <v>7227</v>
      </c>
      <c r="X482" s="23" t="s">
        <v>8026</v>
      </c>
      <c r="Y482" s="23" t="s">
        <v>11631</v>
      </c>
      <c r="Z482" s="25" t="s">
        <v>11682</v>
      </c>
      <c r="AA482" s="23" t="s">
        <v>7226</v>
      </c>
      <c r="AB482" s="23" t="s">
        <v>7226</v>
      </c>
      <c r="AC482" s="25" t="s">
        <v>7225</v>
      </c>
    </row>
    <row r="483" spans="2:29" ht="15.6" customHeight="1" x14ac:dyDescent="0.25">
      <c r="B483" s="21" t="s">
        <v>7267</v>
      </c>
      <c r="C483" s="22" t="s">
        <v>8344</v>
      </c>
      <c r="D483" s="23" t="s">
        <v>9147</v>
      </c>
      <c r="E483" s="23" t="s">
        <v>8487</v>
      </c>
      <c r="F483" s="23" t="s">
        <v>8011</v>
      </c>
      <c r="G483" s="23" t="s">
        <v>8345</v>
      </c>
      <c r="H483" s="23" t="s">
        <v>11683</v>
      </c>
      <c r="I483" s="23" t="s">
        <v>11648</v>
      </c>
      <c r="J483" s="23" t="s">
        <v>11623</v>
      </c>
      <c r="K483" s="23" t="s">
        <v>11684</v>
      </c>
      <c r="L483" s="24" t="s">
        <v>11685</v>
      </c>
      <c r="M483" s="23" t="s">
        <v>7274</v>
      </c>
      <c r="N483" s="23" t="s">
        <v>11530</v>
      </c>
      <c r="O483" s="23" t="s">
        <v>11686</v>
      </c>
      <c r="P483" s="25" t="s">
        <v>11687</v>
      </c>
      <c r="Q483" s="25" t="s">
        <v>11688</v>
      </c>
      <c r="R483" s="25" t="s">
        <v>8194</v>
      </c>
      <c r="S483" s="25" t="s">
        <v>11689</v>
      </c>
      <c r="T483" s="23" t="s">
        <v>7226</v>
      </c>
      <c r="U483" s="23" t="s">
        <v>7226</v>
      </c>
      <c r="V483" s="25" t="s">
        <v>11688</v>
      </c>
      <c r="W483" s="23" t="s">
        <v>7227</v>
      </c>
      <c r="X483" s="23" t="s">
        <v>8026</v>
      </c>
      <c r="Y483" s="23" t="s">
        <v>11631</v>
      </c>
      <c r="Z483" s="25" t="s">
        <v>11690</v>
      </c>
      <c r="AA483" s="23" t="s">
        <v>7226</v>
      </c>
      <c r="AB483" s="23" t="s">
        <v>7226</v>
      </c>
      <c r="AC483" s="25" t="s">
        <v>7225</v>
      </c>
    </row>
    <row r="484" spans="2:29" ht="15.6" customHeight="1" x14ac:dyDescent="0.25">
      <c r="B484" s="21" t="s">
        <v>7267</v>
      </c>
      <c r="C484" s="22" t="s">
        <v>8344</v>
      </c>
      <c r="D484" s="23" t="s">
        <v>9147</v>
      </c>
      <c r="E484" s="23" t="s">
        <v>8487</v>
      </c>
      <c r="F484" s="23" t="s">
        <v>8011</v>
      </c>
      <c r="G484" s="23" t="s">
        <v>8345</v>
      </c>
      <c r="H484" s="23" t="s">
        <v>11691</v>
      </c>
      <c r="I484" s="23" t="s">
        <v>11648</v>
      </c>
      <c r="J484" s="23" t="s">
        <v>11623</v>
      </c>
      <c r="K484" s="23" t="s">
        <v>11692</v>
      </c>
      <c r="L484" s="24" t="s">
        <v>11693</v>
      </c>
      <c r="M484" s="23" t="s">
        <v>7274</v>
      </c>
      <c r="N484" s="23" t="s">
        <v>11530</v>
      </c>
      <c r="O484" s="23" t="s">
        <v>11601</v>
      </c>
      <c r="P484" s="25" t="s">
        <v>11694</v>
      </c>
      <c r="Q484" s="25" t="s">
        <v>11695</v>
      </c>
      <c r="R484" s="25" t="s">
        <v>11696</v>
      </c>
      <c r="S484" s="25" t="s">
        <v>11697</v>
      </c>
      <c r="T484" s="23" t="s">
        <v>7226</v>
      </c>
      <c r="U484" s="23" t="s">
        <v>7226</v>
      </c>
      <c r="V484" s="25" t="s">
        <v>11695</v>
      </c>
      <c r="W484" s="23" t="s">
        <v>7227</v>
      </c>
      <c r="X484" s="23" t="s">
        <v>8026</v>
      </c>
      <c r="Y484" s="23" t="s">
        <v>11631</v>
      </c>
      <c r="Z484" s="25" t="s">
        <v>11698</v>
      </c>
      <c r="AA484" s="23" t="s">
        <v>7226</v>
      </c>
      <c r="AB484" s="23" t="s">
        <v>7226</v>
      </c>
      <c r="AC484" s="25" t="s">
        <v>7225</v>
      </c>
    </row>
    <row r="485" spans="2:29" ht="15.6" customHeight="1" x14ac:dyDescent="0.25">
      <c r="B485" s="21" t="s">
        <v>7267</v>
      </c>
      <c r="C485" s="22" t="s">
        <v>8344</v>
      </c>
      <c r="D485" s="23" t="s">
        <v>9147</v>
      </c>
      <c r="E485" s="23" t="s">
        <v>8487</v>
      </c>
      <c r="F485" s="23" t="s">
        <v>8011</v>
      </c>
      <c r="G485" s="23" t="s">
        <v>8345</v>
      </c>
      <c r="H485" s="23" t="s">
        <v>11699</v>
      </c>
      <c r="I485" s="23" t="s">
        <v>11648</v>
      </c>
      <c r="J485" s="23" t="s">
        <v>11623</v>
      </c>
      <c r="K485" s="23" t="s">
        <v>11700</v>
      </c>
      <c r="L485" s="24" t="s">
        <v>11701</v>
      </c>
      <c r="M485" s="23" t="s">
        <v>7274</v>
      </c>
      <c r="N485" s="23" t="s">
        <v>11530</v>
      </c>
      <c r="O485" s="23" t="s">
        <v>11702</v>
      </c>
      <c r="P485" s="25" t="s">
        <v>11703</v>
      </c>
      <c r="Q485" s="25" t="s">
        <v>11704</v>
      </c>
      <c r="R485" s="25" t="s">
        <v>11705</v>
      </c>
      <c r="S485" s="25" t="s">
        <v>11706</v>
      </c>
      <c r="T485" s="23" t="s">
        <v>7226</v>
      </c>
      <c r="U485" s="23" t="s">
        <v>7226</v>
      </c>
      <c r="V485" s="25" t="s">
        <v>11704</v>
      </c>
      <c r="W485" s="23" t="s">
        <v>7227</v>
      </c>
      <c r="X485" s="23" t="s">
        <v>8026</v>
      </c>
      <c r="Y485" s="23" t="s">
        <v>11631</v>
      </c>
      <c r="Z485" s="25" t="s">
        <v>11707</v>
      </c>
      <c r="AA485" s="23" t="s">
        <v>7226</v>
      </c>
      <c r="AB485" s="23" t="s">
        <v>7226</v>
      </c>
      <c r="AC485" s="25" t="s">
        <v>7225</v>
      </c>
    </row>
    <row r="486" spans="2:29" ht="15.6" customHeight="1" x14ac:dyDescent="0.25">
      <c r="B486" s="21"/>
      <c r="C486" s="22"/>
      <c r="D486" s="23"/>
      <c r="E486" s="23"/>
      <c r="F486" s="23"/>
      <c r="G486" s="23"/>
      <c r="H486" s="26"/>
      <c r="I486" s="23"/>
      <c r="J486" s="26"/>
      <c r="K486" s="26"/>
      <c r="L486" s="27" t="s">
        <v>11708</v>
      </c>
      <c r="M486" s="26"/>
      <c r="N486" s="26"/>
      <c r="O486" s="26"/>
      <c r="P486" s="28" t="s">
        <v>11709</v>
      </c>
      <c r="Q486" s="28" t="s">
        <v>11710</v>
      </c>
      <c r="R486" s="28" t="s">
        <v>11711</v>
      </c>
      <c r="S486" s="28" t="s">
        <v>11712</v>
      </c>
      <c r="T486" s="26"/>
      <c r="U486" s="26"/>
      <c r="V486" s="28" t="s">
        <v>11710</v>
      </c>
      <c r="W486" s="26"/>
      <c r="X486" s="26"/>
      <c r="Y486" s="26"/>
      <c r="Z486" s="28" t="s">
        <v>11713</v>
      </c>
      <c r="AA486" s="26"/>
      <c r="AB486" s="26"/>
      <c r="AC486" s="28" t="s">
        <v>7225</v>
      </c>
    </row>
    <row r="487" spans="2:29" ht="15.6" customHeight="1" x14ac:dyDescent="0.25">
      <c r="B487" s="21" t="s">
        <v>7267</v>
      </c>
      <c r="C487" s="22" t="s">
        <v>8344</v>
      </c>
      <c r="D487" s="23" t="s">
        <v>7267</v>
      </c>
      <c r="E487" s="23" t="s">
        <v>8630</v>
      </c>
      <c r="F487" s="23" t="s">
        <v>7434</v>
      </c>
      <c r="G487" s="23" t="s">
        <v>8631</v>
      </c>
      <c r="H487" s="23" t="s">
        <v>11714</v>
      </c>
      <c r="I487" s="23" t="s">
        <v>11715</v>
      </c>
      <c r="J487" s="23" t="s">
        <v>10156</v>
      </c>
      <c r="K487" s="23" t="s">
        <v>11716</v>
      </c>
      <c r="L487" s="24" t="s">
        <v>11717</v>
      </c>
      <c r="M487" s="23" t="s">
        <v>7274</v>
      </c>
      <c r="N487" s="23" t="s">
        <v>9155</v>
      </c>
      <c r="O487" s="23" t="s">
        <v>11718</v>
      </c>
      <c r="P487" s="25" t="s">
        <v>11719</v>
      </c>
      <c r="Q487" s="25" t="s">
        <v>11720</v>
      </c>
      <c r="R487" s="25" t="s">
        <v>11721</v>
      </c>
      <c r="S487" s="25" t="s">
        <v>11722</v>
      </c>
      <c r="T487" s="23" t="s">
        <v>7226</v>
      </c>
      <c r="U487" s="23" t="s">
        <v>7226</v>
      </c>
      <c r="V487" s="25" t="s">
        <v>11720</v>
      </c>
      <c r="W487" s="23" t="s">
        <v>7227</v>
      </c>
      <c r="X487" s="23" t="s">
        <v>7450</v>
      </c>
      <c r="Y487" s="23" t="s">
        <v>10166</v>
      </c>
      <c r="Z487" s="25" t="s">
        <v>11723</v>
      </c>
      <c r="AA487" s="23" t="s">
        <v>7226</v>
      </c>
      <c r="AB487" s="23" t="s">
        <v>7226</v>
      </c>
      <c r="AC487" s="25" t="s">
        <v>7225</v>
      </c>
    </row>
    <row r="488" spans="2:29" ht="15.6" customHeight="1" x14ac:dyDescent="0.25">
      <c r="B488" s="21" t="s">
        <v>7267</v>
      </c>
      <c r="C488" s="22" t="s">
        <v>8344</v>
      </c>
      <c r="D488" s="23" t="s">
        <v>7267</v>
      </c>
      <c r="E488" s="23" t="s">
        <v>8630</v>
      </c>
      <c r="F488" s="23" t="s">
        <v>7434</v>
      </c>
      <c r="G488" s="23" t="s">
        <v>8631</v>
      </c>
      <c r="H488" s="23" t="s">
        <v>11724</v>
      </c>
      <c r="I488" s="23" t="s">
        <v>11715</v>
      </c>
      <c r="J488" s="23" t="s">
        <v>10156</v>
      </c>
      <c r="K488" s="23" t="s">
        <v>11725</v>
      </c>
      <c r="L488" s="24" t="s">
        <v>11726</v>
      </c>
      <c r="M488" s="23" t="s">
        <v>7274</v>
      </c>
      <c r="N488" s="23" t="s">
        <v>9155</v>
      </c>
      <c r="O488" s="23" t="s">
        <v>11727</v>
      </c>
      <c r="P488" s="25" t="s">
        <v>11728</v>
      </c>
      <c r="Q488" s="25" t="s">
        <v>11729</v>
      </c>
      <c r="R488" s="25" t="s">
        <v>7949</v>
      </c>
      <c r="S488" s="25" t="s">
        <v>11730</v>
      </c>
      <c r="T488" s="23" t="s">
        <v>7226</v>
      </c>
      <c r="U488" s="23" t="s">
        <v>7226</v>
      </c>
      <c r="V488" s="25" t="s">
        <v>11729</v>
      </c>
      <c r="W488" s="23" t="s">
        <v>7227</v>
      </c>
      <c r="X488" s="23" t="s">
        <v>7450</v>
      </c>
      <c r="Y488" s="23" t="s">
        <v>10166</v>
      </c>
      <c r="Z488" s="25" t="s">
        <v>11731</v>
      </c>
      <c r="AA488" s="23" t="s">
        <v>7226</v>
      </c>
      <c r="AB488" s="23" t="s">
        <v>7226</v>
      </c>
      <c r="AC488" s="25" t="s">
        <v>7225</v>
      </c>
    </row>
    <row r="489" spans="2:29" ht="15.6" customHeight="1" x14ac:dyDescent="0.25">
      <c r="B489" s="21" t="s">
        <v>7267</v>
      </c>
      <c r="C489" s="22" t="s">
        <v>8344</v>
      </c>
      <c r="D489" s="23" t="s">
        <v>7267</v>
      </c>
      <c r="E489" s="23" t="s">
        <v>8630</v>
      </c>
      <c r="F489" s="23" t="s">
        <v>7434</v>
      </c>
      <c r="G489" s="23" t="s">
        <v>8631</v>
      </c>
      <c r="H489" s="23" t="s">
        <v>11732</v>
      </c>
      <c r="I489" s="23" t="s">
        <v>11715</v>
      </c>
      <c r="J489" s="23" t="s">
        <v>10156</v>
      </c>
      <c r="K489" s="23" t="s">
        <v>11733</v>
      </c>
      <c r="L489" s="24" t="s">
        <v>11734</v>
      </c>
      <c r="M489" s="23" t="s">
        <v>7274</v>
      </c>
      <c r="N489" s="23" t="s">
        <v>9155</v>
      </c>
      <c r="O489" s="23" t="s">
        <v>11735</v>
      </c>
      <c r="P489" s="25" t="s">
        <v>11736</v>
      </c>
      <c r="Q489" s="25" t="s">
        <v>11737</v>
      </c>
      <c r="R489" s="25" t="s">
        <v>11738</v>
      </c>
      <c r="S489" s="25" t="s">
        <v>11739</v>
      </c>
      <c r="T489" s="23" t="s">
        <v>7226</v>
      </c>
      <c r="U489" s="23" t="s">
        <v>7226</v>
      </c>
      <c r="V489" s="25" t="s">
        <v>11737</v>
      </c>
      <c r="W489" s="23" t="s">
        <v>7227</v>
      </c>
      <c r="X489" s="23" t="s">
        <v>7450</v>
      </c>
      <c r="Y489" s="23" t="s">
        <v>10166</v>
      </c>
      <c r="Z489" s="25" t="s">
        <v>11740</v>
      </c>
      <c r="AA489" s="23" t="s">
        <v>7226</v>
      </c>
      <c r="AB489" s="23" t="s">
        <v>7226</v>
      </c>
      <c r="AC489" s="25" t="s">
        <v>7225</v>
      </c>
    </row>
    <row r="490" spans="2:29" ht="15.6" customHeight="1" x14ac:dyDescent="0.25">
      <c r="B490" s="21" t="s">
        <v>7267</v>
      </c>
      <c r="C490" s="22" t="s">
        <v>8344</v>
      </c>
      <c r="D490" s="23" t="s">
        <v>7267</v>
      </c>
      <c r="E490" s="23" t="s">
        <v>8630</v>
      </c>
      <c r="F490" s="23" t="s">
        <v>7434</v>
      </c>
      <c r="G490" s="23" t="s">
        <v>8631</v>
      </c>
      <c r="H490" s="23" t="s">
        <v>11741</v>
      </c>
      <c r="I490" s="23" t="s">
        <v>11715</v>
      </c>
      <c r="J490" s="23" t="s">
        <v>10156</v>
      </c>
      <c r="K490" s="23" t="s">
        <v>11742</v>
      </c>
      <c r="L490" s="24" t="s">
        <v>11743</v>
      </c>
      <c r="M490" s="23" t="s">
        <v>7274</v>
      </c>
      <c r="N490" s="23" t="s">
        <v>9155</v>
      </c>
      <c r="O490" s="23" t="s">
        <v>11744</v>
      </c>
      <c r="P490" s="25" t="s">
        <v>11745</v>
      </c>
      <c r="Q490" s="25" t="s">
        <v>11746</v>
      </c>
      <c r="R490" s="25" t="s">
        <v>11747</v>
      </c>
      <c r="S490" s="25" t="s">
        <v>11748</v>
      </c>
      <c r="T490" s="23" t="s">
        <v>7226</v>
      </c>
      <c r="U490" s="23" t="s">
        <v>7226</v>
      </c>
      <c r="V490" s="25" t="s">
        <v>11746</v>
      </c>
      <c r="W490" s="23" t="s">
        <v>7227</v>
      </c>
      <c r="X490" s="23" t="s">
        <v>7450</v>
      </c>
      <c r="Y490" s="23" t="s">
        <v>10166</v>
      </c>
      <c r="Z490" s="25" t="s">
        <v>11749</v>
      </c>
      <c r="AA490" s="23" t="s">
        <v>7226</v>
      </c>
      <c r="AB490" s="23" t="s">
        <v>7226</v>
      </c>
      <c r="AC490" s="25" t="s">
        <v>7225</v>
      </c>
    </row>
    <row r="491" spans="2:29" ht="15.6" customHeight="1" x14ac:dyDescent="0.25">
      <c r="B491" s="21" t="s">
        <v>7267</v>
      </c>
      <c r="C491" s="22" t="s">
        <v>8344</v>
      </c>
      <c r="D491" s="23" t="s">
        <v>7267</v>
      </c>
      <c r="E491" s="23" t="s">
        <v>8630</v>
      </c>
      <c r="F491" s="23" t="s">
        <v>7434</v>
      </c>
      <c r="G491" s="23" t="s">
        <v>8631</v>
      </c>
      <c r="H491" s="23" t="s">
        <v>11750</v>
      </c>
      <c r="I491" s="23" t="s">
        <v>11715</v>
      </c>
      <c r="J491" s="23" t="s">
        <v>10156</v>
      </c>
      <c r="K491" s="23" t="s">
        <v>11751</v>
      </c>
      <c r="L491" s="24" t="s">
        <v>11752</v>
      </c>
      <c r="M491" s="23" t="s">
        <v>7274</v>
      </c>
      <c r="N491" s="23" t="s">
        <v>9155</v>
      </c>
      <c r="O491" s="23" t="s">
        <v>11753</v>
      </c>
      <c r="P491" s="25" t="s">
        <v>11754</v>
      </c>
      <c r="Q491" s="25" t="s">
        <v>11755</v>
      </c>
      <c r="R491" s="25" t="s">
        <v>10356</v>
      </c>
      <c r="S491" s="25" t="s">
        <v>11756</v>
      </c>
      <c r="T491" s="23" t="s">
        <v>7226</v>
      </c>
      <c r="U491" s="23" t="s">
        <v>7226</v>
      </c>
      <c r="V491" s="25" t="s">
        <v>11755</v>
      </c>
      <c r="W491" s="23" t="s">
        <v>7227</v>
      </c>
      <c r="X491" s="23" t="s">
        <v>7450</v>
      </c>
      <c r="Y491" s="23" t="s">
        <v>10166</v>
      </c>
      <c r="Z491" s="25" t="s">
        <v>11757</v>
      </c>
      <c r="AA491" s="23" t="s">
        <v>7226</v>
      </c>
      <c r="AB491" s="23" t="s">
        <v>7226</v>
      </c>
      <c r="AC491" s="25" t="s">
        <v>7225</v>
      </c>
    </row>
    <row r="492" spans="2:29" ht="15.6" customHeight="1" x14ac:dyDescent="0.25">
      <c r="B492" s="21" t="s">
        <v>7267</v>
      </c>
      <c r="C492" s="22" t="s">
        <v>8344</v>
      </c>
      <c r="D492" s="23" t="s">
        <v>7267</v>
      </c>
      <c r="E492" s="23" t="s">
        <v>8630</v>
      </c>
      <c r="F492" s="23" t="s">
        <v>7434</v>
      </c>
      <c r="G492" s="23" t="s">
        <v>8631</v>
      </c>
      <c r="H492" s="23" t="s">
        <v>11758</v>
      </c>
      <c r="I492" s="23" t="s">
        <v>11715</v>
      </c>
      <c r="J492" s="23" t="s">
        <v>10156</v>
      </c>
      <c r="K492" s="23" t="s">
        <v>11759</v>
      </c>
      <c r="L492" s="24" t="s">
        <v>11760</v>
      </c>
      <c r="M492" s="23" t="s">
        <v>7274</v>
      </c>
      <c r="N492" s="23" t="s">
        <v>9155</v>
      </c>
      <c r="O492" s="23" t="s">
        <v>11761</v>
      </c>
      <c r="P492" s="25" t="s">
        <v>11762</v>
      </c>
      <c r="Q492" s="25" t="s">
        <v>11763</v>
      </c>
      <c r="R492" s="25" t="s">
        <v>11764</v>
      </c>
      <c r="S492" s="25" t="s">
        <v>11765</v>
      </c>
      <c r="T492" s="23" t="s">
        <v>7226</v>
      </c>
      <c r="U492" s="23" t="s">
        <v>7226</v>
      </c>
      <c r="V492" s="25" t="s">
        <v>11763</v>
      </c>
      <c r="W492" s="23" t="s">
        <v>7227</v>
      </c>
      <c r="X492" s="23" t="s">
        <v>7450</v>
      </c>
      <c r="Y492" s="23" t="s">
        <v>10166</v>
      </c>
      <c r="Z492" s="25" t="s">
        <v>11766</v>
      </c>
      <c r="AA492" s="23" t="s">
        <v>7226</v>
      </c>
      <c r="AB492" s="23" t="s">
        <v>7226</v>
      </c>
      <c r="AC492" s="25" t="s">
        <v>7225</v>
      </c>
    </row>
    <row r="493" spans="2:29" ht="15.6" customHeight="1" x14ac:dyDescent="0.25">
      <c r="B493" s="21" t="s">
        <v>7267</v>
      </c>
      <c r="C493" s="22" t="s">
        <v>8344</v>
      </c>
      <c r="D493" s="23" t="s">
        <v>7267</v>
      </c>
      <c r="E493" s="23" t="s">
        <v>8630</v>
      </c>
      <c r="F493" s="23" t="s">
        <v>7434</v>
      </c>
      <c r="G493" s="23" t="s">
        <v>8631</v>
      </c>
      <c r="H493" s="23" t="s">
        <v>11767</v>
      </c>
      <c r="I493" s="23" t="s">
        <v>11715</v>
      </c>
      <c r="J493" s="23" t="s">
        <v>10156</v>
      </c>
      <c r="K493" s="23" t="s">
        <v>11768</v>
      </c>
      <c r="L493" s="24" t="s">
        <v>11769</v>
      </c>
      <c r="M493" s="23" t="s">
        <v>7274</v>
      </c>
      <c r="N493" s="23" t="s">
        <v>9155</v>
      </c>
      <c r="O493" s="23" t="s">
        <v>11770</v>
      </c>
      <c r="P493" s="25" t="s">
        <v>11771</v>
      </c>
      <c r="Q493" s="25" t="s">
        <v>11772</v>
      </c>
      <c r="R493" s="25" t="s">
        <v>11773</v>
      </c>
      <c r="S493" s="25" t="s">
        <v>11774</v>
      </c>
      <c r="T493" s="23" t="s">
        <v>7226</v>
      </c>
      <c r="U493" s="23" t="s">
        <v>7226</v>
      </c>
      <c r="V493" s="25" t="s">
        <v>11772</v>
      </c>
      <c r="W493" s="23" t="s">
        <v>7227</v>
      </c>
      <c r="X493" s="23" t="s">
        <v>7450</v>
      </c>
      <c r="Y493" s="23" t="s">
        <v>10166</v>
      </c>
      <c r="Z493" s="25" t="s">
        <v>11775</v>
      </c>
      <c r="AA493" s="23" t="s">
        <v>7226</v>
      </c>
      <c r="AB493" s="23" t="s">
        <v>7226</v>
      </c>
      <c r="AC493" s="25" t="s">
        <v>7225</v>
      </c>
    </row>
    <row r="494" spans="2:29" ht="15.6" customHeight="1" x14ac:dyDescent="0.25">
      <c r="B494" s="21" t="s">
        <v>7267</v>
      </c>
      <c r="C494" s="22" t="s">
        <v>8344</v>
      </c>
      <c r="D494" s="23" t="s">
        <v>7267</v>
      </c>
      <c r="E494" s="23" t="s">
        <v>8630</v>
      </c>
      <c r="F494" s="23" t="s">
        <v>7434</v>
      </c>
      <c r="G494" s="23" t="s">
        <v>8631</v>
      </c>
      <c r="H494" s="23" t="s">
        <v>11776</v>
      </c>
      <c r="I494" s="23" t="s">
        <v>11715</v>
      </c>
      <c r="J494" s="23" t="s">
        <v>10156</v>
      </c>
      <c r="K494" s="23" t="s">
        <v>11777</v>
      </c>
      <c r="L494" s="24" t="s">
        <v>11778</v>
      </c>
      <c r="M494" s="23" t="s">
        <v>7274</v>
      </c>
      <c r="N494" s="23" t="s">
        <v>9155</v>
      </c>
      <c r="O494" s="23" t="s">
        <v>11779</v>
      </c>
      <c r="P494" s="25" t="s">
        <v>11780</v>
      </c>
      <c r="Q494" s="25" t="s">
        <v>11781</v>
      </c>
      <c r="R494" s="25" t="s">
        <v>11782</v>
      </c>
      <c r="S494" s="25" t="s">
        <v>11783</v>
      </c>
      <c r="T494" s="23" t="s">
        <v>7226</v>
      </c>
      <c r="U494" s="23" t="s">
        <v>7226</v>
      </c>
      <c r="V494" s="25" t="s">
        <v>11781</v>
      </c>
      <c r="W494" s="23" t="s">
        <v>7227</v>
      </c>
      <c r="X494" s="23" t="s">
        <v>7450</v>
      </c>
      <c r="Y494" s="23" t="s">
        <v>10166</v>
      </c>
      <c r="Z494" s="25" t="s">
        <v>11784</v>
      </c>
      <c r="AA494" s="23" t="s">
        <v>7226</v>
      </c>
      <c r="AB494" s="23" t="s">
        <v>7226</v>
      </c>
      <c r="AC494" s="25" t="s">
        <v>7225</v>
      </c>
    </row>
    <row r="495" spans="2:29" ht="15.6" customHeight="1" x14ac:dyDescent="0.25">
      <c r="B495" s="21" t="s">
        <v>7267</v>
      </c>
      <c r="C495" s="22" t="s">
        <v>8344</v>
      </c>
      <c r="D495" s="23" t="s">
        <v>7267</v>
      </c>
      <c r="E495" s="23" t="s">
        <v>8630</v>
      </c>
      <c r="F495" s="23" t="s">
        <v>7434</v>
      </c>
      <c r="G495" s="23" t="s">
        <v>8631</v>
      </c>
      <c r="H495" s="23" t="s">
        <v>11785</v>
      </c>
      <c r="I495" s="23" t="s">
        <v>11715</v>
      </c>
      <c r="J495" s="23" t="s">
        <v>10156</v>
      </c>
      <c r="K495" s="23" t="s">
        <v>11786</v>
      </c>
      <c r="L495" s="24" t="s">
        <v>11787</v>
      </c>
      <c r="M495" s="23" t="s">
        <v>7274</v>
      </c>
      <c r="N495" s="23" t="s">
        <v>9155</v>
      </c>
      <c r="O495" s="23" t="s">
        <v>11788</v>
      </c>
      <c r="P495" s="25" t="s">
        <v>11789</v>
      </c>
      <c r="Q495" s="25" t="s">
        <v>11790</v>
      </c>
      <c r="R495" s="25" t="s">
        <v>11791</v>
      </c>
      <c r="S495" s="25" t="s">
        <v>11792</v>
      </c>
      <c r="T495" s="23" t="s">
        <v>7226</v>
      </c>
      <c r="U495" s="23" t="s">
        <v>7226</v>
      </c>
      <c r="V495" s="25" t="s">
        <v>11790</v>
      </c>
      <c r="W495" s="23" t="s">
        <v>7227</v>
      </c>
      <c r="X495" s="23" t="s">
        <v>7450</v>
      </c>
      <c r="Y495" s="23" t="s">
        <v>10166</v>
      </c>
      <c r="Z495" s="25" t="s">
        <v>11793</v>
      </c>
      <c r="AA495" s="23" t="s">
        <v>7226</v>
      </c>
      <c r="AB495" s="23" t="s">
        <v>7226</v>
      </c>
      <c r="AC495" s="25" t="s">
        <v>7225</v>
      </c>
    </row>
    <row r="496" spans="2:29" ht="15.6" customHeight="1" x14ac:dyDescent="0.25">
      <c r="B496" s="21" t="s">
        <v>7267</v>
      </c>
      <c r="C496" s="22" t="s">
        <v>8344</v>
      </c>
      <c r="D496" s="23" t="s">
        <v>7267</v>
      </c>
      <c r="E496" s="23" t="s">
        <v>8630</v>
      </c>
      <c r="F496" s="23" t="s">
        <v>7434</v>
      </c>
      <c r="G496" s="23" t="s">
        <v>8631</v>
      </c>
      <c r="H496" s="23" t="s">
        <v>11794</v>
      </c>
      <c r="I496" s="23" t="s">
        <v>11715</v>
      </c>
      <c r="J496" s="23" t="s">
        <v>10156</v>
      </c>
      <c r="K496" s="23" t="s">
        <v>11795</v>
      </c>
      <c r="L496" s="24" t="s">
        <v>11796</v>
      </c>
      <c r="M496" s="23" t="s">
        <v>7274</v>
      </c>
      <c r="N496" s="23" t="s">
        <v>9155</v>
      </c>
      <c r="O496" s="23" t="s">
        <v>11797</v>
      </c>
      <c r="P496" s="25" t="s">
        <v>11798</v>
      </c>
      <c r="Q496" s="25" t="s">
        <v>11799</v>
      </c>
      <c r="R496" s="25" t="s">
        <v>11800</v>
      </c>
      <c r="S496" s="25" t="s">
        <v>11801</v>
      </c>
      <c r="T496" s="23" t="s">
        <v>7226</v>
      </c>
      <c r="U496" s="23" t="s">
        <v>7226</v>
      </c>
      <c r="V496" s="25" t="s">
        <v>11799</v>
      </c>
      <c r="W496" s="23" t="s">
        <v>7227</v>
      </c>
      <c r="X496" s="23" t="s">
        <v>7450</v>
      </c>
      <c r="Y496" s="23" t="s">
        <v>10166</v>
      </c>
      <c r="Z496" s="25" t="s">
        <v>11802</v>
      </c>
      <c r="AA496" s="23" t="s">
        <v>7226</v>
      </c>
      <c r="AB496" s="23" t="s">
        <v>7226</v>
      </c>
      <c r="AC496" s="25" t="s">
        <v>7225</v>
      </c>
    </row>
    <row r="497" spans="2:29" ht="15.6" customHeight="1" x14ac:dyDescent="0.25">
      <c r="B497" s="21" t="s">
        <v>7267</v>
      </c>
      <c r="C497" s="22" t="s">
        <v>8344</v>
      </c>
      <c r="D497" s="23" t="s">
        <v>7267</v>
      </c>
      <c r="E497" s="23" t="s">
        <v>8630</v>
      </c>
      <c r="F497" s="23" t="s">
        <v>7434</v>
      </c>
      <c r="G497" s="23" t="s">
        <v>8631</v>
      </c>
      <c r="H497" s="23" t="s">
        <v>11803</v>
      </c>
      <c r="I497" s="23" t="s">
        <v>11715</v>
      </c>
      <c r="J497" s="23" t="s">
        <v>10156</v>
      </c>
      <c r="K497" s="23" t="s">
        <v>11804</v>
      </c>
      <c r="L497" s="24" t="s">
        <v>11805</v>
      </c>
      <c r="M497" s="23" t="s">
        <v>7274</v>
      </c>
      <c r="N497" s="23" t="s">
        <v>9155</v>
      </c>
      <c r="O497" s="23" t="s">
        <v>11806</v>
      </c>
      <c r="P497" s="25" t="s">
        <v>11807</v>
      </c>
      <c r="Q497" s="25" t="s">
        <v>11808</v>
      </c>
      <c r="R497" s="25" t="s">
        <v>11809</v>
      </c>
      <c r="S497" s="25" t="s">
        <v>11810</v>
      </c>
      <c r="T497" s="23" t="s">
        <v>7226</v>
      </c>
      <c r="U497" s="23" t="s">
        <v>7226</v>
      </c>
      <c r="V497" s="25" t="s">
        <v>11808</v>
      </c>
      <c r="W497" s="23" t="s">
        <v>7227</v>
      </c>
      <c r="X497" s="23" t="s">
        <v>7450</v>
      </c>
      <c r="Y497" s="23" t="s">
        <v>10166</v>
      </c>
      <c r="Z497" s="25" t="s">
        <v>11811</v>
      </c>
      <c r="AA497" s="23" t="s">
        <v>7226</v>
      </c>
      <c r="AB497" s="23" t="s">
        <v>7226</v>
      </c>
      <c r="AC497" s="25" t="s">
        <v>7225</v>
      </c>
    </row>
    <row r="498" spans="2:29" ht="15.6" customHeight="1" x14ac:dyDescent="0.25">
      <c r="B498" s="21" t="s">
        <v>7267</v>
      </c>
      <c r="C498" s="22" t="s">
        <v>8344</v>
      </c>
      <c r="D498" s="23" t="s">
        <v>7267</v>
      </c>
      <c r="E498" s="23" t="s">
        <v>8630</v>
      </c>
      <c r="F498" s="23" t="s">
        <v>7434</v>
      </c>
      <c r="G498" s="23" t="s">
        <v>8631</v>
      </c>
      <c r="H498" s="23" t="s">
        <v>11812</v>
      </c>
      <c r="I498" s="23" t="s">
        <v>11715</v>
      </c>
      <c r="J498" s="23" t="s">
        <v>10156</v>
      </c>
      <c r="K498" s="23" t="s">
        <v>11813</v>
      </c>
      <c r="L498" s="24" t="s">
        <v>11814</v>
      </c>
      <c r="M498" s="23" t="s">
        <v>7274</v>
      </c>
      <c r="N498" s="23" t="s">
        <v>9155</v>
      </c>
      <c r="O498" s="23" t="s">
        <v>11815</v>
      </c>
      <c r="P498" s="25" t="s">
        <v>11816</v>
      </c>
      <c r="Q498" s="25" t="s">
        <v>11817</v>
      </c>
      <c r="R498" s="25" t="s">
        <v>11818</v>
      </c>
      <c r="S498" s="25" t="s">
        <v>11819</v>
      </c>
      <c r="T498" s="23" t="s">
        <v>7226</v>
      </c>
      <c r="U498" s="23" t="s">
        <v>7226</v>
      </c>
      <c r="V498" s="25" t="s">
        <v>11817</v>
      </c>
      <c r="W498" s="23" t="s">
        <v>7227</v>
      </c>
      <c r="X498" s="23" t="s">
        <v>7450</v>
      </c>
      <c r="Y498" s="23" t="s">
        <v>10166</v>
      </c>
      <c r="Z498" s="25" t="s">
        <v>11820</v>
      </c>
      <c r="AA498" s="23" t="s">
        <v>7226</v>
      </c>
      <c r="AB498" s="23" t="s">
        <v>7226</v>
      </c>
      <c r="AC498" s="25" t="s">
        <v>7225</v>
      </c>
    </row>
    <row r="499" spans="2:29" ht="15.6" customHeight="1" x14ac:dyDescent="0.25">
      <c r="B499" s="21"/>
      <c r="C499" s="22"/>
      <c r="D499" s="23"/>
      <c r="E499" s="23"/>
      <c r="F499" s="23"/>
      <c r="G499" s="23"/>
      <c r="H499" s="26"/>
      <c r="I499" s="23"/>
      <c r="J499" s="26"/>
      <c r="K499" s="26"/>
      <c r="L499" s="27" t="s">
        <v>11821</v>
      </c>
      <c r="M499" s="26"/>
      <c r="N499" s="26"/>
      <c r="O499" s="26"/>
      <c r="P499" s="28" t="s">
        <v>11822</v>
      </c>
      <c r="Q499" s="28" t="s">
        <v>11823</v>
      </c>
      <c r="R499" s="28" t="s">
        <v>11824</v>
      </c>
      <c r="S499" s="28" t="s">
        <v>11825</v>
      </c>
      <c r="T499" s="26"/>
      <c r="U499" s="26"/>
      <c r="V499" s="28" t="s">
        <v>11823</v>
      </c>
      <c r="W499" s="26"/>
      <c r="X499" s="26"/>
      <c r="Y499" s="26"/>
      <c r="Z499" s="28" t="s">
        <v>11826</v>
      </c>
      <c r="AA499" s="26"/>
      <c r="AB499" s="26"/>
      <c r="AC499" s="28" t="s">
        <v>7225</v>
      </c>
    </row>
    <row r="500" spans="2:29" ht="15.6" customHeight="1" x14ac:dyDescent="0.25">
      <c r="B500" s="21" t="s">
        <v>7267</v>
      </c>
      <c r="C500" s="22" t="s">
        <v>8344</v>
      </c>
      <c r="D500" s="23" t="s">
        <v>7267</v>
      </c>
      <c r="E500" s="23" t="s">
        <v>7580</v>
      </c>
      <c r="F500" s="23" t="s">
        <v>8011</v>
      </c>
      <c r="G500" s="23" t="s">
        <v>8345</v>
      </c>
      <c r="H500" s="23" t="s">
        <v>11827</v>
      </c>
      <c r="I500" s="23" t="s">
        <v>11828</v>
      </c>
      <c r="J500" s="23" t="s">
        <v>9622</v>
      </c>
      <c r="K500" s="23" t="s">
        <v>11829</v>
      </c>
      <c r="L500" s="24" t="s">
        <v>11830</v>
      </c>
      <c r="M500" s="23" t="s">
        <v>7274</v>
      </c>
      <c r="N500" s="23" t="s">
        <v>11831</v>
      </c>
      <c r="O500" s="23" t="s">
        <v>11832</v>
      </c>
      <c r="P500" s="25" t="s">
        <v>11833</v>
      </c>
      <c r="Q500" s="25" t="s">
        <v>11834</v>
      </c>
      <c r="R500" s="25" t="s">
        <v>11835</v>
      </c>
      <c r="S500" s="25" t="s">
        <v>11836</v>
      </c>
      <c r="T500" s="23" t="s">
        <v>7226</v>
      </c>
      <c r="U500" s="23" t="s">
        <v>7226</v>
      </c>
      <c r="V500" s="25" t="s">
        <v>11834</v>
      </c>
      <c r="W500" s="23" t="s">
        <v>7227</v>
      </c>
      <c r="X500" s="23" t="s">
        <v>8026</v>
      </c>
      <c r="Y500" s="23" t="s">
        <v>11837</v>
      </c>
      <c r="Z500" s="25" t="s">
        <v>11838</v>
      </c>
      <c r="AA500" s="23" t="s">
        <v>7226</v>
      </c>
      <c r="AB500" s="23" t="s">
        <v>7226</v>
      </c>
      <c r="AC500" s="25" t="s">
        <v>7225</v>
      </c>
    </row>
    <row r="501" spans="2:29" ht="15.6" customHeight="1" x14ac:dyDescent="0.25">
      <c r="B501" s="21" t="s">
        <v>7267</v>
      </c>
      <c r="C501" s="22" t="s">
        <v>8344</v>
      </c>
      <c r="D501" s="23" t="s">
        <v>7267</v>
      </c>
      <c r="E501" s="23" t="s">
        <v>7580</v>
      </c>
      <c r="F501" s="23" t="s">
        <v>8011</v>
      </c>
      <c r="G501" s="23" t="s">
        <v>8345</v>
      </c>
      <c r="H501" s="23" t="s">
        <v>11839</v>
      </c>
      <c r="I501" s="23" t="s">
        <v>11828</v>
      </c>
      <c r="J501" s="23" t="s">
        <v>9622</v>
      </c>
      <c r="K501" s="23" t="s">
        <v>11840</v>
      </c>
      <c r="L501" s="24" t="s">
        <v>11841</v>
      </c>
      <c r="M501" s="23" t="s">
        <v>7274</v>
      </c>
      <c r="N501" s="23" t="s">
        <v>11831</v>
      </c>
      <c r="O501" s="23" t="s">
        <v>11842</v>
      </c>
      <c r="P501" s="25" t="s">
        <v>11843</v>
      </c>
      <c r="Q501" s="25" t="s">
        <v>11844</v>
      </c>
      <c r="R501" s="25" t="s">
        <v>11845</v>
      </c>
      <c r="S501" s="25" t="s">
        <v>11846</v>
      </c>
      <c r="T501" s="23" t="s">
        <v>7226</v>
      </c>
      <c r="U501" s="23" t="s">
        <v>7226</v>
      </c>
      <c r="V501" s="25" t="s">
        <v>11844</v>
      </c>
      <c r="W501" s="23" t="s">
        <v>7227</v>
      </c>
      <c r="X501" s="23" t="s">
        <v>8026</v>
      </c>
      <c r="Y501" s="23" t="s">
        <v>11837</v>
      </c>
      <c r="Z501" s="25" t="s">
        <v>11847</v>
      </c>
      <c r="AA501" s="23" t="s">
        <v>7226</v>
      </c>
      <c r="AB501" s="23" t="s">
        <v>7226</v>
      </c>
      <c r="AC501" s="25" t="s">
        <v>7225</v>
      </c>
    </row>
    <row r="502" spans="2:29" ht="15.6" customHeight="1" x14ac:dyDescent="0.25">
      <c r="B502" s="21" t="s">
        <v>7267</v>
      </c>
      <c r="C502" s="22" t="s">
        <v>8344</v>
      </c>
      <c r="D502" s="23" t="s">
        <v>7267</v>
      </c>
      <c r="E502" s="23" t="s">
        <v>7580</v>
      </c>
      <c r="F502" s="23" t="s">
        <v>8011</v>
      </c>
      <c r="G502" s="23" t="s">
        <v>8345</v>
      </c>
      <c r="H502" s="23" t="s">
        <v>11848</v>
      </c>
      <c r="I502" s="23" t="s">
        <v>11828</v>
      </c>
      <c r="J502" s="23" t="s">
        <v>9622</v>
      </c>
      <c r="K502" s="23" t="s">
        <v>11849</v>
      </c>
      <c r="L502" s="24" t="s">
        <v>11850</v>
      </c>
      <c r="M502" s="23" t="s">
        <v>7274</v>
      </c>
      <c r="N502" s="23" t="s">
        <v>11831</v>
      </c>
      <c r="O502" s="23" t="s">
        <v>11851</v>
      </c>
      <c r="P502" s="25" t="s">
        <v>11852</v>
      </c>
      <c r="Q502" s="25" t="s">
        <v>11853</v>
      </c>
      <c r="R502" s="25" t="s">
        <v>11854</v>
      </c>
      <c r="S502" s="25" t="s">
        <v>11855</v>
      </c>
      <c r="T502" s="23" t="s">
        <v>7226</v>
      </c>
      <c r="U502" s="23" t="s">
        <v>7226</v>
      </c>
      <c r="V502" s="25" t="s">
        <v>11853</v>
      </c>
      <c r="W502" s="23" t="s">
        <v>7227</v>
      </c>
      <c r="X502" s="23" t="s">
        <v>8026</v>
      </c>
      <c r="Y502" s="23" t="s">
        <v>11837</v>
      </c>
      <c r="Z502" s="25" t="s">
        <v>11856</v>
      </c>
      <c r="AA502" s="23" t="s">
        <v>7226</v>
      </c>
      <c r="AB502" s="23" t="s">
        <v>7226</v>
      </c>
      <c r="AC502" s="25" t="s">
        <v>7225</v>
      </c>
    </row>
    <row r="503" spans="2:29" ht="15.6" customHeight="1" x14ac:dyDescent="0.25">
      <c r="B503" s="21" t="s">
        <v>7267</v>
      </c>
      <c r="C503" s="22" t="s">
        <v>8344</v>
      </c>
      <c r="D503" s="23" t="s">
        <v>7267</v>
      </c>
      <c r="E503" s="23" t="s">
        <v>7580</v>
      </c>
      <c r="F503" s="23" t="s">
        <v>8011</v>
      </c>
      <c r="G503" s="23" t="s">
        <v>8345</v>
      </c>
      <c r="H503" s="23" t="s">
        <v>11857</v>
      </c>
      <c r="I503" s="23" t="s">
        <v>11828</v>
      </c>
      <c r="J503" s="23" t="s">
        <v>9622</v>
      </c>
      <c r="K503" s="23" t="s">
        <v>11858</v>
      </c>
      <c r="L503" s="24" t="s">
        <v>11859</v>
      </c>
      <c r="M503" s="23" t="s">
        <v>7274</v>
      </c>
      <c r="N503" s="23" t="s">
        <v>11831</v>
      </c>
      <c r="O503" s="23" t="s">
        <v>11860</v>
      </c>
      <c r="P503" s="25" t="s">
        <v>11861</v>
      </c>
      <c r="Q503" s="25" t="s">
        <v>11862</v>
      </c>
      <c r="R503" s="25" t="s">
        <v>8261</v>
      </c>
      <c r="S503" s="25" t="s">
        <v>11863</v>
      </c>
      <c r="T503" s="23" t="s">
        <v>7226</v>
      </c>
      <c r="U503" s="23" t="s">
        <v>7226</v>
      </c>
      <c r="V503" s="25" t="s">
        <v>11862</v>
      </c>
      <c r="W503" s="23" t="s">
        <v>7227</v>
      </c>
      <c r="X503" s="23" t="s">
        <v>8026</v>
      </c>
      <c r="Y503" s="23" t="s">
        <v>11837</v>
      </c>
      <c r="Z503" s="25" t="s">
        <v>11864</v>
      </c>
      <c r="AA503" s="23" t="s">
        <v>7226</v>
      </c>
      <c r="AB503" s="23" t="s">
        <v>7226</v>
      </c>
      <c r="AC503" s="25" t="s">
        <v>7225</v>
      </c>
    </row>
    <row r="504" spans="2:29" ht="15.6" customHeight="1" x14ac:dyDescent="0.25">
      <c r="B504" s="21" t="s">
        <v>7267</v>
      </c>
      <c r="C504" s="22" t="s">
        <v>8344</v>
      </c>
      <c r="D504" s="23" t="s">
        <v>7267</v>
      </c>
      <c r="E504" s="23" t="s">
        <v>7580</v>
      </c>
      <c r="F504" s="23" t="s">
        <v>8011</v>
      </c>
      <c r="G504" s="23" t="s">
        <v>8345</v>
      </c>
      <c r="H504" s="23" t="s">
        <v>11865</v>
      </c>
      <c r="I504" s="23" t="s">
        <v>11828</v>
      </c>
      <c r="J504" s="23" t="s">
        <v>9622</v>
      </c>
      <c r="K504" s="23" t="s">
        <v>11866</v>
      </c>
      <c r="L504" s="24" t="s">
        <v>11867</v>
      </c>
      <c r="M504" s="23" t="s">
        <v>7274</v>
      </c>
      <c r="N504" s="23" t="s">
        <v>11831</v>
      </c>
      <c r="O504" s="23" t="s">
        <v>11868</v>
      </c>
      <c r="P504" s="25" t="s">
        <v>11869</v>
      </c>
      <c r="Q504" s="25" t="s">
        <v>11870</v>
      </c>
      <c r="R504" s="25" t="s">
        <v>7822</v>
      </c>
      <c r="S504" s="25" t="s">
        <v>11871</v>
      </c>
      <c r="T504" s="23" t="s">
        <v>7226</v>
      </c>
      <c r="U504" s="23" t="s">
        <v>7226</v>
      </c>
      <c r="V504" s="25" t="s">
        <v>11870</v>
      </c>
      <c r="W504" s="23" t="s">
        <v>7227</v>
      </c>
      <c r="X504" s="23" t="s">
        <v>8026</v>
      </c>
      <c r="Y504" s="23" t="s">
        <v>11837</v>
      </c>
      <c r="Z504" s="25" t="s">
        <v>11872</v>
      </c>
      <c r="AA504" s="23" t="s">
        <v>7226</v>
      </c>
      <c r="AB504" s="23" t="s">
        <v>7226</v>
      </c>
      <c r="AC504" s="25" t="s">
        <v>7225</v>
      </c>
    </row>
    <row r="505" spans="2:29" ht="15.6" customHeight="1" x14ac:dyDescent="0.25">
      <c r="B505" s="21"/>
      <c r="C505" s="22"/>
      <c r="D505" s="23"/>
      <c r="E505" s="23"/>
      <c r="F505" s="23"/>
      <c r="G505" s="23"/>
      <c r="H505" s="26"/>
      <c r="I505" s="23"/>
      <c r="J505" s="26"/>
      <c r="K505" s="26"/>
      <c r="L505" s="27" t="s">
        <v>11873</v>
      </c>
      <c r="M505" s="26"/>
      <c r="N505" s="26"/>
      <c r="O505" s="26"/>
      <c r="P505" s="28" t="s">
        <v>11874</v>
      </c>
      <c r="Q505" s="28" t="s">
        <v>11875</v>
      </c>
      <c r="R505" s="28" t="s">
        <v>11876</v>
      </c>
      <c r="S505" s="28" t="s">
        <v>11877</v>
      </c>
      <c r="T505" s="26"/>
      <c r="U505" s="26"/>
      <c r="V505" s="28" t="s">
        <v>11875</v>
      </c>
      <c r="W505" s="26"/>
      <c r="X505" s="26"/>
      <c r="Y505" s="26"/>
      <c r="Z505" s="28" t="s">
        <v>11878</v>
      </c>
      <c r="AA505" s="26"/>
      <c r="AB505" s="26"/>
      <c r="AC505" s="28" t="s">
        <v>7225</v>
      </c>
    </row>
    <row r="506" spans="2:29" ht="15.6" customHeight="1" x14ac:dyDescent="0.25">
      <c r="B506" s="21" t="s">
        <v>7267</v>
      </c>
      <c r="C506" s="22" t="s">
        <v>8344</v>
      </c>
      <c r="D506" s="23" t="s">
        <v>7267</v>
      </c>
      <c r="E506" s="23" t="s">
        <v>7580</v>
      </c>
      <c r="F506" s="23" t="s">
        <v>8011</v>
      </c>
      <c r="G506" s="23" t="s">
        <v>8345</v>
      </c>
      <c r="H506" s="23" t="s">
        <v>11879</v>
      </c>
      <c r="I506" s="23" t="s">
        <v>11880</v>
      </c>
      <c r="J506" s="23" t="s">
        <v>10156</v>
      </c>
      <c r="K506" s="23" t="s">
        <v>11881</v>
      </c>
      <c r="L506" s="24" t="s">
        <v>11882</v>
      </c>
      <c r="M506" s="23" t="s">
        <v>7274</v>
      </c>
      <c r="N506" s="23" t="s">
        <v>11883</v>
      </c>
      <c r="O506" s="23" t="s">
        <v>11884</v>
      </c>
      <c r="P506" s="25" t="s">
        <v>11885</v>
      </c>
      <c r="Q506" s="25" t="s">
        <v>11886</v>
      </c>
      <c r="R506" s="25" t="s">
        <v>11887</v>
      </c>
      <c r="S506" s="25" t="s">
        <v>11888</v>
      </c>
      <c r="T506" s="23" t="s">
        <v>7226</v>
      </c>
      <c r="U506" s="23" t="s">
        <v>7226</v>
      </c>
      <c r="V506" s="25" t="s">
        <v>11886</v>
      </c>
      <c r="W506" s="23" t="s">
        <v>7227</v>
      </c>
      <c r="X506" s="23" t="s">
        <v>8026</v>
      </c>
      <c r="Y506" s="23" t="s">
        <v>11889</v>
      </c>
      <c r="Z506" s="25" t="s">
        <v>11890</v>
      </c>
      <c r="AA506" s="23" t="s">
        <v>7226</v>
      </c>
      <c r="AB506" s="23" t="s">
        <v>7226</v>
      </c>
      <c r="AC506" s="25" t="s">
        <v>7225</v>
      </c>
    </row>
    <row r="507" spans="2:29" ht="15.6" customHeight="1" x14ac:dyDescent="0.25">
      <c r="B507" s="21" t="s">
        <v>7267</v>
      </c>
      <c r="C507" s="22" t="s">
        <v>8344</v>
      </c>
      <c r="D507" s="23" t="s">
        <v>7267</v>
      </c>
      <c r="E507" s="23" t="s">
        <v>7580</v>
      </c>
      <c r="F507" s="23" t="s">
        <v>8011</v>
      </c>
      <c r="G507" s="23" t="s">
        <v>8345</v>
      </c>
      <c r="H507" s="23" t="s">
        <v>11891</v>
      </c>
      <c r="I507" s="23" t="s">
        <v>11880</v>
      </c>
      <c r="J507" s="23" t="s">
        <v>10156</v>
      </c>
      <c r="K507" s="23" t="s">
        <v>11892</v>
      </c>
      <c r="L507" s="24" t="s">
        <v>11893</v>
      </c>
      <c r="M507" s="23" t="s">
        <v>7274</v>
      </c>
      <c r="N507" s="23" t="s">
        <v>11883</v>
      </c>
      <c r="O507" s="23" t="s">
        <v>11894</v>
      </c>
      <c r="P507" s="25" t="s">
        <v>11895</v>
      </c>
      <c r="Q507" s="25" t="s">
        <v>11896</v>
      </c>
      <c r="R507" s="25" t="s">
        <v>11897</v>
      </c>
      <c r="S507" s="25" t="s">
        <v>11898</v>
      </c>
      <c r="T507" s="23" t="s">
        <v>7226</v>
      </c>
      <c r="U507" s="23" t="s">
        <v>7226</v>
      </c>
      <c r="V507" s="25" t="s">
        <v>11896</v>
      </c>
      <c r="W507" s="23" t="s">
        <v>7227</v>
      </c>
      <c r="X507" s="23" t="s">
        <v>8026</v>
      </c>
      <c r="Y507" s="23" t="s">
        <v>11889</v>
      </c>
      <c r="Z507" s="25" t="s">
        <v>11899</v>
      </c>
      <c r="AA507" s="23" t="s">
        <v>7226</v>
      </c>
      <c r="AB507" s="23" t="s">
        <v>7226</v>
      </c>
      <c r="AC507" s="25" t="s">
        <v>7225</v>
      </c>
    </row>
    <row r="508" spans="2:29" ht="15.6" customHeight="1" x14ac:dyDescent="0.25">
      <c r="B508" s="21"/>
      <c r="C508" s="22"/>
      <c r="D508" s="23"/>
      <c r="E508" s="23"/>
      <c r="F508" s="23"/>
      <c r="G508" s="23"/>
      <c r="H508" s="26"/>
      <c r="I508" s="23"/>
      <c r="J508" s="26"/>
      <c r="K508" s="26"/>
      <c r="L508" s="27" t="s">
        <v>11900</v>
      </c>
      <c r="M508" s="26"/>
      <c r="N508" s="26"/>
      <c r="O508" s="26"/>
      <c r="P508" s="28" t="s">
        <v>11901</v>
      </c>
      <c r="Q508" s="28" t="s">
        <v>11902</v>
      </c>
      <c r="R508" s="28" t="s">
        <v>11903</v>
      </c>
      <c r="S508" s="28" t="s">
        <v>11904</v>
      </c>
      <c r="T508" s="26"/>
      <c r="U508" s="26"/>
      <c r="V508" s="28" t="s">
        <v>11902</v>
      </c>
      <c r="W508" s="26"/>
      <c r="X508" s="26"/>
      <c r="Y508" s="26"/>
      <c r="Z508" s="28" t="s">
        <v>11905</v>
      </c>
      <c r="AA508" s="26"/>
      <c r="AB508" s="26"/>
      <c r="AC508" s="28" t="s">
        <v>7225</v>
      </c>
    </row>
    <row r="509" spans="2:29" ht="15.6" customHeight="1" x14ac:dyDescent="0.25">
      <c r="B509" s="21" t="s">
        <v>7267</v>
      </c>
      <c r="C509" s="22" t="s">
        <v>8344</v>
      </c>
      <c r="D509" s="23" t="s">
        <v>7267</v>
      </c>
      <c r="E509" s="23" t="s">
        <v>7580</v>
      </c>
      <c r="F509" s="23" t="s">
        <v>8011</v>
      </c>
      <c r="G509" s="23" t="s">
        <v>8345</v>
      </c>
      <c r="H509" s="23" t="s">
        <v>11906</v>
      </c>
      <c r="I509" s="23" t="s">
        <v>11907</v>
      </c>
      <c r="J509" s="23" t="s">
        <v>11908</v>
      </c>
      <c r="K509" s="23" t="s">
        <v>11909</v>
      </c>
      <c r="L509" s="24" t="s">
        <v>11910</v>
      </c>
      <c r="M509" s="23" t="s">
        <v>7274</v>
      </c>
      <c r="N509" s="23" t="s">
        <v>11911</v>
      </c>
      <c r="O509" s="23" t="s">
        <v>11912</v>
      </c>
      <c r="P509" s="25" t="s">
        <v>11913</v>
      </c>
      <c r="Q509" s="25" t="s">
        <v>11914</v>
      </c>
      <c r="R509" s="25" t="s">
        <v>11915</v>
      </c>
      <c r="S509" s="25" t="s">
        <v>11916</v>
      </c>
      <c r="T509" s="23" t="s">
        <v>7226</v>
      </c>
      <c r="U509" s="23" t="s">
        <v>7226</v>
      </c>
      <c r="V509" s="25" t="s">
        <v>11914</v>
      </c>
      <c r="W509" s="23" t="s">
        <v>7227</v>
      </c>
      <c r="X509" s="23" t="s">
        <v>8026</v>
      </c>
      <c r="Y509" s="23" t="s">
        <v>11917</v>
      </c>
      <c r="Z509" s="25" t="s">
        <v>11918</v>
      </c>
      <c r="AA509" s="23" t="s">
        <v>7226</v>
      </c>
      <c r="AB509" s="23" t="s">
        <v>7226</v>
      </c>
      <c r="AC509" s="25" t="s">
        <v>7225</v>
      </c>
    </row>
    <row r="510" spans="2:29" ht="15.6" customHeight="1" x14ac:dyDescent="0.25">
      <c r="B510" s="21" t="s">
        <v>7267</v>
      </c>
      <c r="C510" s="22" t="s">
        <v>8344</v>
      </c>
      <c r="D510" s="23" t="s">
        <v>7267</v>
      </c>
      <c r="E510" s="23" t="s">
        <v>7580</v>
      </c>
      <c r="F510" s="23" t="s">
        <v>8011</v>
      </c>
      <c r="G510" s="23" t="s">
        <v>8345</v>
      </c>
      <c r="H510" s="23" t="s">
        <v>11919</v>
      </c>
      <c r="I510" s="23" t="s">
        <v>11907</v>
      </c>
      <c r="J510" s="23" t="s">
        <v>11908</v>
      </c>
      <c r="K510" s="23" t="s">
        <v>11920</v>
      </c>
      <c r="L510" s="24" t="s">
        <v>11921</v>
      </c>
      <c r="M510" s="23" t="s">
        <v>7274</v>
      </c>
      <c r="N510" s="23" t="s">
        <v>11911</v>
      </c>
      <c r="O510" s="23" t="s">
        <v>11922</v>
      </c>
      <c r="P510" s="25" t="s">
        <v>11923</v>
      </c>
      <c r="Q510" s="25" t="s">
        <v>11924</v>
      </c>
      <c r="R510" s="25" t="s">
        <v>11925</v>
      </c>
      <c r="S510" s="25" t="s">
        <v>11926</v>
      </c>
      <c r="T510" s="23" t="s">
        <v>7226</v>
      </c>
      <c r="U510" s="23" t="s">
        <v>7226</v>
      </c>
      <c r="V510" s="25" t="s">
        <v>11924</v>
      </c>
      <c r="W510" s="23" t="s">
        <v>7227</v>
      </c>
      <c r="X510" s="23" t="s">
        <v>8026</v>
      </c>
      <c r="Y510" s="23" t="s">
        <v>11917</v>
      </c>
      <c r="Z510" s="25" t="s">
        <v>11927</v>
      </c>
      <c r="AA510" s="23" t="s">
        <v>7226</v>
      </c>
      <c r="AB510" s="23" t="s">
        <v>7226</v>
      </c>
      <c r="AC510" s="25" t="s">
        <v>7225</v>
      </c>
    </row>
    <row r="511" spans="2:29" ht="15.6" customHeight="1" x14ac:dyDescent="0.25">
      <c r="B511" s="21" t="s">
        <v>7267</v>
      </c>
      <c r="C511" s="22" t="s">
        <v>8344</v>
      </c>
      <c r="D511" s="23" t="s">
        <v>7267</v>
      </c>
      <c r="E511" s="23" t="s">
        <v>7580</v>
      </c>
      <c r="F511" s="23" t="s">
        <v>8011</v>
      </c>
      <c r="G511" s="23" t="s">
        <v>8345</v>
      </c>
      <c r="H511" s="23" t="s">
        <v>11928</v>
      </c>
      <c r="I511" s="23" t="s">
        <v>11907</v>
      </c>
      <c r="J511" s="23" t="s">
        <v>11908</v>
      </c>
      <c r="K511" s="23" t="s">
        <v>11929</v>
      </c>
      <c r="L511" s="24" t="s">
        <v>11930</v>
      </c>
      <c r="M511" s="23" t="s">
        <v>7274</v>
      </c>
      <c r="N511" s="23" t="s">
        <v>11911</v>
      </c>
      <c r="O511" s="23" t="s">
        <v>11931</v>
      </c>
      <c r="P511" s="25" t="s">
        <v>11932</v>
      </c>
      <c r="Q511" s="25" t="s">
        <v>11933</v>
      </c>
      <c r="R511" s="25" t="s">
        <v>11934</v>
      </c>
      <c r="S511" s="25" t="s">
        <v>11935</v>
      </c>
      <c r="T511" s="23" t="s">
        <v>7226</v>
      </c>
      <c r="U511" s="23" t="s">
        <v>7226</v>
      </c>
      <c r="V511" s="25" t="s">
        <v>11933</v>
      </c>
      <c r="W511" s="23" t="s">
        <v>7227</v>
      </c>
      <c r="X511" s="23" t="s">
        <v>8026</v>
      </c>
      <c r="Y511" s="23" t="s">
        <v>11917</v>
      </c>
      <c r="Z511" s="25" t="s">
        <v>11936</v>
      </c>
      <c r="AA511" s="23" t="s">
        <v>7226</v>
      </c>
      <c r="AB511" s="23" t="s">
        <v>7226</v>
      </c>
      <c r="AC511" s="25" t="s">
        <v>7225</v>
      </c>
    </row>
    <row r="512" spans="2:29" ht="15.6" customHeight="1" x14ac:dyDescent="0.25">
      <c r="B512" s="21" t="s">
        <v>7267</v>
      </c>
      <c r="C512" s="22" t="s">
        <v>8344</v>
      </c>
      <c r="D512" s="23" t="s">
        <v>7267</v>
      </c>
      <c r="E512" s="23" t="s">
        <v>7580</v>
      </c>
      <c r="F512" s="23" t="s">
        <v>8011</v>
      </c>
      <c r="G512" s="23" t="s">
        <v>8345</v>
      </c>
      <c r="H512" s="23" t="s">
        <v>11937</v>
      </c>
      <c r="I512" s="23" t="s">
        <v>11907</v>
      </c>
      <c r="J512" s="23" t="s">
        <v>11908</v>
      </c>
      <c r="K512" s="23" t="s">
        <v>11938</v>
      </c>
      <c r="L512" s="24" t="s">
        <v>11939</v>
      </c>
      <c r="M512" s="23" t="s">
        <v>7274</v>
      </c>
      <c r="N512" s="23" t="s">
        <v>11911</v>
      </c>
      <c r="O512" s="23" t="s">
        <v>11940</v>
      </c>
      <c r="P512" s="25" t="s">
        <v>11941</v>
      </c>
      <c r="Q512" s="25" t="s">
        <v>11942</v>
      </c>
      <c r="R512" s="25" t="s">
        <v>11595</v>
      </c>
      <c r="S512" s="25" t="s">
        <v>11943</v>
      </c>
      <c r="T512" s="23" t="s">
        <v>7226</v>
      </c>
      <c r="U512" s="23" t="s">
        <v>7226</v>
      </c>
      <c r="V512" s="25" t="s">
        <v>11942</v>
      </c>
      <c r="W512" s="23" t="s">
        <v>7227</v>
      </c>
      <c r="X512" s="23" t="s">
        <v>8026</v>
      </c>
      <c r="Y512" s="23" t="s">
        <v>11917</v>
      </c>
      <c r="Z512" s="25" t="s">
        <v>11944</v>
      </c>
      <c r="AA512" s="23" t="s">
        <v>7226</v>
      </c>
      <c r="AB512" s="23" t="s">
        <v>7226</v>
      </c>
      <c r="AC512" s="25" t="s">
        <v>7225</v>
      </c>
    </row>
    <row r="513" spans="2:29" ht="15.6" customHeight="1" x14ac:dyDescent="0.25">
      <c r="B513" s="21" t="s">
        <v>7267</v>
      </c>
      <c r="C513" s="22" t="s">
        <v>8344</v>
      </c>
      <c r="D513" s="23" t="s">
        <v>7267</v>
      </c>
      <c r="E513" s="23" t="s">
        <v>7580</v>
      </c>
      <c r="F513" s="23" t="s">
        <v>8011</v>
      </c>
      <c r="G513" s="23" t="s">
        <v>8345</v>
      </c>
      <c r="H513" s="23" t="s">
        <v>11945</v>
      </c>
      <c r="I513" s="23" t="s">
        <v>11907</v>
      </c>
      <c r="J513" s="23" t="s">
        <v>11908</v>
      </c>
      <c r="K513" s="23" t="s">
        <v>11946</v>
      </c>
      <c r="L513" s="24" t="s">
        <v>11947</v>
      </c>
      <c r="M513" s="23" t="s">
        <v>7274</v>
      </c>
      <c r="N513" s="23" t="s">
        <v>11911</v>
      </c>
      <c r="O513" s="23" t="s">
        <v>11948</v>
      </c>
      <c r="P513" s="25" t="s">
        <v>11949</v>
      </c>
      <c r="Q513" s="25" t="s">
        <v>11950</v>
      </c>
      <c r="R513" s="25" t="s">
        <v>8930</v>
      </c>
      <c r="S513" s="25" t="s">
        <v>11951</v>
      </c>
      <c r="T513" s="23" t="s">
        <v>7226</v>
      </c>
      <c r="U513" s="23" t="s">
        <v>7226</v>
      </c>
      <c r="V513" s="25" t="s">
        <v>11950</v>
      </c>
      <c r="W513" s="23" t="s">
        <v>7227</v>
      </c>
      <c r="X513" s="23" t="s">
        <v>8026</v>
      </c>
      <c r="Y513" s="23" t="s">
        <v>11917</v>
      </c>
      <c r="Z513" s="25" t="s">
        <v>11952</v>
      </c>
      <c r="AA513" s="23" t="s">
        <v>7226</v>
      </c>
      <c r="AB513" s="23" t="s">
        <v>7226</v>
      </c>
      <c r="AC513" s="25" t="s">
        <v>7225</v>
      </c>
    </row>
    <row r="514" spans="2:29" ht="15.6" customHeight="1" x14ac:dyDescent="0.25">
      <c r="B514" s="21" t="s">
        <v>7267</v>
      </c>
      <c r="C514" s="22" t="s">
        <v>8344</v>
      </c>
      <c r="D514" s="23" t="s">
        <v>7267</v>
      </c>
      <c r="E514" s="23" t="s">
        <v>7580</v>
      </c>
      <c r="F514" s="23" t="s">
        <v>8011</v>
      </c>
      <c r="G514" s="23" t="s">
        <v>8345</v>
      </c>
      <c r="H514" s="23" t="s">
        <v>11953</v>
      </c>
      <c r="I514" s="23" t="s">
        <v>11907</v>
      </c>
      <c r="J514" s="23" t="s">
        <v>11908</v>
      </c>
      <c r="K514" s="23" t="s">
        <v>11954</v>
      </c>
      <c r="L514" s="24" t="s">
        <v>10580</v>
      </c>
      <c r="M514" s="23" t="s">
        <v>7274</v>
      </c>
      <c r="N514" s="23" t="s">
        <v>11911</v>
      </c>
      <c r="O514" s="23" t="s">
        <v>11955</v>
      </c>
      <c r="P514" s="25" t="s">
        <v>11956</v>
      </c>
      <c r="Q514" s="25" t="s">
        <v>11957</v>
      </c>
      <c r="R514" s="25" t="s">
        <v>11958</v>
      </c>
      <c r="S514" s="25" t="s">
        <v>11959</v>
      </c>
      <c r="T514" s="23" t="s">
        <v>7226</v>
      </c>
      <c r="U514" s="23" t="s">
        <v>7226</v>
      </c>
      <c r="V514" s="25" t="s">
        <v>11957</v>
      </c>
      <c r="W514" s="23" t="s">
        <v>7227</v>
      </c>
      <c r="X514" s="23" t="s">
        <v>8026</v>
      </c>
      <c r="Y514" s="23" t="s">
        <v>11917</v>
      </c>
      <c r="Z514" s="25" t="s">
        <v>11960</v>
      </c>
      <c r="AA514" s="23" t="s">
        <v>7226</v>
      </c>
      <c r="AB514" s="23" t="s">
        <v>7226</v>
      </c>
      <c r="AC514" s="25" t="s">
        <v>7225</v>
      </c>
    </row>
    <row r="515" spans="2:29" ht="15.6" customHeight="1" x14ac:dyDescent="0.25">
      <c r="B515" s="21" t="s">
        <v>7267</v>
      </c>
      <c r="C515" s="22" t="s">
        <v>8344</v>
      </c>
      <c r="D515" s="23" t="s">
        <v>7267</v>
      </c>
      <c r="E515" s="23" t="s">
        <v>7580</v>
      </c>
      <c r="F515" s="23" t="s">
        <v>8011</v>
      </c>
      <c r="G515" s="23" t="s">
        <v>8345</v>
      </c>
      <c r="H515" s="23" t="s">
        <v>11961</v>
      </c>
      <c r="I515" s="23" t="s">
        <v>11907</v>
      </c>
      <c r="J515" s="23" t="s">
        <v>11908</v>
      </c>
      <c r="K515" s="23" t="s">
        <v>11962</v>
      </c>
      <c r="L515" s="24" t="s">
        <v>11963</v>
      </c>
      <c r="M515" s="23" t="s">
        <v>7274</v>
      </c>
      <c r="N515" s="23" t="s">
        <v>11911</v>
      </c>
      <c r="O515" s="23" t="s">
        <v>11964</v>
      </c>
      <c r="P515" s="25" t="s">
        <v>11965</v>
      </c>
      <c r="Q515" s="25" t="s">
        <v>11966</v>
      </c>
      <c r="R515" s="25" t="s">
        <v>11897</v>
      </c>
      <c r="S515" s="25" t="s">
        <v>11967</v>
      </c>
      <c r="T515" s="23" t="s">
        <v>7226</v>
      </c>
      <c r="U515" s="23" t="s">
        <v>7226</v>
      </c>
      <c r="V515" s="25" t="s">
        <v>11966</v>
      </c>
      <c r="W515" s="23" t="s">
        <v>7227</v>
      </c>
      <c r="X515" s="23" t="s">
        <v>8026</v>
      </c>
      <c r="Y515" s="23" t="s">
        <v>11917</v>
      </c>
      <c r="Z515" s="25" t="s">
        <v>11968</v>
      </c>
      <c r="AA515" s="23" t="s">
        <v>7226</v>
      </c>
      <c r="AB515" s="23" t="s">
        <v>7226</v>
      </c>
      <c r="AC515" s="25" t="s">
        <v>7225</v>
      </c>
    </row>
    <row r="516" spans="2:29" ht="15.6" customHeight="1" x14ac:dyDescent="0.25">
      <c r="B516" s="21" t="s">
        <v>7267</v>
      </c>
      <c r="C516" s="22" t="s">
        <v>8344</v>
      </c>
      <c r="D516" s="23" t="s">
        <v>7267</v>
      </c>
      <c r="E516" s="23" t="s">
        <v>7580</v>
      </c>
      <c r="F516" s="23" t="s">
        <v>8011</v>
      </c>
      <c r="G516" s="23" t="s">
        <v>8345</v>
      </c>
      <c r="H516" s="23" t="s">
        <v>11969</v>
      </c>
      <c r="I516" s="23" t="s">
        <v>11907</v>
      </c>
      <c r="J516" s="23" t="s">
        <v>11908</v>
      </c>
      <c r="K516" s="23" t="s">
        <v>11970</v>
      </c>
      <c r="L516" s="24" t="s">
        <v>11971</v>
      </c>
      <c r="M516" s="23" t="s">
        <v>7274</v>
      </c>
      <c r="N516" s="23" t="s">
        <v>11911</v>
      </c>
      <c r="O516" s="23" t="s">
        <v>11972</v>
      </c>
      <c r="P516" s="25" t="s">
        <v>11973</v>
      </c>
      <c r="Q516" s="25" t="s">
        <v>11974</v>
      </c>
      <c r="R516" s="25" t="s">
        <v>7681</v>
      </c>
      <c r="S516" s="25" t="s">
        <v>11975</v>
      </c>
      <c r="T516" s="23" t="s">
        <v>7226</v>
      </c>
      <c r="U516" s="23" t="s">
        <v>7226</v>
      </c>
      <c r="V516" s="25" t="s">
        <v>11974</v>
      </c>
      <c r="W516" s="23" t="s">
        <v>7227</v>
      </c>
      <c r="X516" s="23" t="s">
        <v>8026</v>
      </c>
      <c r="Y516" s="23" t="s">
        <v>11917</v>
      </c>
      <c r="Z516" s="25" t="s">
        <v>11976</v>
      </c>
      <c r="AA516" s="23" t="s">
        <v>7226</v>
      </c>
      <c r="AB516" s="23" t="s">
        <v>7226</v>
      </c>
      <c r="AC516" s="25" t="s">
        <v>7225</v>
      </c>
    </row>
    <row r="517" spans="2:29" ht="15.6" customHeight="1" x14ac:dyDescent="0.25">
      <c r="B517" s="21" t="s">
        <v>7267</v>
      </c>
      <c r="C517" s="22" t="s">
        <v>8344</v>
      </c>
      <c r="D517" s="23" t="s">
        <v>7267</v>
      </c>
      <c r="E517" s="23" t="s">
        <v>7580</v>
      </c>
      <c r="F517" s="23" t="s">
        <v>8011</v>
      </c>
      <c r="G517" s="23" t="s">
        <v>8345</v>
      </c>
      <c r="H517" s="23" t="s">
        <v>11977</v>
      </c>
      <c r="I517" s="23" t="s">
        <v>11907</v>
      </c>
      <c r="J517" s="23" t="s">
        <v>11908</v>
      </c>
      <c r="K517" s="23" t="s">
        <v>11978</v>
      </c>
      <c r="L517" s="24" t="s">
        <v>11979</v>
      </c>
      <c r="M517" s="23" t="s">
        <v>7274</v>
      </c>
      <c r="N517" s="23" t="s">
        <v>11911</v>
      </c>
      <c r="O517" s="23" t="s">
        <v>11980</v>
      </c>
      <c r="P517" s="25" t="s">
        <v>11981</v>
      </c>
      <c r="Q517" s="25" t="s">
        <v>11982</v>
      </c>
      <c r="R517" s="25" t="s">
        <v>11663</v>
      </c>
      <c r="S517" s="25" t="s">
        <v>11983</v>
      </c>
      <c r="T517" s="23" t="s">
        <v>7226</v>
      </c>
      <c r="U517" s="23" t="s">
        <v>7226</v>
      </c>
      <c r="V517" s="25" t="s">
        <v>11982</v>
      </c>
      <c r="W517" s="23" t="s">
        <v>7227</v>
      </c>
      <c r="X517" s="23" t="s">
        <v>8026</v>
      </c>
      <c r="Y517" s="23" t="s">
        <v>11917</v>
      </c>
      <c r="Z517" s="25" t="s">
        <v>11984</v>
      </c>
      <c r="AA517" s="23" t="s">
        <v>7226</v>
      </c>
      <c r="AB517" s="23" t="s">
        <v>7226</v>
      </c>
      <c r="AC517" s="25" t="s">
        <v>7225</v>
      </c>
    </row>
    <row r="518" spans="2:29" ht="15.6" customHeight="1" x14ac:dyDescent="0.25">
      <c r="B518" s="21" t="s">
        <v>7267</v>
      </c>
      <c r="C518" s="22" t="s">
        <v>8344</v>
      </c>
      <c r="D518" s="23" t="s">
        <v>7267</v>
      </c>
      <c r="E518" s="23" t="s">
        <v>7580</v>
      </c>
      <c r="F518" s="23" t="s">
        <v>8011</v>
      </c>
      <c r="G518" s="23" t="s">
        <v>8345</v>
      </c>
      <c r="H518" s="23" t="s">
        <v>11985</v>
      </c>
      <c r="I518" s="23" t="s">
        <v>11907</v>
      </c>
      <c r="J518" s="23" t="s">
        <v>11908</v>
      </c>
      <c r="K518" s="23" t="s">
        <v>11986</v>
      </c>
      <c r="L518" s="24" t="s">
        <v>11987</v>
      </c>
      <c r="M518" s="23" t="s">
        <v>7274</v>
      </c>
      <c r="N518" s="23" t="s">
        <v>11911</v>
      </c>
      <c r="O518" s="23" t="s">
        <v>11988</v>
      </c>
      <c r="P518" s="25" t="s">
        <v>11989</v>
      </c>
      <c r="Q518" s="25" t="s">
        <v>11990</v>
      </c>
      <c r="R518" s="25" t="s">
        <v>11991</v>
      </c>
      <c r="S518" s="25" t="s">
        <v>11992</v>
      </c>
      <c r="T518" s="23" t="s">
        <v>7226</v>
      </c>
      <c r="U518" s="23" t="s">
        <v>7226</v>
      </c>
      <c r="V518" s="25" t="s">
        <v>11990</v>
      </c>
      <c r="W518" s="23" t="s">
        <v>7227</v>
      </c>
      <c r="X518" s="23" t="s">
        <v>8026</v>
      </c>
      <c r="Y518" s="23" t="s">
        <v>11917</v>
      </c>
      <c r="Z518" s="25" t="s">
        <v>11993</v>
      </c>
      <c r="AA518" s="23" t="s">
        <v>7226</v>
      </c>
      <c r="AB518" s="23" t="s">
        <v>7226</v>
      </c>
      <c r="AC518" s="25" t="s">
        <v>7225</v>
      </c>
    </row>
    <row r="519" spans="2:29" ht="15.6" customHeight="1" x14ac:dyDescent="0.25">
      <c r="B519" s="21" t="s">
        <v>7267</v>
      </c>
      <c r="C519" s="22" t="s">
        <v>8344</v>
      </c>
      <c r="D519" s="23" t="s">
        <v>7267</v>
      </c>
      <c r="E519" s="23" t="s">
        <v>7580</v>
      </c>
      <c r="F519" s="23" t="s">
        <v>8011</v>
      </c>
      <c r="G519" s="23" t="s">
        <v>8345</v>
      </c>
      <c r="H519" s="23" t="s">
        <v>11994</v>
      </c>
      <c r="I519" s="23" t="s">
        <v>11907</v>
      </c>
      <c r="J519" s="23" t="s">
        <v>11908</v>
      </c>
      <c r="K519" s="23" t="s">
        <v>11995</v>
      </c>
      <c r="L519" s="24" t="s">
        <v>11996</v>
      </c>
      <c r="M519" s="23" t="s">
        <v>7274</v>
      </c>
      <c r="N519" s="23" t="s">
        <v>11911</v>
      </c>
      <c r="O519" s="23" t="s">
        <v>11997</v>
      </c>
      <c r="P519" s="25" t="s">
        <v>11998</v>
      </c>
      <c r="Q519" s="25" t="s">
        <v>11999</v>
      </c>
      <c r="R519" s="25" t="s">
        <v>12000</v>
      </c>
      <c r="S519" s="25" t="s">
        <v>12001</v>
      </c>
      <c r="T519" s="23" t="s">
        <v>7226</v>
      </c>
      <c r="U519" s="23" t="s">
        <v>7226</v>
      </c>
      <c r="V519" s="25" t="s">
        <v>11999</v>
      </c>
      <c r="W519" s="23" t="s">
        <v>7227</v>
      </c>
      <c r="X519" s="23" t="s">
        <v>8026</v>
      </c>
      <c r="Y519" s="23" t="s">
        <v>11917</v>
      </c>
      <c r="Z519" s="25" t="s">
        <v>12002</v>
      </c>
      <c r="AA519" s="23" t="s">
        <v>7226</v>
      </c>
      <c r="AB519" s="23" t="s">
        <v>7226</v>
      </c>
      <c r="AC519" s="25" t="s">
        <v>7225</v>
      </c>
    </row>
    <row r="520" spans="2:29" ht="15.6" customHeight="1" x14ac:dyDescent="0.25">
      <c r="B520" s="21" t="s">
        <v>7267</v>
      </c>
      <c r="C520" s="22" t="s">
        <v>8344</v>
      </c>
      <c r="D520" s="23" t="s">
        <v>7267</v>
      </c>
      <c r="E520" s="23" t="s">
        <v>7580</v>
      </c>
      <c r="F520" s="23" t="s">
        <v>8011</v>
      </c>
      <c r="G520" s="23" t="s">
        <v>8345</v>
      </c>
      <c r="H520" s="23" t="s">
        <v>12003</v>
      </c>
      <c r="I520" s="23" t="s">
        <v>11907</v>
      </c>
      <c r="J520" s="23" t="s">
        <v>11908</v>
      </c>
      <c r="K520" s="23" t="s">
        <v>12004</v>
      </c>
      <c r="L520" s="24" t="s">
        <v>12005</v>
      </c>
      <c r="M520" s="23" t="s">
        <v>7274</v>
      </c>
      <c r="N520" s="23" t="s">
        <v>11911</v>
      </c>
      <c r="O520" s="23" t="s">
        <v>12006</v>
      </c>
      <c r="P520" s="25" t="s">
        <v>12007</v>
      </c>
      <c r="Q520" s="25" t="s">
        <v>12008</v>
      </c>
      <c r="R520" s="25" t="s">
        <v>12009</v>
      </c>
      <c r="S520" s="25" t="s">
        <v>12010</v>
      </c>
      <c r="T520" s="23" t="s">
        <v>7226</v>
      </c>
      <c r="U520" s="23" t="s">
        <v>7226</v>
      </c>
      <c r="V520" s="25" t="s">
        <v>12008</v>
      </c>
      <c r="W520" s="23" t="s">
        <v>7227</v>
      </c>
      <c r="X520" s="23" t="s">
        <v>8026</v>
      </c>
      <c r="Y520" s="23" t="s">
        <v>11917</v>
      </c>
      <c r="Z520" s="25" t="s">
        <v>12011</v>
      </c>
      <c r="AA520" s="23" t="s">
        <v>7226</v>
      </c>
      <c r="AB520" s="23" t="s">
        <v>7226</v>
      </c>
      <c r="AC520" s="25" t="s">
        <v>7225</v>
      </c>
    </row>
    <row r="521" spans="2:29" ht="15.6" customHeight="1" x14ac:dyDescent="0.25">
      <c r="B521" s="21" t="s">
        <v>7267</v>
      </c>
      <c r="C521" s="22" t="s">
        <v>8344</v>
      </c>
      <c r="D521" s="23" t="s">
        <v>7267</v>
      </c>
      <c r="E521" s="23" t="s">
        <v>7580</v>
      </c>
      <c r="F521" s="23" t="s">
        <v>8011</v>
      </c>
      <c r="G521" s="23" t="s">
        <v>8345</v>
      </c>
      <c r="H521" s="23" t="s">
        <v>12012</v>
      </c>
      <c r="I521" s="23" t="s">
        <v>11907</v>
      </c>
      <c r="J521" s="23" t="s">
        <v>11908</v>
      </c>
      <c r="K521" s="23" t="s">
        <v>12013</v>
      </c>
      <c r="L521" s="24" t="s">
        <v>12014</v>
      </c>
      <c r="M521" s="23" t="s">
        <v>7274</v>
      </c>
      <c r="N521" s="23" t="s">
        <v>11911</v>
      </c>
      <c r="O521" s="23" t="s">
        <v>12015</v>
      </c>
      <c r="P521" s="25" t="s">
        <v>12016</v>
      </c>
      <c r="Q521" s="25" t="s">
        <v>12017</v>
      </c>
      <c r="R521" s="25" t="s">
        <v>12018</v>
      </c>
      <c r="S521" s="25" t="s">
        <v>12019</v>
      </c>
      <c r="T521" s="23" t="s">
        <v>7226</v>
      </c>
      <c r="U521" s="23" t="s">
        <v>7226</v>
      </c>
      <c r="V521" s="25" t="s">
        <v>12017</v>
      </c>
      <c r="W521" s="23" t="s">
        <v>7227</v>
      </c>
      <c r="X521" s="23" t="s">
        <v>8026</v>
      </c>
      <c r="Y521" s="23" t="s">
        <v>11917</v>
      </c>
      <c r="Z521" s="25" t="s">
        <v>12020</v>
      </c>
      <c r="AA521" s="23" t="s">
        <v>7226</v>
      </c>
      <c r="AB521" s="23" t="s">
        <v>7226</v>
      </c>
      <c r="AC521" s="25" t="s">
        <v>7225</v>
      </c>
    </row>
    <row r="522" spans="2:29" ht="15.6" customHeight="1" x14ac:dyDescent="0.25">
      <c r="B522" s="21" t="s">
        <v>7267</v>
      </c>
      <c r="C522" s="22" t="s">
        <v>8344</v>
      </c>
      <c r="D522" s="23" t="s">
        <v>7267</v>
      </c>
      <c r="E522" s="23" t="s">
        <v>7580</v>
      </c>
      <c r="F522" s="23" t="s">
        <v>8011</v>
      </c>
      <c r="G522" s="23" t="s">
        <v>8345</v>
      </c>
      <c r="H522" s="23" t="s">
        <v>12021</v>
      </c>
      <c r="I522" s="23" t="s">
        <v>11907</v>
      </c>
      <c r="J522" s="23" t="s">
        <v>11908</v>
      </c>
      <c r="K522" s="23" t="s">
        <v>12022</v>
      </c>
      <c r="L522" s="24" t="s">
        <v>10647</v>
      </c>
      <c r="M522" s="23" t="s">
        <v>7274</v>
      </c>
      <c r="N522" s="23" t="s">
        <v>11911</v>
      </c>
      <c r="O522" s="23" t="s">
        <v>12023</v>
      </c>
      <c r="P522" s="25" t="s">
        <v>12024</v>
      </c>
      <c r="Q522" s="25" t="s">
        <v>12025</v>
      </c>
      <c r="R522" s="25" t="s">
        <v>12026</v>
      </c>
      <c r="S522" s="25" t="s">
        <v>12027</v>
      </c>
      <c r="T522" s="23" t="s">
        <v>7226</v>
      </c>
      <c r="U522" s="23" t="s">
        <v>7226</v>
      </c>
      <c r="V522" s="25" t="s">
        <v>12025</v>
      </c>
      <c r="W522" s="23" t="s">
        <v>7227</v>
      </c>
      <c r="X522" s="23" t="s">
        <v>8026</v>
      </c>
      <c r="Y522" s="23" t="s">
        <v>11917</v>
      </c>
      <c r="Z522" s="25" t="s">
        <v>12028</v>
      </c>
      <c r="AA522" s="23" t="s">
        <v>7226</v>
      </c>
      <c r="AB522" s="23" t="s">
        <v>7226</v>
      </c>
      <c r="AC522" s="25" t="s">
        <v>7225</v>
      </c>
    </row>
    <row r="523" spans="2:29" ht="15.6" customHeight="1" x14ac:dyDescent="0.25">
      <c r="B523" s="21"/>
      <c r="C523" s="22"/>
      <c r="D523" s="23"/>
      <c r="E523" s="23"/>
      <c r="F523" s="23"/>
      <c r="G523" s="23"/>
      <c r="H523" s="26"/>
      <c r="I523" s="23"/>
      <c r="J523" s="26"/>
      <c r="K523" s="26"/>
      <c r="L523" s="27" t="s">
        <v>12029</v>
      </c>
      <c r="M523" s="26"/>
      <c r="N523" s="26"/>
      <c r="O523" s="26"/>
      <c r="P523" s="28" t="s">
        <v>12030</v>
      </c>
      <c r="Q523" s="28" t="s">
        <v>12031</v>
      </c>
      <c r="R523" s="28" t="s">
        <v>12032</v>
      </c>
      <c r="S523" s="28" t="s">
        <v>12033</v>
      </c>
      <c r="T523" s="26"/>
      <c r="U523" s="26"/>
      <c r="V523" s="28" t="s">
        <v>12031</v>
      </c>
      <c r="W523" s="26"/>
      <c r="X523" s="26"/>
      <c r="Y523" s="26"/>
      <c r="Z523" s="28" t="s">
        <v>12034</v>
      </c>
      <c r="AA523" s="26"/>
      <c r="AB523" s="26"/>
      <c r="AC523" s="28" t="s">
        <v>7225</v>
      </c>
    </row>
    <row r="524" spans="2:29" ht="15.6" customHeight="1" x14ac:dyDescent="0.25">
      <c r="B524" s="21" t="s">
        <v>7267</v>
      </c>
      <c r="C524" s="22" t="s">
        <v>12035</v>
      </c>
      <c r="D524" s="23" t="s">
        <v>9147</v>
      </c>
      <c r="E524" s="23" t="s">
        <v>7580</v>
      </c>
      <c r="F524" s="23" t="s">
        <v>7434</v>
      </c>
      <c r="G524" s="23" t="s">
        <v>12036</v>
      </c>
      <c r="H524" s="23" t="s">
        <v>12037</v>
      </c>
      <c r="I524" s="23" t="s">
        <v>12038</v>
      </c>
      <c r="J524" s="23" t="s">
        <v>12039</v>
      </c>
      <c r="K524" s="23" t="s">
        <v>12040</v>
      </c>
      <c r="L524" s="24" t="s">
        <v>12041</v>
      </c>
      <c r="M524" s="23" t="s">
        <v>7274</v>
      </c>
      <c r="N524" s="23" t="s">
        <v>9625</v>
      </c>
      <c r="O524" s="23" t="s">
        <v>12042</v>
      </c>
      <c r="P524" s="25" t="s">
        <v>12043</v>
      </c>
      <c r="Q524" s="25" t="s">
        <v>12044</v>
      </c>
      <c r="R524" s="25" t="s">
        <v>12045</v>
      </c>
      <c r="S524" s="25" t="s">
        <v>12046</v>
      </c>
      <c r="T524" s="23" t="s">
        <v>7226</v>
      </c>
      <c r="U524" s="23" t="s">
        <v>7226</v>
      </c>
      <c r="V524" s="25" t="s">
        <v>12044</v>
      </c>
      <c r="W524" s="23" t="s">
        <v>7227</v>
      </c>
      <c r="X524" s="23" t="s">
        <v>7450</v>
      </c>
      <c r="Y524" s="23" t="s">
        <v>9631</v>
      </c>
      <c r="Z524" s="25" t="s">
        <v>12047</v>
      </c>
      <c r="AA524" s="23" t="s">
        <v>7226</v>
      </c>
      <c r="AB524" s="23" t="s">
        <v>7226</v>
      </c>
      <c r="AC524" s="25" t="s">
        <v>7225</v>
      </c>
    </row>
    <row r="525" spans="2:29" ht="15.6" customHeight="1" x14ac:dyDescent="0.25">
      <c r="B525" s="21" t="s">
        <v>7267</v>
      </c>
      <c r="C525" s="22" t="s">
        <v>12035</v>
      </c>
      <c r="D525" s="23" t="s">
        <v>9147</v>
      </c>
      <c r="E525" s="23" t="s">
        <v>7580</v>
      </c>
      <c r="F525" s="23" t="s">
        <v>7434</v>
      </c>
      <c r="G525" s="23" t="s">
        <v>12036</v>
      </c>
      <c r="H525" s="23" t="s">
        <v>12048</v>
      </c>
      <c r="I525" s="23" t="s">
        <v>12038</v>
      </c>
      <c r="J525" s="23" t="s">
        <v>12039</v>
      </c>
      <c r="K525" s="23" t="s">
        <v>12049</v>
      </c>
      <c r="L525" s="24" t="s">
        <v>12050</v>
      </c>
      <c r="M525" s="23" t="s">
        <v>7274</v>
      </c>
      <c r="N525" s="23" t="s">
        <v>9625</v>
      </c>
      <c r="O525" s="23" t="s">
        <v>12051</v>
      </c>
      <c r="P525" s="25" t="s">
        <v>12052</v>
      </c>
      <c r="Q525" s="25" t="s">
        <v>12053</v>
      </c>
      <c r="R525" s="25" t="s">
        <v>12054</v>
      </c>
      <c r="S525" s="25" t="s">
        <v>12055</v>
      </c>
      <c r="T525" s="23" t="s">
        <v>7226</v>
      </c>
      <c r="U525" s="23" t="s">
        <v>7226</v>
      </c>
      <c r="V525" s="25" t="s">
        <v>12053</v>
      </c>
      <c r="W525" s="23" t="s">
        <v>7227</v>
      </c>
      <c r="X525" s="23" t="s">
        <v>7450</v>
      </c>
      <c r="Y525" s="23" t="s">
        <v>9631</v>
      </c>
      <c r="Z525" s="25" t="s">
        <v>12056</v>
      </c>
      <c r="AA525" s="23" t="s">
        <v>7226</v>
      </c>
      <c r="AB525" s="23" t="s">
        <v>7226</v>
      </c>
      <c r="AC525" s="25" t="s">
        <v>7225</v>
      </c>
    </row>
    <row r="526" spans="2:29" ht="15.6" customHeight="1" x14ac:dyDescent="0.25">
      <c r="B526" s="21" t="s">
        <v>7267</v>
      </c>
      <c r="C526" s="22" t="s">
        <v>12035</v>
      </c>
      <c r="D526" s="23" t="s">
        <v>9147</v>
      </c>
      <c r="E526" s="23" t="s">
        <v>7580</v>
      </c>
      <c r="F526" s="23" t="s">
        <v>7434</v>
      </c>
      <c r="G526" s="23" t="s">
        <v>12036</v>
      </c>
      <c r="H526" s="23" t="s">
        <v>12057</v>
      </c>
      <c r="I526" s="23" t="s">
        <v>12038</v>
      </c>
      <c r="J526" s="23" t="s">
        <v>12039</v>
      </c>
      <c r="K526" s="23" t="s">
        <v>12058</v>
      </c>
      <c r="L526" s="24" t="s">
        <v>12059</v>
      </c>
      <c r="M526" s="23" t="s">
        <v>7274</v>
      </c>
      <c r="N526" s="23" t="s">
        <v>9625</v>
      </c>
      <c r="O526" s="23" t="s">
        <v>12060</v>
      </c>
      <c r="P526" s="25" t="s">
        <v>12061</v>
      </c>
      <c r="Q526" s="25" t="s">
        <v>12062</v>
      </c>
      <c r="R526" s="25" t="s">
        <v>12063</v>
      </c>
      <c r="S526" s="25" t="s">
        <v>12064</v>
      </c>
      <c r="T526" s="23" t="s">
        <v>7226</v>
      </c>
      <c r="U526" s="23" t="s">
        <v>7226</v>
      </c>
      <c r="V526" s="25" t="s">
        <v>12062</v>
      </c>
      <c r="W526" s="23" t="s">
        <v>7227</v>
      </c>
      <c r="X526" s="23" t="s">
        <v>7450</v>
      </c>
      <c r="Y526" s="23" t="s">
        <v>9631</v>
      </c>
      <c r="Z526" s="25" t="s">
        <v>12065</v>
      </c>
      <c r="AA526" s="23" t="s">
        <v>7226</v>
      </c>
      <c r="AB526" s="23" t="s">
        <v>7226</v>
      </c>
      <c r="AC526" s="25" t="s">
        <v>7225</v>
      </c>
    </row>
    <row r="527" spans="2:29" ht="15.6" customHeight="1" x14ac:dyDescent="0.25">
      <c r="B527" s="21" t="s">
        <v>7267</v>
      </c>
      <c r="C527" s="22" t="s">
        <v>12035</v>
      </c>
      <c r="D527" s="23" t="s">
        <v>9147</v>
      </c>
      <c r="E527" s="23" t="s">
        <v>7580</v>
      </c>
      <c r="F527" s="23" t="s">
        <v>7434</v>
      </c>
      <c r="G527" s="23" t="s">
        <v>12036</v>
      </c>
      <c r="H527" s="23" t="s">
        <v>12066</v>
      </c>
      <c r="I527" s="23" t="s">
        <v>12038</v>
      </c>
      <c r="J527" s="23" t="s">
        <v>12039</v>
      </c>
      <c r="K527" s="23" t="s">
        <v>12067</v>
      </c>
      <c r="L527" s="24" t="s">
        <v>12068</v>
      </c>
      <c r="M527" s="23" t="s">
        <v>7274</v>
      </c>
      <c r="N527" s="23" t="s">
        <v>9625</v>
      </c>
      <c r="O527" s="23" t="s">
        <v>12069</v>
      </c>
      <c r="P527" s="25" t="s">
        <v>12070</v>
      </c>
      <c r="Q527" s="25" t="s">
        <v>12071</v>
      </c>
      <c r="R527" s="25" t="s">
        <v>12072</v>
      </c>
      <c r="S527" s="25" t="s">
        <v>12073</v>
      </c>
      <c r="T527" s="23" t="s">
        <v>7226</v>
      </c>
      <c r="U527" s="23" t="s">
        <v>7226</v>
      </c>
      <c r="V527" s="25" t="s">
        <v>12071</v>
      </c>
      <c r="W527" s="23" t="s">
        <v>7227</v>
      </c>
      <c r="X527" s="23" t="s">
        <v>7450</v>
      </c>
      <c r="Y527" s="23" t="s">
        <v>9631</v>
      </c>
      <c r="Z527" s="25" t="s">
        <v>12074</v>
      </c>
      <c r="AA527" s="23" t="s">
        <v>7226</v>
      </c>
      <c r="AB527" s="23" t="s">
        <v>7226</v>
      </c>
      <c r="AC527" s="25" t="s">
        <v>7225</v>
      </c>
    </row>
    <row r="528" spans="2:29" ht="15.6" customHeight="1" x14ac:dyDescent="0.25">
      <c r="B528" s="21" t="s">
        <v>7267</v>
      </c>
      <c r="C528" s="22" t="s">
        <v>12035</v>
      </c>
      <c r="D528" s="23" t="s">
        <v>9147</v>
      </c>
      <c r="E528" s="23" t="s">
        <v>7580</v>
      </c>
      <c r="F528" s="23" t="s">
        <v>7434</v>
      </c>
      <c r="G528" s="23" t="s">
        <v>12036</v>
      </c>
      <c r="H528" s="23" t="s">
        <v>12075</v>
      </c>
      <c r="I528" s="23" t="s">
        <v>12038</v>
      </c>
      <c r="J528" s="23" t="s">
        <v>12039</v>
      </c>
      <c r="K528" s="23" t="s">
        <v>12076</v>
      </c>
      <c r="L528" s="24" t="s">
        <v>12077</v>
      </c>
      <c r="M528" s="23" t="s">
        <v>7274</v>
      </c>
      <c r="N528" s="23" t="s">
        <v>9625</v>
      </c>
      <c r="O528" s="23" t="s">
        <v>12078</v>
      </c>
      <c r="P528" s="25" t="s">
        <v>12079</v>
      </c>
      <c r="Q528" s="25" t="s">
        <v>12080</v>
      </c>
      <c r="R528" s="25" t="s">
        <v>12081</v>
      </c>
      <c r="S528" s="25" t="s">
        <v>12082</v>
      </c>
      <c r="T528" s="23" t="s">
        <v>7226</v>
      </c>
      <c r="U528" s="23" t="s">
        <v>7226</v>
      </c>
      <c r="V528" s="25" t="s">
        <v>12080</v>
      </c>
      <c r="W528" s="23" t="s">
        <v>7227</v>
      </c>
      <c r="X528" s="23" t="s">
        <v>7450</v>
      </c>
      <c r="Y528" s="23" t="s">
        <v>9631</v>
      </c>
      <c r="Z528" s="25" t="s">
        <v>12083</v>
      </c>
      <c r="AA528" s="23" t="s">
        <v>7226</v>
      </c>
      <c r="AB528" s="23" t="s">
        <v>7226</v>
      </c>
      <c r="AC528" s="25" t="s">
        <v>7225</v>
      </c>
    </row>
    <row r="529" spans="2:29" ht="15.6" customHeight="1" x14ac:dyDescent="0.25">
      <c r="B529" s="21" t="s">
        <v>7267</v>
      </c>
      <c r="C529" s="22" t="s">
        <v>12035</v>
      </c>
      <c r="D529" s="23" t="s">
        <v>9147</v>
      </c>
      <c r="E529" s="23" t="s">
        <v>7580</v>
      </c>
      <c r="F529" s="23" t="s">
        <v>7434</v>
      </c>
      <c r="G529" s="23" t="s">
        <v>12036</v>
      </c>
      <c r="H529" s="23" t="s">
        <v>12084</v>
      </c>
      <c r="I529" s="23" t="s">
        <v>12038</v>
      </c>
      <c r="J529" s="23" t="s">
        <v>12039</v>
      </c>
      <c r="K529" s="23" t="s">
        <v>12085</v>
      </c>
      <c r="L529" s="24" t="s">
        <v>12086</v>
      </c>
      <c r="M529" s="23" t="s">
        <v>7274</v>
      </c>
      <c r="N529" s="23" t="s">
        <v>9625</v>
      </c>
      <c r="O529" s="23" t="s">
        <v>12087</v>
      </c>
      <c r="P529" s="25" t="s">
        <v>12088</v>
      </c>
      <c r="Q529" s="25" t="s">
        <v>12089</v>
      </c>
      <c r="R529" s="25" t="s">
        <v>12090</v>
      </c>
      <c r="S529" s="25" t="s">
        <v>12091</v>
      </c>
      <c r="T529" s="23" t="s">
        <v>7226</v>
      </c>
      <c r="U529" s="23" t="s">
        <v>7226</v>
      </c>
      <c r="V529" s="25" t="s">
        <v>12089</v>
      </c>
      <c r="W529" s="23" t="s">
        <v>7227</v>
      </c>
      <c r="X529" s="23" t="s">
        <v>7450</v>
      </c>
      <c r="Y529" s="23" t="s">
        <v>9631</v>
      </c>
      <c r="Z529" s="25" t="s">
        <v>12092</v>
      </c>
      <c r="AA529" s="23" t="s">
        <v>7226</v>
      </c>
      <c r="AB529" s="23" t="s">
        <v>7226</v>
      </c>
      <c r="AC529" s="25" t="s">
        <v>7225</v>
      </c>
    </row>
    <row r="530" spans="2:29" ht="15.6" customHeight="1" x14ac:dyDescent="0.25">
      <c r="B530" s="21"/>
      <c r="C530" s="22"/>
      <c r="D530" s="23"/>
      <c r="E530" s="23"/>
      <c r="F530" s="23"/>
      <c r="G530" s="23"/>
      <c r="H530" s="26"/>
      <c r="I530" s="23"/>
      <c r="J530" s="26"/>
      <c r="K530" s="26"/>
      <c r="L530" s="27" t="s">
        <v>12093</v>
      </c>
      <c r="M530" s="26"/>
      <c r="N530" s="26"/>
      <c r="O530" s="26"/>
      <c r="P530" s="28" t="s">
        <v>12094</v>
      </c>
      <c r="Q530" s="28" t="s">
        <v>12095</v>
      </c>
      <c r="R530" s="28" t="s">
        <v>12096</v>
      </c>
      <c r="S530" s="28" t="s">
        <v>12097</v>
      </c>
      <c r="T530" s="26"/>
      <c r="U530" s="26"/>
      <c r="V530" s="28" t="s">
        <v>12095</v>
      </c>
      <c r="W530" s="26"/>
      <c r="X530" s="26"/>
      <c r="Y530" s="26"/>
      <c r="Z530" s="28" t="s">
        <v>12098</v>
      </c>
      <c r="AA530" s="26"/>
      <c r="AB530" s="26"/>
      <c r="AC530" s="28" t="s">
        <v>7225</v>
      </c>
    </row>
    <row r="531" spans="2:29" ht="15.6" customHeight="1" x14ac:dyDescent="0.25">
      <c r="B531" s="21" t="s">
        <v>8488</v>
      </c>
      <c r="C531" s="22" t="s">
        <v>7899</v>
      </c>
      <c r="D531" s="23" t="s">
        <v>7267</v>
      </c>
      <c r="E531" s="23" t="s">
        <v>7213</v>
      </c>
      <c r="F531" s="23" t="s">
        <v>7267</v>
      </c>
      <c r="G531" s="23" t="s">
        <v>7900</v>
      </c>
      <c r="H531" s="23" t="s">
        <v>12099</v>
      </c>
      <c r="I531" s="23" t="s">
        <v>12100</v>
      </c>
      <c r="J531" s="23" t="s">
        <v>12101</v>
      </c>
      <c r="K531" s="23" t="s">
        <v>10</v>
      </c>
      <c r="L531" s="24" t="s">
        <v>12102</v>
      </c>
      <c r="M531" s="23" t="s">
        <v>7274</v>
      </c>
      <c r="N531" s="23" t="s">
        <v>12103</v>
      </c>
      <c r="O531" s="23" t="s">
        <v>12103</v>
      </c>
      <c r="P531" s="25" t="s">
        <v>12104</v>
      </c>
      <c r="Q531" s="25" t="s">
        <v>12105</v>
      </c>
      <c r="R531" s="25" t="s">
        <v>12106</v>
      </c>
      <c r="S531" s="25" t="s">
        <v>12107</v>
      </c>
      <c r="T531" s="23" t="s">
        <v>7226</v>
      </c>
      <c r="U531" s="23" t="s">
        <v>7226</v>
      </c>
      <c r="V531" s="25" t="s">
        <v>12105</v>
      </c>
      <c r="W531" s="23" t="s">
        <v>7227</v>
      </c>
      <c r="X531" s="23" t="s">
        <v>12103</v>
      </c>
      <c r="Y531" s="23" t="s">
        <v>7226</v>
      </c>
      <c r="Z531" s="25" t="s">
        <v>7225</v>
      </c>
      <c r="AA531" s="23" t="s">
        <v>7226</v>
      </c>
      <c r="AB531" s="23" t="s">
        <v>7226</v>
      </c>
      <c r="AC531" s="25" t="s">
        <v>7225</v>
      </c>
    </row>
    <row r="532" spans="2:29" ht="15.6" customHeight="1" x14ac:dyDescent="0.25">
      <c r="B532" s="21" t="s">
        <v>8488</v>
      </c>
      <c r="C532" s="22" t="s">
        <v>7899</v>
      </c>
      <c r="D532" s="23" t="s">
        <v>7267</v>
      </c>
      <c r="E532" s="23" t="s">
        <v>7213</v>
      </c>
      <c r="F532" s="23" t="s">
        <v>7267</v>
      </c>
      <c r="G532" s="23" t="s">
        <v>7900</v>
      </c>
      <c r="H532" s="23" t="s">
        <v>12108</v>
      </c>
      <c r="I532" s="23" t="s">
        <v>12100</v>
      </c>
      <c r="J532" s="23" t="s">
        <v>12101</v>
      </c>
      <c r="K532" s="23" t="s">
        <v>10</v>
      </c>
      <c r="L532" s="24" t="s">
        <v>12109</v>
      </c>
      <c r="M532" s="23" t="s">
        <v>7274</v>
      </c>
      <c r="N532" s="23" t="s">
        <v>12103</v>
      </c>
      <c r="O532" s="23" t="s">
        <v>12103</v>
      </c>
      <c r="P532" s="25" t="s">
        <v>12110</v>
      </c>
      <c r="Q532" s="25" t="s">
        <v>12111</v>
      </c>
      <c r="R532" s="25" t="s">
        <v>12112</v>
      </c>
      <c r="S532" s="25" t="s">
        <v>12113</v>
      </c>
      <c r="T532" s="23" t="s">
        <v>7226</v>
      </c>
      <c r="U532" s="23" t="s">
        <v>7226</v>
      </c>
      <c r="V532" s="25" t="s">
        <v>12111</v>
      </c>
      <c r="W532" s="23" t="s">
        <v>7227</v>
      </c>
      <c r="X532" s="23" t="s">
        <v>12103</v>
      </c>
      <c r="Y532" s="23" t="s">
        <v>7226</v>
      </c>
      <c r="Z532" s="25" t="s">
        <v>7225</v>
      </c>
      <c r="AA532" s="23" t="s">
        <v>7226</v>
      </c>
      <c r="AB532" s="23" t="s">
        <v>7226</v>
      </c>
      <c r="AC532" s="25" t="s">
        <v>7225</v>
      </c>
    </row>
    <row r="533" spans="2:29" ht="15.6" customHeight="1" x14ac:dyDescent="0.25">
      <c r="B533" s="21" t="s">
        <v>8488</v>
      </c>
      <c r="C533" s="22" t="s">
        <v>7899</v>
      </c>
      <c r="D533" s="23" t="s">
        <v>7267</v>
      </c>
      <c r="E533" s="23" t="s">
        <v>7213</v>
      </c>
      <c r="F533" s="23" t="s">
        <v>7267</v>
      </c>
      <c r="G533" s="23" t="s">
        <v>7900</v>
      </c>
      <c r="H533" s="23" t="s">
        <v>12114</v>
      </c>
      <c r="I533" s="23" t="s">
        <v>12100</v>
      </c>
      <c r="J533" s="23" t="s">
        <v>12101</v>
      </c>
      <c r="K533" s="23" t="s">
        <v>10</v>
      </c>
      <c r="L533" s="24" t="s">
        <v>12115</v>
      </c>
      <c r="M533" s="23" t="s">
        <v>7274</v>
      </c>
      <c r="N533" s="23" t="s">
        <v>12103</v>
      </c>
      <c r="O533" s="23" t="s">
        <v>12103</v>
      </c>
      <c r="P533" s="25" t="s">
        <v>12116</v>
      </c>
      <c r="Q533" s="25" t="s">
        <v>12117</v>
      </c>
      <c r="R533" s="25" t="s">
        <v>11800</v>
      </c>
      <c r="S533" s="25" t="s">
        <v>12118</v>
      </c>
      <c r="T533" s="23" t="s">
        <v>7226</v>
      </c>
      <c r="U533" s="23" t="s">
        <v>7226</v>
      </c>
      <c r="V533" s="25" t="s">
        <v>12117</v>
      </c>
      <c r="W533" s="23" t="s">
        <v>7227</v>
      </c>
      <c r="X533" s="23" t="s">
        <v>12103</v>
      </c>
      <c r="Y533" s="23" t="s">
        <v>7226</v>
      </c>
      <c r="Z533" s="25" t="s">
        <v>7225</v>
      </c>
      <c r="AA533" s="23" t="s">
        <v>7226</v>
      </c>
      <c r="AB533" s="23" t="s">
        <v>7226</v>
      </c>
      <c r="AC533" s="25" t="s">
        <v>7225</v>
      </c>
    </row>
    <row r="534" spans="2:29" ht="15.6" customHeight="1" x14ac:dyDescent="0.25">
      <c r="B534" s="21" t="s">
        <v>8488</v>
      </c>
      <c r="C534" s="22" t="s">
        <v>7899</v>
      </c>
      <c r="D534" s="23" t="s">
        <v>7267</v>
      </c>
      <c r="E534" s="23" t="s">
        <v>7213</v>
      </c>
      <c r="F534" s="23" t="s">
        <v>7267</v>
      </c>
      <c r="G534" s="23" t="s">
        <v>7900</v>
      </c>
      <c r="H534" s="23" t="s">
        <v>12119</v>
      </c>
      <c r="I534" s="23" t="s">
        <v>12100</v>
      </c>
      <c r="J534" s="23" t="s">
        <v>12101</v>
      </c>
      <c r="K534" s="23" t="s">
        <v>10</v>
      </c>
      <c r="L534" s="24" t="s">
        <v>12120</v>
      </c>
      <c r="M534" s="23" t="s">
        <v>7274</v>
      </c>
      <c r="N534" s="23" t="s">
        <v>12103</v>
      </c>
      <c r="O534" s="23" t="s">
        <v>12103</v>
      </c>
      <c r="P534" s="25" t="s">
        <v>12121</v>
      </c>
      <c r="Q534" s="25" t="s">
        <v>12122</v>
      </c>
      <c r="R534" s="25" t="s">
        <v>12123</v>
      </c>
      <c r="S534" s="25" t="s">
        <v>12124</v>
      </c>
      <c r="T534" s="23" t="s">
        <v>7226</v>
      </c>
      <c r="U534" s="23" t="s">
        <v>7226</v>
      </c>
      <c r="V534" s="25" t="s">
        <v>12122</v>
      </c>
      <c r="W534" s="23" t="s">
        <v>7227</v>
      </c>
      <c r="X534" s="23" t="s">
        <v>12103</v>
      </c>
      <c r="Y534" s="23" t="s">
        <v>7226</v>
      </c>
      <c r="Z534" s="25" t="s">
        <v>7225</v>
      </c>
      <c r="AA534" s="23" t="s">
        <v>7226</v>
      </c>
      <c r="AB534" s="23" t="s">
        <v>7226</v>
      </c>
      <c r="AC534" s="25" t="s">
        <v>7225</v>
      </c>
    </row>
    <row r="535" spans="2:29" ht="15.6" customHeight="1" x14ac:dyDescent="0.25">
      <c r="B535" s="21" t="s">
        <v>8488</v>
      </c>
      <c r="C535" s="22" t="s">
        <v>7899</v>
      </c>
      <c r="D535" s="23" t="s">
        <v>7267</v>
      </c>
      <c r="E535" s="23" t="s">
        <v>7213</v>
      </c>
      <c r="F535" s="23" t="s">
        <v>7267</v>
      </c>
      <c r="G535" s="23" t="s">
        <v>7900</v>
      </c>
      <c r="H535" s="23" t="s">
        <v>12125</v>
      </c>
      <c r="I535" s="23" t="s">
        <v>12100</v>
      </c>
      <c r="J535" s="23" t="s">
        <v>12101</v>
      </c>
      <c r="K535" s="23" t="s">
        <v>10</v>
      </c>
      <c r="L535" s="24" t="s">
        <v>12126</v>
      </c>
      <c r="M535" s="23" t="s">
        <v>7274</v>
      </c>
      <c r="N535" s="23" t="s">
        <v>12103</v>
      </c>
      <c r="O535" s="23" t="s">
        <v>12103</v>
      </c>
      <c r="P535" s="25" t="s">
        <v>12127</v>
      </c>
      <c r="Q535" s="25" t="s">
        <v>12128</v>
      </c>
      <c r="R535" s="25" t="s">
        <v>12129</v>
      </c>
      <c r="S535" s="25" t="s">
        <v>12130</v>
      </c>
      <c r="T535" s="23" t="s">
        <v>7226</v>
      </c>
      <c r="U535" s="23" t="s">
        <v>7226</v>
      </c>
      <c r="V535" s="25" t="s">
        <v>12128</v>
      </c>
      <c r="W535" s="23" t="s">
        <v>7227</v>
      </c>
      <c r="X535" s="23" t="s">
        <v>12103</v>
      </c>
      <c r="Y535" s="23" t="s">
        <v>7226</v>
      </c>
      <c r="Z535" s="25" t="s">
        <v>7225</v>
      </c>
      <c r="AA535" s="23" t="s">
        <v>7226</v>
      </c>
      <c r="AB535" s="23" t="s">
        <v>7226</v>
      </c>
      <c r="AC535" s="25" t="s">
        <v>7225</v>
      </c>
    </row>
    <row r="536" spans="2:29" ht="15.6" customHeight="1" x14ac:dyDescent="0.25">
      <c r="B536" s="21" t="s">
        <v>8488</v>
      </c>
      <c r="C536" s="22" t="s">
        <v>7899</v>
      </c>
      <c r="D536" s="23" t="s">
        <v>7267</v>
      </c>
      <c r="E536" s="23" t="s">
        <v>7213</v>
      </c>
      <c r="F536" s="23" t="s">
        <v>7267</v>
      </c>
      <c r="G536" s="23" t="s">
        <v>7900</v>
      </c>
      <c r="H536" s="23" t="s">
        <v>12131</v>
      </c>
      <c r="I536" s="23" t="s">
        <v>12100</v>
      </c>
      <c r="J536" s="23" t="s">
        <v>12101</v>
      </c>
      <c r="K536" s="23" t="s">
        <v>10</v>
      </c>
      <c r="L536" s="24" t="s">
        <v>12132</v>
      </c>
      <c r="M536" s="23" t="s">
        <v>7274</v>
      </c>
      <c r="N536" s="23" t="s">
        <v>12103</v>
      </c>
      <c r="O536" s="23" t="s">
        <v>12103</v>
      </c>
      <c r="P536" s="25" t="s">
        <v>12133</v>
      </c>
      <c r="Q536" s="25" t="s">
        <v>12134</v>
      </c>
      <c r="R536" s="25" t="s">
        <v>10516</v>
      </c>
      <c r="S536" s="25" t="s">
        <v>12135</v>
      </c>
      <c r="T536" s="23" t="s">
        <v>7226</v>
      </c>
      <c r="U536" s="23" t="s">
        <v>7226</v>
      </c>
      <c r="V536" s="25" t="s">
        <v>12134</v>
      </c>
      <c r="W536" s="23" t="s">
        <v>7227</v>
      </c>
      <c r="X536" s="23" t="s">
        <v>12103</v>
      </c>
      <c r="Y536" s="23" t="s">
        <v>7226</v>
      </c>
      <c r="Z536" s="25" t="s">
        <v>7225</v>
      </c>
      <c r="AA536" s="23" t="s">
        <v>7226</v>
      </c>
      <c r="AB536" s="23" t="s">
        <v>7226</v>
      </c>
      <c r="AC536" s="25" t="s">
        <v>7225</v>
      </c>
    </row>
    <row r="537" spans="2:29" ht="15.6" customHeight="1" x14ac:dyDescent="0.25">
      <c r="B537" s="21"/>
      <c r="C537" s="22"/>
      <c r="D537" s="23"/>
      <c r="E537" s="23"/>
      <c r="F537" s="23"/>
      <c r="G537" s="23"/>
      <c r="H537" s="26"/>
      <c r="I537" s="23"/>
      <c r="J537" s="26"/>
      <c r="K537" s="26"/>
      <c r="L537" s="27" t="s">
        <v>12136</v>
      </c>
      <c r="M537" s="26"/>
      <c r="N537" s="26"/>
      <c r="O537" s="26"/>
      <c r="P537" s="28" t="s">
        <v>12137</v>
      </c>
      <c r="Q537" s="28" t="s">
        <v>12138</v>
      </c>
      <c r="R537" s="28" t="s">
        <v>12139</v>
      </c>
      <c r="S537" s="28" t="s">
        <v>12140</v>
      </c>
      <c r="T537" s="26"/>
      <c r="U537" s="26"/>
      <c r="V537" s="28" t="s">
        <v>12138</v>
      </c>
      <c r="W537" s="26"/>
      <c r="X537" s="26"/>
      <c r="Y537" s="26"/>
      <c r="Z537" s="28" t="s">
        <v>7225</v>
      </c>
      <c r="AA537" s="26"/>
      <c r="AB537" s="26"/>
      <c r="AC537" s="28" t="s">
        <v>7225</v>
      </c>
    </row>
    <row r="538" spans="2:29" ht="15.6" customHeight="1" x14ac:dyDescent="0.25">
      <c r="B538" s="21" t="s">
        <v>8488</v>
      </c>
      <c r="C538" s="22" t="s">
        <v>7899</v>
      </c>
      <c r="D538" s="23" t="s">
        <v>7267</v>
      </c>
      <c r="E538" s="23" t="s">
        <v>7213</v>
      </c>
      <c r="F538" s="23" t="s">
        <v>7267</v>
      </c>
      <c r="G538" s="23" t="s">
        <v>7900</v>
      </c>
      <c r="H538" s="23" t="s">
        <v>12141</v>
      </c>
      <c r="I538" s="23" t="s">
        <v>12142</v>
      </c>
      <c r="J538" s="23" t="s">
        <v>12101</v>
      </c>
      <c r="K538" s="23" t="s">
        <v>10</v>
      </c>
      <c r="L538" s="24" t="s">
        <v>12143</v>
      </c>
      <c r="M538" s="23" t="s">
        <v>7274</v>
      </c>
      <c r="N538" s="23" t="s">
        <v>12144</v>
      </c>
      <c r="O538" s="23" t="s">
        <v>12144</v>
      </c>
      <c r="P538" s="25" t="s">
        <v>12145</v>
      </c>
      <c r="Q538" s="25" t="s">
        <v>12146</v>
      </c>
      <c r="R538" s="25" t="s">
        <v>12147</v>
      </c>
      <c r="S538" s="25" t="s">
        <v>12148</v>
      </c>
      <c r="T538" s="23" t="s">
        <v>7226</v>
      </c>
      <c r="U538" s="23" t="s">
        <v>7226</v>
      </c>
      <c r="V538" s="25" t="s">
        <v>12146</v>
      </c>
      <c r="W538" s="23" t="s">
        <v>7227</v>
      </c>
      <c r="X538" s="23" t="s">
        <v>12144</v>
      </c>
      <c r="Y538" s="23" t="s">
        <v>7226</v>
      </c>
      <c r="Z538" s="25" t="s">
        <v>7225</v>
      </c>
      <c r="AA538" s="23" t="s">
        <v>7226</v>
      </c>
      <c r="AB538" s="23" t="s">
        <v>7226</v>
      </c>
      <c r="AC538" s="25" t="s">
        <v>7225</v>
      </c>
    </row>
    <row r="539" spans="2:29" ht="15.6" customHeight="1" x14ac:dyDescent="0.25">
      <c r="B539" s="21" t="s">
        <v>8488</v>
      </c>
      <c r="C539" s="22" t="s">
        <v>7899</v>
      </c>
      <c r="D539" s="23" t="s">
        <v>7267</v>
      </c>
      <c r="E539" s="23" t="s">
        <v>7213</v>
      </c>
      <c r="F539" s="23" t="s">
        <v>7267</v>
      </c>
      <c r="G539" s="23" t="s">
        <v>7900</v>
      </c>
      <c r="H539" s="23" t="s">
        <v>12149</v>
      </c>
      <c r="I539" s="23" t="s">
        <v>12142</v>
      </c>
      <c r="J539" s="23" t="s">
        <v>12101</v>
      </c>
      <c r="K539" s="23" t="s">
        <v>10</v>
      </c>
      <c r="L539" s="24" t="s">
        <v>12150</v>
      </c>
      <c r="M539" s="23" t="s">
        <v>7274</v>
      </c>
      <c r="N539" s="23" t="s">
        <v>12144</v>
      </c>
      <c r="O539" s="23" t="s">
        <v>12144</v>
      </c>
      <c r="P539" s="25" t="s">
        <v>12151</v>
      </c>
      <c r="Q539" s="25" t="s">
        <v>12152</v>
      </c>
      <c r="R539" s="25" t="s">
        <v>12153</v>
      </c>
      <c r="S539" s="25" t="s">
        <v>12154</v>
      </c>
      <c r="T539" s="23" t="s">
        <v>7226</v>
      </c>
      <c r="U539" s="23" t="s">
        <v>7226</v>
      </c>
      <c r="V539" s="25" t="s">
        <v>12152</v>
      </c>
      <c r="W539" s="23" t="s">
        <v>7227</v>
      </c>
      <c r="X539" s="23" t="s">
        <v>12144</v>
      </c>
      <c r="Y539" s="23" t="s">
        <v>7226</v>
      </c>
      <c r="Z539" s="25" t="s">
        <v>7225</v>
      </c>
      <c r="AA539" s="23" t="s">
        <v>7226</v>
      </c>
      <c r="AB539" s="23" t="s">
        <v>7226</v>
      </c>
      <c r="AC539" s="25" t="s">
        <v>7225</v>
      </c>
    </row>
    <row r="540" spans="2:29" ht="15.6" customHeight="1" x14ac:dyDescent="0.25">
      <c r="B540" s="21" t="s">
        <v>8488</v>
      </c>
      <c r="C540" s="22" t="s">
        <v>7899</v>
      </c>
      <c r="D540" s="23" t="s">
        <v>7267</v>
      </c>
      <c r="E540" s="23" t="s">
        <v>7213</v>
      </c>
      <c r="F540" s="23" t="s">
        <v>7267</v>
      </c>
      <c r="G540" s="23" t="s">
        <v>7900</v>
      </c>
      <c r="H540" s="23" t="s">
        <v>12155</v>
      </c>
      <c r="I540" s="23" t="s">
        <v>12142</v>
      </c>
      <c r="J540" s="23" t="s">
        <v>12101</v>
      </c>
      <c r="K540" s="23" t="s">
        <v>10</v>
      </c>
      <c r="L540" s="24" t="s">
        <v>12156</v>
      </c>
      <c r="M540" s="23" t="s">
        <v>7274</v>
      </c>
      <c r="N540" s="23" t="s">
        <v>12144</v>
      </c>
      <c r="O540" s="23" t="s">
        <v>12144</v>
      </c>
      <c r="P540" s="25" t="s">
        <v>12157</v>
      </c>
      <c r="Q540" s="25" t="s">
        <v>12158</v>
      </c>
      <c r="R540" s="25" t="s">
        <v>12159</v>
      </c>
      <c r="S540" s="25" t="s">
        <v>12160</v>
      </c>
      <c r="T540" s="23" t="s">
        <v>7226</v>
      </c>
      <c r="U540" s="23" t="s">
        <v>7226</v>
      </c>
      <c r="V540" s="25" t="s">
        <v>12158</v>
      </c>
      <c r="W540" s="23" t="s">
        <v>7227</v>
      </c>
      <c r="X540" s="23" t="s">
        <v>12144</v>
      </c>
      <c r="Y540" s="23" t="s">
        <v>7226</v>
      </c>
      <c r="Z540" s="25" t="s">
        <v>7225</v>
      </c>
      <c r="AA540" s="23" t="s">
        <v>7226</v>
      </c>
      <c r="AB540" s="23" t="s">
        <v>7226</v>
      </c>
      <c r="AC540" s="25" t="s">
        <v>7225</v>
      </c>
    </row>
    <row r="541" spans="2:29" ht="15.6" customHeight="1" x14ac:dyDescent="0.25">
      <c r="B541" s="21" t="s">
        <v>8488</v>
      </c>
      <c r="C541" s="22" t="s">
        <v>7899</v>
      </c>
      <c r="D541" s="23" t="s">
        <v>7267</v>
      </c>
      <c r="E541" s="23" t="s">
        <v>7213</v>
      </c>
      <c r="F541" s="23" t="s">
        <v>7267</v>
      </c>
      <c r="G541" s="23" t="s">
        <v>7900</v>
      </c>
      <c r="H541" s="23" t="s">
        <v>12161</v>
      </c>
      <c r="I541" s="23" t="s">
        <v>12142</v>
      </c>
      <c r="J541" s="23" t="s">
        <v>12101</v>
      </c>
      <c r="K541" s="23" t="s">
        <v>10</v>
      </c>
      <c r="L541" s="24" t="s">
        <v>12162</v>
      </c>
      <c r="M541" s="23" t="s">
        <v>7274</v>
      </c>
      <c r="N541" s="23" t="s">
        <v>12144</v>
      </c>
      <c r="O541" s="23" t="s">
        <v>12144</v>
      </c>
      <c r="P541" s="25" t="s">
        <v>12163</v>
      </c>
      <c r="Q541" s="25" t="s">
        <v>12164</v>
      </c>
      <c r="R541" s="25" t="s">
        <v>12165</v>
      </c>
      <c r="S541" s="25" t="s">
        <v>12166</v>
      </c>
      <c r="T541" s="23" t="s">
        <v>7226</v>
      </c>
      <c r="U541" s="23" t="s">
        <v>7226</v>
      </c>
      <c r="V541" s="25" t="s">
        <v>12164</v>
      </c>
      <c r="W541" s="23" t="s">
        <v>7227</v>
      </c>
      <c r="X541" s="23" t="s">
        <v>12144</v>
      </c>
      <c r="Y541" s="23" t="s">
        <v>7226</v>
      </c>
      <c r="Z541" s="25" t="s">
        <v>7225</v>
      </c>
      <c r="AA541" s="23" t="s">
        <v>7226</v>
      </c>
      <c r="AB541" s="23" t="s">
        <v>7226</v>
      </c>
      <c r="AC541" s="25" t="s">
        <v>7225</v>
      </c>
    </row>
    <row r="542" spans="2:29" ht="15.6" customHeight="1" x14ac:dyDescent="0.25">
      <c r="B542" s="21" t="s">
        <v>8488</v>
      </c>
      <c r="C542" s="22" t="s">
        <v>7899</v>
      </c>
      <c r="D542" s="23" t="s">
        <v>7267</v>
      </c>
      <c r="E542" s="23" t="s">
        <v>7213</v>
      </c>
      <c r="F542" s="23" t="s">
        <v>7267</v>
      </c>
      <c r="G542" s="23" t="s">
        <v>7900</v>
      </c>
      <c r="H542" s="23" t="s">
        <v>12167</v>
      </c>
      <c r="I542" s="23" t="s">
        <v>12142</v>
      </c>
      <c r="J542" s="23" t="s">
        <v>12101</v>
      </c>
      <c r="K542" s="23" t="s">
        <v>10</v>
      </c>
      <c r="L542" s="24" t="s">
        <v>12168</v>
      </c>
      <c r="M542" s="23" t="s">
        <v>7274</v>
      </c>
      <c r="N542" s="23" t="s">
        <v>12144</v>
      </c>
      <c r="O542" s="23" t="s">
        <v>12144</v>
      </c>
      <c r="P542" s="25" t="s">
        <v>12169</v>
      </c>
      <c r="Q542" s="25" t="s">
        <v>12170</v>
      </c>
      <c r="R542" s="25" t="s">
        <v>7724</v>
      </c>
      <c r="S542" s="25" t="s">
        <v>12171</v>
      </c>
      <c r="T542" s="23" t="s">
        <v>7226</v>
      </c>
      <c r="U542" s="23" t="s">
        <v>7226</v>
      </c>
      <c r="V542" s="25" t="s">
        <v>12170</v>
      </c>
      <c r="W542" s="23" t="s">
        <v>7227</v>
      </c>
      <c r="X542" s="23" t="s">
        <v>12144</v>
      </c>
      <c r="Y542" s="23" t="s">
        <v>7226</v>
      </c>
      <c r="Z542" s="25" t="s">
        <v>7225</v>
      </c>
      <c r="AA542" s="23" t="s">
        <v>7226</v>
      </c>
      <c r="AB542" s="23" t="s">
        <v>7226</v>
      </c>
      <c r="AC542" s="25" t="s">
        <v>7225</v>
      </c>
    </row>
    <row r="543" spans="2:29" ht="15.6" customHeight="1" x14ac:dyDescent="0.25">
      <c r="B543" s="21" t="s">
        <v>8488</v>
      </c>
      <c r="C543" s="22" t="s">
        <v>7899</v>
      </c>
      <c r="D543" s="23" t="s">
        <v>7267</v>
      </c>
      <c r="E543" s="23" t="s">
        <v>7213</v>
      </c>
      <c r="F543" s="23" t="s">
        <v>7267</v>
      </c>
      <c r="G543" s="23" t="s">
        <v>7900</v>
      </c>
      <c r="H543" s="23" t="s">
        <v>12172</v>
      </c>
      <c r="I543" s="23" t="s">
        <v>12142</v>
      </c>
      <c r="J543" s="23" t="s">
        <v>12101</v>
      </c>
      <c r="K543" s="23" t="s">
        <v>10</v>
      </c>
      <c r="L543" s="24" t="s">
        <v>12173</v>
      </c>
      <c r="M543" s="23" t="s">
        <v>7274</v>
      </c>
      <c r="N543" s="23" t="s">
        <v>12144</v>
      </c>
      <c r="O543" s="23" t="s">
        <v>12144</v>
      </c>
      <c r="P543" s="25" t="s">
        <v>12174</v>
      </c>
      <c r="Q543" s="25" t="s">
        <v>12175</v>
      </c>
      <c r="R543" s="25" t="s">
        <v>11705</v>
      </c>
      <c r="S543" s="25" t="s">
        <v>12176</v>
      </c>
      <c r="T543" s="23" t="s">
        <v>7226</v>
      </c>
      <c r="U543" s="23" t="s">
        <v>7226</v>
      </c>
      <c r="V543" s="25" t="s">
        <v>12175</v>
      </c>
      <c r="W543" s="23" t="s">
        <v>7227</v>
      </c>
      <c r="X543" s="23" t="s">
        <v>12144</v>
      </c>
      <c r="Y543" s="23" t="s">
        <v>7226</v>
      </c>
      <c r="Z543" s="25" t="s">
        <v>7225</v>
      </c>
      <c r="AA543" s="23" t="s">
        <v>7226</v>
      </c>
      <c r="AB543" s="23" t="s">
        <v>7226</v>
      </c>
      <c r="AC543" s="25" t="s">
        <v>7225</v>
      </c>
    </row>
    <row r="544" spans="2:29" ht="15.6" customHeight="1" x14ac:dyDescent="0.25">
      <c r="B544" s="21"/>
      <c r="C544" s="22"/>
      <c r="D544" s="23"/>
      <c r="E544" s="23"/>
      <c r="F544" s="23"/>
      <c r="G544" s="23"/>
      <c r="H544" s="26"/>
      <c r="I544" s="23"/>
      <c r="J544" s="26"/>
      <c r="K544" s="26"/>
      <c r="L544" s="27" t="s">
        <v>12177</v>
      </c>
      <c r="M544" s="26"/>
      <c r="N544" s="26"/>
      <c r="O544" s="26"/>
      <c r="P544" s="28" t="s">
        <v>12178</v>
      </c>
      <c r="Q544" s="28" t="s">
        <v>12179</v>
      </c>
      <c r="R544" s="28" t="s">
        <v>12180</v>
      </c>
      <c r="S544" s="28" t="s">
        <v>12181</v>
      </c>
      <c r="T544" s="26"/>
      <c r="U544" s="26"/>
      <c r="V544" s="28" t="s">
        <v>12179</v>
      </c>
      <c r="W544" s="26"/>
      <c r="X544" s="26"/>
      <c r="Y544" s="26"/>
      <c r="Z544" s="28" t="s">
        <v>7225</v>
      </c>
      <c r="AA544" s="26"/>
      <c r="AB544" s="26"/>
      <c r="AC544" s="28" t="s">
        <v>7225</v>
      </c>
    </row>
    <row r="545" spans="2:29" ht="15.6" customHeight="1" x14ac:dyDescent="0.25">
      <c r="B545" s="21" t="s">
        <v>8488</v>
      </c>
      <c r="C545" s="22" t="s">
        <v>9895</v>
      </c>
      <c r="D545" s="23" t="s">
        <v>7267</v>
      </c>
      <c r="E545" s="23" t="s">
        <v>7580</v>
      </c>
      <c r="F545" s="23" t="s">
        <v>8011</v>
      </c>
      <c r="G545" s="23" t="s">
        <v>9896</v>
      </c>
      <c r="H545" s="23" t="s">
        <v>12182</v>
      </c>
      <c r="I545" s="23" t="s">
        <v>12183</v>
      </c>
      <c r="J545" s="23" t="s">
        <v>12184</v>
      </c>
      <c r="K545" s="23" t="s">
        <v>12185</v>
      </c>
      <c r="L545" s="24" t="s">
        <v>12186</v>
      </c>
      <c r="M545" s="23" t="s">
        <v>7274</v>
      </c>
      <c r="N545" s="23" t="s">
        <v>7284</v>
      </c>
      <c r="O545" s="23" t="s">
        <v>12187</v>
      </c>
      <c r="P545" s="25" t="s">
        <v>12188</v>
      </c>
      <c r="Q545" s="25" t="s">
        <v>12189</v>
      </c>
      <c r="R545" s="25" t="s">
        <v>12190</v>
      </c>
      <c r="S545" s="25" t="s">
        <v>12191</v>
      </c>
      <c r="T545" s="23" t="s">
        <v>7447</v>
      </c>
      <c r="U545" s="23" t="s">
        <v>12192</v>
      </c>
      <c r="V545" s="25" t="s">
        <v>12193</v>
      </c>
      <c r="W545" s="23" t="s">
        <v>7227</v>
      </c>
      <c r="X545" s="23" t="s">
        <v>8026</v>
      </c>
      <c r="Y545" s="23" t="s">
        <v>10838</v>
      </c>
      <c r="Z545" s="25" t="s">
        <v>12194</v>
      </c>
      <c r="AA545" s="23" t="s">
        <v>7226</v>
      </c>
      <c r="AB545" s="23" t="s">
        <v>7226</v>
      </c>
      <c r="AC545" s="25" t="s">
        <v>7225</v>
      </c>
    </row>
    <row r="546" spans="2:29" ht="15.6" customHeight="1" x14ac:dyDescent="0.25">
      <c r="B546" s="21" t="s">
        <v>8488</v>
      </c>
      <c r="C546" s="22" t="s">
        <v>9895</v>
      </c>
      <c r="D546" s="23" t="s">
        <v>7267</v>
      </c>
      <c r="E546" s="23" t="s">
        <v>7580</v>
      </c>
      <c r="F546" s="23" t="s">
        <v>8011</v>
      </c>
      <c r="G546" s="23" t="s">
        <v>9896</v>
      </c>
      <c r="H546" s="23" t="s">
        <v>12195</v>
      </c>
      <c r="I546" s="23" t="s">
        <v>12183</v>
      </c>
      <c r="J546" s="23" t="s">
        <v>12184</v>
      </c>
      <c r="K546" s="23" t="s">
        <v>12196</v>
      </c>
      <c r="L546" s="24" t="s">
        <v>12197</v>
      </c>
      <c r="M546" s="23" t="s">
        <v>7274</v>
      </c>
      <c r="N546" s="23" t="s">
        <v>7284</v>
      </c>
      <c r="O546" s="23" t="s">
        <v>12198</v>
      </c>
      <c r="P546" s="25" t="s">
        <v>12199</v>
      </c>
      <c r="Q546" s="25" t="s">
        <v>12200</v>
      </c>
      <c r="R546" s="25" t="s">
        <v>12201</v>
      </c>
      <c r="S546" s="25" t="s">
        <v>12202</v>
      </c>
      <c r="T546" s="23" t="s">
        <v>7447</v>
      </c>
      <c r="U546" s="23" t="s">
        <v>12203</v>
      </c>
      <c r="V546" s="25" t="s">
        <v>12204</v>
      </c>
      <c r="W546" s="23" t="s">
        <v>7227</v>
      </c>
      <c r="X546" s="23" t="s">
        <v>8026</v>
      </c>
      <c r="Y546" s="23" t="s">
        <v>10838</v>
      </c>
      <c r="Z546" s="25" t="s">
        <v>12205</v>
      </c>
      <c r="AA546" s="23" t="s">
        <v>7226</v>
      </c>
      <c r="AB546" s="23" t="s">
        <v>7226</v>
      </c>
      <c r="AC546" s="25" t="s">
        <v>7225</v>
      </c>
    </row>
    <row r="547" spans="2:29" ht="15.6" customHeight="1" x14ac:dyDescent="0.25">
      <c r="B547" s="21" t="s">
        <v>8488</v>
      </c>
      <c r="C547" s="22" t="s">
        <v>9895</v>
      </c>
      <c r="D547" s="23" t="s">
        <v>7267</v>
      </c>
      <c r="E547" s="23" t="s">
        <v>7580</v>
      </c>
      <c r="F547" s="23" t="s">
        <v>8011</v>
      </c>
      <c r="G547" s="23" t="s">
        <v>9896</v>
      </c>
      <c r="H547" s="23" t="s">
        <v>12206</v>
      </c>
      <c r="I547" s="23" t="s">
        <v>12183</v>
      </c>
      <c r="J547" s="23" t="s">
        <v>12184</v>
      </c>
      <c r="K547" s="23" t="s">
        <v>12207</v>
      </c>
      <c r="L547" s="24" t="s">
        <v>12208</v>
      </c>
      <c r="M547" s="23" t="s">
        <v>7274</v>
      </c>
      <c r="N547" s="23" t="s">
        <v>7284</v>
      </c>
      <c r="O547" s="23" t="s">
        <v>12209</v>
      </c>
      <c r="P547" s="25" t="s">
        <v>12210</v>
      </c>
      <c r="Q547" s="25" t="s">
        <v>12211</v>
      </c>
      <c r="R547" s="25" t="s">
        <v>12212</v>
      </c>
      <c r="S547" s="25" t="s">
        <v>12213</v>
      </c>
      <c r="T547" s="23" t="s">
        <v>7447</v>
      </c>
      <c r="U547" s="23" t="s">
        <v>12214</v>
      </c>
      <c r="V547" s="25" t="s">
        <v>12215</v>
      </c>
      <c r="W547" s="23" t="s">
        <v>7227</v>
      </c>
      <c r="X547" s="23" t="s">
        <v>8026</v>
      </c>
      <c r="Y547" s="23" t="s">
        <v>10838</v>
      </c>
      <c r="Z547" s="25" t="s">
        <v>12216</v>
      </c>
      <c r="AA547" s="23" t="s">
        <v>7226</v>
      </c>
      <c r="AB547" s="23" t="s">
        <v>7226</v>
      </c>
      <c r="AC547" s="25" t="s">
        <v>7225</v>
      </c>
    </row>
    <row r="548" spans="2:29" ht="15.6" customHeight="1" x14ac:dyDescent="0.25">
      <c r="B548" s="21" t="s">
        <v>8488</v>
      </c>
      <c r="C548" s="22" t="s">
        <v>9895</v>
      </c>
      <c r="D548" s="23" t="s">
        <v>7267</v>
      </c>
      <c r="E548" s="23" t="s">
        <v>7580</v>
      </c>
      <c r="F548" s="23" t="s">
        <v>8011</v>
      </c>
      <c r="G548" s="23" t="s">
        <v>9896</v>
      </c>
      <c r="H548" s="23" t="s">
        <v>12217</v>
      </c>
      <c r="I548" s="23" t="s">
        <v>12183</v>
      </c>
      <c r="J548" s="23" t="s">
        <v>12184</v>
      </c>
      <c r="K548" s="23" t="s">
        <v>12218</v>
      </c>
      <c r="L548" s="24" t="s">
        <v>12219</v>
      </c>
      <c r="M548" s="23" t="s">
        <v>7274</v>
      </c>
      <c r="N548" s="23" t="s">
        <v>7284</v>
      </c>
      <c r="O548" s="23" t="s">
        <v>12220</v>
      </c>
      <c r="P548" s="25" t="s">
        <v>12221</v>
      </c>
      <c r="Q548" s="25" t="s">
        <v>12222</v>
      </c>
      <c r="R548" s="25" t="s">
        <v>12223</v>
      </c>
      <c r="S548" s="25" t="s">
        <v>12224</v>
      </c>
      <c r="T548" s="23" t="s">
        <v>7447</v>
      </c>
      <c r="U548" s="23" t="s">
        <v>12225</v>
      </c>
      <c r="V548" s="25" t="s">
        <v>12226</v>
      </c>
      <c r="W548" s="23" t="s">
        <v>7227</v>
      </c>
      <c r="X548" s="23" t="s">
        <v>8026</v>
      </c>
      <c r="Y548" s="23" t="s">
        <v>10838</v>
      </c>
      <c r="Z548" s="25" t="s">
        <v>12227</v>
      </c>
      <c r="AA548" s="23" t="s">
        <v>7226</v>
      </c>
      <c r="AB548" s="23" t="s">
        <v>7226</v>
      </c>
      <c r="AC548" s="25" t="s">
        <v>7225</v>
      </c>
    </row>
    <row r="549" spans="2:29" ht="15.6" customHeight="1" x14ac:dyDescent="0.25">
      <c r="B549" s="21" t="s">
        <v>8488</v>
      </c>
      <c r="C549" s="22" t="s">
        <v>9895</v>
      </c>
      <c r="D549" s="23" t="s">
        <v>7267</v>
      </c>
      <c r="E549" s="23" t="s">
        <v>7580</v>
      </c>
      <c r="F549" s="23" t="s">
        <v>8011</v>
      </c>
      <c r="G549" s="23" t="s">
        <v>9896</v>
      </c>
      <c r="H549" s="23" t="s">
        <v>12228</v>
      </c>
      <c r="I549" s="23" t="s">
        <v>12183</v>
      </c>
      <c r="J549" s="23" t="s">
        <v>12184</v>
      </c>
      <c r="K549" s="23" t="s">
        <v>12229</v>
      </c>
      <c r="L549" s="24" t="s">
        <v>12230</v>
      </c>
      <c r="M549" s="23" t="s">
        <v>7274</v>
      </c>
      <c r="N549" s="23" t="s">
        <v>7284</v>
      </c>
      <c r="O549" s="23" t="s">
        <v>12231</v>
      </c>
      <c r="P549" s="25" t="s">
        <v>12232</v>
      </c>
      <c r="Q549" s="25" t="s">
        <v>12233</v>
      </c>
      <c r="R549" s="25" t="s">
        <v>12234</v>
      </c>
      <c r="S549" s="25" t="s">
        <v>12235</v>
      </c>
      <c r="T549" s="23" t="s">
        <v>7447</v>
      </c>
      <c r="U549" s="23" t="s">
        <v>12236</v>
      </c>
      <c r="V549" s="25" t="s">
        <v>12237</v>
      </c>
      <c r="W549" s="23" t="s">
        <v>7227</v>
      </c>
      <c r="X549" s="23" t="s">
        <v>8026</v>
      </c>
      <c r="Y549" s="23" t="s">
        <v>10838</v>
      </c>
      <c r="Z549" s="25" t="s">
        <v>12238</v>
      </c>
      <c r="AA549" s="23" t="s">
        <v>7226</v>
      </c>
      <c r="AB549" s="23" t="s">
        <v>7226</v>
      </c>
      <c r="AC549" s="25" t="s">
        <v>7225</v>
      </c>
    </row>
    <row r="550" spans="2:29" ht="15.6" customHeight="1" x14ac:dyDescent="0.25">
      <c r="B550" s="21" t="s">
        <v>8488</v>
      </c>
      <c r="C550" s="22" t="s">
        <v>9895</v>
      </c>
      <c r="D550" s="23" t="s">
        <v>7267</v>
      </c>
      <c r="E550" s="23" t="s">
        <v>7580</v>
      </c>
      <c r="F550" s="23" t="s">
        <v>8011</v>
      </c>
      <c r="G550" s="23" t="s">
        <v>9896</v>
      </c>
      <c r="H550" s="23" t="s">
        <v>12239</v>
      </c>
      <c r="I550" s="23" t="s">
        <v>12183</v>
      </c>
      <c r="J550" s="23" t="s">
        <v>12184</v>
      </c>
      <c r="K550" s="23" t="s">
        <v>12240</v>
      </c>
      <c r="L550" s="24" t="s">
        <v>12241</v>
      </c>
      <c r="M550" s="23" t="s">
        <v>7274</v>
      </c>
      <c r="N550" s="23" t="s">
        <v>7284</v>
      </c>
      <c r="O550" s="23" t="s">
        <v>12242</v>
      </c>
      <c r="P550" s="25" t="s">
        <v>12243</v>
      </c>
      <c r="Q550" s="25" t="s">
        <v>12244</v>
      </c>
      <c r="R550" s="25" t="s">
        <v>12245</v>
      </c>
      <c r="S550" s="25" t="s">
        <v>12246</v>
      </c>
      <c r="T550" s="23" t="s">
        <v>7447</v>
      </c>
      <c r="U550" s="23" t="s">
        <v>12247</v>
      </c>
      <c r="V550" s="25" t="s">
        <v>12248</v>
      </c>
      <c r="W550" s="23" t="s">
        <v>7227</v>
      </c>
      <c r="X550" s="23" t="s">
        <v>8026</v>
      </c>
      <c r="Y550" s="23" t="s">
        <v>10838</v>
      </c>
      <c r="Z550" s="25" t="s">
        <v>12249</v>
      </c>
      <c r="AA550" s="23" t="s">
        <v>7226</v>
      </c>
      <c r="AB550" s="23" t="s">
        <v>7226</v>
      </c>
      <c r="AC550" s="25" t="s">
        <v>7225</v>
      </c>
    </row>
    <row r="551" spans="2:29" ht="15.6" customHeight="1" x14ac:dyDescent="0.25">
      <c r="B551" s="21" t="s">
        <v>8488</v>
      </c>
      <c r="C551" s="22" t="s">
        <v>9895</v>
      </c>
      <c r="D551" s="23" t="s">
        <v>7267</v>
      </c>
      <c r="E551" s="23" t="s">
        <v>7580</v>
      </c>
      <c r="F551" s="23" t="s">
        <v>8011</v>
      </c>
      <c r="G551" s="23" t="s">
        <v>9896</v>
      </c>
      <c r="H551" s="23" t="s">
        <v>12250</v>
      </c>
      <c r="I551" s="23" t="s">
        <v>12183</v>
      </c>
      <c r="J551" s="23" t="s">
        <v>12184</v>
      </c>
      <c r="K551" s="23" t="s">
        <v>12251</v>
      </c>
      <c r="L551" s="24" t="s">
        <v>12252</v>
      </c>
      <c r="M551" s="23" t="s">
        <v>7274</v>
      </c>
      <c r="N551" s="23" t="s">
        <v>7284</v>
      </c>
      <c r="O551" s="23" t="s">
        <v>12253</v>
      </c>
      <c r="P551" s="25" t="s">
        <v>12254</v>
      </c>
      <c r="Q551" s="25" t="s">
        <v>12255</v>
      </c>
      <c r="R551" s="25" t="s">
        <v>8613</v>
      </c>
      <c r="S551" s="25" t="s">
        <v>12256</v>
      </c>
      <c r="T551" s="23" t="s">
        <v>7447</v>
      </c>
      <c r="U551" s="23" t="s">
        <v>11459</v>
      </c>
      <c r="V551" s="25" t="s">
        <v>12257</v>
      </c>
      <c r="W551" s="23" t="s">
        <v>7227</v>
      </c>
      <c r="X551" s="23" t="s">
        <v>8026</v>
      </c>
      <c r="Y551" s="23" t="s">
        <v>10838</v>
      </c>
      <c r="Z551" s="25" t="s">
        <v>12258</v>
      </c>
      <c r="AA551" s="23" t="s">
        <v>7226</v>
      </c>
      <c r="AB551" s="23" t="s">
        <v>7226</v>
      </c>
      <c r="AC551" s="25" t="s">
        <v>7225</v>
      </c>
    </row>
    <row r="552" spans="2:29" ht="15.6" customHeight="1" x14ac:dyDescent="0.25">
      <c r="B552" s="21" t="s">
        <v>8488</v>
      </c>
      <c r="C552" s="22" t="s">
        <v>9895</v>
      </c>
      <c r="D552" s="23" t="s">
        <v>7267</v>
      </c>
      <c r="E552" s="23" t="s">
        <v>7580</v>
      </c>
      <c r="F552" s="23" t="s">
        <v>8011</v>
      </c>
      <c r="G552" s="23" t="s">
        <v>9896</v>
      </c>
      <c r="H552" s="23" t="s">
        <v>12259</v>
      </c>
      <c r="I552" s="23" t="s">
        <v>12183</v>
      </c>
      <c r="J552" s="23" t="s">
        <v>12184</v>
      </c>
      <c r="K552" s="23" t="s">
        <v>12260</v>
      </c>
      <c r="L552" s="24" t="s">
        <v>12261</v>
      </c>
      <c r="M552" s="23" t="s">
        <v>7274</v>
      </c>
      <c r="N552" s="23" t="s">
        <v>7284</v>
      </c>
      <c r="O552" s="23" t="s">
        <v>12262</v>
      </c>
      <c r="P552" s="25" t="s">
        <v>12263</v>
      </c>
      <c r="Q552" s="25" t="s">
        <v>12264</v>
      </c>
      <c r="R552" s="25" t="s">
        <v>12265</v>
      </c>
      <c r="S552" s="25" t="s">
        <v>12266</v>
      </c>
      <c r="T552" s="23" t="s">
        <v>7447</v>
      </c>
      <c r="U552" s="23" t="s">
        <v>9951</v>
      </c>
      <c r="V552" s="25" t="s">
        <v>12267</v>
      </c>
      <c r="W552" s="23" t="s">
        <v>7227</v>
      </c>
      <c r="X552" s="23" t="s">
        <v>8026</v>
      </c>
      <c r="Y552" s="23" t="s">
        <v>10838</v>
      </c>
      <c r="Z552" s="25" t="s">
        <v>12268</v>
      </c>
      <c r="AA552" s="23" t="s">
        <v>7226</v>
      </c>
      <c r="AB552" s="23" t="s">
        <v>7226</v>
      </c>
      <c r="AC552" s="25" t="s">
        <v>7225</v>
      </c>
    </row>
    <row r="553" spans="2:29" ht="15.6" customHeight="1" x14ac:dyDescent="0.25">
      <c r="B553" s="21" t="s">
        <v>8488</v>
      </c>
      <c r="C553" s="22" t="s">
        <v>9895</v>
      </c>
      <c r="D553" s="23" t="s">
        <v>7267</v>
      </c>
      <c r="E553" s="23" t="s">
        <v>7580</v>
      </c>
      <c r="F553" s="23" t="s">
        <v>8011</v>
      </c>
      <c r="G553" s="23" t="s">
        <v>9896</v>
      </c>
      <c r="H553" s="23" t="s">
        <v>12269</v>
      </c>
      <c r="I553" s="23" t="s">
        <v>12183</v>
      </c>
      <c r="J553" s="23" t="s">
        <v>12184</v>
      </c>
      <c r="K553" s="23" t="s">
        <v>12270</v>
      </c>
      <c r="L553" s="24" t="s">
        <v>12271</v>
      </c>
      <c r="M553" s="23" t="s">
        <v>7274</v>
      </c>
      <c r="N553" s="23" t="s">
        <v>7284</v>
      </c>
      <c r="O553" s="23" t="s">
        <v>12272</v>
      </c>
      <c r="P553" s="25" t="s">
        <v>12273</v>
      </c>
      <c r="Q553" s="25" t="s">
        <v>12274</v>
      </c>
      <c r="R553" s="25" t="s">
        <v>12275</v>
      </c>
      <c r="S553" s="25" t="s">
        <v>12276</v>
      </c>
      <c r="T553" s="23" t="s">
        <v>7447</v>
      </c>
      <c r="U553" s="23" t="s">
        <v>2072</v>
      </c>
      <c r="V553" s="25" t="s">
        <v>12277</v>
      </c>
      <c r="W553" s="23" t="s">
        <v>7227</v>
      </c>
      <c r="X553" s="23" t="s">
        <v>8026</v>
      </c>
      <c r="Y553" s="23" t="s">
        <v>10838</v>
      </c>
      <c r="Z553" s="25" t="s">
        <v>12278</v>
      </c>
      <c r="AA553" s="23" t="s">
        <v>7226</v>
      </c>
      <c r="AB553" s="23" t="s">
        <v>7226</v>
      </c>
      <c r="AC553" s="25" t="s">
        <v>7225</v>
      </c>
    </row>
    <row r="554" spans="2:29" ht="15.6" customHeight="1" x14ac:dyDescent="0.25">
      <c r="B554" s="21" t="s">
        <v>8488</v>
      </c>
      <c r="C554" s="22" t="s">
        <v>9895</v>
      </c>
      <c r="D554" s="23" t="s">
        <v>7267</v>
      </c>
      <c r="E554" s="23" t="s">
        <v>7580</v>
      </c>
      <c r="F554" s="23" t="s">
        <v>8011</v>
      </c>
      <c r="G554" s="23" t="s">
        <v>9896</v>
      </c>
      <c r="H554" s="23" t="s">
        <v>12279</v>
      </c>
      <c r="I554" s="23" t="s">
        <v>12183</v>
      </c>
      <c r="J554" s="23" t="s">
        <v>12184</v>
      </c>
      <c r="K554" s="23" t="s">
        <v>12280</v>
      </c>
      <c r="L554" s="24" t="s">
        <v>12281</v>
      </c>
      <c r="M554" s="23" t="s">
        <v>7274</v>
      </c>
      <c r="N554" s="23" t="s">
        <v>7284</v>
      </c>
      <c r="O554" s="23" t="s">
        <v>12282</v>
      </c>
      <c r="P554" s="25" t="s">
        <v>12283</v>
      </c>
      <c r="Q554" s="25" t="s">
        <v>12284</v>
      </c>
      <c r="R554" s="25" t="s">
        <v>9666</v>
      </c>
      <c r="S554" s="25" t="s">
        <v>12285</v>
      </c>
      <c r="T554" s="23" t="s">
        <v>7447</v>
      </c>
      <c r="U554" s="23" t="s">
        <v>12286</v>
      </c>
      <c r="V554" s="25" t="s">
        <v>12287</v>
      </c>
      <c r="W554" s="23" t="s">
        <v>7227</v>
      </c>
      <c r="X554" s="23" t="s">
        <v>8026</v>
      </c>
      <c r="Y554" s="23" t="s">
        <v>10838</v>
      </c>
      <c r="Z554" s="25" t="s">
        <v>12288</v>
      </c>
      <c r="AA554" s="23" t="s">
        <v>7226</v>
      </c>
      <c r="AB554" s="23" t="s">
        <v>7226</v>
      </c>
      <c r="AC554" s="25" t="s">
        <v>7225</v>
      </c>
    </row>
    <row r="555" spans="2:29" ht="15.6" customHeight="1" x14ac:dyDescent="0.25">
      <c r="B555" s="21" t="s">
        <v>8488</v>
      </c>
      <c r="C555" s="22" t="s">
        <v>9895</v>
      </c>
      <c r="D555" s="23" t="s">
        <v>7267</v>
      </c>
      <c r="E555" s="23" t="s">
        <v>7580</v>
      </c>
      <c r="F555" s="23" t="s">
        <v>8011</v>
      </c>
      <c r="G555" s="23" t="s">
        <v>9896</v>
      </c>
      <c r="H555" s="23" t="s">
        <v>12289</v>
      </c>
      <c r="I555" s="23" t="s">
        <v>12183</v>
      </c>
      <c r="J555" s="23" t="s">
        <v>12184</v>
      </c>
      <c r="K555" s="23" t="s">
        <v>12290</v>
      </c>
      <c r="L555" s="24" t="s">
        <v>12291</v>
      </c>
      <c r="M555" s="23" t="s">
        <v>7274</v>
      </c>
      <c r="N555" s="23" t="s">
        <v>7284</v>
      </c>
      <c r="O555" s="23" t="s">
        <v>12292</v>
      </c>
      <c r="P555" s="25" t="s">
        <v>12293</v>
      </c>
      <c r="Q555" s="25" t="s">
        <v>12294</v>
      </c>
      <c r="R555" s="25" t="s">
        <v>12295</v>
      </c>
      <c r="S555" s="25" t="s">
        <v>12296</v>
      </c>
      <c r="T555" s="23" t="s">
        <v>7447</v>
      </c>
      <c r="U555" s="23" t="s">
        <v>12297</v>
      </c>
      <c r="V555" s="25" t="s">
        <v>12298</v>
      </c>
      <c r="W555" s="23" t="s">
        <v>7227</v>
      </c>
      <c r="X555" s="23" t="s">
        <v>8026</v>
      </c>
      <c r="Y555" s="23" t="s">
        <v>10838</v>
      </c>
      <c r="Z555" s="25" t="s">
        <v>12299</v>
      </c>
      <c r="AA555" s="23" t="s">
        <v>7226</v>
      </c>
      <c r="AB555" s="23" t="s">
        <v>7226</v>
      </c>
      <c r="AC555" s="25" t="s">
        <v>7225</v>
      </c>
    </row>
    <row r="556" spans="2:29" ht="15.6" customHeight="1" x14ac:dyDescent="0.25">
      <c r="B556" s="21" t="s">
        <v>8488</v>
      </c>
      <c r="C556" s="22" t="s">
        <v>9895</v>
      </c>
      <c r="D556" s="23" t="s">
        <v>7267</v>
      </c>
      <c r="E556" s="23" t="s">
        <v>7580</v>
      </c>
      <c r="F556" s="23" t="s">
        <v>8011</v>
      </c>
      <c r="G556" s="23" t="s">
        <v>9896</v>
      </c>
      <c r="H556" s="23" t="s">
        <v>12300</v>
      </c>
      <c r="I556" s="23" t="s">
        <v>12183</v>
      </c>
      <c r="J556" s="23" t="s">
        <v>12184</v>
      </c>
      <c r="K556" s="23" t="s">
        <v>12301</v>
      </c>
      <c r="L556" s="24" t="s">
        <v>12281</v>
      </c>
      <c r="M556" s="23" t="s">
        <v>7274</v>
      </c>
      <c r="N556" s="23" t="s">
        <v>7284</v>
      </c>
      <c r="O556" s="23" t="s">
        <v>12302</v>
      </c>
      <c r="P556" s="25" t="s">
        <v>12303</v>
      </c>
      <c r="Q556" s="25" t="s">
        <v>12304</v>
      </c>
      <c r="R556" s="25" t="s">
        <v>12305</v>
      </c>
      <c r="S556" s="25" t="s">
        <v>12306</v>
      </c>
      <c r="T556" s="23" t="s">
        <v>7447</v>
      </c>
      <c r="U556" s="23" t="s">
        <v>12286</v>
      </c>
      <c r="V556" s="25" t="s">
        <v>12307</v>
      </c>
      <c r="W556" s="23" t="s">
        <v>7227</v>
      </c>
      <c r="X556" s="23" t="s">
        <v>8026</v>
      </c>
      <c r="Y556" s="23" t="s">
        <v>10838</v>
      </c>
      <c r="Z556" s="25" t="s">
        <v>12308</v>
      </c>
      <c r="AA556" s="23" t="s">
        <v>7226</v>
      </c>
      <c r="AB556" s="23" t="s">
        <v>7226</v>
      </c>
      <c r="AC556" s="25" t="s">
        <v>7225</v>
      </c>
    </row>
    <row r="557" spans="2:29" ht="15.6" customHeight="1" x14ac:dyDescent="0.25">
      <c r="B557" s="21"/>
      <c r="C557" s="22"/>
      <c r="D557" s="23"/>
      <c r="E557" s="23"/>
      <c r="F557" s="23"/>
      <c r="G557" s="23"/>
      <c r="H557" s="26"/>
      <c r="I557" s="23"/>
      <c r="J557" s="26"/>
      <c r="K557" s="26"/>
      <c r="L557" s="27" t="s">
        <v>12309</v>
      </c>
      <c r="M557" s="26"/>
      <c r="N557" s="26"/>
      <c r="O557" s="26"/>
      <c r="P557" s="28" t="s">
        <v>12310</v>
      </c>
      <c r="Q557" s="28" t="s">
        <v>12311</v>
      </c>
      <c r="R557" s="28" t="s">
        <v>12312</v>
      </c>
      <c r="S557" s="28" t="s">
        <v>12313</v>
      </c>
      <c r="T557" s="26"/>
      <c r="U557" s="26"/>
      <c r="V557" s="28" t="s">
        <v>12314</v>
      </c>
      <c r="W557" s="26"/>
      <c r="X557" s="26"/>
      <c r="Y557" s="26"/>
      <c r="Z557" s="28" t="s">
        <v>12315</v>
      </c>
      <c r="AA557" s="26"/>
      <c r="AB557" s="26"/>
      <c r="AC557" s="28" t="s">
        <v>7225</v>
      </c>
    </row>
    <row r="558" spans="2:29" ht="15.6" customHeight="1" x14ac:dyDescent="0.25">
      <c r="B558" s="21" t="s">
        <v>8488</v>
      </c>
      <c r="C558" s="22" t="s">
        <v>9895</v>
      </c>
      <c r="D558" s="23" t="s">
        <v>7267</v>
      </c>
      <c r="E558" s="23" t="s">
        <v>10152</v>
      </c>
      <c r="F558" s="23" t="s">
        <v>10824</v>
      </c>
      <c r="G558" s="23" t="s">
        <v>9896</v>
      </c>
      <c r="H558" s="23" t="s">
        <v>12316</v>
      </c>
      <c r="I558" s="23" t="s">
        <v>12317</v>
      </c>
      <c r="J558" s="23" t="s">
        <v>12318</v>
      </c>
      <c r="K558" s="23" t="s">
        <v>12319</v>
      </c>
      <c r="L558" s="24" t="s">
        <v>11154</v>
      </c>
      <c r="M558" s="23" t="s">
        <v>7274</v>
      </c>
      <c r="N558" s="23" t="s">
        <v>7284</v>
      </c>
      <c r="O558" s="23" t="s">
        <v>12320</v>
      </c>
      <c r="P558" s="25" t="s">
        <v>12321</v>
      </c>
      <c r="Q558" s="25" t="s">
        <v>12322</v>
      </c>
      <c r="R558" s="25" t="s">
        <v>7591</v>
      </c>
      <c r="S558" s="25" t="s">
        <v>12323</v>
      </c>
      <c r="T558" s="23" t="s">
        <v>7220</v>
      </c>
      <c r="U558" s="23" t="s">
        <v>10086</v>
      </c>
      <c r="V558" s="25" t="s">
        <v>12324</v>
      </c>
      <c r="W558" s="23" t="s">
        <v>7227</v>
      </c>
      <c r="X558" s="23" t="s">
        <v>8026</v>
      </c>
      <c r="Y558" s="23" t="s">
        <v>10838</v>
      </c>
      <c r="Z558" s="25" t="s">
        <v>12325</v>
      </c>
      <c r="AA558" s="23" t="s">
        <v>7226</v>
      </c>
      <c r="AB558" s="23" t="s">
        <v>7226</v>
      </c>
      <c r="AC558" s="25" t="s">
        <v>7225</v>
      </c>
    </row>
    <row r="559" spans="2:29" ht="15.6" customHeight="1" x14ac:dyDescent="0.25">
      <c r="B559" s="21" t="s">
        <v>8488</v>
      </c>
      <c r="C559" s="22" t="s">
        <v>9895</v>
      </c>
      <c r="D559" s="23" t="s">
        <v>7267</v>
      </c>
      <c r="E559" s="23" t="s">
        <v>10152</v>
      </c>
      <c r="F559" s="23" t="s">
        <v>10824</v>
      </c>
      <c r="G559" s="23" t="s">
        <v>9896</v>
      </c>
      <c r="H559" s="23" t="s">
        <v>12326</v>
      </c>
      <c r="I559" s="23" t="s">
        <v>12317</v>
      </c>
      <c r="J559" s="23" t="s">
        <v>12318</v>
      </c>
      <c r="K559" s="23" t="s">
        <v>12327</v>
      </c>
      <c r="L559" s="24" t="s">
        <v>12328</v>
      </c>
      <c r="M559" s="23" t="s">
        <v>7274</v>
      </c>
      <c r="N559" s="23" t="s">
        <v>7284</v>
      </c>
      <c r="O559" s="23" t="s">
        <v>12329</v>
      </c>
      <c r="P559" s="25" t="s">
        <v>12330</v>
      </c>
      <c r="Q559" s="25" t="s">
        <v>12331</v>
      </c>
      <c r="R559" s="25" t="s">
        <v>9970</v>
      </c>
      <c r="S559" s="25" t="s">
        <v>12332</v>
      </c>
      <c r="T559" s="23" t="s">
        <v>7220</v>
      </c>
      <c r="U559" s="23" t="s">
        <v>10002</v>
      </c>
      <c r="V559" s="25" t="s">
        <v>12333</v>
      </c>
      <c r="W559" s="23" t="s">
        <v>7227</v>
      </c>
      <c r="X559" s="23" t="s">
        <v>8026</v>
      </c>
      <c r="Y559" s="23" t="s">
        <v>10838</v>
      </c>
      <c r="Z559" s="25" t="s">
        <v>12334</v>
      </c>
      <c r="AA559" s="23" t="s">
        <v>7226</v>
      </c>
      <c r="AB559" s="23" t="s">
        <v>7226</v>
      </c>
      <c r="AC559" s="25" t="s">
        <v>7225</v>
      </c>
    </row>
    <row r="560" spans="2:29" ht="15.6" customHeight="1" x14ac:dyDescent="0.25">
      <c r="B560" s="21" t="s">
        <v>8488</v>
      </c>
      <c r="C560" s="22" t="s">
        <v>9895</v>
      </c>
      <c r="D560" s="23" t="s">
        <v>7267</v>
      </c>
      <c r="E560" s="23" t="s">
        <v>10152</v>
      </c>
      <c r="F560" s="23" t="s">
        <v>10824</v>
      </c>
      <c r="G560" s="23" t="s">
        <v>9896</v>
      </c>
      <c r="H560" s="23" t="s">
        <v>12335</v>
      </c>
      <c r="I560" s="23" t="s">
        <v>12317</v>
      </c>
      <c r="J560" s="23" t="s">
        <v>12318</v>
      </c>
      <c r="K560" s="23" t="s">
        <v>12336</v>
      </c>
      <c r="L560" s="24" t="s">
        <v>11183</v>
      </c>
      <c r="M560" s="23" t="s">
        <v>7274</v>
      </c>
      <c r="N560" s="23" t="s">
        <v>7284</v>
      </c>
      <c r="O560" s="23" t="s">
        <v>12337</v>
      </c>
      <c r="P560" s="25" t="s">
        <v>12338</v>
      </c>
      <c r="Q560" s="25" t="s">
        <v>12339</v>
      </c>
      <c r="R560" s="25" t="s">
        <v>12340</v>
      </c>
      <c r="S560" s="25" t="s">
        <v>12341</v>
      </c>
      <c r="T560" s="23" t="s">
        <v>7220</v>
      </c>
      <c r="U560" s="23" t="s">
        <v>10086</v>
      </c>
      <c r="V560" s="25" t="s">
        <v>12342</v>
      </c>
      <c r="W560" s="23" t="s">
        <v>7227</v>
      </c>
      <c r="X560" s="23" t="s">
        <v>8026</v>
      </c>
      <c r="Y560" s="23" t="s">
        <v>10838</v>
      </c>
      <c r="Z560" s="25" t="s">
        <v>12343</v>
      </c>
      <c r="AA560" s="23" t="s">
        <v>7226</v>
      </c>
      <c r="AB560" s="23" t="s">
        <v>7226</v>
      </c>
      <c r="AC560" s="25" t="s">
        <v>7225</v>
      </c>
    </row>
    <row r="561" spans="2:29" ht="15.6" customHeight="1" x14ac:dyDescent="0.25">
      <c r="B561" s="21" t="s">
        <v>8488</v>
      </c>
      <c r="C561" s="22" t="s">
        <v>9895</v>
      </c>
      <c r="D561" s="23" t="s">
        <v>7267</v>
      </c>
      <c r="E561" s="23" t="s">
        <v>10152</v>
      </c>
      <c r="F561" s="23" t="s">
        <v>10824</v>
      </c>
      <c r="G561" s="23" t="s">
        <v>9896</v>
      </c>
      <c r="H561" s="23" t="s">
        <v>5775</v>
      </c>
      <c r="I561" s="23" t="s">
        <v>12317</v>
      </c>
      <c r="J561" s="23" t="s">
        <v>12318</v>
      </c>
      <c r="K561" s="23" t="s">
        <v>12344</v>
      </c>
      <c r="L561" s="24" t="s">
        <v>12345</v>
      </c>
      <c r="M561" s="23" t="s">
        <v>7274</v>
      </c>
      <c r="N561" s="23" t="s">
        <v>7284</v>
      </c>
      <c r="O561" s="23" t="s">
        <v>12346</v>
      </c>
      <c r="P561" s="25" t="s">
        <v>12347</v>
      </c>
      <c r="Q561" s="25" t="s">
        <v>12348</v>
      </c>
      <c r="R561" s="25" t="s">
        <v>7954</v>
      </c>
      <c r="S561" s="25" t="s">
        <v>12349</v>
      </c>
      <c r="T561" s="23" t="s">
        <v>7220</v>
      </c>
      <c r="U561" s="23" t="s">
        <v>10013</v>
      </c>
      <c r="V561" s="25" t="s">
        <v>12350</v>
      </c>
      <c r="W561" s="23" t="s">
        <v>7227</v>
      </c>
      <c r="X561" s="23" t="s">
        <v>8026</v>
      </c>
      <c r="Y561" s="23" t="s">
        <v>10838</v>
      </c>
      <c r="Z561" s="25" t="s">
        <v>12351</v>
      </c>
      <c r="AA561" s="23" t="s">
        <v>7226</v>
      </c>
      <c r="AB561" s="23" t="s">
        <v>7226</v>
      </c>
      <c r="AC561" s="25" t="s">
        <v>7225</v>
      </c>
    </row>
    <row r="562" spans="2:29" ht="15.6" customHeight="1" x14ac:dyDescent="0.25">
      <c r="B562" s="21" t="s">
        <v>8488</v>
      </c>
      <c r="C562" s="22" t="s">
        <v>9895</v>
      </c>
      <c r="D562" s="23" t="s">
        <v>7267</v>
      </c>
      <c r="E562" s="23" t="s">
        <v>10152</v>
      </c>
      <c r="F562" s="23" t="s">
        <v>10824</v>
      </c>
      <c r="G562" s="23" t="s">
        <v>9896</v>
      </c>
      <c r="H562" s="23" t="s">
        <v>5777</v>
      </c>
      <c r="I562" s="23" t="s">
        <v>12317</v>
      </c>
      <c r="J562" s="23" t="s">
        <v>12318</v>
      </c>
      <c r="K562" s="23" t="s">
        <v>12352</v>
      </c>
      <c r="L562" s="24" t="s">
        <v>12353</v>
      </c>
      <c r="M562" s="23" t="s">
        <v>7274</v>
      </c>
      <c r="N562" s="23" t="s">
        <v>7284</v>
      </c>
      <c r="O562" s="23" t="s">
        <v>12354</v>
      </c>
      <c r="P562" s="25" t="s">
        <v>12355</v>
      </c>
      <c r="Q562" s="25" t="s">
        <v>12356</v>
      </c>
      <c r="R562" s="25" t="s">
        <v>10429</v>
      </c>
      <c r="S562" s="25" t="s">
        <v>12357</v>
      </c>
      <c r="T562" s="23" t="s">
        <v>7220</v>
      </c>
      <c r="U562" s="23" t="s">
        <v>10013</v>
      </c>
      <c r="V562" s="25" t="s">
        <v>12358</v>
      </c>
      <c r="W562" s="23" t="s">
        <v>7227</v>
      </c>
      <c r="X562" s="23" t="s">
        <v>8026</v>
      </c>
      <c r="Y562" s="23" t="s">
        <v>10838</v>
      </c>
      <c r="Z562" s="25" t="s">
        <v>12359</v>
      </c>
      <c r="AA562" s="23" t="s">
        <v>7226</v>
      </c>
      <c r="AB562" s="23" t="s">
        <v>7226</v>
      </c>
      <c r="AC562" s="25" t="s">
        <v>7225</v>
      </c>
    </row>
    <row r="563" spans="2:29" ht="15.6" customHeight="1" x14ac:dyDescent="0.25">
      <c r="B563" s="21" t="s">
        <v>8488</v>
      </c>
      <c r="C563" s="22" t="s">
        <v>9895</v>
      </c>
      <c r="D563" s="23" t="s">
        <v>7267</v>
      </c>
      <c r="E563" s="23" t="s">
        <v>10152</v>
      </c>
      <c r="F563" s="23" t="s">
        <v>10824</v>
      </c>
      <c r="G563" s="23" t="s">
        <v>9896</v>
      </c>
      <c r="H563" s="23" t="s">
        <v>5778</v>
      </c>
      <c r="I563" s="23" t="s">
        <v>12317</v>
      </c>
      <c r="J563" s="23" t="s">
        <v>12318</v>
      </c>
      <c r="K563" s="23" t="s">
        <v>12360</v>
      </c>
      <c r="L563" s="24" t="s">
        <v>12361</v>
      </c>
      <c r="M563" s="23" t="s">
        <v>7274</v>
      </c>
      <c r="N563" s="23" t="s">
        <v>7284</v>
      </c>
      <c r="O563" s="23" t="s">
        <v>12362</v>
      </c>
      <c r="P563" s="25" t="s">
        <v>12363</v>
      </c>
      <c r="Q563" s="25" t="s">
        <v>12364</v>
      </c>
      <c r="R563" s="25" t="s">
        <v>12365</v>
      </c>
      <c r="S563" s="25" t="s">
        <v>12366</v>
      </c>
      <c r="T563" s="23" t="s">
        <v>7220</v>
      </c>
      <c r="U563" s="23" t="s">
        <v>10266</v>
      </c>
      <c r="V563" s="25" t="s">
        <v>12367</v>
      </c>
      <c r="W563" s="23" t="s">
        <v>7227</v>
      </c>
      <c r="X563" s="23" t="s">
        <v>8026</v>
      </c>
      <c r="Y563" s="23" t="s">
        <v>10838</v>
      </c>
      <c r="Z563" s="25" t="s">
        <v>12368</v>
      </c>
      <c r="AA563" s="23" t="s">
        <v>7226</v>
      </c>
      <c r="AB563" s="23" t="s">
        <v>7226</v>
      </c>
      <c r="AC563" s="25" t="s">
        <v>7225</v>
      </c>
    </row>
    <row r="564" spans="2:29" ht="15.6" customHeight="1" x14ac:dyDescent="0.25">
      <c r="B564" s="21" t="s">
        <v>8488</v>
      </c>
      <c r="C564" s="22" t="s">
        <v>9895</v>
      </c>
      <c r="D564" s="23" t="s">
        <v>7267</v>
      </c>
      <c r="E564" s="23" t="s">
        <v>10152</v>
      </c>
      <c r="F564" s="23" t="s">
        <v>10824</v>
      </c>
      <c r="G564" s="23" t="s">
        <v>9896</v>
      </c>
      <c r="H564" s="23" t="s">
        <v>5779</v>
      </c>
      <c r="I564" s="23" t="s">
        <v>12317</v>
      </c>
      <c r="J564" s="23" t="s">
        <v>12318</v>
      </c>
      <c r="K564" s="23" t="s">
        <v>12369</v>
      </c>
      <c r="L564" s="24" t="s">
        <v>12370</v>
      </c>
      <c r="M564" s="23" t="s">
        <v>7274</v>
      </c>
      <c r="N564" s="23" t="s">
        <v>7284</v>
      </c>
      <c r="O564" s="23" t="s">
        <v>12371</v>
      </c>
      <c r="P564" s="25" t="s">
        <v>12372</v>
      </c>
      <c r="Q564" s="25" t="s">
        <v>12373</v>
      </c>
      <c r="R564" s="25" t="s">
        <v>12374</v>
      </c>
      <c r="S564" s="25" t="s">
        <v>12375</v>
      </c>
      <c r="T564" s="23" t="s">
        <v>7220</v>
      </c>
      <c r="U564" s="23" t="s">
        <v>11130</v>
      </c>
      <c r="V564" s="25" t="s">
        <v>12376</v>
      </c>
      <c r="W564" s="23" t="s">
        <v>7227</v>
      </c>
      <c r="X564" s="23" t="s">
        <v>8026</v>
      </c>
      <c r="Y564" s="23" t="s">
        <v>10838</v>
      </c>
      <c r="Z564" s="25" t="s">
        <v>12377</v>
      </c>
      <c r="AA564" s="23" t="s">
        <v>7226</v>
      </c>
      <c r="AB564" s="23" t="s">
        <v>7226</v>
      </c>
      <c r="AC564" s="25" t="s">
        <v>7225</v>
      </c>
    </row>
    <row r="565" spans="2:29" ht="15.6" customHeight="1" x14ac:dyDescent="0.25">
      <c r="B565" s="21" t="s">
        <v>8488</v>
      </c>
      <c r="C565" s="22" t="s">
        <v>9895</v>
      </c>
      <c r="D565" s="23" t="s">
        <v>7267</v>
      </c>
      <c r="E565" s="23" t="s">
        <v>10152</v>
      </c>
      <c r="F565" s="23" t="s">
        <v>10824</v>
      </c>
      <c r="G565" s="23" t="s">
        <v>9896</v>
      </c>
      <c r="H565" s="23" t="s">
        <v>5780</v>
      </c>
      <c r="I565" s="23" t="s">
        <v>12317</v>
      </c>
      <c r="J565" s="23" t="s">
        <v>12318</v>
      </c>
      <c r="K565" s="23" t="s">
        <v>12378</v>
      </c>
      <c r="L565" s="24" t="s">
        <v>12379</v>
      </c>
      <c r="M565" s="23" t="s">
        <v>7274</v>
      </c>
      <c r="N565" s="23" t="s">
        <v>7284</v>
      </c>
      <c r="O565" s="23" t="s">
        <v>12380</v>
      </c>
      <c r="P565" s="25" t="s">
        <v>12381</v>
      </c>
      <c r="Q565" s="25" t="s">
        <v>12382</v>
      </c>
      <c r="R565" s="25" t="s">
        <v>12383</v>
      </c>
      <c r="S565" s="25" t="s">
        <v>12384</v>
      </c>
      <c r="T565" s="23" t="s">
        <v>7220</v>
      </c>
      <c r="U565" s="23" t="s">
        <v>11130</v>
      </c>
      <c r="V565" s="25" t="s">
        <v>12385</v>
      </c>
      <c r="W565" s="23" t="s">
        <v>7227</v>
      </c>
      <c r="X565" s="23" t="s">
        <v>8026</v>
      </c>
      <c r="Y565" s="23" t="s">
        <v>10838</v>
      </c>
      <c r="Z565" s="25" t="s">
        <v>12386</v>
      </c>
      <c r="AA565" s="23" t="s">
        <v>7226</v>
      </c>
      <c r="AB565" s="23" t="s">
        <v>7226</v>
      </c>
      <c r="AC565" s="25" t="s">
        <v>7225</v>
      </c>
    </row>
    <row r="566" spans="2:29" ht="15.6" customHeight="1" x14ac:dyDescent="0.25">
      <c r="B566" s="21" t="s">
        <v>8488</v>
      </c>
      <c r="C566" s="22" t="s">
        <v>9895</v>
      </c>
      <c r="D566" s="23" t="s">
        <v>7267</v>
      </c>
      <c r="E566" s="23" t="s">
        <v>10152</v>
      </c>
      <c r="F566" s="23" t="s">
        <v>10824</v>
      </c>
      <c r="G566" s="23" t="s">
        <v>9896</v>
      </c>
      <c r="H566" s="23" t="s">
        <v>5781</v>
      </c>
      <c r="I566" s="23" t="s">
        <v>12317</v>
      </c>
      <c r="J566" s="23" t="s">
        <v>12318</v>
      </c>
      <c r="K566" s="23" t="s">
        <v>12387</v>
      </c>
      <c r="L566" s="24" t="s">
        <v>12388</v>
      </c>
      <c r="M566" s="23" t="s">
        <v>7274</v>
      </c>
      <c r="N566" s="23" t="s">
        <v>7284</v>
      </c>
      <c r="O566" s="23" t="s">
        <v>12389</v>
      </c>
      <c r="P566" s="25" t="s">
        <v>12390</v>
      </c>
      <c r="Q566" s="25" t="s">
        <v>12391</v>
      </c>
      <c r="R566" s="25" t="s">
        <v>12392</v>
      </c>
      <c r="S566" s="25" t="s">
        <v>12393</v>
      </c>
      <c r="T566" s="23" t="s">
        <v>7220</v>
      </c>
      <c r="U566" s="23" t="s">
        <v>10059</v>
      </c>
      <c r="V566" s="25" t="s">
        <v>12394</v>
      </c>
      <c r="W566" s="23" t="s">
        <v>7227</v>
      </c>
      <c r="X566" s="23" t="s">
        <v>8026</v>
      </c>
      <c r="Y566" s="23" t="s">
        <v>10838</v>
      </c>
      <c r="Z566" s="25" t="s">
        <v>12395</v>
      </c>
      <c r="AA566" s="23" t="s">
        <v>7226</v>
      </c>
      <c r="AB566" s="23" t="s">
        <v>7226</v>
      </c>
      <c r="AC566" s="25" t="s">
        <v>7225</v>
      </c>
    </row>
    <row r="567" spans="2:29" ht="15.6" customHeight="1" x14ac:dyDescent="0.25">
      <c r="B567" s="21" t="s">
        <v>8488</v>
      </c>
      <c r="C567" s="22" t="s">
        <v>9895</v>
      </c>
      <c r="D567" s="23" t="s">
        <v>7267</v>
      </c>
      <c r="E567" s="23" t="s">
        <v>10152</v>
      </c>
      <c r="F567" s="23" t="s">
        <v>10824</v>
      </c>
      <c r="G567" s="23" t="s">
        <v>9896</v>
      </c>
      <c r="H567" s="23" t="s">
        <v>5790</v>
      </c>
      <c r="I567" s="23" t="s">
        <v>12317</v>
      </c>
      <c r="J567" s="23" t="s">
        <v>12318</v>
      </c>
      <c r="K567" s="23" t="s">
        <v>12396</v>
      </c>
      <c r="L567" s="24" t="s">
        <v>12397</v>
      </c>
      <c r="M567" s="23" t="s">
        <v>7274</v>
      </c>
      <c r="N567" s="23" t="s">
        <v>7284</v>
      </c>
      <c r="O567" s="23" t="s">
        <v>12398</v>
      </c>
      <c r="P567" s="25" t="s">
        <v>12399</v>
      </c>
      <c r="Q567" s="25" t="s">
        <v>12400</v>
      </c>
      <c r="R567" s="25" t="s">
        <v>12401</v>
      </c>
      <c r="S567" s="25" t="s">
        <v>12402</v>
      </c>
      <c r="T567" s="23" t="s">
        <v>7220</v>
      </c>
      <c r="U567" s="23" t="s">
        <v>10002</v>
      </c>
      <c r="V567" s="25" t="s">
        <v>12403</v>
      </c>
      <c r="W567" s="23" t="s">
        <v>7227</v>
      </c>
      <c r="X567" s="23" t="s">
        <v>8026</v>
      </c>
      <c r="Y567" s="23" t="s">
        <v>10838</v>
      </c>
      <c r="Z567" s="25" t="s">
        <v>12404</v>
      </c>
      <c r="AA567" s="23" t="s">
        <v>7226</v>
      </c>
      <c r="AB567" s="23" t="s">
        <v>7226</v>
      </c>
      <c r="AC567" s="25" t="s">
        <v>7225</v>
      </c>
    </row>
    <row r="568" spans="2:29" ht="15.6" customHeight="1" x14ac:dyDescent="0.25">
      <c r="B568" s="21" t="s">
        <v>8488</v>
      </c>
      <c r="C568" s="22" t="s">
        <v>9895</v>
      </c>
      <c r="D568" s="23" t="s">
        <v>7267</v>
      </c>
      <c r="E568" s="23" t="s">
        <v>10152</v>
      </c>
      <c r="F568" s="23" t="s">
        <v>10824</v>
      </c>
      <c r="G568" s="23" t="s">
        <v>9896</v>
      </c>
      <c r="H568" s="23" t="s">
        <v>5782</v>
      </c>
      <c r="I568" s="23" t="s">
        <v>12317</v>
      </c>
      <c r="J568" s="23" t="s">
        <v>12318</v>
      </c>
      <c r="K568" s="23" t="s">
        <v>12405</v>
      </c>
      <c r="L568" s="24" t="s">
        <v>12406</v>
      </c>
      <c r="M568" s="23" t="s">
        <v>7274</v>
      </c>
      <c r="N568" s="23" t="s">
        <v>7284</v>
      </c>
      <c r="O568" s="23" t="s">
        <v>12407</v>
      </c>
      <c r="P568" s="25" t="s">
        <v>12408</v>
      </c>
      <c r="Q568" s="25" t="s">
        <v>12409</v>
      </c>
      <c r="R568" s="25" t="s">
        <v>8355</v>
      </c>
      <c r="S568" s="25" t="s">
        <v>12410</v>
      </c>
      <c r="T568" s="23" t="s">
        <v>7220</v>
      </c>
      <c r="U568" s="23" t="s">
        <v>10132</v>
      </c>
      <c r="V568" s="25" t="s">
        <v>12411</v>
      </c>
      <c r="W568" s="23" t="s">
        <v>7227</v>
      </c>
      <c r="X568" s="23" t="s">
        <v>8026</v>
      </c>
      <c r="Y568" s="23" t="s">
        <v>10838</v>
      </c>
      <c r="Z568" s="25" t="s">
        <v>12412</v>
      </c>
      <c r="AA568" s="23" t="s">
        <v>7226</v>
      </c>
      <c r="AB568" s="23" t="s">
        <v>7226</v>
      </c>
      <c r="AC568" s="25" t="s">
        <v>7225</v>
      </c>
    </row>
    <row r="569" spans="2:29" ht="15.6" customHeight="1" x14ac:dyDescent="0.25">
      <c r="B569" s="21" t="s">
        <v>8488</v>
      </c>
      <c r="C569" s="22" t="s">
        <v>9895</v>
      </c>
      <c r="D569" s="23" t="s">
        <v>7267</v>
      </c>
      <c r="E569" s="23" t="s">
        <v>10152</v>
      </c>
      <c r="F569" s="23" t="s">
        <v>10824</v>
      </c>
      <c r="G569" s="23" t="s">
        <v>9896</v>
      </c>
      <c r="H569" s="23" t="s">
        <v>5783</v>
      </c>
      <c r="I569" s="23" t="s">
        <v>12317</v>
      </c>
      <c r="J569" s="23" t="s">
        <v>12318</v>
      </c>
      <c r="K569" s="23" t="s">
        <v>12413</v>
      </c>
      <c r="L569" s="24" t="s">
        <v>12414</v>
      </c>
      <c r="M569" s="23" t="s">
        <v>7274</v>
      </c>
      <c r="N569" s="23" t="s">
        <v>7284</v>
      </c>
      <c r="O569" s="23" t="s">
        <v>12415</v>
      </c>
      <c r="P569" s="25" t="s">
        <v>12416</v>
      </c>
      <c r="Q569" s="25" t="s">
        <v>12417</v>
      </c>
      <c r="R569" s="25" t="s">
        <v>12418</v>
      </c>
      <c r="S569" s="25" t="s">
        <v>12419</v>
      </c>
      <c r="T569" s="23" t="s">
        <v>7220</v>
      </c>
      <c r="U569" s="23" t="s">
        <v>10113</v>
      </c>
      <c r="V569" s="25" t="s">
        <v>12420</v>
      </c>
      <c r="W569" s="23" t="s">
        <v>7227</v>
      </c>
      <c r="X569" s="23" t="s">
        <v>8026</v>
      </c>
      <c r="Y569" s="23" t="s">
        <v>10838</v>
      </c>
      <c r="Z569" s="25" t="s">
        <v>12421</v>
      </c>
      <c r="AA569" s="23" t="s">
        <v>7226</v>
      </c>
      <c r="AB569" s="23" t="s">
        <v>7226</v>
      </c>
      <c r="AC569" s="25" t="s">
        <v>7225</v>
      </c>
    </row>
    <row r="570" spans="2:29" ht="15.6" customHeight="1" x14ac:dyDescent="0.25">
      <c r="B570" s="21" t="s">
        <v>8488</v>
      </c>
      <c r="C570" s="22" t="s">
        <v>9895</v>
      </c>
      <c r="D570" s="23" t="s">
        <v>7267</v>
      </c>
      <c r="E570" s="23" t="s">
        <v>10152</v>
      </c>
      <c r="F570" s="23" t="s">
        <v>10824</v>
      </c>
      <c r="G570" s="23" t="s">
        <v>9896</v>
      </c>
      <c r="H570" s="23" t="s">
        <v>5785</v>
      </c>
      <c r="I570" s="23" t="s">
        <v>12317</v>
      </c>
      <c r="J570" s="23" t="s">
        <v>12318</v>
      </c>
      <c r="K570" s="23" t="s">
        <v>12422</v>
      </c>
      <c r="L570" s="24" t="s">
        <v>12423</v>
      </c>
      <c r="M570" s="23" t="s">
        <v>7274</v>
      </c>
      <c r="N570" s="23" t="s">
        <v>7284</v>
      </c>
      <c r="O570" s="23" t="s">
        <v>12424</v>
      </c>
      <c r="P570" s="25" t="s">
        <v>12425</v>
      </c>
      <c r="Q570" s="25" t="s">
        <v>12426</v>
      </c>
      <c r="R570" s="25" t="s">
        <v>12427</v>
      </c>
      <c r="S570" s="25" t="s">
        <v>12428</v>
      </c>
      <c r="T570" s="23" t="s">
        <v>7220</v>
      </c>
      <c r="U570" s="23" t="s">
        <v>10132</v>
      </c>
      <c r="V570" s="25" t="s">
        <v>12429</v>
      </c>
      <c r="W570" s="23" t="s">
        <v>7227</v>
      </c>
      <c r="X570" s="23" t="s">
        <v>8026</v>
      </c>
      <c r="Y570" s="23" t="s">
        <v>10838</v>
      </c>
      <c r="Z570" s="25" t="s">
        <v>12430</v>
      </c>
      <c r="AA570" s="23" t="s">
        <v>7226</v>
      </c>
      <c r="AB570" s="23" t="s">
        <v>7226</v>
      </c>
      <c r="AC570" s="25" t="s">
        <v>7225</v>
      </c>
    </row>
    <row r="571" spans="2:29" ht="15.6" customHeight="1" x14ac:dyDescent="0.25">
      <c r="B571" s="21" t="s">
        <v>8488</v>
      </c>
      <c r="C571" s="22" t="s">
        <v>9895</v>
      </c>
      <c r="D571" s="23" t="s">
        <v>7267</v>
      </c>
      <c r="E571" s="23" t="s">
        <v>10152</v>
      </c>
      <c r="F571" s="23" t="s">
        <v>10824</v>
      </c>
      <c r="G571" s="23" t="s">
        <v>9896</v>
      </c>
      <c r="H571" s="23" t="s">
        <v>5786</v>
      </c>
      <c r="I571" s="23" t="s">
        <v>12317</v>
      </c>
      <c r="J571" s="23" t="s">
        <v>12318</v>
      </c>
      <c r="K571" s="23" t="s">
        <v>12431</v>
      </c>
      <c r="L571" s="24" t="s">
        <v>12432</v>
      </c>
      <c r="M571" s="23" t="s">
        <v>7274</v>
      </c>
      <c r="N571" s="23" t="s">
        <v>7284</v>
      </c>
      <c r="O571" s="23" t="s">
        <v>12433</v>
      </c>
      <c r="P571" s="25" t="s">
        <v>12434</v>
      </c>
      <c r="Q571" s="25" t="s">
        <v>12435</v>
      </c>
      <c r="R571" s="25" t="s">
        <v>12436</v>
      </c>
      <c r="S571" s="25" t="s">
        <v>12437</v>
      </c>
      <c r="T571" s="23" t="s">
        <v>7220</v>
      </c>
      <c r="U571" s="23" t="s">
        <v>10132</v>
      </c>
      <c r="V571" s="25" t="s">
        <v>12438</v>
      </c>
      <c r="W571" s="23" t="s">
        <v>7227</v>
      </c>
      <c r="X571" s="23" t="s">
        <v>8026</v>
      </c>
      <c r="Y571" s="23" t="s">
        <v>10838</v>
      </c>
      <c r="Z571" s="25" t="s">
        <v>12439</v>
      </c>
      <c r="AA571" s="23" t="s">
        <v>7226</v>
      </c>
      <c r="AB571" s="23" t="s">
        <v>7226</v>
      </c>
      <c r="AC571" s="25" t="s">
        <v>7225</v>
      </c>
    </row>
    <row r="572" spans="2:29" ht="15.6" customHeight="1" x14ac:dyDescent="0.25">
      <c r="B572" s="21" t="s">
        <v>8488</v>
      </c>
      <c r="C572" s="22" t="s">
        <v>9895</v>
      </c>
      <c r="D572" s="23" t="s">
        <v>7267</v>
      </c>
      <c r="E572" s="23" t="s">
        <v>10152</v>
      </c>
      <c r="F572" s="23" t="s">
        <v>10824</v>
      </c>
      <c r="G572" s="23" t="s">
        <v>9896</v>
      </c>
      <c r="H572" s="23" t="s">
        <v>5787</v>
      </c>
      <c r="I572" s="23" t="s">
        <v>12317</v>
      </c>
      <c r="J572" s="23" t="s">
        <v>12318</v>
      </c>
      <c r="K572" s="23" t="s">
        <v>12440</v>
      </c>
      <c r="L572" s="24" t="s">
        <v>12441</v>
      </c>
      <c r="M572" s="23" t="s">
        <v>7274</v>
      </c>
      <c r="N572" s="23" t="s">
        <v>7284</v>
      </c>
      <c r="O572" s="23" t="s">
        <v>12442</v>
      </c>
      <c r="P572" s="25" t="s">
        <v>12443</v>
      </c>
      <c r="Q572" s="25" t="s">
        <v>12444</v>
      </c>
      <c r="R572" s="25" t="s">
        <v>8586</v>
      </c>
      <c r="S572" s="25" t="s">
        <v>12445</v>
      </c>
      <c r="T572" s="23" t="s">
        <v>7220</v>
      </c>
      <c r="U572" s="23" t="s">
        <v>10132</v>
      </c>
      <c r="V572" s="25" t="s">
        <v>12446</v>
      </c>
      <c r="W572" s="23" t="s">
        <v>7227</v>
      </c>
      <c r="X572" s="23" t="s">
        <v>8026</v>
      </c>
      <c r="Y572" s="23" t="s">
        <v>10838</v>
      </c>
      <c r="Z572" s="25" t="s">
        <v>12447</v>
      </c>
      <c r="AA572" s="23" t="s">
        <v>7226</v>
      </c>
      <c r="AB572" s="23" t="s">
        <v>7226</v>
      </c>
      <c r="AC572" s="25" t="s">
        <v>7225</v>
      </c>
    </row>
    <row r="573" spans="2:29" ht="15.6" customHeight="1" x14ac:dyDescent="0.25">
      <c r="B573" s="21" t="s">
        <v>8488</v>
      </c>
      <c r="C573" s="22" t="s">
        <v>9895</v>
      </c>
      <c r="D573" s="23" t="s">
        <v>7267</v>
      </c>
      <c r="E573" s="23" t="s">
        <v>10152</v>
      </c>
      <c r="F573" s="23" t="s">
        <v>10824</v>
      </c>
      <c r="G573" s="23" t="s">
        <v>9896</v>
      </c>
      <c r="H573" s="23" t="s">
        <v>5788</v>
      </c>
      <c r="I573" s="23" t="s">
        <v>12317</v>
      </c>
      <c r="J573" s="23" t="s">
        <v>12318</v>
      </c>
      <c r="K573" s="23" t="s">
        <v>12448</v>
      </c>
      <c r="L573" s="24" t="s">
        <v>12449</v>
      </c>
      <c r="M573" s="23" t="s">
        <v>7274</v>
      </c>
      <c r="N573" s="23" t="s">
        <v>7284</v>
      </c>
      <c r="O573" s="23" t="s">
        <v>12450</v>
      </c>
      <c r="P573" s="25" t="s">
        <v>12451</v>
      </c>
      <c r="Q573" s="25" t="s">
        <v>12452</v>
      </c>
      <c r="R573" s="25" t="s">
        <v>12453</v>
      </c>
      <c r="S573" s="25" t="s">
        <v>12454</v>
      </c>
      <c r="T573" s="23" t="s">
        <v>7220</v>
      </c>
      <c r="U573" s="23" t="s">
        <v>10113</v>
      </c>
      <c r="V573" s="25" t="s">
        <v>12455</v>
      </c>
      <c r="W573" s="23" t="s">
        <v>7227</v>
      </c>
      <c r="X573" s="23" t="s">
        <v>8026</v>
      </c>
      <c r="Y573" s="23" t="s">
        <v>10838</v>
      </c>
      <c r="Z573" s="25" t="s">
        <v>12456</v>
      </c>
      <c r="AA573" s="23" t="s">
        <v>7226</v>
      </c>
      <c r="AB573" s="23" t="s">
        <v>7226</v>
      </c>
      <c r="AC573" s="25" t="s">
        <v>7225</v>
      </c>
    </row>
    <row r="574" spans="2:29" ht="15.6" customHeight="1" x14ac:dyDescent="0.25">
      <c r="B574" s="21" t="s">
        <v>8488</v>
      </c>
      <c r="C574" s="22" t="s">
        <v>9895</v>
      </c>
      <c r="D574" s="23" t="s">
        <v>7267</v>
      </c>
      <c r="E574" s="23" t="s">
        <v>10152</v>
      </c>
      <c r="F574" s="23" t="s">
        <v>10824</v>
      </c>
      <c r="G574" s="23" t="s">
        <v>9896</v>
      </c>
      <c r="H574" s="23" t="s">
        <v>5789</v>
      </c>
      <c r="I574" s="23" t="s">
        <v>12317</v>
      </c>
      <c r="J574" s="23" t="s">
        <v>12318</v>
      </c>
      <c r="K574" s="23" t="s">
        <v>12457</v>
      </c>
      <c r="L574" s="24" t="s">
        <v>10080</v>
      </c>
      <c r="M574" s="23" t="s">
        <v>7274</v>
      </c>
      <c r="N574" s="23" t="s">
        <v>7284</v>
      </c>
      <c r="O574" s="23" t="s">
        <v>12458</v>
      </c>
      <c r="P574" s="25" t="s">
        <v>12459</v>
      </c>
      <c r="Q574" s="25" t="s">
        <v>12460</v>
      </c>
      <c r="R574" s="25" t="s">
        <v>11595</v>
      </c>
      <c r="S574" s="25" t="s">
        <v>12461</v>
      </c>
      <c r="T574" s="23" t="s">
        <v>7220</v>
      </c>
      <c r="U574" s="23" t="s">
        <v>10142</v>
      </c>
      <c r="V574" s="25" t="s">
        <v>12462</v>
      </c>
      <c r="W574" s="23" t="s">
        <v>7227</v>
      </c>
      <c r="X574" s="23" t="s">
        <v>8026</v>
      </c>
      <c r="Y574" s="23" t="s">
        <v>10838</v>
      </c>
      <c r="Z574" s="25" t="s">
        <v>12463</v>
      </c>
      <c r="AA574" s="23" t="s">
        <v>7226</v>
      </c>
      <c r="AB574" s="23" t="s">
        <v>7226</v>
      </c>
      <c r="AC574" s="25" t="s">
        <v>7225</v>
      </c>
    </row>
    <row r="575" spans="2:29" ht="15.6" customHeight="1" x14ac:dyDescent="0.25">
      <c r="B575" s="21"/>
      <c r="C575" s="22"/>
      <c r="D575" s="23"/>
      <c r="E575" s="23"/>
      <c r="F575" s="23"/>
      <c r="G575" s="23"/>
      <c r="H575" s="26"/>
      <c r="I575" s="23"/>
      <c r="J575" s="26"/>
      <c r="K575" s="26"/>
      <c r="L575" s="27" t="s">
        <v>12464</v>
      </c>
      <c r="M575" s="26"/>
      <c r="N575" s="26"/>
      <c r="O575" s="26"/>
      <c r="P575" s="28" t="s">
        <v>12465</v>
      </c>
      <c r="Q575" s="28" t="s">
        <v>12466</v>
      </c>
      <c r="R575" s="28" t="s">
        <v>12467</v>
      </c>
      <c r="S575" s="28" t="s">
        <v>12468</v>
      </c>
      <c r="T575" s="26"/>
      <c r="U575" s="26"/>
      <c r="V575" s="28" t="s">
        <v>12469</v>
      </c>
      <c r="W575" s="26"/>
      <c r="X575" s="26"/>
      <c r="Y575" s="26"/>
      <c r="Z575" s="28" t="s">
        <v>12470</v>
      </c>
      <c r="AA575" s="26"/>
      <c r="AB575" s="26"/>
      <c r="AC575" s="28" t="s">
        <v>7225</v>
      </c>
    </row>
    <row r="576" spans="2:29" ht="15.6" customHeight="1" x14ac:dyDescent="0.25">
      <c r="B576" s="21" t="s">
        <v>8488</v>
      </c>
      <c r="C576" s="22" t="s">
        <v>10360</v>
      </c>
      <c r="D576" s="23" t="s">
        <v>7956</v>
      </c>
      <c r="E576" s="23" t="s">
        <v>7213</v>
      </c>
      <c r="F576" s="23" t="s">
        <v>7956</v>
      </c>
      <c r="G576" s="23" t="s">
        <v>10361</v>
      </c>
      <c r="H576" s="23" t="s">
        <v>12471</v>
      </c>
      <c r="I576" s="23" t="s">
        <v>12472</v>
      </c>
      <c r="J576" s="23" t="s">
        <v>12473</v>
      </c>
      <c r="K576" s="23" t="s">
        <v>12474</v>
      </c>
      <c r="L576" s="24" t="s">
        <v>12475</v>
      </c>
      <c r="M576" s="23" t="s">
        <v>7274</v>
      </c>
      <c r="N576" s="23" t="s">
        <v>12476</v>
      </c>
      <c r="O576" s="23" t="s">
        <v>12477</v>
      </c>
      <c r="P576" s="25" t="s">
        <v>12478</v>
      </c>
      <c r="Q576" s="25" t="s">
        <v>12479</v>
      </c>
      <c r="R576" s="25" t="s">
        <v>12480</v>
      </c>
      <c r="S576" s="25" t="s">
        <v>12481</v>
      </c>
      <c r="T576" s="23" t="s">
        <v>7226</v>
      </c>
      <c r="U576" s="23" t="s">
        <v>7226</v>
      </c>
      <c r="V576" s="25" t="s">
        <v>12479</v>
      </c>
      <c r="W576" s="23" t="s">
        <v>7227</v>
      </c>
      <c r="X576" s="23" t="s">
        <v>8018</v>
      </c>
      <c r="Y576" s="23" t="s">
        <v>12482</v>
      </c>
      <c r="Z576" s="25" t="s">
        <v>12483</v>
      </c>
      <c r="AA576" s="23" t="s">
        <v>7226</v>
      </c>
      <c r="AB576" s="23" t="s">
        <v>7226</v>
      </c>
      <c r="AC576" s="25" t="s">
        <v>7225</v>
      </c>
    </row>
    <row r="577" spans="2:29" ht="15.6" customHeight="1" x14ac:dyDescent="0.25">
      <c r="B577" s="21" t="s">
        <v>8488</v>
      </c>
      <c r="C577" s="22" t="s">
        <v>10360</v>
      </c>
      <c r="D577" s="23" t="s">
        <v>7956</v>
      </c>
      <c r="E577" s="23" t="s">
        <v>7213</v>
      </c>
      <c r="F577" s="23" t="s">
        <v>7956</v>
      </c>
      <c r="G577" s="23" t="s">
        <v>10361</v>
      </c>
      <c r="H577" s="23" t="s">
        <v>12484</v>
      </c>
      <c r="I577" s="23" t="s">
        <v>12472</v>
      </c>
      <c r="J577" s="23" t="s">
        <v>12473</v>
      </c>
      <c r="K577" s="23" t="s">
        <v>12485</v>
      </c>
      <c r="L577" s="24" t="s">
        <v>12486</v>
      </c>
      <c r="M577" s="23" t="s">
        <v>7274</v>
      </c>
      <c r="N577" s="23" t="s">
        <v>12476</v>
      </c>
      <c r="O577" s="23" t="s">
        <v>12477</v>
      </c>
      <c r="P577" s="25" t="s">
        <v>12487</v>
      </c>
      <c r="Q577" s="25" t="s">
        <v>12488</v>
      </c>
      <c r="R577" s="25" t="s">
        <v>12489</v>
      </c>
      <c r="S577" s="25" t="s">
        <v>12490</v>
      </c>
      <c r="T577" s="23" t="s">
        <v>7226</v>
      </c>
      <c r="U577" s="23" t="s">
        <v>7226</v>
      </c>
      <c r="V577" s="25" t="s">
        <v>12488</v>
      </c>
      <c r="W577" s="23" t="s">
        <v>7227</v>
      </c>
      <c r="X577" s="23" t="s">
        <v>8018</v>
      </c>
      <c r="Y577" s="23" t="s">
        <v>12482</v>
      </c>
      <c r="Z577" s="25" t="s">
        <v>12491</v>
      </c>
      <c r="AA577" s="23" t="s">
        <v>7226</v>
      </c>
      <c r="AB577" s="23" t="s">
        <v>7226</v>
      </c>
      <c r="AC577" s="25" t="s">
        <v>7225</v>
      </c>
    </row>
    <row r="578" spans="2:29" ht="15.6" customHeight="1" x14ac:dyDescent="0.25">
      <c r="B578" s="21" t="s">
        <v>8488</v>
      </c>
      <c r="C578" s="22" t="s">
        <v>10360</v>
      </c>
      <c r="D578" s="23" t="s">
        <v>7956</v>
      </c>
      <c r="E578" s="23" t="s">
        <v>7213</v>
      </c>
      <c r="F578" s="23" t="s">
        <v>7956</v>
      </c>
      <c r="G578" s="23" t="s">
        <v>10361</v>
      </c>
      <c r="H578" s="23" t="s">
        <v>12492</v>
      </c>
      <c r="I578" s="23" t="s">
        <v>12472</v>
      </c>
      <c r="J578" s="23" t="s">
        <v>12473</v>
      </c>
      <c r="K578" s="23" t="s">
        <v>12493</v>
      </c>
      <c r="L578" s="24" t="s">
        <v>12494</v>
      </c>
      <c r="M578" s="23" t="s">
        <v>7274</v>
      </c>
      <c r="N578" s="23" t="s">
        <v>12476</v>
      </c>
      <c r="O578" s="23" t="s">
        <v>12477</v>
      </c>
      <c r="P578" s="25" t="s">
        <v>12495</v>
      </c>
      <c r="Q578" s="25" t="s">
        <v>12496</v>
      </c>
      <c r="R578" s="25" t="s">
        <v>12497</v>
      </c>
      <c r="S578" s="25" t="s">
        <v>12498</v>
      </c>
      <c r="T578" s="23" t="s">
        <v>7226</v>
      </c>
      <c r="U578" s="23" t="s">
        <v>7226</v>
      </c>
      <c r="V578" s="25" t="s">
        <v>12496</v>
      </c>
      <c r="W578" s="23" t="s">
        <v>7227</v>
      </c>
      <c r="X578" s="23" t="s">
        <v>8018</v>
      </c>
      <c r="Y578" s="23" t="s">
        <v>12482</v>
      </c>
      <c r="Z578" s="25" t="s">
        <v>12499</v>
      </c>
      <c r="AA578" s="23" t="s">
        <v>7226</v>
      </c>
      <c r="AB578" s="23" t="s">
        <v>7226</v>
      </c>
      <c r="AC578" s="25" t="s">
        <v>7225</v>
      </c>
    </row>
    <row r="579" spans="2:29" ht="15.6" customHeight="1" x14ac:dyDescent="0.25">
      <c r="B579" s="21" t="s">
        <v>8488</v>
      </c>
      <c r="C579" s="22" t="s">
        <v>10360</v>
      </c>
      <c r="D579" s="23" t="s">
        <v>7956</v>
      </c>
      <c r="E579" s="23" t="s">
        <v>7213</v>
      </c>
      <c r="F579" s="23" t="s">
        <v>7956</v>
      </c>
      <c r="G579" s="23" t="s">
        <v>10361</v>
      </c>
      <c r="H579" s="23" t="s">
        <v>12500</v>
      </c>
      <c r="I579" s="23" t="s">
        <v>12472</v>
      </c>
      <c r="J579" s="23" t="s">
        <v>12473</v>
      </c>
      <c r="K579" s="23" t="s">
        <v>12501</v>
      </c>
      <c r="L579" s="24" t="s">
        <v>12502</v>
      </c>
      <c r="M579" s="23" t="s">
        <v>7274</v>
      </c>
      <c r="N579" s="23" t="s">
        <v>12476</v>
      </c>
      <c r="O579" s="23" t="s">
        <v>12477</v>
      </c>
      <c r="P579" s="25" t="s">
        <v>12503</v>
      </c>
      <c r="Q579" s="25" t="s">
        <v>12504</v>
      </c>
      <c r="R579" s="25" t="s">
        <v>12505</v>
      </c>
      <c r="S579" s="25" t="s">
        <v>12506</v>
      </c>
      <c r="T579" s="23" t="s">
        <v>7226</v>
      </c>
      <c r="U579" s="23" t="s">
        <v>7226</v>
      </c>
      <c r="V579" s="25" t="s">
        <v>12504</v>
      </c>
      <c r="W579" s="23" t="s">
        <v>7227</v>
      </c>
      <c r="X579" s="23" t="s">
        <v>8018</v>
      </c>
      <c r="Y579" s="23" t="s">
        <v>12482</v>
      </c>
      <c r="Z579" s="25" t="s">
        <v>12507</v>
      </c>
      <c r="AA579" s="23" t="s">
        <v>7226</v>
      </c>
      <c r="AB579" s="23" t="s">
        <v>7226</v>
      </c>
      <c r="AC579" s="25" t="s">
        <v>7225</v>
      </c>
    </row>
    <row r="580" spans="2:29" ht="15.6" customHeight="1" x14ac:dyDescent="0.25">
      <c r="B580" s="21" t="s">
        <v>8488</v>
      </c>
      <c r="C580" s="22" t="s">
        <v>10360</v>
      </c>
      <c r="D580" s="23" t="s">
        <v>7956</v>
      </c>
      <c r="E580" s="23" t="s">
        <v>7213</v>
      </c>
      <c r="F580" s="23" t="s">
        <v>7956</v>
      </c>
      <c r="G580" s="23" t="s">
        <v>10361</v>
      </c>
      <c r="H580" s="23" t="s">
        <v>12508</v>
      </c>
      <c r="I580" s="23" t="s">
        <v>12472</v>
      </c>
      <c r="J580" s="23" t="s">
        <v>12473</v>
      </c>
      <c r="K580" s="23" t="s">
        <v>12509</v>
      </c>
      <c r="L580" s="24" t="s">
        <v>12510</v>
      </c>
      <c r="M580" s="23" t="s">
        <v>7274</v>
      </c>
      <c r="N580" s="23" t="s">
        <v>12476</v>
      </c>
      <c r="O580" s="23" t="s">
        <v>12477</v>
      </c>
      <c r="P580" s="25" t="s">
        <v>12511</v>
      </c>
      <c r="Q580" s="25" t="s">
        <v>12512</v>
      </c>
      <c r="R580" s="25" t="s">
        <v>12513</v>
      </c>
      <c r="S580" s="25" t="s">
        <v>12514</v>
      </c>
      <c r="T580" s="23" t="s">
        <v>7226</v>
      </c>
      <c r="U580" s="23" t="s">
        <v>7226</v>
      </c>
      <c r="V580" s="25" t="s">
        <v>12512</v>
      </c>
      <c r="W580" s="23" t="s">
        <v>7227</v>
      </c>
      <c r="X580" s="23" t="s">
        <v>8018</v>
      </c>
      <c r="Y580" s="23" t="s">
        <v>12482</v>
      </c>
      <c r="Z580" s="25" t="s">
        <v>12515</v>
      </c>
      <c r="AA580" s="23" t="s">
        <v>7226</v>
      </c>
      <c r="AB580" s="23" t="s">
        <v>7226</v>
      </c>
      <c r="AC580" s="25" t="s">
        <v>7225</v>
      </c>
    </row>
    <row r="581" spans="2:29" ht="15.6" customHeight="1" x14ac:dyDescent="0.25">
      <c r="B581" s="21"/>
      <c r="C581" s="22"/>
      <c r="D581" s="23"/>
      <c r="E581" s="23"/>
      <c r="F581" s="23"/>
      <c r="G581" s="23"/>
      <c r="H581" s="26"/>
      <c r="I581" s="23"/>
      <c r="J581" s="26"/>
      <c r="K581" s="26"/>
      <c r="L581" s="27" t="s">
        <v>12516</v>
      </c>
      <c r="M581" s="26"/>
      <c r="N581" s="26"/>
      <c r="O581" s="26"/>
      <c r="P581" s="28" t="s">
        <v>12517</v>
      </c>
      <c r="Q581" s="28" t="s">
        <v>12518</v>
      </c>
      <c r="R581" s="28" t="s">
        <v>12519</v>
      </c>
      <c r="S581" s="28" t="s">
        <v>12520</v>
      </c>
      <c r="T581" s="26"/>
      <c r="U581" s="26"/>
      <c r="V581" s="28" t="s">
        <v>12518</v>
      </c>
      <c r="W581" s="26"/>
      <c r="X581" s="26"/>
      <c r="Y581" s="26"/>
      <c r="Z581" s="28" t="s">
        <v>12521</v>
      </c>
      <c r="AA581" s="26"/>
      <c r="AB581" s="26"/>
      <c r="AC581" s="28" t="s">
        <v>7225</v>
      </c>
    </row>
    <row r="582" spans="2:29" ht="15.6" customHeight="1" x14ac:dyDescent="0.25">
      <c r="B582" s="21" t="s">
        <v>8488</v>
      </c>
      <c r="C582" s="22" t="s">
        <v>10360</v>
      </c>
      <c r="D582" s="23" t="s">
        <v>7956</v>
      </c>
      <c r="E582" s="23" t="s">
        <v>7213</v>
      </c>
      <c r="F582" s="23" t="s">
        <v>7956</v>
      </c>
      <c r="G582" s="23" t="s">
        <v>10361</v>
      </c>
      <c r="H582" s="23" t="s">
        <v>12522</v>
      </c>
      <c r="I582" s="23" t="s">
        <v>12523</v>
      </c>
      <c r="J582" s="23" t="s">
        <v>12524</v>
      </c>
      <c r="K582" s="23" t="s">
        <v>12525</v>
      </c>
      <c r="L582" s="24" t="s">
        <v>12526</v>
      </c>
      <c r="M582" s="23" t="s">
        <v>7274</v>
      </c>
      <c r="N582" s="23" t="s">
        <v>8637</v>
      </c>
      <c r="O582" s="23" t="s">
        <v>12527</v>
      </c>
      <c r="P582" s="25" t="s">
        <v>12528</v>
      </c>
      <c r="Q582" s="25" t="s">
        <v>12529</v>
      </c>
      <c r="R582" s="25" t="s">
        <v>12530</v>
      </c>
      <c r="S582" s="25" t="s">
        <v>12531</v>
      </c>
      <c r="T582" s="23" t="s">
        <v>12532</v>
      </c>
      <c r="U582" s="23" t="s">
        <v>12533</v>
      </c>
      <c r="V582" s="25" t="s">
        <v>12534</v>
      </c>
      <c r="W582" s="23" t="s">
        <v>7227</v>
      </c>
      <c r="X582" s="23" t="s">
        <v>8018</v>
      </c>
      <c r="Y582" s="23" t="s">
        <v>12535</v>
      </c>
      <c r="Z582" s="25" t="s">
        <v>12536</v>
      </c>
      <c r="AA582" s="23" t="s">
        <v>7226</v>
      </c>
      <c r="AB582" s="23" t="s">
        <v>7226</v>
      </c>
      <c r="AC582" s="25" t="s">
        <v>7225</v>
      </c>
    </row>
    <row r="583" spans="2:29" ht="15.6" customHeight="1" x14ac:dyDescent="0.25">
      <c r="B583" s="21" t="s">
        <v>8488</v>
      </c>
      <c r="C583" s="22" t="s">
        <v>10360</v>
      </c>
      <c r="D583" s="23" t="s">
        <v>7956</v>
      </c>
      <c r="E583" s="23" t="s">
        <v>7213</v>
      </c>
      <c r="F583" s="23" t="s">
        <v>7956</v>
      </c>
      <c r="G583" s="23" t="s">
        <v>10361</v>
      </c>
      <c r="H583" s="23" t="s">
        <v>12537</v>
      </c>
      <c r="I583" s="23" t="s">
        <v>12523</v>
      </c>
      <c r="J583" s="23" t="s">
        <v>12524</v>
      </c>
      <c r="K583" s="23" t="s">
        <v>12538</v>
      </c>
      <c r="L583" s="24" t="s">
        <v>12539</v>
      </c>
      <c r="M583" s="23" t="s">
        <v>7274</v>
      </c>
      <c r="N583" s="23" t="s">
        <v>8637</v>
      </c>
      <c r="O583" s="23" t="s">
        <v>12527</v>
      </c>
      <c r="P583" s="25" t="s">
        <v>12540</v>
      </c>
      <c r="Q583" s="25" t="s">
        <v>12541</v>
      </c>
      <c r="R583" s="25" t="s">
        <v>12542</v>
      </c>
      <c r="S583" s="25" t="s">
        <v>12543</v>
      </c>
      <c r="T583" s="23" t="s">
        <v>12532</v>
      </c>
      <c r="U583" s="23" t="s">
        <v>12544</v>
      </c>
      <c r="V583" s="25" t="s">
        <v>12545</v>
      </c>
      <c r="W583" s="23" t="s">
        <v>7227</v>
      </c>
      <c r="X583" s="23" t="s">
        <v>8018</v>
      </c>
      <c r="Y583" s="23" t="s">
        <v>12535</v>
      </c>
      <c r="Z583" s="25" t="s">
        <v>12546</v>
      </c>
      <c r="AA583" s="23" t="s">
        <v>7226</v>
      </c>
      <c r="AB583" s="23" t="s">
        <v>7226</v>
      </c>
      <c r="AC583" s="25" t="s">
        <v>7225</v>
      </c>
    </row>
    <row r="584" spans="2:29" ht="15.6" customHeight="1" x14ac:dyDescent="0.25">
      <c r="B584" s="21" t="s">
        <v>8488</v>
      </c>
      <c r="C584" s="22" t="s">
        <v>10360</v>
      </c>
      <c r="D584" s="23" t="s">
        <v>7956</v>
      </c>
      <c r="E584" s="23" t="s">
        <v>7213</v>
      </c>
      <c r="F584" s="23" t="s">
        <v>7956</v>
      </c>
      <c r="G584" s="23" t="s">
        <v>10361</v>
      </c>
      <c r="H584" s="23" t="s">
        <v>12547</v>
      </c>
      <c r="I584" s="23" t="s">
        <v>12523</v>
      </c>
      <c r="J584" s="23" t="s">
        <v>12524</v>
      </c>
      <c r="K584" s="23" t="s">
        <v>12548</v>
      </c>
      <c r="L584" s="24" t="s">
        <v>12549</v>
      </c>
      <c r="M584" s="23" t="s">
        <v>7274</v>
      </c>
      <c r="N584" s="23" t="s">
        <v>8637</v>
      </c>
      <c r="O584" s="23" t="s">
        <v>12527</v>
      </c>
      <c r="P584" s="25" t="s">
        <v>12550</v>
      </c>
      <c r="Q584" s="25" t="s">
        <v>12551</v>
      </c>
      <c r="R584" s="25" t="s">
        <v>12552</v>
      </c>
      <c r="S584" s="25" t="s">
        <v>12553</v>
      </c>
      <c r="T584" s="23" t="s">
        <v>12532</v>
      </c>
      <c r="U584" s="23" t="s">
        <v>12554</v>
      </c>
      <c r="V584" s="25" t="s">
        <v>12555</v>
      </c>
      <c r="W584" s="23" t="s">
        <v>7227</v>
      </c>
      <c r="X584" s="23" t="s">
        <v>8018</v>
      </c>
      <c r="Y584" s="23" t="s">
        <v>12535</v>
      </c>
      <c r="Z584" s="25" t="s">
        <v>12556</v>
      </c>
      <c r="AA584" s="23" t="s">
        <v>7226</v>
      </c>
      <c r="AB584" s="23" t="s">
        <v>7226</v>
      </c>
      <c r="AC584" s="25" t="s">
        <v>7225</v>
      </c>
    </row>
    <row r="585" spans="2:29" ht="15.6" customHeight="1" x14ac:dyDescent="0.25">
      <c r="B585" s="21" t="s">
        <v>8488</v>
      </c>
      <c r="C585" s="22" t="s">
        <v>10360</v>
      </c>
      <c r="D585" s="23" t="s">
        <v>7956</v>
      </c>
      <c r="E585" s="23" t="s">
        <v>7213</v>
      </c>
      <c r="F585" s="23" t="s">
        <v>7956</v>
      </c>
      <c r="G585" s="23" t="s">
        <v>10361</v>
      </c>
      <c r="H585" s="23" t="s">
        <v>12557</v>
      </c>
      <c r="I585" s="23" t="s">
        <v>12523</v>
      </c>
      <c r="J585" s="23" t="s">
        <v>12524</v>
      </c>
      <c r="K585" s="23" t="s">
        <v>12558</v>
      </c>
      <c r="L585" s="24" t="s">
        <v>12559</v>
      </c>
      <c r="M585" s="23" t="s">
        <v>7274</v>
      </c>
      <c r="N585" s="23" t="s">
        <v>8637</v>
      </c>
      <c r="O585" s="23" t="s">
        <v>12527</v>
      </c>
      <c r="P585" s="25" t="s">
        <v>12560</v>
      </c>
      <c r="Q585" s="25" t="s">
        <v>12561</v>
      </c>
      <c r="R585" s="25" t="s">
        <v>12562</v>
      </c>
      <c r="S585" s="25" t="s">
        <v>12563</v>
      </c>
      <c r="T585" s="23" t="s">
        <v>12532</v>
      </c>
      <c r="U585" s="23" t="s">
        <v>12564</v>
      </c>
      <c r="V585" s="25" t="s">
        <v>12565</v>
      </c>
      <c r="W585" s="23" t="s">
        <v>7227</v>
      </c>
      <c r="X585" s="23" t="s">
        <v>8018</v>
      </c>
      <c r="Y585" s="23" t="s">
        <v>12535</v>
      </c>
      <c r="Z585" s="25" t="s">
        <v>12566</v>
      </c>
      <c r="AA585" s="23" t="s">
        <v>7226</v>
      </c>
      <c r="AB585" s="23" t="s">
        <v>7226</v>
      </c>
      <c r="AC585" s="25" t="s">
        <v>7225</v>
      </c>
    </row>
    <row r="586" spans="2:29" ht="15.6" customHeight="1" x14ac:dyDescent="0.25">
      <c r="B586" s="21"/>
      <c r="C586" s="22"/>
      <c r="D586" s="23"/>
      <c r="E586" s="23"/>
      <c r="F586" s="23"/>
      <c r="G586" s="23"/>
      <c r="H586" s="26"/>
      <c r="I586" s="23"/>
      <c r="J586" s="26"/>
      <c r="K586" s="26"/>
      <c r="L586" s="27" t="s">
        <v>12567</v>
      </c>
      <c r="M586" s="26"/>
      <c r="N586" s="26"/>
      <c r="O586" s="26"/>
      <c r="P586" s="28" t="s">
        <v>12568</v>
      </c>
      <c r="Q586" s="28" t="s">
        <v>12569</v>
      </c>
      <c r="R586" s="28" t="s">
        <v>12570</v>
      </c>
      <c r="S586" s="28" t="s">
        <v>12571</v>
      </c>
      <c r="T586" s="26"/>
      <c r="U586" s="26"/>
      <c r="V586" s="28" t="s">
        <v>12572</v>
      </c>
      <c r="W586" s="26"/>
      <c r="X586" s="26"/>
      <c r="Y586" s="26"/>
      <c r="Z586" s="28" t="s">
        <v>12573</v>
      </c>
      <c r="AA586" s="26"/>
      <c r="AB586" s="26"/>
      <c r="AC586" s="28" t="s">
        <v>7225</v>
      </c>
    </row>
    <row r="587" spans="2:29" ht="15.6" customHeight="1" x14ac:dyDescent="0.25">
      <c r="B587" s="21" t="s">
        <v>8488</v>
      </c>
      <c r="C587" s="22" t="s">
        <v>10360</v>
      </c>
      <c r="D587" s="23" t="s">
        <v>9147</v>
      </c>
      <c r="E587" s="23" t="s">
        <v>7213</v>
      </c>
      <c r="F587" s="23" t="s">
        <v>9147</v>
      </c>
      <c r="G587" s="23" t="s">
        <v>10361</v>
      </c>
      <c r="H587" s="23" t="s">
        <v>12574</v>
      </c>
      <c r="I587" s="23" t="s">
        <v>12575</v>
      </c>
      <c r="J587" s="23" t="s">
        <v>12524</v>
      </c>
      <c r="K587" s="23" t="s">
        <v>12576</v>
      </c>
      <c r="L587" s="24" t="s">
        <v>12577</v>
      </c>
      <c r="M587" s="23" t="s">
        <v>7274</v>
      </c>
      <c r="N587" s="23" t="s">
        <v>8018</v>
      </c>
      <c r="O587" s="23" t="s">
        <v>12578</v>
      </c>
      <c r="P587" s="25" t="s">
        <v>12579</v>
      </c>
      <c r="Q587" s="25" t="s">
        <v>12580</v>
      </c>
      <c r="R587" s="25" t="s">
        <v>12581</v>
      </c>
      <c r="S587" s="25" t="s">
        <v>12582</v>
      </c>
      <c r="T587" s="23" t="s">
        <v>12532</v>
      </c>
      <c r="U587" s="23" t="s">
        <v>9940</v>
      </c>
      <c r="V587" s="25" t="s">
        <v>12583</v>
      </c>
      <c r="W587" s="23" t="s">
        <v>7227</v>
      </c>
      <c r="X587" s="23" t="s">
        <v>9155</v>
      </c>
      <c r="Y587" s="23" t="s">
        <v>12584</v>
      </c>
      <c r="Z587" s="25" t="s">
        <v>12585</v>
      </c>
      <c r="AA587" s="23" t="s">
        <v>7226</v>
      </c>
      <c r="AB587" s="23" t="s">
        <v>7226</v>
      </c>
      <c r="AC587" s="25" t="s">
        <v>7225</v>
      </c>
    </row>
    <row r="588" spans="2:29" ht="15.6" customHeight="1" x14ac:dyDescent="0.25">
      <c r="B588" s="21"/>
      <c r="C588" s="22"/>
      <c r="D588" s="23"/>
      <c r="E588" s="23"/>
      <c r="F588" s="23"/>
      <c r="G588" s="23"/>
      <c r="H588" s="26"/>
      <c r="I588" s="23"/>
      <c r="J588" s="26"/>
      <c r="K588" s="26"/>
      <c r="L588" s="27" t="s">
        <v>12577</v>
      </c>
      <c r="M588" s="26"/>
      <c r="N588" s="26"/>
      <c r="O588" s="26"/>
      <c r="P588" s="28" t="s">
        <v>12579</v>
      </c>
      <c r="Q588" s="28" t="s">
        <v>12580</v>
      </c>
      <c r="R588" s="28" t="s">
        <v>12581</v>
      </c>
      <c r="S588" s="28" t="s">
        <v>12582</v>
      </c>
      <c r="T588" s="26"/>
      <c r="U588" s="26"/>
      <c r="V588" s="28" t="s">
        <v>12583</v>
      </c>
      <c r="W588" s="26"/>
      <c r="X588" s="26"/>
      <c r="Y588" s="26"/>
      <c r="Z588" s="28" t="s">
        <v>12585</v>
      </c>
      <c r="AA588" s="26"/>
      <c r="AB588" s="26"/>
      <c r="AC588" s="28" t="s">
        <v>7225</v>
      </c>
    </row>
    <row r="589" spans="2:29" ht="15.6" customHeight="1" x14ac:dyDescent="0.25">
      <c r="B589" s="21" t="s">
        <v>8488</v>
      </c>
      <c r="C589" s="22" t="s">
        <v>8344</v>
      </c>
      <c r="D589" s="23" t="s">
        <v>7267</v>
      </c>
      <c r="E589" s="23" t="s">
        <v>7580</v>
      </c>
      <c r="F589" s="23" t="s">
        <v>8011</v>
      </c>
      <c r="G589" s="23" t="s">
        <v>8345</v>
      </c>
      <c r="H589" s="23" t="s">
        <v>12586</v>
      </c>
      <c r="I589" s="23" t="s">
        <v>12587</v>
      </c>
      <c r="J589" s="23" t="s">
        <v>12588</v>
      </c>
      <c r="K589" s="23" t="s">
        <v>12589</v>
      </c>
      <c r="L589" s="24" t="s">
        <v>12590</v>
      </c>
      <c r="M589" s="23" t="s">
        <v>7274</v>
      </c>
      <c r="N589" s="23" t="s">
        <v>11911</v>
      </c>
      <c r="O589" s="23" t="s">
        <v>12591</v>
      </c>
      <c r="P589" s="25" t="s">
        <v>12592</v>
      </c>
      <c r="Q589" s="25" t="s">
        <v>12593</v>
      </c>
      <c r="R589" s="25" t="s">
        <v>12594</v>
      </c>
      <c r="S589" s="25" t="s">
        <v>12595</v>
      </c>
      <c r="T589" s="23" t="s">
        <v>7226</v>
      </c>
      <c r="U589" s="23" t="s">
        <v>7226</v>
      </c>
      <c r="V589" s="25" t="s">
        <v>12593</v>
      </c>
      <c r="W589" s="23" t="s">
        <v>7227</v>
      </c>
      <c r="X589" s="23" t="s">
        <v>8026</v>
      </c>
      <c r="Y589" s="23" t="s">
        <v>11917</v>
      </c>
      <c r="Z589" s="25" t="s">
        <v>12596</v>
      </c>
      <c r="AA589" s="23" t="s">
        <v>7226</v>
      </c>
      <c r="AB589" s="23" t="s">
        <v>7226</v>
      </c>
      <c r="AC589" s="25" t="s">
        <v>7225</v>
      </c>
    </row>
    <row r="590" spans="2:29" ht="15.6" customHeight="1" x14ac:dyDescent="0.25">
      <c r="B590" s="21" t="s">
        <v>8488</v>
      </c>
      <c r="C590" s="22" t="s">
        <v>8344</v>
      </c>
      <c r="D590" s="23" t="s">
        <v>7267</v>
      </c>
      <c r="E590" s="23" t="s">
        <v>7580</v>
      </c>
      <c r="F590" s="23" t="s">
        <v>8011</v>
      </c>
      <c r="G590" s="23" t="s">
        <v>8345</v>
      </c>
      <c r="H590" s="23" t="s">
        <v>12597</v>
      </c>
      <c r="I590" s="23" t="s">
        <v>12587</v>
      </c>
      <c r="J590" s="23" t="s">
        <v>12588</v>
      </c>
      <c r="K590" s="23" t="s">
        <v>12598</v>
      </c>
      <c r="L590" s="24" t="s">
        <v>12599</v>
      </c>
      <c r="M590" s="23" t="s">
        <v>7274</v>
      </c>
      <c r="N590" s="23" t="s">
        <v>11911</v>
      </c>
      <c r="O590" s="23" t="s">
        <v>12600</v>
      </c>
      <c r="P590" s="25" t="s">
        <v>12601</v>
      </c>
      <c r="Q590" s="25" t="s">
        <v>12602</v>
      </c>
      <c r="R590" s="25" t="s">
        <v>12603</v>
      </c>
      <c r="S590" s="25" t="s">
        <v>12604</v>
      </c>
      <c r="T590" s="23" t="s">
        <v>7226</v>
      </c>
      <c r="U590" s="23" t="s">
        <v>7226</v>
      </c>
      <c r="V590" s="25" t="s">
        <v>12602</v>
      </c>
      <c r="W590" s="23" t="s">
        <v>7227</v>
      </c>
      <c r="X590" s="23" t="s">
        <v>8026</v>
      </c>
      <c r="Y590" s="23" t="s">
        <v>11917</v>
      </c>
      <c r="Z590" s="25" t="s">
        <v>12605</v>
      </c>
      <c r="AA590" s="23" t="s">
        <v>7226</v>
      </c>
      <c r="AB590" s="23" t="s">
        <v>7226</v>
      </c>
      <c r="AC590" s="25" t="s">
        <v>7225</v>
      </c>
    </row>
    <row r="591" spans="2:29" ht="15.6" customHeight="1" x14ac:dyDescent="0.25">
      <c r="B591" s="21" t="s">
        <v>8488</v>
      </c>
      <c r="C591" s="22" t="s">
        <v>8344</v>
      </c>
      <c r="D591" s="23" t="s">
        <v>7267</v>
      </c>
      <c r="E591" s="23" t="s">
        <v>7580</v>
      </c>
      <c r="F591" s="23" t="s">
        <v>8011</v>
      </c>
      <c r="G591" s="23" t="s">
        <v>8345</v>
      </c>
      <c r="H591" s="23" t="s">
        <v>12606</v>
      </c>
      <c r="I591" s="23" t="s">
        <v>12587</v>
      </c>
      <c r="J591" s="23" t="s">
        <v>12588</v>
      </c>
      <c r="K591" s="23" t="s">
        <v>12607</v>
      </c>
      <c r="L591" s="24" t="s">
        <v>12608</v>
      </c>
      <c r="M591" s="23" t="s">
        <v>7274</v>
      </c>
      <c r="N591" s="23" t="s">
        <v>11911</v>
      </c>
      <c r="O591" s="23" t="s">
        <v>12609</v>
      </c>
      <c r="P591" s="25" t="s">
        <v>12610</v>
      </c>
      <c r="Q591" s="25" t="s">
        <v>12611</v>
      </c>
      <c r="R591" s="25" t="s">
        <v>10814</v>
      </c>
      <c r="S591" s="25" t="s">
        <v>12612</v>
      </c>
      <c r="T591" s="23" t="s">
        <v>7226</v>
      </c>
      <c r="U591" s="23" t="s">
        <v>7226</v>
      </c>
      <c r="V591" s="25" t="s">
        <v>12611</v>
      </c>
      <c r="W591" s="23" t="s">
        <v>7227</v>
      </c>
      <c r="X591" s="23" t="s">
        <v>8026</v>
      </c>
      <c r="Y591" s="23" t="s">
        <v>11917</v>
      </c>
      <c r="Z591" s="25" t="s">
        <v>12613</v>
      </c>
      <c r="AA591" s="23" t="s">
        <v>7226</v>
      </c>
      <c r="AB591" s="23" t="s">
        <v>7226</v>
      </c>
      <c r="AC591" s="25" t="s">
        <v>7225</v>
      </c>
    </row>
    <row r="592" spans="2:29" ht="15.6" customHeight="1" x14ac:dyDescent="0.25">
      <c r="B592" s="21" t="s">
        <v>8488</v>
      </c>
      <c r="C592" s="22" t="s">
        <v>8344</v>
      </c>
      <c r="D592" s="23" t="s">
        <v>7267</v>
      </c>
      <c r="E592" s="23" t="s">
        <v>7580</v>
      </c>
      <c r="F592" s="23" t="s">
        <v>8011</v>
      </c>
      <c r="G592" s="23" t="s">
        <v>8345</v>
      </c>
      <c r="H592" s="23" t="s">
        <v>12614</v>
      </c>
      <c r="I592" s="23" t="s">
        <v>12587</v>
      </c>
      <c r="J592" s="23" t="s">
        <v>12588</v>
      </c>
      <c r="K592" s="23" t="s">
        <v>12615</v>
      </c>
      <c r="L592" s="24" t="s">
        <v>12616</v>
      </c>
      <c r="M592" s="23" t="s">
        <v>7274</v>
      </c>
      <c r="N592" s="23" t="s">
        <v>11911</v>
      </c>
      <c r="O592" s="23" t="s">
        <v>12617</v>
      </c>
      <c r="P592" s="25" t="s">
        <v>12618</v>
      </c>
      <c r="Q592" s="25" t="s">
        <v>12619</v>
      </c>
      <c r="R592" s="25" t="s">
        <v>12620</v>
      </c>
      <c r="S592" s="25" t="s">
        <v>12621</v>
      </c>
      <c r="T592" s="23" t="s">
        <v>7226</v>
      </c>
      <c r="U592" s="23" t="s">
        <v>7226</v>
      </c>
      <c r="V592" s="25" t="s">
        <v>12619</v>
      </c>
      <c r="W592" s="23" t="s">
        <v>7227</v>
      </c>
      <c r="X592" s="23" t="s">
        <v>8026</v>
      </c>
      <c r="Y592" s="23" t="s">
        <v>11917</v>
      </c>
      <c r="Z592" s="25" t="s">
        <v>12622</v>
      </c>
      <c r="AA592" s="23" t="s">
        <v>7226</v>
      </c>
      <c r="AB592" s="23" t="s">
        <v>7226</v>
      </c>
      <c r="AC592" s="25" t="s">
        <v>7225</v>
      </c>
    </row>
    <row r="593" spans="2:29" ht="15.6" customHeight="1" x14ac:dyDescent="0.25">
      <c r="B593" s="21" t="s">
        <v>8488</v>
      </c>
      <c r="C593" s="22" t="s">
        <v>8344</v>
      </c>
      <c r="D593" s="23" t="s">
        <v>7267</v>
      </c>
      <c r="E593" s="23" t="s">
        <v>7580</v>
      </c>
      <c r="F593" s="23" t="s">
        <v>8011</v>
      </c>
      <c r="G593" s="23" t="s">
        <v>8345</v>
      </c>
      <c r="H593" s="23" t="s">
        <v>12623</v>
      </c>
      <c r="I593" s="23" t="s">
        <v>12587</v>
      </c>
      <c r="J593" s="23" t="s">
        <v>12588</v>
      </c>
      <c r="K593" s="23" t="s">
        <v>12624</v>
      </c>
      <c r="L593" s="24" t="s">
        <v>12625</v>
      </c>
      <c r="M593" s="23" t="s">
        <v>7274</v>
      </c>
      <c r="N593" s="23" t="s">
        <v>11911</v>
      </c>
      <c r="O593" s="23" t="s">
        <v>12626</v>
      </c>
      <c r="P593" s="25" t="s">
        <v>12627</v>
      </c>
      <c r="Q593" s="25" t="s">
        <v>12628</v>
      </c>
      <c r="R593" s="25" t="s">
        <v>12629</v>
      </c>
      <c r="S593" s="25" t="s">
        <v>12630</v>
      </c>
      <c r="T593" s="23" t="s">
        <v>7226</v>
      </c>
      <c r="U593" s="23" t="s">
        <v>7226</v>
      </c>
      <c r="V593" s="25" t="s">
        <v>12628</v>
      </c>
      <c r="W593" s="23" t="s">
        <v>7227</v>
      </c>
      <c r="X593" s="23" t="s">
        <v>8026</v>
      </c>
      <c r="Y593" s="23" t="s">
        <v>11917</v>
      </c>
      <c r="Z593" s="25" t="s">
        <v>12631</v>
      </c>
      <c r="AA593" s="23" t="s">
        <v>7226</v>
      </c>
      <c r="AB593" s="23" t="s">
        <v>7226</v>
      </c>
      <c r="AC593" s="25" t="s">
        <v>7225</v>
      </c>
    </row>
    <row r="594" spans="2:29" ht="15.6" customHeight="1" x14ac:dyDescent="0.25">
      <c r="B594" s="21" t="s">
        <v>8488</v>
      </c>
      <c r="C594" s="22" t="s">
        <v>8344</v>
      </c>
      <c r="D594" s="23" t="s">
        <v>7267</v>
      </c>
      <c r="E594" s="23" t="s">
        <v>7580</v>
      </c>
      <c r="F594" s="23" t="s">
        <v>8011</v>
      </c>
      <c r="G594" s="23" t="s">
        <v>8345</v>
      </c>
      <c r="H594" s="23" t="s">
        <v>12632</v>
      </c>
      <c r="I594" s="23" t="s">
        <v>12587</v>
      </c>
      <c r="J594" s="23" t="s">
        <v>12588</v>
      </c>
      <c r="K594" s="23" t="s">
        <v>12633</v>
      </c>
      <c r="L594" s="24" t="s">
        <v>12634</v>
      </c>
      <c r="M594" s="23" t="s">
        <v>7274</v>
      </c>
      <c r="N594" s="23" t="s">
        <v>11911</v>
      </c>
      <c r="O594" s="23" t="s">
        <v>12635</v>
      </c>
      <c r="P594" s="25" t="s">
        <v>12636</v>
      </c>
      <c r="Q594" s="25" t="s">
        <v>12637</v>
      </c>
      <c r="R594" s="25" t="s">
        <v>8887</v>
      </c>
      <c r="S594" s="25" t="s">
        <v>12638</v>
      </c>
      <c r="T594" s="23" t="s">
        <v>7226</v>
      </c>
      <c r="U594" s="23" t="s">
        <v>7226</v>
      </c>
      <c r="V594" s="25" t="s">
        <v>12637</v>
      </c>
      <c r="W594" s="23" t="s">
        <v>7227</v>
      </c>
      <c r="X594" s="23" t="s">
        <v>8026</v>
      </c>
      <c r="Y594" s="23" t="s">
        <v>11917</v>
      </c>
      <c r="Z594" s="25" t="s">
        <v>12639</v>
      </c>
      <c r="AA594" s="23" t="s">
        <v>7226</v>
      </c>
      <c r="AB594" s="23" t="s">
        <v>7226</v>
      </c>
      <c r="AC594" s="25" t="s">
        <v>7225</v>
      </c>
    </row>
    <row r="595" spans="2:29" ht="15.6" customHeight="1" x14ac:dyDescent="0.25">
      <c r="B595" s="21" t="s">
        <v>8488</v>
      </c>
      <c r="C595" s="22" t="s">
        <v>8344</v>
      </c>
      <c r="D595" s="23" t="s">
        <v>7267</v>
      </c>
      <c r="E595" s="23" t="s">
        <v>7580</v>
      </c>
      <c r="F595" s="23" t="s">
        <v>8011</v>
      </c>
      <c r="G595" s="23" t="s">
        <v>8345</v>
      </c>
      <c r="H595" s="23" t="s">
        <v>12640</v>
      </c>
      <c r="I595" s="23" t="s">
        <v>12587</v>
      </c>
      <c r="J595" s="23" t="s">
        <v>12588</v>
      </c>
      <c r="K595" s="23" t="s">
        <v>12641</v>
      </c>
      <c r="L595" s="24" t="s">
        <v>12642</v>
      </c>
      <c r="M595" s="23" t="s">
        <v>7274</v>
      </c>
      <c r="N595" s="23" t="s">
        <v>11911</v>
      </c>
      <c r="O595" s="23" t="s">
        <v>12643</v>
      </c>
      <c r="P595" s="25" t="s">
        <v>12644</v>
      </c>
      <c r="Q595" s="25" t="s">
        <v>12645</v>
      </c>
      <c r="R595" s="25" t="s">
        <v>12646</v>
      </c>
      <c r="S595" s="25" t="s">
        <v>12647</v>
      </c>
      <c r="T595" s="23" t="s">
        <v>7226</v>
      </c>
      <c r="U595" s="23" t="s">
        <v>7226</v>
      </c>
      <c r="V595" s="25" t="s">
        <v>12645</v>
      </c>
      <c r="W595" s="23" t="s">
        <v>7227</v>
      </c>
      <c r="X595" s="23" t="s">
        <v>8026</v>
      </c>
      <c r="Y595" s="23" t="s">
        <v>11917</v>
      </c>
      <c r="Z595" s="25" t="s">
        <v>12648</v>
      </c>
      <c r="AA595" s="23" t="s">
        <v>7226</v>
      </c>
      <c r="AB595" s="23" t="s">
        <v>7226</v>
      </c>
      <c r="AC595" s="25" t="s">
        <v>7225</v>
      </c>
    </row>
    <row r="596" spans="2:29" ht="15.6" customHeight="1" x14ac:dyDescent="0.25">
      <c r="B596" s="21"/>
      <c r="C596" s="22"/>
      <c r="D596" s="23"/>
      <c r="E596" s="23"/>
      <c r="F596" s="23"/>
      <c r="G596" s="23"/>
      <c r="H596" s="26"/>
      <c r="I596" s="23"/>
      <c r="J596" s="26"/>
      <c r="K596" s="26"/>
      <c r="L596" s="27" t="s">
        <v>12649</v>
      </c>
      <c r="M596" s="26"/>
      <c r="N596" s="26"/>
      <c r="O596" s="26"/>
      <c r="P596" s="28" t="s">
        <v>12650</v>
      </c>
      <c r="Q596" s="28" t="s">
        <v>12651</v>
      </c>
      <c r="R596" s="28" t="s">
        <v>12652</v>
      </c>
      <c r="S596" s="28" t="s">
        <v>12653</v>
      </c>
      <c r="T596" s="26"/>
      <c r="U596" s="26"/>
      <c r="V596" s="28" t="s">
        <v>12651</v>
      </c>
      <c r="W596" s="26"/>
      <c r="X596" s="26"/>
      <c r="Y596" s="26"/>
      <c r="Z596" s="28" t="s">
        <v>12654</v>
      </c>
      <c r="AA596" s="26"/>
      <c r="AB596" s="26"/>
      <c r="AC596" s="28" t="s">
        <v>7225</v>
      </c>
    </row>
    <row r="597" spans="2:29" ht="15.6" customHeight="1" x14ac:dyDescent="0.25">
      <c r="B597" s="21" t="s">
        <v>8488</v>
      </c>
      <c r="C597" s="22" t="s">
        <v>8344</v>
      </c>
      <c r="D597" s="23" t="s">
        <v>7267</v>
      </c>
      <c r="E597" s="23" t="s">
        <v>7580</v>
      </c>
      <c r="F597" s="23" t="s">
        <v>8011</v>
      </c>
      <c r="G597" s="23" t="s">
        <v>8345</v>
      </c>
      <c r="H597" s="23" t="s">
        <v>12655</v>
      </c>
      <c r="I597" s="23" t="s">
        <v>12656</v>
      </c>
      <c r="J597" s="23" t="s">
        <v>12588</v>
      </c>
      <c r="K597" s="23" t="s">
        <v>12657</v>
      </c>
      <c r="L597" s="24" t="s">
        <v>12658</v>
      </c>
      <c r="M597" s="23" t="s">
        <v>7274</v>
      </c>
      <c r="N597" s="23" t="s">
        <v>12659</v>
      </c>
      <c r="O597" s="23" t="s">
        <v>12660</v>
      </c>
      <c r="P597" s="25" t="s">
        <v>12661</v>
      </c>
      <c r="Q597" s="25" t="s">
        <v>12662</v>
      </c>
      <c r="R597" s="25" t="s">
        <v>12663</v>
      </c>
      <c r="S597" s="25" t="s">
        <v>12664</v>
      </c>
      <c r="T597" s="23" t="s">
        <v>7226</v>
      </c>
      <c r="U597" s="23" t="s">
        <v>7226</v>
      </c>
      <c r="V597" s="25" t="s">
        <v>12662</v>
      </c>
      <c r="W597" s="23" t="s">
        <v>7227</v>
      </c>
      <c r="X597" s="23" t="s">
        <v>8026</v>
      </c>
      <c r="Y597" s="23" t="s">
        <v>12665</v>
      </c>
      <c r="Z597" s="25" t="s">
        <v>12666</v>
      </c>
      <c r="AA597" s="23" t="s">
        <v>7226</v>
      </c>
      <c r="AB597" s="23" t="s">
        <v>7226</v>
      </c>
      <c r="AC597" s="25" t="s">
        <v>7225</v>
      </c>
    </row>
    <row r="598" spans="2:29" ht="15.6" customHeight="1" x14ac:dyDescent="0.25">
      <c r="B598" s="21" t="s">
        <v>8488</v>
      </c>
      <c r="C598" s="22" t="s">
        <v>8344</v>
      </c>
      <c r="D598" s="23" t="s">
        <v>7267</v>
      </c>
      <c r="E598" s="23" t="s">
        <v>7580</v>
      </c>
      <c r="F598" s="23" t="s">
        <v>8011</v>
      </c>
      <c r="G598" s="23" t="s">
        <v>8345</v>
      </c>
      <c r="H598" s="23" t="s">
        <v>12667</v>
      </c>
      <c r="I598" s="23" t="s">
        <v>12656</v>
      </c>
      <c r="J598" s="23" t="s">
        <v>12588</v>
      </c>
      <c r="K598" s="23" t="s">
        <v>12668</v>
      </c>
      <c r="L598" s="24" t="s">
        <v>12669</v>
      </c>
      <c r="M598" s="23" t="s">
        <v>7274</v>
      </c>
      <c r="N598" s="23" t="s">
        <v>12659</v>
      </c>
      <c r="O598" s="23" t="s">
        <v>12660</v>
      </c>
      <c r="P598" s="25" t="s">
        <v>12670</v>
      </c>
      <c r="Q598" s="25" t="s">
        <v>12671</v>
      </c>
      <c r="R598" s="25" t="s">
        <v>12672</v>
      </c>
      <c r="S598" s="25" t="s">
        <v>12673</v>
      </c>
      <c r="T598" s="23" t="s">
        <v>7226</v>
      </c>
      <c r="U598" s="23" t="s">
        <v>7226</v>
      </c>
      <c r="V598" s="25" t="s">
        <v>12671</v>
      </c>
      <c r="W598" s="23" t="s">
        <v>7227</v>
      </c>
      <c r="X598" s="23" t="s">
        <v>8026</v>
      </c>
      <c r="Y598" s="23" t="s">
        <v>12665</v>
      </c>
      <c r="Z598" s="25" t="s">
        <v>12674</v>
      </c>
      <c r="AA598" s="23" t="s">
        <v>7226</v>
      </c>
      <c r="AB598" s="23" t="s">
        <v>7226</v>
      </c>
      <c r="AC598" s="25" t="s">
        <v>7225</v>
      </c>
    </row>
    <row r="599" spans="2:29" ht="15.6" customHeight="1" x14ac:dyDescent="0.25">
      <c r="B599" s="21" t="s">
        <v>8488</v>
      </c>
      <c r="C599" s="22" t="s">
        <v>8344</v>
      </c>
      <c r="D599" s="23" t="s">
        <v>7267</v>
      </c>
      <c r="E599" s="23" t="s">
        <v>7580</v>
      </c>
      <c r="F599" s="23" t="s">
        <v>8011</v>
      </c>
      <c r="G599" s="23" t="s">
        <v>8345</v>
      </c>
      <c r="H599" s="23" t="s">
        <v>12675</v>
      </c>
      <c r="I599" s="23" t="s">
        <v>12656</v>
      </c>
      <c r="J599" s="23" t="s">
        <v>12588</v>
      </c>
      <c r="K599" s="23" t="s">
        <v>12676</v>
      </c>
      <c r="L599" s="24" t="s">
        <v>12677</v>
      </c>
      <c r="M599" s="23" t="s">
        <v>7274</v>
      </c>
      <c r="N599" s="23" t="s">
        <v>12659</v>
      </c>
      <c r="O599" s="23" t="s">
        <v>12678</v>
      </c>
      <c r="P599" s="25" t="s">
        <v>12679</v>
      </c>
      <c r="Q599" s="25" t="s">
        <v>12680</v>
      </c>
      <c r="R599" s="25" t="s">
        <v>12681</v>
      </c>
      <c r="S599" s="25" t="s">
        <v>12682</v>
      </c>
      <c r="T599" s="23" t="s">
        <v>7226</v>
      </c>
      <c r="U599" s="23" t="s">
        <v>7226</v>
      </c>
      <c r="V599" s="25" t="s">
        <v>12680</v>
      </c>
      <c r="W599" s="23" t="s">
        <v>7227</v>
      </c>
      <c r="X599" s="23" t="s">
        <v>8026</v>
      </c>
      <c r="Y599" s="23" t="s">
        <v>12665</v>
      </c>
      <c r="Z599" s="25" t="s">
        <v>12683</v>
      </c>
      <c r="AA599" s="23" t="s">
        <v>7226</v>
      </c>
      <c r="AB599" s="23" t="s">
        <v>7226</v>
      </c>
      <c r="AC599" s="25" t="s">
        <v>7225</v>
      </c>
    </row>
    <row r="600" spans="2:29" ht="15.6" customHeight="1" x14ac:dyDescent="0.25">
      <c r="B600" s="21" t="s">
        <v>8488</v>
      </c>
      <c r="C600" s="22" t="s">
        <v>8344</v>
      </c>
      <c r="D600" s="23" t="s">
        <v>7267</v>
      </c>
      <c r="E600" s="23" t="s">
        <v>7580</v>
      </c>
      <c r="F600" s="23" t="s">
        <v>8011</v>
      </c>
      <c r="G600" s="23" t="s">
        <v>8345</v>
      </c>
      <c r="H600" s="23" t="s">
        <v>12684</v>
      </c>
      <c r="I600" s="23" t="s">
        <v>12656</v>
      </c>
      <c r="J600" s="23" t="s">
        <v>12588</v>
      </c>
      <c r="K600" s="23" t="s">
        <v>12685</v>
      </c>
      <c r="L600" s="24" t="s">
        <v>9127</v>
      </c>
      <c r="M600" s="23" t="s">
        <v>7274</v>
      </c>
      <c r="N600" s="23" t="s">
        <v>12659</v>
      </c>
      <c r="O600" s="23" t="s">
        <v>12686</v>
      </c>
      <c r="P600" s="25" t="s">
        <v>12687</v>
      </c>
      <c r="Q600" s="25" t="s">
        <v>12688</v>
      </c>
      <c r="R600" s="25" t="s">
        <v>12689</v>
      </c>
      <c r="S600" s="25" t="s">
        <v>12690</v>
      </c>
      <c r="T600" s="23" t="s">
        <v>7226</v>
      </c>
      <c r="U600" s="23" t="s">
        <v>7226</v>
      </c>
      <c r="V600" s="25" t="s">
        <v>12688</v>
      </c>
      <c r="W600" s="23" t="s">
        <v>7227</v>
      </c>
      <c r="X600" s="23" t="s">
        <v>8026</v>
      </c>
      <c r="Y600" s="23" t="s">
        <v>12665</v>
      </c>
      <c r="Z600" s="25" t="s">
        <v>12691</v>
      </c>
      <c r="AA600" s="23" t="s">
        <v>7226</v>
      </c>
      <c r="AB600" s="23" t="s">
        <v>7226</v>
      </c>
      <c r="AC600" s="25" t="s">
        <v>7225</v>
      </c>
    </row>
    <row r="601" spans="2:29" ht="15.6" customHeight="1" x14ac:dyDescent="0.25">
      <c r="B601" s="21" t="s">
        <v>8488</v>
      </c>
      <c r="C601" s="22" t="s">
        <v>8344</v>
      </c>
      <c r="D601" s="23" t="s">
        <v>7267</v>
      </c>
      <c r="E601" s="23" t="s">
        <v>7580</v>
      </c>
      <c r="F601" s="23" t="s">
        <v>8011</v>
      </c>
      <c r="G601" s="23" t="s">
        <v>8345</v>
      </c>
      <c r="H601" s="23" t="s">
        <v>12692</v>
      </c>
      <c r="I601" s="23" t="s">
        <v>12656</v>
      </c>
      <c r="J601" s="23" t="s">
        <v>12588</v>
      </c>
      <c r="K601" s="23" t="s">
        <v>12693</v>
      </c>
      <c r="L601" s="24" t="s">
        <v>12694</v>
      </c>
      <c r="M601" s="23" t="s">
        <v>7274</v>
      </c>
      <c r="N601" s="23" t="s">
        <v>12659</v>
      </c>
      <c r="O601" s="23" t="s">
        <v>12695</v>
      </c>
      <c r="P601" s="25" t="s">
        <v>12696</v>
      </c>
      <c r="Q601" s="25" t="s">
        <v>12697</v>
      </c>
      <c r="R601" s="25" t="s">
        <v>12698</v>
      </c>
      <c r="S601" s="25" t="s">
        <v>12699</v>
      </c>
      <c r="T601" s="23" t="s">
        <v>7226</v>
      </c>
      <c r="U601" s="23" t="s">
        <v>7226</v>
      </c>
      <c r="V601" s="25" t="s">
        <v>12697</v>
      </c>
      <c r="W601" s="23" t="s">
        <v>7227</v>
      </c>
      <c r="X601" s="23" t="s">
        <v>8026</v>
      </c>
      <c r="Y601" s="23" t="s">
        <v>12665</v>
      </c>
      <c r="Z601" s="25" t="s">
        <v>12700</v>
      </c>
      <c r="AA601" s="23" t="s">
        <v>7226</v>
      </c>
      <c r="AB601" s="23" t="s">
        <v>7226</v>
      </c>
      <c r="AC601" s="25" t="s">
        <v>7225</v>
      </c>
    </row>
    <row r="602" spans="2:29" ht="15.6" customHeight="1" x14ac:dyDescent="0.25">
      <c r="B602" s="21" t="s">
        <v>8488</v>
      </c>
      <c r="C602" s="22" t="s">
        <v>8344</v>
      </c>
      <c r="D602" s="23" t="s">
        <v>7267</v>
      </c>
      <c r="E602" s="23" t="s">
        <v>7580</v>
      </c>
      <c r="F602" s="23" t="s">
        <v>8011</v>
      </c>
      <c r="G602" s="23" t="s">
        <v>8345</v>
      </c>
      <c r="H602" s="23" t="s">
        <v>12701</v>
      </c>
      <c r="I602" s="23" t="s">
        <v>12656</v>
      </c>
      <c r="J602" s="23" t="s">
        <v>12588</v>
      </c>
      <c r="K602" s="23" t="s">
        <v>12702</v>
      </c>
      <c r="L602" s="24" t="s">
        <v>12703</v>
      </c>
      <c r="M602" s="23" t="s">
        <v>7274</v>
      </c>
      <c r="N602" s="23" t="s">
        <v>12659</v>
      </c>
      <c r="O602" s="23" t="s">
        <v>12686</v>
      </c>
      <c r="P602" s="25" t="s">
        <v>12704</v>
      </c>
      <c r="Q602" s="25" t="s">
        <v>12705</v>
      </c>
      <c r="R602" s="25" t="s">
        <v>12706</v>
      </c>
      <c r="S602" s="25" t="s">
        <v>12707</v>
      </c>
      <c r="T602" s="23" t="s">
        <v>7226</v>
      </c>
      <c r="U602" s="23" t="s">
        <v>7226</v>
      </c>
      <c r="V602" s="25" t="s">
        <v>12705</v>
      </c>
      <c r="W602" s="23" t="s">
        <v>7227</v>
      </c>
      <c r="X602" s="23" t="s">
        <v>8026</v>
      </c>
      <c r="Y602" s="23" t="s">
        <v>12665</v>
      </c>
      <c r="Z602" s="25" t="s">
        <v>12708</v>
      </c>
      <c r="AA602" s="23" t="s">
        <v>7226</v>
      </c>
      <c r="AB602" s="23" t="s">
        <v>7226</v>
      </c>
      <c r="AC602" s="25" t="s">
        <v>7225</v>
      </c>
    </row>
    <row r="603" spans="2:29" ht="15.6" customHeight="1" x14ac:dyDescent="0.25">
      <c r="B603" s="21" t="s">
        <v>8488</v>
      </c>
      <c r="C603" s="22" t="s">
        <v>8344</v>
      </c>
      <c r="D603" s="23" t="s">
        <v>7267</v>
      </c>
      <c r="E603" s="23" t="s">
        <v>7580</v>
      </c>
      <c r="F603" s="23" t="s">
        <v>8011</v>
      </c>
      <c r="G603" s="23" t="s">
        <v>8345</v>
      </c>
      <c r="H603" s="23" t="s">
        <v>12709</v>
      </c>
      <c r="I603" s="23" t="s">
        <v>12656</v>
      </c>
      <c r="J603" s="23" t="s">
        <v>12588</v>
      </c>
      <c r="K603" s="23" t="s">
        <v>12710</v>
      </c>
      <c r="L603" s="24" t="s">
        <v>12711</v>
      </c>
      <c r="M603" s="23" t="s">
        <v>7274</v>
      </c>
      <c r="N603" s="23" t="s">
        <v>12659</v>
      </c>
      <c r="O603" s="23" t="s">
        <v>12712</v>
      </c>
      <c r="P603" s="25" t="s">
        <v>12713</v>
      </c>
      <c r="Q603" s="25" t="s">
        <v>12714</v>
      </c>
      <c r="R603" s="25" t="s">
        <v>12715</v>
      </c>
      <c r="S603" s="25" t="s">
        <v>12716</v>
      </c>
      <c r="T603" s="23" t="s">
        <v>7226</v>
      </c>
      <c r="U603" s="23" t="s">
        <v>7226</v>
      </c>
      <c r="V603" s="25" t="s">
        <v>12714</v>
      </c>
      <c r="W603" s="23" t="s">
        <v>7227</v>
      </c>
      <c r="X603" s="23" t="s">
        <v>8026</v>
      </c>
      <c r="Y603" s="23" t="s">
        <v>12665</v>
      </c>
      <c r="Z603" s="25" t="s">
        <v>12717</v>
      </c>
      <c r="AA603" s="23" t="s">
        <v>7226</v>
      </c>
      <c r="AB603" s="23" t="s">
        <v>7226</v>
      </c>
      <c r="AC603" s="25" t="s">
        <v>7225</v>
      </c>
    </row>
    <row r="604" spans="2:29" ht="15.6" customHeight="1" x14ac:dyDescent="0.25">
      <c r="B604" s="21"/>
      <c r="C604" s="22"/>
      <c r="D604" s="23"/>
      <c r="E604" s="23"/>
      <c r="F604" s="23"/>
      <c r="G604" s="23"/>
      <c r="H604" s="26"/>
      <c r="I604" s="23"/>
      <c r="J604" s="26"/>
      <c r="K604" s="26"/>
      <c r="L604" s="27" t="s">
        <v>12718</v>
      </c>
      <c r="M604" s="26"/>
      <c r="N604" s="26"/>
      <c r="O604" s="26"/>
      <c r="P604" s="28" t="s">
        <v>12719</v>
      </c>
      <c r="Q604" s="28" t="s">
        <v>12720</v>
      </c>
      <c r="R604" s="28" t="s">
        <v>12721</v>
      </c>
      <c r="S604" s="28" t="s">
        <v>12722</v>
      </c>
      <c r="T604" s="26"/>
      <c r="U604" s="26"/>
      <c r="V604" s="28" t="s">
        <v>12720</v>
      </c>
      <c r="W604" s="26"/>
      <c r="X604" s="26"/>
      <c r="Y604" s="26"/>
      <c r="Z604" s="28" t="s">
        <v>12723</v>
      </c>
      <c r="AA604" s="26"/>
      <c r="AB604" s="26"/>
      <c r="AC604" s="28" t="s">
        <v>7225</v>
      </c>
    </row>
    <row r="605" spans="2:29" ht="15.6" customHeight="1" x14ac:dyDescent="0.25">
      <c r="B605" s="21" t="s">
        <v>8488</v>
      </c>
      <c r="C605" s="22" t="s">
        <v>8344</v>
      </c>
      <c r="D605" s="23" t="s">
        <v>7267</v>
      </c>
      <c r="E605" s="23" t="s">
        <v>7580</v>
      </c>
      <c r="F605" s="23" t="s">
        <v>8011</v>
      </c>
      <c r="G605" s="23" t="s">
        <v>8631</v>
      </c>
      <c r="H605" s="23" t="s">
        <v>12724</v>
      </c>
      <c r="I605" s="23" t="s">
        <v>12725</v>
      </c>
      <c r="J605" s="23" t="s">
        <v>12588</v>
      </c>
      <c r="K605" s="23" t="s">
        <v>12726</v>
      </c>
      <c r="L605" s="24" t="s">
        <v>12727</v>
      </c>
      <c r="M605" s="23" t="s">
        <v>7274</v>
      </c>
      <c r="N605" s="23" t="s">
        <v>9155</v>
      </c>
      <c r="O605" s="23" t="s">
        <v>12728</v>
      </c>
      <c r="P605" s="25" t="s">
        <v>12729</v>
      </c>
      <c r="Q605" s="25" t="s">
        <v>12730</v>
      </c>
      <c r="R605" s="25" t="s">
        <v>12731</v>
      </c>
      <c r="S605" s="25" t="s">
        <v>12732</v>
      </c>
      <c r="T605" s="23" t="s">
        <v>7226</v>
      </c>
      <c r="U605" s="23" t="s">
        <v>7226</v>
      </c>
      <c r="V605" s="25" t="s">
        <v>12730</v>
      </c>
      <c r="W605" s="23" t="s">
        <v>7227</v>
      </c>
      <c r="X605" s="23" t="s">
        <v>8026</v>
      </c>
      <c r="Y605" s="23" t="s">
        <v>9164</v>
      </c>
      <c r="Z605" s="25" t="s">
        <v>12733</v>
      </c>
      <c r="AA605" s="23" t="s">
        <v>7226</v>
      </c>
      <c r="AB605" s="23" t="s">
        <v>7226</v>
      </c>
      <c r="AC605" s="25" t="s">
        <v>7225</v>
      </c>
    </row>
    <row r="606" spans="2:29" ht="15.6" customHeight="1" x14ac:dyDescent="0.25">
      <c r="B606" s="21" t="s">
        <v>8488</v>
      </c>
      <c r="C606" s="22" t="s">
        <v>8344</v>
      </c>
      <c r="D606" s="23" t="s">
        <v>7267</v>
      </c>
      <c r="E606" s="23" t="s">
        <v>7580</v>
      </c>
      <c r="F606" s="23" t="s">
        <v>8011</v>
      </c>
      <c r="G606" s="23" t="s">
        <v>8631</v>
      </c>
      <c r="H606" s="23" t="s">
        <v>12734</v>
      </c>
      <c r="I606" s="23" t="s">
        <v>12725</v>
      </c>
      <c r="J606" s="23" t="s">
        <v>12588</v>
      </c>
      <c r="K606" s="23" t="s">
        <v>12735</v>
      </c>
      <c r="L606" s="24" t="s">
        <v>12736</v>
      </c>
      <c r="M606" s="23" t="s">
        <v>7274</v>
      </c>
      <c r="N606" s="23" t="s">
        <v>9155</v>
      </c>
      <c r="O606" s="23" t="s">
        <v>12737</v>
      </c>
      <c r="P606" s="25" t="s">
        <v>12738</v>
      </c>
      <c r="Q606" s="25" t="s">
        <v>12739</v>
      </c>
      <c r="R606" s="25" t="s">
        <v>12740</v>
      </c>
      <c r="S606" s="25" t="s">
        <v>12741</v>
      </c>
      <c r="T606" s="23" t="s">
        <v>7226</v>
      </c>
      <c r="U606" s="23" t="s">
        <v>7226</v>
      </c>
      <c r="V606" s="25" t="s">
        <v>12739</v>
      </c>
      <c r="W606" s="23" t="s">
        <v>7227</v>
      </c>
      <c r="X606" s="23" t="s">
        <v>8026</v>
      </c>
      <c r="Y606" s="23" t="s">
        <v>9164</v>
      </c>
      <c r="Z606" s="25" t="s">
        <v>12742</v>
      </c>
      <c r="AA606" s="23" t="s">
        <v>7226</v>
      </c>
      <c r="AB606" s="23" t="s">
        <v>7226</v>
      </c>
      <c r="AC606" s="25" t="s">
        <v>7225</v>
      </c>
    </row>
    <row r="607" spans="2:29" ht="15.6" customHeight="1" x14ac:dyDescent="0.25">
      <c r="B607" s="21" t="s">
        <v>8488</v>
      </c>
      <c r="C607" s="22" t="s">
        <v>8344</v>
      </c>
      <c r="D607" s="23" t="s">
        <v>7267</v>
      </c>
      <c r="E607" s="23" t="s">
        <v>7580</v>
      </c>
      <c r="F607" s="23" t="s">
        <v>8011</v>
      </c>
      <c r="G607" s="23" t="s">
        <v>8631</v>
      </c>
      <c r="H607" s="23" t="s">
        <v>12743</v>
      </c>
      <c r="I607" s="23" t="s">
        <v>12725</v>
      </c>
      <c r="J607" s="23" t="s">
        <v>12588</v>
      </c>
      <c r="K607" s="23" t="s">
        <v>12744</v>
      </c>
      <c r="L607" s="24" t="s">
        <v>12745</v>
      </c>
      <c r="M607" s="23" t="s">
        <v>7274</v>
      </c>
      <c r="N607" s="23" t="s">
        <v>9155</v>
      </c>
      <c r="O607" s="23" t="s">
        <v>11788</v>
      </c>
      <c r="P607" s="25" t="s">
        <v>12746</v>
      </c>
      <c r="Q607" s="25" t="s">
        <v>12747</v>
      </c>
      <c r="R607" s="25" t="s">
        <v>12748</v>
      </c>
      <c r="S607" s="25" t="s">
        <v>12749</v>
      </c>
      <c r="T607" s="23" t="s">
        <v>7226</v>
      </c>
      <c r="U607" s="23" t="s">
        <v>7226</v>
      </c>
      <c r="V607" s="25" t="s">
        <v>12747</v>
      </c>
      <c r="W607" s="23" t="s">
        <v>7227</v>
      </c>
      <c r="X607" s="23" t="s">
        <v>8026</v>
      </c>
      <c r="Y607" s="23" t="s">
        <v>9164</v>
      </c>
      <c r="Z607" s="25" t="s">
        <v>12750</v>
      </c>
      <c r="AA607" s="23" t="s">
        <v>7226</v>
      </c>
      <c r="AB607" s="23" t="s">
        <v>7226</v>
      </c>
      <c r="AC607" s="25" t="s">
        <v>7225</v>
      </c>
    </row>
    <row r="608" spans="2:29" ht="15.6" customHeight="1" x14ac:dyDescent="0.25">
      <c r="B608" s="21"/>
      <c r="C608" s="22"/>
      <c r="D608" s="23"/>
      <c r="E608" s="23"/>
      <c r="F608" s="23"/>
      <c r="G608" s="23"/>
      <c r="H608" s="26"/>
      <c r="I608" s="23"/>
      <c r="J608" s="26"/>
      <c r="K608" s="26"/>
      <c r="L608" s="27" t="s">
        <v>12751</v>
      </c>
      <c r="M608" s="26"/>
      <c r="N608" s="26"/>
      <c r="O608" s="26"/>
      <c r="P608" s="28" t="s">
        <v>12752</v>
      </c>
      <c r="Q608" s="28" t="s">
        <v>12753</v>
      </c>
      <c r="R608" s="28" t="s">
        <v>12754</v>
      </c>
      <c r="S608" s="28" t="s">
        <v>12755</v>
      </c>
      <c r="T608" s="26"/>
      <c r="U608" s="26"/>
      <c r="V608" s="28" t="s">
        <v>12753</v>
      </c>
      <c r="W608" s="26"/>
      <c r="X608" s="26"/>
      <c r="Y608" s="26"/>
      <c r="Z608" s="28" t="s">
        <v>12756</v>
      </c>
      <c r="AA608" s="26"/>
      <c r="AB608" s="26"/>
      <c r="AC608" s="28" t="s">
        <v>7225</v>
      </c>
    </row>
    <row r="609" spans="2:29" ht="15.6" customHeight="1" x14ac:dyDescent="0.25">
      <c r="B609" s="21" t="s">
        <v>8488</v>
      </c>
      <c r="C609" s="22" t="s">
        <v>8344</v>
      </c>
      <c r="D609" s="23" t="s">
        <v>8488</v>
      </c>
      <c r="E609" s="23" t="s">
        <v>8630</v>
      </c>
      <c r="F609" s="23" t="s">
        <v>8011</v>
      </c>
      <c r="G609" s="23" t="s">
        <v>8631</v>
      </c>
      <c r="H609" s="23" t="s">
        <v>12757</v>
      </c>
      <c r="I609" s="23" t="s">
        <v>12758</v>
      </c>
      <c r="J609" s="23" t="s">
        <v>12759</v>
      </c>
      <c r="K609" s="23" t="s">
        <v>12760</v>
      </c>
      <c r="L609" s="24" t="s">
        <v>12761</v>
      </c>
      <c r="M609" s="23" t="s">
        <v>7274</v>
      </c>
      <c r="N609" s="23" t="s">
        <v>7284</v>
      </c>
      <c r="O609" s="23" t="s">
        <v>12762</v>
      </c>
      <c r="P609" s="25" t="s">
        <v>12763</v>
      </c>
      <c r="Q609" s="25" t="s">
        <v>12764</v>
      </c>
      <c r="R609" s="25" t="s">
        <v>12765</v>
      </c>
      <c r="S609" s="25" t="s">
        <v>12766</v>
      </c>
      <c r="T609" s="23" t="s">
        <v>7226</v>
      </c>
      <c r="U609" s="23" t="s">
        <v>7226</v>
      </c>
      <c r="V609" s="25" t="s">
        <v>12764</v>
      </c>
      <c r="W609" s="23" t="s">
        <v>7227</v>
      </c>
      <c r="X609" s="23" t="s">
        <v>8026</v>
      </c>
      <c r="Y609" s="23" t="s">
        <v>10838</v>
      </c>
      <c r="Z609" s="25" t="s">
        <v>12767</v>
      </c>
      <c r="AA609" s="23" t="s">
        <v>7226</v>
      </c>
      <c r="AB609" s="23" t="s">
        <v>7226</v>
      </c>
      <c r="AC609" s="25" t="s">
        <v>7225</v>
      </c>
    </row>
    <row r="610" spans="2:29" ht="15.6" customHeight="1" x14ac:dyDescent="0.25">
      <c r="B610" s="21" t="s">
        <v>8488</v>
      </c>
      <c r="C610" s="22" t="s">
        <v>8344</v>
      </c>
      <c r="D610" s="23" t="s">
        <v>8488</v>
      </c>
      <c r="E610" s="23" t="s">
        <v>8630</v>
      </c>
      <c r="F610" s="23" t="s">
        <v>8011</v>
      </c>
      <c r="G610" s="23" t="s">
        <v>8631</v>
      </c>
      <c r="H610" s="23" t="s">
        <v>12768</v>
      </c>
      <c r="I610" s="23" t="s">
        <v>12758</v>
      </c>
      <c r="J610" s="23" t="s">
        <v>12759</v>
      </c>
      <c r="K610" s="23" t="s">
        <v>12769</v>
      </c>
      <c r="L610" s="24" t="s">
        <v>12770</v>
      </c>
      <c r="M610" s="23" t="s">
        <v>7274</v>
      </c>
      <c r="N610" s="23" t="s">
        <v>7284</v>
      </c>
      <c r="O610" s="23" t="s">
        <v>12771</v>
      </c>
      <c r="P610" s="25" t="s">
        <v>12772</v>
      </c>
      <c r="Q610" s="25" t="s">
        <v>12773</v>
      </c>
      <c r="R610" s="25" t="s">
        <v>12774</v>
      </c>
      <c r="S610" s="25" t="s">
        <v>12775</v>
      </c>
      <c r="T610" s="23" t="s">
        <v>7226</v>
      </c>
      <c r="U610" s="23" t="s">
        <v>7226</v>
      </c>
      <c r="V610" s="25" t="s">
        <v>12773</v>
      </c>
      <c r="W610" s="23" t="s">
        <v>7227</v>
      </c>
      <c r="X610" s="23" t="s">
        <v>8026</v>
      </c>
      <c r="Y610" s="23" t="s">
        <v>10838</v>
      </c>
      <c r="Z610" s="25" t="s">
        <v>12776</v>
      </c>
      <c r="AA610" s="23" t="s">
        <v>7226</v>
      </c>
      <c r="AB610" s="23" t="s">
        <v>7226</v>
      </c>
      <c r="AC610" s="25" t="s">
        <v>7225</v>
      </c>
    </row>
    <row r="611" spans="2:29" ht="15.6" customHeight="1" x14ac:dyDescent="0.25">
      <c r="B611" s="21" t="s">
        <v>8488</v>
      </c>
      <c r="C611" s="22" t="s">
        <v>8344</v>
      </c>
      <c r="D611" s="23" t="s">
        <v>8488</v>
      </c>
      <c r="E611" s="23" t="s">
        <v>8630</v>
      </c>
      <c r="F611" s="23" t="s">
        <v>8011</v>
      </c>
      <c r="G611" s="23" t="s">
        <v>8631</v>
      </c>
      <c r="H611" s="23" t="s">
        <v>12777</v>
      </c>
      <c r="I611" s="23" t="s">
        <v>12758</v>
      </c>
      <c r="J611" s="23" t="s">
        <v>12759</v>
      </c>
      <c r="K611" s="23" t="s">
        <v>12778</v>
      </c>
      <c r="L611" s="24" t="s">
        <v>12779</v>
      </c>
      <c r="M611" s="23" t="s">
        <v>7274</v>
      </c>
      <c r="N611" s="23" t="s">
        <v>7284</v>
      </c>
      <c r="O611" s="23" t="s">
        <v>12780</v>
      </c>
      <c r="P611" s="25" t="s">
        <v>12781</v>
      </c>
      <c r="Q611" s="25" t="s">
        <v>12782</v>
      </c>
      <c r="R611" s="25" t="s">
        <v>12783</v>
      </c>
      <c r="S611" s="25" t="s">
        <v>12784</v>
      </c>
      <c r="T611" s="23" t="s">
        <v>7226</v>
      </c>
      <c r="U611" s="23" t="s">
        <v>7226</v>
      </c>
      <c r="V611" s="25" t="s">
        <v>12782</v>
      </c>
      <c r="W611" s="23" t="s">
        <v>7227</v>
      </c>
      <c r="X611" s="23" t="s">
        <v>8026</v>
      </c>
      <c r="Y611" s="23" t="s">
        <v>10838</v>
      </c>
      <c r="Z611" s="25" t="s">
        <v>12785</v>
      </c>
      <c r="AA611" s="23" t="s">
        <v>7226</v>
      </c>
      <c r="AB611" s="23" t="s">
        <v>7226</v>
      </c>
      <c r="AC611" s="25" t="s">
        <v>7225</v>
      </c>
    </row>
    <row r="612" spans="2:29" ht="15.6" customHeight="1" x14ac:dyDescent="0.25">
      <c r="B612" s="21" t="s">
        <v>8488</v>
      </c>
      <c r="C612" s="22" t="s">
        <v>8344</v>
      </c>
      <c r="D612" s="23" t="s">
        <v>8488</v>
      </c>
      <c r="E612" s="23" t="s">
        <v>8630</v>
      </c>
      <c r="F612" s="23" t="s">
        <v>8011</v>
      </c>
      <c r="G612" s="23" t="s">
        <v>8631</v>
      </c>
      <c r="H612" s="23" t="s">
        <v>12786</v>
      </c>
      <c r="I612" s="23" t="s">
        <v>12758</v>
      </c>
      <c r="J612" s="23" t="s">
        <v>12759</v>
      </c>
      <c r="K612" s="23" t="s">
        <v>12787</v>
      </c>
      <c r="L612" s="24" t="s">
        <v>12788</v>
      </c>
      <c r="M612" s="23" t="s">
        <v>7274</v>
      </c>
      <c r="N612" s="23" t="s">
        <v>7284</v>
      </c>
      <c r="O612" s="23" t="s">
        <v>12789</v>
      </c>
      <c r="P612" s="25" t="s">
        <v>12790</v>
      </c>
      <c r="Q612" s="25" t="s">
        <v>12791</v>
      </c>
      <c r="R612" s="25" t="s">
        <v>8897</v>
      </c>
      <c r="S612" s="25" t="s">
        <v>12792</v>
      </c>
      <c r="T612" s="23" t="s">
        <v>7226</v>
      </c>
      <c r="U612" s="23" t="s">
        <v>7226</v>
      </c>
      <c r="V612" s="25" t="s">
        <v>12791</v>
      </c>
      <c r="W612" s="23" t="s">
        <v>7227</v>
      </c>
      <c r="X612" s="23" t="s">
        <v>8026</v>
      </c>
      <c r="Y612" s="23" t="s">
        <v>10838</v>
      </c>
      <c r="Z612" s="25" t="s">
        <v>12793</v>
      </c>
      <c r="AA612" s="23" t="s">
        <v>7226</v>
      </c>
      <c r="AB612" s="23" t="s">
        <v>7226</v>
      </c>
      <c r="AC612" s="25" t="s">
        <v>7225</v>
      </c>
    </row>
    <row r="613" spans="2:29" ht="15.6" customHeight="1" x14ac:dyDescent="0.25">
      <c r="B613" s="21" t="s">
        <v>8488</v>
      </c>
      <c r="C613" s="22" t="s">
        <v>8344</v>
      </c>
      <c r="D613" s="23" t="s">
        <v>8488</v>
      </c>
      <c r="E613" s="23" t="s">
        <v>8630</v>
      </c>
      <c r="F613" s="23" t="s">
        <v>8011</v>
      </c>
      <c r="G613" s="23" t="s">
        <v>8631</v>
      </c>
      <c r="H613" s="23" t="s">
        <v>12794</v>
      </c>
      <c r="I613" s="23" t="s">
        <v>12758</v>
      </c>
      <c r="J613" s="23" t="s">
        <v>12759</v>
      </c>
      <c r="K613" s="23" t="s">
        <v>12795</v>
      </c>
      <c r="L613" s="24" t="s">
        <v>12796</v>
      </c>
      <c r="M613" s="23" t="s">
        <v>7274</v>
      </c>
      <c r="N613" s="23" t="s">
        <v>7284</v>
      </c>
      <c r="O613" s="23" t="s">
        <v>12797</v>
      </c>
      <c r="P613" s="25" t="s">
        <v>12798</v>
      </c>
      <c r="Q613" s="25" t="s">
        <v>12799</v>
      </c>
      <c r="R613" s="25" t="s">
        <v>7933</v>
      </c>
      <c r="S613" s="25" t="s">
        <v>12800</v>
      </c>
      <c r="T613" s="23" t="s">
        <v>7226</v>
      </c>
      <c r="U613" s="23" t="s">
        <v>7226</v>
      </c>
      <c r="V613" s="25" t="s">
        <v>12799</v>
      </c>
      <c r="W613" s="23" t="s">
        <v>7227</v>
      </c>
      <c r="X613" s="23" t="s">
        <v>8026</v>
      </c>
      <c r="Y613" s="23" t="s">
        <v>10838</v>
      </c>
      <c r="Z613" s="25" t="s">
        <v>12801</v>
      </c>
      <c r="AA613" s="23" t="s">
        <v>7226</v>
      </c>
      <c r="AB613" s="23" t="s">
        <v>7226</v>
      </c>
      <c r="AC613" s="25" t="s">
        <v>7225</v>
      </c>
    </row>
    <row r="614" spans="2:29" ht="15.6" customHeight="1" x14ac:dyDescent="0.25">
      <c r="B614" s="21"/>
      <c r="C614" s="22"/>
      <c r="D614" s="23"/>
      <c r="E614" s="23"/>
      <c r="F614" s="23"/>
      <c r="G614" s="23"/>
      <c r="H614" s="26"/>
      <c r="I614" s="23"/>
      <c r="J614" s="26"/>
      <c r="K614" s="26"/>
      <c r="L614" s="27" t="s">
        <v>12802</v>
      </c>
      <c r="M614" s="26"/>
      <c r="N614" s="26"/>
      <c r="O614" s="26"/>
      <c r="P614" s="28" t="s">
        <v>12803</v>
      </c>
      <c r="Q614" s="28" t="s">
        <v>12804</v>
      </c>
      <c r="R614" s="28" t="s">
        <v>12805</v>
      </c>
      <c r="S614" s="28" t="s">
        <v>12806</v>
      </c>
      <c r="T614" s="26"/>
      <c r="U614" s="26"/>
      <c r="V614" s="28" t="s">
        <v>12804</v>
      </c>
      <c r="W614" s="26"/>
      <c r="X614" s="26"/>
      <c r="Y614" s="26"/>
      <c r="Z614" s="28" t="s">
        <v>12807</v>
      </c>
      <c r="AA614" s="26"/>
      <c r="AB614" s="26"/>
      <c r="AC614" s="28" t="s">
        <v>7225</v>
      </c>
    </row>
    <row r="615" spans="2:29" ht="15.6" customHeight="1" x14ac:dyDescent="0.25">
      <c r="B615" s="21" t="s">
        <v>8488</v>
      </c>
      <c r="C615" s="22" t="s">
        <v>8344</v>
      </c>
      <c r="D615" s="23" t="s">
        <v>8488</v>
      </c>
      <c r="E615" s="23" t="s">
        <v>8630</v>
      </c>
      <c r="F615" s="23" t="s">
        <v>8011</v>
      </c>
      <c r="G615" s="23" t="s">
        <v>8631</v>
      </c>
      <c r="H615" s="23" t="s">
        <v>12808</v>
      </c>
      <c r="I615" s="23" t="s">
        <v>12809</v>
      </c>
      <c r="J615" s="23" t="s">
        <v>12810</v>
      </c>
      <c r="K615" s="23" t="s">
        <v>12811</v>
      </c>
      <c r="L615" s="24" t="s">
        <v>12812</v>
      </c>
      <c r="M615" s="23" t="s">
        <v>7274</v>
      </c>
      <c r="N615" s="23" t="s">
        <v>7284</v>
      </c>
      <c r="O615" s="23" t="s">
        <v>12813</v>
      </c>
      <c r="P615" s="25" t="s">
        <v>12814</v>
      </c>
      <c r="Q615" s="25" t="s">
        <v>12815</v>
      </c>
      <c r="R615" s="25" t="s">
        <v>12816</v>
      </c>
      <c r="S615" s="25" t="s">
        <v>12817</v>
      </c>
      <c r="T615" s="23" t="s">
        <v>7226</v>
      </c>
      <c r="U615" s="23" t="s">
        <v>7226</v>
      </c>
      <c r="V615" s="25" t="s">
        <v>12815</v>
      </c>
      <c r="W615" s="23" t="s">
        <v>7227</v>
      </c>
      <c r="X615" s="23" t="s">
        <v>8026</v>
      </c>
      <c r="Y615" s="23" t="s">
        <v>10838</v>
      </c>
      <c r="Z615" s="25" t="s">
        <v>12818</v>
      </c>
      <c r="AA615" s="23" t="s">
        <v>7226</v>
      </c>
      <c r="AB615" s="23" t="s">
        <v>7226</v>
      </c>
      <c r="AC615" s="25" t="s">
        <v>7225</v>
      </c>
    </row>
    <row r="616" spans="2:29" ht="15.6" customHeight="1" x14ac:dyDescent="0.25">
      <c r="B616" s="21" t="s">
        <v>8488</v>
      </c>
      <c r="C616" s="22" t="s">
        <v>8344</v>
      </c>
      <c r="D616" s="23" t="s">
        <v>8488</v>
      </c>
      <c r="E616" s="23" t="s">
        <v>8630</v>
      </c>
      <c r="F616" s="23" t="s">
        <v>8011</v>
      </c>
      <c r="G616" s="23" t="s">
        <v>8631</v>
      </c>
      <c r="H616" s="23" t="s">
        <v>12819</v>
      </c>
      <c r="I616" s="23" t="s">
        <v>12809</v>
      </c>
      <c r="J616" s="23" t="s">
        <v>12810</v>
      </c>
      <c r="K616" s="23" t="s">
        <v>12820</v>
      </c>
      <c r="L616" s="24" t="s">
        <v>12821</v>
      </c>
      <c r="M616" s="23" t="s">
        <v>7274</v>
      </c>
      <c r="N616" s="23" t="s">
        <v>7284</v>
      </c>
      <c r="O616" s="23" t="s">
        <v>12822</v>
      </c>
      <c r="P616" s="25" t="s">
        <v>12823</v>
      </c>
      <c r="Q616" s="25" t="s">
        <v>12824</v>
      </c>
      <c r="R616" s="25" t="s">
        <v>12825</v>
      </c>
      <c r="S616" s="25" t="s">
        <v>12826</v>
      </c>
      <c r="T616" s="23" t="s">
        <v>7226</v>
      </c>
      <c r="U616" s="23" t="s">
        <v>7226</v>
      </c>
      <c r="V616" s="25" t="s">
        <v>12824</v>
      </c>
      <c r="W616" s="23" t="s">
        <v>7227</v>
      </c>
      <c r="X616" s="23" t="s">
        <v>8026</v>
      </c>
      <c r="Y616" s="23" t="s">
        <v>10838</v>
      </c>
      <c r="Z616" s="25" t="s">
        <v>12827</v>
      </c>
      <c r="AA616" s="23" t="s">
        <v>7226</v>
      </c>
      <c r="AB616" s="23" t="s">
        <v>7226</v>
      </c>
      <c r="AC616" s="25" t="s">
        <v>7225</v>
      </c>
    </row>
    <row r="617" spans="2:29" ht="15.6" customHeight="1" x14ac:dyDescent="0.25">
      <c r="B617" s="21" t="s">
        <v>8488</v>
      </c>
      <c r="C617" s="22" t="s">
        <v>8344</v>
      </c>
      <c r="D617" s="23" t="s">
        <v>8488</v>
      </c>
      <c r="E617" s="23" t="s">
        <v>8630</v>
      </c>
      <c r="F617" s="23" t="s">
        <v>8011</v>
      </c>
      <c r="G617" s="23" t="s">
        <v>8631</v>
      </c>
      <c r="H617" s="23" t="s">
        <v>12828</v>
      </c>
      <c r="I617" s="23" t="s">
        <v>12809</v>
      </c>
      <c r="J617" s="23" t="s">
        <v>12810</v>
      </c>
      <c r="K617" s="23" t="s">
        <v>12829</v>
      </c>
      <c r="L617" s="24" t="s">
        <v>12830</v>
      </c>
      <c r="M617" s="23" t="s">
        <v>7274</v>
      </c>
      <c r="N617" s="23" t="s">
        <v>7284</v>
      </c>
      <c r="O617" s="23" t="s">
        <v>12771</v>
      </c>
      <c r="P617" s="25" t="s">
        <v>12831</v>
      </c>
      <c r="Q617" s="25" t="s">
        <v>12832</v>
      </c>
      <c r="R617" s="25" t="s">
        <v>12833</v>
      </c>
      <c r="S617" s="25" t="s">
        <v>12834</v>
      </c>
      <c r="T617" s="23" t="s">
        <v>7226</v>
      </c>
      <c r="U617" s="23" t="s">
        <v>7226</v>
      </c>
      <c r="V617" s="25" t="s">
        <v>12832</v>
      </c>
      <c r="W617" s="23" t="s">
        <v>7227</v>
      </c>
      <c r="X617" s="23" t="s">
        <v>8026</v>
      </c>
      <c r="Y617" s="23" t="s">
        <v>10838</v>
      </c>
      <c r="Z617" s="25" t="s">
        <v>12835</v>
      </c>
      <c r="AA617" s="23" t="s">
        <v>7226</v>
      </c>
      <c r="AB617" s="23" t="s">
        <v>7226</v>
      </c>
      <c r="AC617" s="25" t="s">
        <v>7225</v>
      </c>
    </row>
    <row r="618" spans="2:29" ht="15.6" customHeight="1" x14ac:dyDescent="0.25">
      <c r="B618" s="21" t="s">
        <v>8488</v>
      </c>
      <c r="C618" s="22" t="s">
        <v>8344</v>
      </c>
      <c r="D618" s="23" t="s">
        <v>8488</v>
      </c>
      <c r="E618" s="23" t="s">
        <v>8630</v>
      </c>
      <c r="F618" s="23" t="s">
        <v>8011</v>
      </c>
      <c r="G618" s="23" t="s">
        <v>8631</v>
      </c>
      <c r="H618" s="23" t="s">
        <v>12836</v>
      </c>
      <c r="I618" s="23" t="s">
        <v>12809</v>
      </c>
      <c r="J618" s="23" t="s">
        <v>12810</v>
      </c>
      <c r="K618" s="23" t="s">
        <v>12837</v>
      </c>
      <c r="L618" s="24" t="s">
        <v>12838</v>
      </c>
      <c r="M618" s="23" t="s">
        <v>7274</v>
      </c>
      <c r="N618" s="23" t="s">
        <v>7284</v>
      </c>
      <c r="O618" s="23" t="s">
        <v>12839</v>
      </c>
      <c r="P618" s="25" t="s">
        <v>12840</v>
      </c>
      <c r="Q618" s="25" t="s">
        <v>12841</v>
      </c>
      <c r="R618" s="25" t="s">
        <v>12842</v>
      </c>
      <c r="S618" s="25" t="s">
        <v>12843</v>
      </c>
      <c r="T618" s="23" t="s">
        <v>7226</v>
      </c>
      <c r="U618" s="23" t="s">
        <v>7226</v>
      </c>
      <c r="V618" s="25" t="s">
        <v>12841</v>
      </c>
      <c r="W618" s="23" t="s">
        <v>7227</v>
      </c>
      <c r="X618" s="23" t="s">
        <v>8026</v>
      </c>
      <c r="Y618" s="23" t="s">
        <v>10838</v>
      </c>
      <c r="Z618" s="25" t="s">
        <v>12844</v>
      </c>
      <c r="AA618" s="23" t="s">
        <v>7226</v>
      </c>
      <c r="AB618" s="23" t="s">
        <v>7226</v>
      </c>
      <c r="AC618" s="25" t="s">
        <v>7225</v>
      </c>
    </row>
    <row r="619" spans="2:29" ht="15.6" customHeight="1" x14ac:dyDescent="0.25">
      <c r="B619" s="21" t="s">
        <v>8488</v>
      </c>
      <c r="C619" s="22" t="s">
        <v>8344</v>
      </c>
      <c r="D619" s="23" t="s">
        <v>8488</v>
      </c>
      <c r="E619" s="23" t="s">
        <v>8630</v>
      </c>
      <c r="F619" s="23" t="s">
        <v>8011</v>
      </c>
      <c r="G619" s="23" t="s">
        <v>8631</v>
      </c>
      <c r="H619" s="23" t="s">
        <v>12845</v>
      </c>
      <c r="I619" s="23" t="s">
        <v>12809</v>
      </c>
      <c r="J619" s="23" t="s">
        <v>12810</v>
      </c>
      <c r="K619" s="23" t="s">
        <v>12846</v>
      </c>
      <c r="L619" s="24" t="s">
        <v>12847</v>
      </c>
      <c r="M619" s="23" t="s">
        <v>7274</v>
      </c>
      <c r="N619" s="23" t="s">
        <v>7284</v>
      </c>
      <c r="O619" s="23" t="s">
        <v>12813</v>
      </c>
      <c r="P619" s="25" t="s">
        <v>12848</v>
      </c>
      <c r="Q619" s="25" t="s">
        <v>12849</v>
      </c>
      <c r="R619" s="25" t="s">
        <v>8621</v>
      </c>
      <c r="S619" s="25" t="s">
        <v>12850</v>
      </c>
      <c r="T619" s="23" t="s">
        <v>7226</v>
      </c>
      <c r="U619" s="23" t="s">
        <v>7226</v>
      </c>
      <c r="V619" s="25" t="s">
        <v>12849</v>
      </c>
      <c r="W619" s="23" t="s">
        <v>7227</v>
      </c>
      <c r="X619" s="23" t="s">
        <v>8026</v>
      </c>
      <c r="Y619" s="23" t="s">
        <v>10838</v>
      </c>
      <c r="Z619" s="25" t="s">
        <v>12851</v>
      </c>
      <c r="AA619" s="23" t="s">
        <v>7226</v>
      </c>
      <c r="AB619" s="23" t="s">
        <v>7226</v>
      </c>
      <c r="AC619" s="25" t="s">
        <v>7225</v>
      </c>
    </row>
    <row r="620" spans="2:29" ht="15.6" customHeight="1" x14ac:dyDescent="0.25">
      <c r="B620" s="21" t="s">
        <v>8488</v>
      </c>
      <c r="C620" s="22" t="s">
        <v>8344</v>
      </c>
      <c r="D620" s="23" t="s">
        <v>8488</v>
      </c>
      <c r="E620" s="23" t="s">
        <v>8630</v>
      </c>
      <c r="F620" s="23" t="s">
        <v>8011</v>
      </c>
      <c r="G620" s="23" t="s">
        <v>8631</v>
      </c>
      <c r="H620" s="23" t="s">
        <v>12852</v>
      </c>
      <c r="I620" s="23" t="s">
        <v>12809</v>
      </c>
      <c r="J620" s="23" t="s">
        <v>12810</v>
      </c>
      <c r="K620" s="23" t="s">
        <v>12853</v>
      </c>
      <c r="L620" s="24" t="s">
        <v>12854</v>
      </c>
      <c r="M620" s="23" t="s">
        <v>7274</v>
      </c>
      <c r="N620" s="23" t="s">
        <v>7284</v>
      </c>
      <c r="O620" s="23" t="s">
        <v>12780</v>
      </c>
      <c r="P620" s="25" t="s">
        <v>12855</v>
      </c>
      <c r="Q620" s="25" t="s">
        <v>12856</v>
      </c>
      <c r="R620" s="25" t="s">
        <v>12857</v>
      </c>
      <c r="S620" s="25" t="s">
        <v>12858</v>
      </c>
      <c r="T620" s="23" t="s">
        <v>7226</v>
      </c>
      <c r="U620" s="23" t="s">
        <v>7226</v>
      </c>
      <c r="V620" s="25" t="s">
        <v>12856</v>
      </c>
      <c r="W620" s="23" t="s">
        <v>7227</v>
      </c>
      <c r="X620" s="23" t="s">
        <v>8026</v>
      </c>
      <c r="Y620" s="23" t="s">
        <v>10838</v>
      </c>
      <c r="Z620" s="25" t="s">
        <v>12859</v>
      </c>
      <c r="AA620" s="23" t="s">
        <v>7226</v>
      </c>
      <c r="AB620" s="23" t="s">
        <v>7226</v>
      </c>
      <c r="AC620" s="25" t="s">
        <v>7225</v>
      </c>
    </row>
    <row r="621" spans="2:29" ht="15.6" customHeight="1" x14ac:dyDescent="0.25">
      <c r="B621" s="21"/>
      <c r="C621" s="22"/>
      <c r="D621" s="23"/>
      <c r="E621" s="23"/>
      <c r="F621" s="23"/>
      <c r="G621" s="23"/>
      <c r="H621" s="26"/>
      <c r="I621" s="23"/>
      <c r="J621" s="26"/>
      <c r="K621" s="26"/>
      <c r="L621" s="27" t="s">
        <v>12860</v>
      </c>
      <c r="M621" s="26"/>
      <c r="N621" s="26"/>
      <c r="O621" s="26"/>
      <c r="P621" s="28" t="s">
        <v>12861</v>
      </c>
      <c r="Q621" s="28" t="s">
        <v>12862</v>
      </c>
      <c r="R621" s="28" t="s">
        <v>12863</v>
      </c>
      <c r="S621" s="28" t="s">
        <v>12864</v>
      </c>
      <c r="T621" s="26"/>
      <c r="U621" s="26"/>
      <c r="V621" s="28" t="s">
        <v>12862</v>
      </c>
      <c r="W621" s="26"/>
      <c r="X621" s="26"/>
      <c r="Y621" s="26"/>
      <c r="Z621" s="28" t="s">
        <v>12865</v>
      </c>
      <c r="AA621" s="26"/>
      <c r="AB621" s="26"/>
      <c r="AC621" s="28" t="s">
        <v>7225</v>
      </c>
    </row>
    <row r="622" spans="2:29" ht="15.6" customHeight="1" x14ac:dyDescent="0.25">
      <c r="B622" s="21" t="s">
        <v>8488</v>
      </c>
      <c r="C622" s="22" t="s">
        <v>8344</v>
      </c>
      <c r="D622" s="23" t="s">
        <v>8488</v>
      </c>
      <c r="E622" s="23" t="s">
        <v>8630</v>
      </c>
      <c r="F622" s="23" t="s">
        <v>8011</v>
      </c>
      <c r="G622" s="23" t="s">
        <v>8631</v>
      </c>
      <c r="H622" s="23" t="s">
        <v>12866</v>
      </c>
      <c r="I622" s="23" t="s">
        <v>12867</v>
      </c>
      <c r="J622" s="23" t="s">
        <v>12868</v>
      </c>
      <c r="K622" s="23" t="s">
        <v>12869</v>
      </c>
      <c r="L622" s="24" t="s">
        <v>12870</v>
      </c>
      <c r="M622" s="23" t="s">
        <v>7274</v>
      </c>
      <c r="N622" s="23" t="s">
        <v>7284</v>
      </c>
      <c r="O622" s="23" t="s">
        <v>12871</v>
      </c>
      <c r="P622" s="25" t="s">
        <v>12872</v>
      </c>
      <c r="Q622" s="25" t="s">
        <v>12873</v>
      </c>
      <c r="R622" s="25" t="s">
        <v>12874</v>
      </c>
      <c r="S622" s="25" t="s">
        <v>12875</v>
      </c>
      <c r="T622" s="23" t="s">
        <v>7226</v>
      </c>
      <c r="U622" s="23" t="s">
        <v>7226</v>
      </c>
      <c r="V622" s="25" t="s">
        <v>12873</v>
      </c>
      <c r="W622" s="23" t="s">
        <v>7227</v>
      </c>
      <c r="X622" s="23" t="s">
        <v>8026</v>
      </c>
      <c r="Y622" s="23" t="s">
        <v>10838</v>
      </c>
      <c r="Z622" s="25" t="s">
        <v>12876</v>
      </c>
      <c r="AA622" s="23" t="s">
        <v>7226</v>
      </c>
      <c r="AB622" s="23" t="s">
        <v>7226</v>
      </c>
      <c r="AC622" s="25" t="s">
        <v>7225</v>
      </c>
    </row>
    <row r="623" spans="2:29" ht="15.6" customHeight="1" x14ac:dyDescent="0.25">
      <c r="B623" s="21" t="s">
        <v>8488</v>
      </c>
      <c r="C623" s="22" t="s">
        <v>8344</v>
      </c>
      <c r="D623" s="23" t="s">
        <v>8488</v>
      </c>
      <c r="E623" s="23" t="s">
        <v>8630</v>
      </c>
      <c r="F623" s="23" t="s">
        <v>8011</v>
      </c>
      <c r="G623" s="23" t="s">
        <v>8631</v>
      </c>
      <c r="H623" s="23" t="s">
        <v>12877</v>
      </c>
      <c r="I623" s="23" t="s">
        <v>12867</v>
      </c>
      <c r="J623" s="23" t="s">
        <v>12868</v>
      </c>
      <c r="K623" s="23" t="s">
        <v>12878</v>
      </c>
      <c r="L623" s="24" t="s">
        <v>12879</v>
      </c>
      <c r="M623" s="23" t="s">
        <v>7274</v>
      </c>
      <c r="N623" s="23" t="s">
        <v>7284</v>
      </c>
      <c r="O623" s="23" t="s">
        <v>12880</v>
      </c>
      <c r="P623" s="25" t="s">
        <v>12881</v>
      </c>
      <c r="Q623" s="25" t="s">
        <v>12882</v>
      </c>
      <c r="R623" s="25" t="s">
        <v>12129</v>
      </c>
      <c r="S623" s="25" t="s">
        <v>12883</v>
      </c>
      <c r="T623" s="23" t="s">
        <v>7226</v>
      </c>
      <c r="U623" s="23" t="s">
        <v>7226</v>
      </c>
      <c r="V623" s="25" t="s">
        <v>12882</v>
      </c>
      <c r="W623" s="23" t="s">
        <v>7227</v>
      </c>
      <c r="X623" s="23" t="s">
        <v>8026</v>
      </c>
      <c r="Y623" s="23" t="s">
        <v>10838</v>
      </c>
      <c r="Z623" s="25" t="s">
        <v>12884</v>
      </c>
      <c r="AA623" s="23" t="s">
        <v>7226</v>
      </c>
      <c r="AB623" s="23" t="s">
        <v>7226</v>
      </c>
      <c r="AC623" s="25" t="s">
        <v>7225</v>
      </c>
    </row>
    <row r="624" spans="2:29" ht="15.6" customHeight="1" x14ac:dyDescent="0.25">
      <c r="B624" s="21" t="s">
        <v>8488</v>
      </c>
      <c r="C624" s="22" t="s">
        <v>8344</v>
      </c>
      <c r="D624" s="23" t="s">
        <v>8488</v>
      </c>
      <c r="E624" s="23" t="s">
        <v>8630</v>
      </c>
      <c r="F624" s="23" t="s">
        <v>8011</v>
      </c>
      <c r="G624" s="23" t="s">
        <v>8631</v>
      </c>
      <c r="H624" s="23" t="s">
        <v>12885</v>
      </c>
      <c r="I624" s="23" t="s">
        <v>12867</v>
      </c>
      <c r="J624" s="23" t="s">
        <v>12868</v>
      </c>
      <c r="K624" s="23" t="s">
        <v>12886</v>
      </c>
      <c r="L624" s="24" t="s">
        <v>12887</v>
      </c>
      <c r="M624" s="23" t="s">
        <v>7274</v>
      </c>
      <c r="N624" s="23" t="s">
        <v>7284</v>
      </c>
      <c r="O624" s="23" t="s">
        <v>12888</v>
      </c>
      <c r="P624" s="25" t="s">
        <v>12889</v>
      </c>
      <c r="Q624" s="25" t="s">
        <v>12890</v>
      </c>
      <c r="R624" s="25" t="s">
        <v>12891</v>
      </c>
      <c r="S624" s="25" t="s">
        <v>12892</v>
      </c>
      <c r="T624" s="23" t="s">
        <v>7226</v>
      </c>
      <c r="U624" s="23" t="s">
        <v>7226</v>
      </c>
      <c r="V624" s="25" t="s">
        <v>12890</v>
      </c>
      <c r="W624" s="23" t="s">
        <v>7227</v>
      </c>
      <c r="X624" s="23" t="s">
        <v>8026</v>
      </c>
      <c r="Y624" s="23" t="s">
        <v>10838</v>
      </c>
      <c r="Z624" s="25" t="s">
        <v>12893</v>
      </c>
      <c r="AA624" s="23" t="s">
        <v>7226</v>
      </c>
      <c r="AB624" s="23" t="s">
        <v>7226</v>
      </c>
      <c r="AC624" s="25" t="s">
        <v>7225</v>
      </c>
    </row>
    <row r="625" spans="2:29" ht="15.6" customHeight="1" x14ac:dyDescent="0.25">
      <c r="B625" s="21" t="s">
        <v>8488</v>
      </c>
      <c r="C625" s="22" t="s">
        <v>8344</v>
      </c>
      <c r="D625" s="23" t="s">
        <v>8488</v>
      </c>
      <c r="E625" s="23" t="s">
        <v>8630</v>
      </c>
      <c r="F625" s="23" t="s">
        <v>8011</v>
      </c>
      <c r="G625" s="23" t="s">
        <v>8631</v>
      </c>
      <c r="H625" s="23" t="s">
        <v>12894</v>
      </c>
      <c r="I625" s="23" t="s">
        <v>12867</v>
      </c>
      <c r="J625" s="23" t="s">
        <v>12868</v>
      </c>
      <c r="K625" s="23" t="s">
        <v>12895</v>
      </c>
      <c r="L625" s="24" t="s">
        <v>12896</v>
      </c>
      <c r="M625" s="23" t="s">
        <v>7274</v>
      </c>
      <c r="N625" s="23" t="s">
        <v>7284</v>
      </c>
      <c r="O625" s="23" t="s">
        <v>12897</v>
      </c>
      <c r="P625" s="25" t="s">
        <v>12898</v>
      </c>
      <c r="Q625" s="25" t="s">
        <v>12899</v>
      </c>
      <c r="R625" s="25" t="s">
        <v>12900</v>
      </c>
      <c r="S625" s="25" t="s">
        <v>12901</v>
      </c>
      <c r="T625" s="23" t="s">
        <v>7226</v>
      </c>
      <c r="U625" s="23" t="s">
        <v>7226</v>
      </c>
      <c r="V625" s="25" t="s">
        <v>12899</v>
      </c>
      <c r="W625" s="23" t="s">
        <v>7227</v>
      </c>
      <c r="X625" s="23" t="s">
        <v>8026</v>
      </c>
      <c r="Y625" s="23" t="s">
        <v>10838</v>
      </c>
      <c r="Z625" s="25" t="s">
        <v>12902</v>
      </c>
      <c r="AA625" s="23" t="s">
        <v>7226</v>
      </c>
      <c r="AB625" s="23" t="s">
        <v>7226</v>
      </c>
      <c r="AC625" s="25" t="s">
        <v>7225</v>
      </c>
    </row>
    <row r="626" spans="2:29" ht="15.6" customHeight="1" x14ac:dyDescent="0.25">
      <c r="B626" s="21"/>
      <c r="C626" s="22"/>
      <c r="D626" s="23"/>
      <c r="E626" s="23"/>
      <c r="F626" s="23"/>
      <c r="G626" s="23"/>
      <c r="H626" s="26"/>
      <c r="I626" s="23"/>
      <c r="J626" s="26"/>
      <c r="K626" s="26"/>
      <c r="L626" s="27" t="s">
        <v>12903</v>
      </c>
      <c r="M626" s="26"/>
      <c r="N626" s="26"/>
      <c r="O626" s="26"/>
      <c r="P626" s="28" t="s">
        <v>12904</v>
      </c>
      <c r="Q626" s="28" t="s">
        <v>12905</v>
      </c>
      <c r="R626" s="28" t="s">
        <v>12906</v>
      </c>
      <c r="S626" s="28" t="s">
        <v>12907</v>
      </c>
      <c r="T626" s="26"/>
      <c r="U626" s="26"/>
      <c r="V626" s="28" t="s">
        <v>12905</v>
      </c>
      <c r="W626" s="26"/>
      <c r="X626" s="26"/>
      <c r="Y626" s="26"/>
      <c r="Z626" s="28" t="s">
        <v>12908</v>
      </c>
      <c r="AA626" s="26"/>
      <c r="AB626" s="26"/>
      <c r="AC626" s="28" t="s">
        <v>7225</v>
      </c>
    </row>
    <row r="627" spans="2:29" ht="15.6" customHeight="1" x14ac:dyDescent="0.25">
      <c r="B627" s="21" t="s">
        <v>8488</v>
      </c>
      <c r="C627" s="22" t="s">
        <v>12035</v>
      </c>
      <c r="D627" s="23" t="s">
        <v>7267</v>
      </c>
      <c r="E627" s="23" t="s">
        <v>7580</v>
      </c>
      <c r="F627" s="23" t="s">
        <v>8011</v>
      </c>
      <c r="G627" s="23" t="s">
        <v>12036</v>
      </c>
      <c r="H627" s="23" t="s">
        <v>12909</v>
      </c>
      <c r="I627" s="23" t="s">
        <v>12910</v>
      </c>
      <c r="J627" s="23" t="s">
        <v>12911</v>
      </c>
      <c r="K627" s="23" t="s">
        <v>12912</v>
      </c>
      <c r="L627" s="24" t="s">
        <v>12913</v>
      </c>
      <c r="M627" s="23" t="s">
        <v>7274</v>
      </c>
      <c r="N627" s="23" t="s">
        <v>12914</v>
      </c>
      <c r="O627" s="23" t="s">
        <v>12915</v>
      </c>
      <c r="P627" s="25" t="s">
        <v>12916</v>
      </c>
      <c r="Q627" s="25" t="s">
        <v>12917</v>
      </c>
      <c r="R627" s="25" t="s">
        <v>12918</v>
      </c>
      <c r="S627" s="25" t="s">
        <v>12919</v>
      </c>
      <c r="T627" s="23" t="s">
        <v>7226</v>
      </c>
      <c r="U627" s="23" t="s">
        <v>7226</v>
      </c>
      <c r="V627" s="25" t="s">
        <v>12917</v>
      </c>
      <c r="W627" s="23" t="s">
        <v>7227</v>
      </c>
      <c r="X627" s="23" t="s">
        <v>8026</v>
      </c>
      <c r="Y627" s="23" t="s">
        <v>12920</v>
      </c>
      <c r="Z627" s="25" t="s">
        <v>12921</v>
      </c>
      <c r="AA627" s="23" t="s">
        <v>7226</v>
      </c>
      <c r="AB627" s="23" t="s">
        <v>7226</v>
      </c>
      <c r="AC627" s="25" t="s">
        <v>7225</v>
      </c>
    </row>
    <row r="628" spans="2:29" ht="15.6" customHeight="1" x14ac:dyDescent="0.25">
      <c r="B628" s="21" t="s">
        <v>8488</v>
      </c>
      <c r="C628" s="22" t="s">
        <v>12035</v>
      </c>
      <c r="D628" s="23" t="s">
        <v>7267</v>
      </c>
      <c r="E628" s="23" t="s">
        <v>7580</v>
      </c>
      <c r="F628" s="23" t="s">
        <v>8011</v>
      </c>
      <c r="G628" s="23" t="s">
        <v>12036</v>
      </c>
      <c r="H628" s="23" t="s">
        <v>12922</v>
      </c>
      <c r="I628" s="23" t="s">
        <v>12910</v>
      </c>
      <c r="J628" s="23" t="s">
        <v>12911</v>
      </c>
      <c r="K628" s="23" t="s">
        <v>12923</v>
      </c>
      <c r="L628" s="24" t="s">
        <v>12924</v>
      </c>
      <c r="M628" s="23" t="s">
        <v>7274</v>
      </c>
      <c r="N628" s="23" t="s">
        <v>12914</v>
      </c>
      <c r="O628" s="23" t="s">
        <v>12925</v>
      </c>
      <c r="P628" s="25" t="s">
        <v>12926</v>
      </c>
      <c r="Q628" s="25" t="s">
        <v>12927</v>
      </c>
      <c r="R628" s="25" t="s">
        <v>12928</v>
      </c>
      <c r="S628" s="25" t="s">
        <v>12929</v>
      </c>
      <c r="T628" s="23" t="s">
        <v>7226</v>
      </c>
      <c r="U628" s="23" t="s">
        <v>7226</v>
      </c>
      <c r="V628" s="25" t="s">
        <v>12927</v>
      </c>
      <c r="W628" s="23" t="s">
        <v>7227</v>
      </c>
      <c r="X628" s="23" t="s">
        <v>8026</v>
      </c>
      <c r="Y628" s="23" t="s">
        <v>12920</v>
      </c>
      <c r="Z628" s="25" t="s">
        <v>12930</v>
      </c>
      <c r="AA628" s="23" t="s">
        <v>7226</v>
      </c>
      <c r="AB628" s="23" t="s">
        <v>7226</v>
      </c>
      <c r="AC628" s="25" t="s">
        <v>7225</v>
      </c>
    </row>
    <row r="629" spans="2:29" ht="15.6" customHeight="1" x14ac:dyDescent="0.25">
      <c r="B629" s="21"/>
      <c r="C629" s="22"/>
      <c r="D629" s="23"/>
      <c r="E629" s="23"/>
      <c r="F629" s="23"/>
      <c r="G629" s="23"/>
      <c r="H629" s="26"/>
      <c r="I629" s="23"/>
      <c r="J629" s="26"/>
      <c r="K629" s="26"/>
      <c r="L629" s="27" t="s">
        <v>12931</v>
      </c>
      <c r="M629" s="26"/>
      <c r="N629" s="26"/>
      <c r="O629" s="26"/>
      <c r="P629" s="28" t="s">
        <v>12932</v>
      </c>
      <c r="Q629" s="28" t="s">
        <v>12933</v>
      </c>
      <c r="R629" s="28" t="s">
        <v>12934</v>
      </c>
      <c r="S629" s="28" t="s">
        <v>12935</v>
      </c>
      <c r="T629" s="26"/>
      <c r="U629" s="26"/>
      <c r="V629" s="28" t="s">
        <v>12933</v>
      </c>
      <c r="W629" s="26"/>
      <c r="X629" s="26"/>
      <c r="Y629" s="26"/>
      <c r="Z629" s="28" t="s">
        <v>12936</v>
      </c>
      <c r="AA629" s="26"/>
      <c r="AB629" s="26"/>
      <c r="AC629" s="28" t="s">
        <v>7225</v>
      </c>
    </row>
    <row r="630" spans="2:29" ht="15.6" customHeight="1" x14ac:dyDescent="0.25">
      <c r="B630" s="21" t="s">
        <v>7434</v>
      </c>
      <c r="C630" s="22" t="s">
        <v>12937</v>
      </c>
      <c r="D630" s="23" t="s">
        <v>7434</v>
      </c>
      <c r="E630" s="23" t="s">
        <v>7213</v>
      </c>
      <c r="F630" s="23" t="s">
        <v>7434</v>
      </c>
      <c r="G630" s="23" t="s">
        <v>12938</v>
      </c>
      <c r="H630" s="23" t="s">
        <v>12939</v>
      </c>
      <c r="I630" s="23" t="s">
        <v>12940</v>
      </c>
      <c r="J630" s="23" t="s">
        <v>12941</v>
      </c>
      <c r="K630" s="23" t="s">
        <v>12942</v>
      </c>
      <c r="L630" s="24" t="s">
        <v>12943</v>
      </c>
      <c r="M630" s="23" t="s">
        <v>7220</v>
      </c>
      <c r="N630" s="23" t="s">
        <v>12944</v>
      </c>
      <c r="O630" s="23" t="s">
        <v>12945</v>
      </c>
      <c r="P630" s="25" t="s">
        <v>12946</v>
      </c>
      <c r="Q630" s="25" t="s">
        <v>12947</v>
      </c>
      <c r="R630" s="25" t="s">
        <v>12948</v>
      </c>
      <c r="S630" s="25" t="s">
        <v>12949</v>
      </c>
      <c r="T630" s="23" t="s">
        <v>7226</v>
      </c>
      <c r="U630" s="23" t="s">
        <v>7226</v>
      </c>
      <c r="V630" s="25" t="s">
        <v>12947</v>
      </c>
      <c r="W630" s="23" t="s">
        <v>7227</v>
      </c>
      <c r="X630" s="23" t="s">
        <v>12950</v>
      </c>
      <c r="Y630" s="23" t="s">
        <v>12951</v>
      </c>
      <c r="Z630" s="25" t="s">
        <v>12952</v>
      </c>
      <c r="AA630" s="23" t="s">
        <v>7226</v>
      </c>
      <c r="AB630" s="23" t="s">
        <v>7226</v>
      </c>
      <c r="AC630" s="25" t="s">
        <v>7225</v>
      </c>
    </row>
    <row r="631" spans="2:29" ht="15.6" customHeight="1" x14ac:dyDescent="0.25">
      <c r="B631" s="21" t="s">
        <v>7434</v>
      </c>
      <c r="C631" s="22" t="s">
        <v>12937</v>
      </c>
      <c r="D631" s="23" t="s">
        <v>7434</v>
      </c>
      <c r="E631" s="23" t="s">
        <v>7213</v>
      </c>
      <c r="F631" s="23" t="s">
        <v>7434</v>
      </c>
      <c r="G631" s="23" t="s">
        <v>12938</v>
      </c>
      <c r="H631" s="23" t="s">
        <v>12953</v>
      </c>
      <c r="I631" s="23" t="s">
        <v>12940</v>
      </c>
      <c r="J631" s="23" t="s">
        <v>12941</v>
      </c>
      <c r="K631" s="23" t="s">
        <v>12954</v>
      </c>
      <c r="L631" s="24" t="s">
        <v>12955</v>
      </c>
      <c r="M631" s="23" t="s">
        <v>7220</v>
      </c>
      <c r="N631" s="23" t="s">
        <v>12956</v>
      </c>
      <c r="O631" s="23" t="s">
        <v>12957</v>
      </c>
      <c r="P631" s="25" t="s">
        <v>12958</v>
      </c>
      <c r="Q631" s="25" t="s">
        <v>12959</v>
      </c>
      <c r="R631" s="25" t="s">
        <v>12960</v>
      </c>
      <c r="S631" s="25" t="s">
        <v>12961</v>
      </c>
      <c r="T631" s="23" t="s">
        <v>7226</v>
      </c>
      <c r="U631" s="23" t="s">
        <v>7226</v>
      </c>
      <c r="V631" s="25" t="s">
        <v>12959</v>
      </c>
      <c r="W631" s="23" t="s">
        <v>7227</v>
      </c>
      <c r="X631" s="23" t="s">
        <v>12950</v>
      </c>
      <c r="Y631" s="23" t="s">
        <v>12962</v>
      </c>
      <c r="Z631" s="25" t="s">
        <v>12963</v>
      </c>
      <c r="AA631" s="23" t="s">
        <v>7226</v>
      </c>
      <c r="AB631" s="23" t="s">
        <v>7226</v>
      </c>
      <c r="AC631" s="25" t="s">
        <v>7225</v>
      </c>
    </row>
    <row r="632" spans="2:29" ht="15.6" customHeight="1" x14ac:dyDescent="0.25">
      <c r="B632" s="21"/>
      <c r="C632" s="22"/>
      <c r="D632" s="23"/>
      <c r="E632" s="23"/>
      <c r="F632" s="23"/>
      <c r="G632" s="23"/>
      <c r="H632" s="26"/>
      <c r="I632" s="23"/>
      <c r="J632" s="26"/>
      <c r="K632" s="26"/>
      <c r="L632" s="27" t="s">
        <v>12964</v>
      </c>
      <c r="M632" s="26"/>
      <c r="N632" s="26"/>
      <c r="O632" s="26"/>
      <c r="P632" s="28" t="s">
        <v>12965</v>
      </c>
      <c r="Q632" s="28" t="s">
        <v>12966</v>
      </c>
      <c r="R632" s="28" t="s">
        <v>12967</v>
      </c>
      <c r="S632" s="28" t="s">
        <v>12968</v>
      </c>
      <c r="T632" s="26"/>
      <c r="U632" s="26"/>
      <c r="V632" s="28" t="s">
        <v>12966</v>
      </c>
      <c r="W632" s="26"/>
      <c r="X632" s="26"/>
      <c r="Y632" s="26"/>
      <c r="Z632" s="28" t="s">
        <v>12969</v>
      </c>
      <c r="AA632" s="26"/>
      <c r="AB632" s="26"/>
      <c r="AC632" s="28" t="s">
        <v>7225</v>
      </c>
    </row>
    <row r="633" spans="2:29" ht="15.6" customHeight="1" x14ac:dyDescent="0.25">
      <c r="B633" s="21" t="s">
        <v>7434</v>
      </c>
      <c r="C633" s="22" t="s">
        <v>10360</v>
      </c>
      <c r="D633" s="23" t="s">
        <v>7956</v>
      </c>
      <c r="E633" s="23" t="s">
        <v>7213</v>
      </c>
      <c r="F633" s="23" t="s">
        <v>7956</v>
      </c>
      <c r="G633" s="23" t="s">
        <v>10361</v>
      </c>
      <c r="H633" s="23" t="s">
        <v>12970</v>
      </c>
      <c r="I633" s="23" t="s">
        <v>12523</v>
      </c>
      <c r="J633" s="23" t="s">
        <v>12524</v>
      </c>
      <c r="K633" s="23" t="s">
        <v>12971</v>
      </c>
      <c r="L633" s="24" t="s">
        <v>12972</v>
      </c>
      <c r="M633" s="23" t="s">
        <v>7274</v>
      </c>
      <c r="N633" s="23" t="s">
        <v>8637</v>
      </c>
      <c r="O633" s="23" t="s">
        <v>12527</v>
      </c>
      <c r="P633" s="25" t="s">
        <v>12973</v>
      </c>
      <c r="Q633" s="25" t="s">
        <v>12974</v>
      </c>
      <c r="R633" s="25" t="s">
        <v>12975</v>
      </c>
      <c r="S633" s="25" t="s">
        <v>12976</v>
      </c>
      <c r="T633" s="23" t="s">
        <v>12532</v>
      </c>
      <c r="U633" s="23" t="s">
        <v>12977</v>
      </c>
      <c r="V633" s="25" t="s">
        <v>12978</v>
      </c>
      <c r="W633" s="23" t="s">
        <v>7227</v>
      </c>
      <c r="X633" s="23" t="s">
        <v>8018</v>
      </c>
      <c r="Y633" s="23" t="s">
        <v>12535</v>
      </c>
      <c r="Z633" s="25" t="s">
        <v>12979</v>
      </c>
      <c r="AA633" s="23" t="s">
        <v>7226</v>
      </c>
      <c r="AB633" s="23" t="s">
        <v>7226</v>
      </c>
      <c r="AC633" s="25" t="s">
        <v>7225</v>
      </c>
    </row>
    <row r="634" spans="2:29" ht="15.6" customHeight="1" x14ac:dyDescent="0.25">
      <c r="B634" s="21"/>
      <c r="C634" s="22"/>
      <c r="D634" s="23"/>
      <c r="E634" s="23"/>
      <c r="F634" s="23"/>
      <c r="G634" s="23"/>
      <c r="H634" s="26"/>
      <c r="I634" s="23"/>
      <c r="J634" s="26"/>
      <c r="K634" s="26"/>
      <c r="L634" s="27" t="s">
        <v>12972</v>
      </c>
      <c r="M634" s="26"/>
      <c r="N634" s="26"/>
      <c r="O634" s="26"/>
      <c r="P634" s="28" t="s">
        <v>12973</v>
      </c>
      <c r="Q634" s="28" t="s">
        <v>12974</v>
      </c>
      <c r="R634" s="28" t="s">
        <v>12975</v>
      </c>
      <c r="S634" s="28" t="s">
        <v>12976</v>
      </c>
      <c r="T634" s="26"/>
      <c r="U634" s="26"/>
      <c r="V634" s="28" t="s">
        <v>12978</v>
      </c>
      <c r="W634" s="26"/>
      <c r="X634" s="26"/>
      <c r="Y634" s="26"/>
      <c r="Z634" s="28" t="s">
        <v>12979</v>
      </c>
      <c r="AA634" s="26"/>
      <c r="AB634" s="26"/>
      <c r="AC634" s="28" t="s">
        <v>7225</v>
      </c>
    </row>
    <row r="635" spans="2:29" ht="15.6" customHeight="1" x14ac:dyDescent="0.25">
      <c r="B635" s="21" t="s">
        <v>7434</v>
      </c>
      <c r="C635" s="22" t="s">
        <v>10360</v>
      </c>
      <c r="D635" s="23" t="s">
        <v>9147</v>
      </c>
      <c r="E635" s="23" t="s">
        <v>7213</v>
      </c>
      <c r="F635" s="23" t="s">
        <v>9147</v>
      </c>
      <c r="G635" s="23" t="s">
        <v>10361</v>
      </c>
      <c r="H635" s="23" t="s">
        <v>12980</v>
      </c>
      <c r="I635" s="23" t="s">
        <v>12575</v>
      </c>
      <c r="J635" s="23" t="s">
        <v>12524</v>
      </c>
      <c r="K635" s="23" t="s">
        <v>12981</v>
      </c>
      <c r="L635" s="24" t="s">
        <v>12982</v>
      </c>
      <c r="M635" s="23" t="s">
        <v>7274</v>
      </c>
      <c r="N635" s="23" t="s">
        <v>8018</v>
      </c>
      <c r="O635" s="23" t="s">
        <v>12578</v>
      </c>
      <c r="P635" s="25" t="s">
        <v>12983</v>
      </c>
      <c r="Q635" s="25" t="s">
        <v>12984</v>
      </c>
      <c r="R635" s="25" t="s">
        <v>7654</v>
      </c>
      <c r="S635" s="25" t="s">
        <v>12985</v>
      </c>
      <c r="T635" s="23" t="s">
        <v>12532</v>
      </c>
      <c r="U635" s="23" t="s">
        <v>12986</v>
      </c>
      <c r="V635" s="25" t="s">
        <v>12987</v>
      </c>
      <c r="W635" s="23" t="s">
        <v>7227</v>
      </c>
      <c r="X635" s="23" t="s">
        <v>9155</v>
      </c>
      <c r="Y635" s="23" t="s">
        <v>12584</v>
      </c>
      <c r="Z635" s="25" t="s">
        <v>12988</v>
      </c>
      <c r="AA635" s="23" t="s">
        <v>7226</v>
      </c>
      <c r="AB635" s="23" t="s">
        <v>7226</v>
      </c>
      <c r="AC635" s="25" t="s">
        <v>7225</v>
      </c>
    </row>
    <row r="636" spans="2:29" ht="15.6" customHeight="1" x14ac:dyDescent="0.25">
      <c r="B636" s="21" t="s">
        <v>7434</v>
      </c>
      <c r="C636" s="22" t="s">
        <v>10360</v>
      </c>
      <c r="D636" s="23" t="s">
        <v>9147</v>
      </c>
      <c r="E636" s="23" t="s">
        <v>7213</v>
      </c>
      <c r="F636" s="23" t="s">
        <v>9147</v>
      </c>
      <c r="G636" s="23" t="s">
        <v>10361</v>
      </c>
      <c r="H636" s="23" t="s">
        <v>12989</v>
      </c>
      <c r="I636" s="23" t="s">
        <v>12575</v>
      </c>
      <c r="J636" s="23" t="s">
        <v>12524</v>
      </c>
      <c r="K636" s="23" t="s">
        <v>12990</v>
      </c>
      <c r="L636" s="24" t="s">
        <v>12991</v>
      </c>
      <c r="M636" s="23" t="s">
        <v>7274</v>
      </c>
      <c r="N636" s="23" t="s">
        <v>8018</v>
      </c>
      <c r="O636" s="23" t="s">
        <v>12578</v>
      </c>
      <c r="P636" s="25" t="s">
        <v>12992</v>
      </c>
      <c r="Q636" s="25" t="s">
        <v>12993</v>
      </c>
      <c r="R636" s="25" t="s">
        <v>12994</v>
      </c>
      <c r="S636" s="25" t="s">
        <v>12995</v>
      </c>
      <c r="T636" s="23" t="s">
        <v>12532</v>
      </c>
      <c r="U636" s="23" t="s">
        <v>12996</v>
      </c>
      <c r="V636" s="25" t="s">
        <v>12997</v>
      </c>
      <c r="W636" s="23" t="s">
        <v>7227</v>
      </c>
      <c r="X636" s="23" t="s">
        <v>9155</v>
      </c>
      <c r="Y636" s="23" t="s">
        <v>12584</v>
      </c>
      <c r="Z636" s="25" t="s">
        <v>12998</v>
      </c>
      <c r="AA636" s="23" t="s">
        <v>7226</v>
      </c>
      <c r="AB636" s="23" t="s">
        <v>7226</v>
      </c>
      <c r="AC636" s="25" t="s">
        <v>7225</v>
      </c>
    </row>
    <row r="637" spans="2:29" ht="15.6" customHeight="1" x14ac:dyDescent="0.25">
      <c r="B637" s="21"/>
      <c r="C637" s="22"/>
      <c r="D637" s="23"/>
      <c r="E637" s="23"/>
      <c r="F637" s="23"/>
      <c r="G637" s="23"/>
      <c r="H637" s="26"/>
      <c r="I637" s="23"/>
      <c r="J637" s="26"/>
      <c r="K637" s="26"/>
      <c r="L637" s="27" t="s">
        <v>12999</v>
      </c>
      <c r="M637" s="26"/>
      <c r="N637" s="26"/>
      <c r="O637" s="26"/>
      <c r="P637" s="28" t="s">
        <v>13000</v>
      </c>
      <c r="Q637" s="28" t="s">
        <v>13001</v>
      </c>
      <c r="R637" s="28" t="s">
        <v>9517</v>
      </c>
      <c r="S637" s="28" t="s">
        <v>13002</v>
      </c>
      <c r="T637" s="26"/>
      <c r="U637" s="26"/>
      <c r="V637" s="28" t="s">
        <v>13003</v>
      </c>
      <c r="W637" s="26"/>
      <c r="X637" s="26"/>
      <c r="Y637" s="26"/>
      <c r="Z637" s="28" t="s">
        <v>13004</v>
      </c>
      <c r="AA637" s="26"/>
      <c r="AB637" s="26"/>
      <c r="AC637" s="28" t="s">
        <v>7225</v>
      </c>
    </row>
    <row r="638" spans="2:29" ht="15.6" customHeight="1" x14ac:dyDescent="0.25">
      <c r="B638" s="21" t="s">
        <v>7434</v>
      </c>
      <c r="C638" s="22" t="s">
        <v>10360</v>
      </c>
      <c r="D638" s="23" t="s">
        <v>9147</v>
      </c>
      <c r="E638" s="23" t="s">
        <v>7213</v>
      </c>
      <c r="F638" s="23" t="s">
        <v>9147</v>
      </c>
      <c r="G638" s="23" t="s">
        <v>10361</v>
      </c>
      <c r="H638" s="23" t="s">
        <v>13005</v>
      </c>
      <c r="I638" s="23" t="s">
        <v>13006</v>
      </c>
      <c r="J638" s="26"/>
      <c r="K638" s="23" t="s">
        <v>13007</v>
      </c>
      <c r="L638" s="24" t="s">
        <v>13008</v>
      </c>
      <c r="M638" s="23" t="s">
        <v>7274</v>
      </c>
      <c r="N638" s="23" t="s">
        <v>8018</v>
      </c>
      <c r="O638" s="23" t="s">
        <v>12578</v>
      </c>
      <c r="P638" s="25" t="s">
        <v>13009</v>
      </c>
      <c r="Q638" s="25" t="s">
        <v>13010</v>
      </c>
      <c r="R638" s="25" t="s">
        <v>8730</v>
      </c>
      <c r="S638" s="25" t="s">
        <v>13011</v>
      </c>
      <c r="T638" s="23" t="s">
        <v>12532</v>
      </c>
      <c r="U638" s="23" t="s">
        <v>13012</v>
      </c>
      <c r="V638" s="25" t="s">
        <v>13013</v>
      </c>
      <c r="W638" s="23" t="s">
        <v>7227</v>
      </c>
      <c r="X638" s="23" t="s">
        <v>9155</v>
      </c>
      <c r="Y638" s="23" t="s">
        <v>12584</v>
      </c>
      <c r="Z638" s="25" t="s">
        <v>13014</v>
      </c>
      <c r="AA638" s="23" t="s">
        <v>7226</v>
      </c>
      <c r="AB638" s="23" t="s">
        <v>7226</v>
      </c>
      <c r="AC638" s="25" t="s">
        <v>7225</v>
      </c>
    </row>
    <row r="639" spans="2:29" ht="15.6" customHeight="1" x14ac:dyDescent="0.25">
      <c r="B639" s="21" t="s">
        <v>7434</v>
      </c>
      <c r="C639" s="22" t="s">
        <v>10360</v>
      </c>
      <c r="D639" s="23" t="s">
        <v>9147</v>
      </c>
      <c r="E639" s="23" t="s">
        <v>7213</v>
      </c>
      <c r="F639" s="23" t="s">
        <v>9147</v>
      </c>
      <c r="G639" s="23" t="s">
        <v>10361</v>
      </c>
      <c r="H639" s="23" t="s">
        <v>13015</v>
      </c>
      <c r="I639" s="23" t="s">
        <v>13006</v>
      </c>
      <c r="J639" s="26"/>
      <c r="K639" s="23" t="s">
        <v>13016</v>
      </c>
      <c r="L639" s="24" t="s">
        <v>13017</v>
      </c>
      <c r="M639" s="23" t="s">
        <v>7274</v>
      </c>
      <c r="N639" s="23" t="s">
        <v>8018</v>
      </c>
      <c r="O639" s="23" t="s">
        <v>12578</v>
      </c>
      <c r="P639" s="25" t="s">
        <v>13018</v>
      </c>
      <c r="Q639" s="25" t="s">
        <v>13019</v>
      </c>
      <c r="R639" s="25" t="s">
        <v>13020</v>
      </c>
      <c r="S639" s="25" t="s">
        <v>13021</v>
      </c>
      <c r="T639" s="23" t="s">
        <v>12532</v>
      </c>
      <c r="U639" s="23" t="s">
        <v>13022</v>
      </c>
      <c r="V639" s="25" t="s">
        <v>13023</v>
      </c>
      <c r="W639" s="23" t="s">
        <v>7227</v>
      </c>
      <c r="X639" s="23" t="s">
        <v>9155</v>
      </c>
      <c r="Y639" s="23" t="s">
        <v>12584</v>
      </c>
      <c r="Z639" s="25" t="s">
        <v>13024</v>
      </c>
      <c r="AA639" s="23" t="s">
        <v>7226</v>
      </c>
      <c r="AB639" s="23" t="s">
        <v>7226</v>
      </c>
      <c r="AC639" s="25" t="s">
        <v>7225</v>
      </c>
    </row>
    <row r="640" spans="2:29" ht="15.6" customHeight="1" x14ac:dyDescent="0.25">
      <c r="B640" s="21" t="s">
        <v>7434</v>
      </c>
      <c r="C640" s="22" t="s">
        <v>10360</v>
      </c>
      <c r="D640" s="23" t="s">
        <v>9147</v>
      </c>
      <c r="E640" s="23" t="s">
        <v>7213</v>
      </c>
      <c r="F640" s="23" t="s">
        <v>9147</v>
      </c>
      <c r="G640" s="23" t="s">
        <v>10361</v>
      </c>
      <c r="H640" s="23" t="s">
        <v>13025</v>
      </c>
      <c r="I640" s="23" t="s">
        <v>13006</v>
      </c>
      <c r="J640" s="26"/>
      <c r="K640" s="23" t="s">
        <v>13026</v>
      </c>
      <c r="L640" s="24" t="s">
        <v>13027</v>
      </c>
      <c r="M640" s="23" t="s">
        <v>7274</v>
      </c>
      <c r="N640" s="23" t="s">
        <v>8018</v>
      </c>
      <c r="O640" s="23" t="s">
        <v>12578</v>
      </c>
      <c r="P640" s="25" t="s">
        <v>13028</v>
      </c>
      <c r="Q640" s="25" t="s">
        <v>13029</v>
      </c>
      <c r="R640" s="25" t="s">
        <v>13030</v>
      </c>
      <c r="S640" s="25" t="s">
        <v>13031</v>
      </c>
      <c r="T640" s="23" t="s">
        <v>12532</v>
      </c>
      <c r="U640" s="23" t="s">
        <v>13032</v>
      </c>
      <c r="V640" s="25" t="s">
        <v>13033</v>
      </c>
      <c r="W640" s="23" t="s">
        <v>7227</v>
      </c>
      <c r="X640" s="23" t="s">
        <v>9155</v>
      </c>
      <c r="Y640" s="23" t="s">
        <v>12584</v>
      </c>
      <c r="Z640" s="25" t="s">
        <v>13034</v>
      </c>
      <c r="AA640" s="23" t="s">
        <v>7226</v>
      </c>
      <c r="AB640" s="23" t="s">
        <v>7226</v>
      </c>
      <c r="AC640" s="25" t="s">
        <v>7225</v>
      </c>
    </row>
    <row r="641" spans="2:29" ht="15.6" customHeight="1" x14ac:dyDescent="0.25">
      <c r="B641" s="21"/>
      <c r="C641" s="22"/>
      <c r="D641" s="23"/>
      <c r="E641" s="23"/>
      <c r="F641" s="23"/>
      <c r="G641" s="23"/>
      <c r="H641" s="26"/>
      <c r="I641" s="23"/>
      <c r="J641" s="26"/>
      <c r="K641" s="26"/>
      <c r="L641" s="27" t="s">
        <v>13035</v>
      </c>
      <c r="M641" s="26"/>
      <c r="N641" s="26"/>
      <c r="O641" s="26"/>
      <c r="P641" s="28" t="s">
        <v>13036</v>
      </c>
      <c r="Q641" s="28" t="s">
        <v>13037</v>
      </c>
      <c r="R641" s="28" t="s">
        <v>13038</v>
      </c>
      <c r="S641" s="28" t="s">
        <v>13039</v>
      </c>
      <c r="T641" s="26"/>
      <c r="U641" s="26"/>
      <c r="V641" s="28" t="s">
        <v>13040</v>
      </c>
      <c r="W641" s="26"/>
      <c r="X641" s="26"/>
      <c r="Y641" s="26"/>
      <c r="Z641" s="28" t="s">
        <v>13041</v>
      </c>
      <c r="AA641" s="26"/>
      <c r="AB641" s="26"/>
      <c r="AC641" s="28" t="s">
        <v>7225</v>
      </c>
    </row>
    <row r="642" spans="2:29" ht="15.6" customHeight="1" x14ac:dyDescent="0.25">
      <c r="B642" s="21" t="s">
        <v>7434</v>
      </c>
      <c r="C642" s="22" t="s">
        <v>10360</v>
      </c>
      <c r="D642" s="23" t="s">
        <v>7267</v>
      </c>
      <c r="E642" s="23" t="s">
        <v>7213</v>
      </c>
      <c r="F642" s="23" t="s">
        <v>7267</v>
      </c>
      <c r="G642" s="23" t="s">
        <v>10361</v>
      </c>
      <c r="H642" s="23" t="s">
        <v>13042</v>
      </c>
      <c r="I642" s="23" t="s">
        <v>10</v>
      </c>
      <c r="J642" s="26"/>
      <c r="K642" s="23" t="s">
        <v>13043</v>
      </c>
      <c r="L642" s="24" t="s">
        <v>13044</v>
      </c>
      <c r="M642" s="23" t="s">
        <v>7274</v>
      </c>
      <c r="N642" s="23" t="s">
        <v>7284</v>
      </c>
      <c r="O642" s="23" t="s">
        <v>13045</v>
      </c>
      <c r="P642" s="25" t="s">
        <v>13046</v>
      </c>
      <c r="Q642" s="25" t="s">
        <v>13047</v>
      </c>
      <c r="R642" s="25" t="s">
        <v>13048</v>
      </c>
      <c r="S642" s="25" t="s">
        <v>13049</v>
      </c>
      <c r="T642" s="23" t="s">
        <v>12532</v>
      </c>
      <c r="U642" s="23" t="s">
        <v>13050</v>
      </c>
      <c r="V642" s="25" t="s">
        <v>13051</v>
      </c>
      <c r="W642" s="23" t="s">
        <v>7227</v>
      </c>
      <c r="X642" s="23" t="s">
        <v>7284</v>
      </c>
      <c r="Y642" s="23" t="s">
        <v>7226</v>
      </c>
      <c r="Z642" s="25" t="s">
        <v>7225</v>
      </c>
      <c r="AA642" s="23" t="s">
        <v>7226</v>
      </c>
      <c r="AB642" s="23" t="s">
        <v>7226</v>
      </c>
      <c r="AC642" s="25" t="s">
        <v>7225</v>
      </c>
    </row>
    <row r="643" spans="2:29" ht="15.6" customHeight="1" x14ac:dyDescent="0.25">
      <c r="B643" s="21" t="s">
        <v>7434</v>
      </c>
      <c r="C643" s="22" t="s">
        <v>10360</v>
      </c>
      <c r="D643" s="23" t="s">
        <v>7267</v>
      </c>
      <c r="E643" s="23" t="s">
        <v>7213</v>
      </c>
      <c r="F643" s="23" t="s">
        <v>7267</v>
      </c>
      <c r="G643" s="23" t="s">
        <v>10361</v>
      </c>
      <c r="H643" s="23" t="s">
        <v>13052</v>
      </c>
      <c r="I643" s="23" t="s">
        <v>10</v>
      </c>
      <c r="J643" s="26"/>
      <c r="K643" s="23" t="s">
        <v>13053</v>
      </c>
      <c r="L643" s="24" t="s">
        <v>13054</v>
      </c>
      <c r="M643" s="23" t="s">
        <v>7274</v>
      </c>
      <c r="N643" s="23" t="s">
        <v>9155</v>
      </c>
      <c r="O643" s="23" t="s">
        <v>13055</v>
      </c>
      <c r="P643" s="25" t="s">
        <v>13056</v>
      </c>
      <c r="Q643" s="25" t="s">
        <v>13057</v>
      </c>
      <c r="R643" s="25" t="s">
        <v>13058</v>
      </c>
      <c r="S643" s="25" t="s">
        <v>13059</v>
      </c>
      <c r="T643" s="23" t="s">
        <v>12532</v>
      </c>
      <c r="U643" s="23" t="s">
        <v>13060</v>
      </c>
      <c r="V643" s="25" t="s">
        <v>13061</v>
      </c>
      <c r="W643" s="23" t="s">
        <v>7227</v>
      </c>
      <c r="X643" s="23" t="s">
        <v>7284</v>
      </c>
      <c r="Y643" s="23" t="s">
        <v>13062</v>
      </c>
      <c r="Z643" s="25" t="s">
        <v>13063</v>
      </c>
      <c r="AA643" s="23" t="s">
        <v>7226</v>
      </c>
      <c r="AB643" s="23" t="s">
        <v>7226</v>
      </c>
      <c r="AC643" s="25" t="s">
        <v>7225</v>
      </c>
    </row>
    <row r="644" spans="2:29" ht="15.6" customHeight="1" x14ac:dyDescent="0.25">
      <c r="B644" s="21" t="s">
        <v>7434</v>
      </c>
      <c r="C644" s="22" t="s">
        <v>10360</v>
      </c>
      <c r="D644" s="23" t="s">
        <v>7267</v>
      </c>
      <c r="E644" s="23" t="s">
        <v>7213</v>
      </c>
      <c r="F644" s="23" t="s">
        <v>7267</v>
      </c>
      <c r="G644" s="23" t="s">
        <v>10361</v>
      </c>
      <c r="H644" s="23" t="s">
        <v>13064</v>
      </c>
      <c r="I644" s="23" t="s">
        <v>10</v>
      </c>
      <c r="J644" s="26"/>
      <c r="K644" s="23" t="s">
        <v>13065</v>
      </c>
      <c r="L644" s="24" t="s">
        <v>13066</v>
      </c>
      <c r="M644" s="23" t="s">
        <v>7274</v>
      </c>
      <c r="N644" s="23" t="s">
        <v>7284</v>
      </c>
      <c r="O644" s="23" t="s">
        <v>13045</v>
      </c>
      <c r="P644" s="25" t="s">
        <v>13067</v>
      </c>
      <c r="Q644" s="25" t="s">
        <v>13068</v>
      </c>
      <c r="R644" s="25" t="s">
        <v>13069</v>
      </c>
      <c r="S644" s="25" t="s">
        <v>13070</v>
      </c>
      <c r="T644" s="23" t="s">
        <v>12532</v>
      </c>
      <c r="U644" s="23" t="s">
        <v>13071</v>
      </c>
      <c r="V644" s="25" t="s">
        <v>13072</v>
      </c>
      <c r="W644" s="23" t="s">
        <v>7227</v>
      </c>
      <c r="X644" s="23" t="s">
        <v>7284</v>
      </c>
      <c r="Y644" s="23" t="s">
        <v>7226</v>
      </c>
      <c r="Z644" s="25" t="s">
        <v>7225</v>
      </c>
      <c r="AA644" s="23" t="s">
        <v>7226</v>
      </c>
      <c r="AB644" s="23" t="s">
        <v>7226</v>
      </c>
      <c r="AC644" s="25" t="s">
        <v>7225</v>
      </c>
    </row>
    <row r="645" spans="2:29" ht="15.6" customHeight="1" x14ac:dyDescent="0.25">
      <c r="B645" s="21" t="s">
        <v>7434</v>
      </c>
      <c r="C645" s="22" t="s">
        <v>10360</v>
      </c>
      <c r="D645" s="23" t="s">
        <v>7267</v>
      </c>
      <c r="E645" s="23" t="s">
        <v>7213</v>
      </c>
      <c r="F645" s="23" t="s">
        <v>7267</v>
      </c>
      <c r="G645" s="23" t="s">
        <v>10361</v>
      </c>
      <c r="H645" s="23" t="s">
        <v>13073</v>
      </c>
      <c r="I645" s="23" t="s">
        <v>10</v>
      </c>
      <c r="J645" s="26"/>
      <c r="K645" s="23" t="s">
        <v>13074</v>
      </c>
      <c r="L645" s="24" t="s">
        <v>13075</v>
      </c>
      <c r="M645" s="23" t="s">
        <v>7274</v>
      </c>
      <c r="N645" s="23" t="s">
        <v>9155</v>
      </c>
      <c r="O645" s="23" t="s">
        <v>13055</v>
      </c>
      <c r="P645" s="25" t="s">
        <v>13076</v>
      </c>
      <c r="Q645" s="25" t="s">
        <v>13077</v>
      </c>
      <c r="R645" s="25" t="s">
        <v>13078</v>
      </c>
      <c r="S645" s="25" t="s">
        <v>13079</v>
      </c>
      <c r="T645" s="23" t="s">
        <v>12532</v>
      </c>
      <c r="U645" s="23" t="s">
        <v>11364</v>
      </c>
      <c r="V645" s="25" t="s">
        <v>13080</v>
      </c>
      <c r="W645" s="23" t="s">
        <v>7227</v>
      </c>
      <c r="X645" s="23" t="s">
        <v>7284</v>
      </c>
      <c r="Y645" s="23" t="s">
        <v>13062</v>
      </c>
      <c r="Z645" s="25" t="s">
        <v>13081</v>
      </c>
      <c r="AA645" s="23" t="s">
        <v>7226</v>
      </c>
      <c r="AB645" s="23" t="s">
        <v>7226</v>
      </c>
      <c r="AC645" s="25" t="s">
        <v>7225</v>
      </c>
    </row>
    <row r="646" spans="2:29" ht="15.6" customHeight="1" x14ac:dyDescent="0.25">
      <c r="B646" s="21" t="s">
        <v>7434</v>
      </c>
      <c r="C646" s="22" t="s">
        <v>10360</v>
      </c>
      <c r="D646" s="23" t="s">
        <v>7267</v>
      </c>
      <c r="E646" s="23" t="s">
        <v>7213</v>
      </c>
      <c r="F646" s="23" t="s">
        <v>7267</v>
      </c>
      <c r="G646" s="23" t="s">
        <v>10361</v>
      </c>
      <c r="H646" s="23" t="s">
        <v>13082</v>
      </c>
      <c r="I646" s="23" t="s">
        <v>10</v>
      </c>
      <c r="J646" s="26"/>
      <c r="K646" s="23" t="s">
        <v>13083</v>
      </c>
      <c r="L646" s="24" t="s">
        <v>13084</v>
      </c>
      <c r="M646" s="23" t="s">
        <v>7274</v>
      </c>
      <c r="N646" s="23" t="s">
        <v>9155</v>
      </c>
      <c r="O646" s="23" t="s">
        <v>13055</v>
      </c>
      <c r="P646" s="25" t="s">
        <v>13085</v>
      </c>
      <c r="Q646" s="25" t="s">
        <v>13086</v>
      </c>
      <c r="R646" s="25" t="s">
        <v>13087</v>
      </c>
      <c r="S646" s="25" t="s">
        <v>13088</v>
      </c>
      <c r="T646" s="23" t="s">
        <v>12532</v>
      </c>
      <c r="U646" s="23" t="s">
        <v>13089</v>
      </c>
      <c r="V646" s="25" t="s">
        <v>13090</v>
      </c>
      <c r="W646" s="23" t="s">
        <v>7227</v>
      </c>
      <c r="X646" s="23" t="s">
        <v>7284</v>
      </c>
      <c r="Y646" s="23" t="s">
        <v>13062</v>
      </c>
      <c r="Z646" s="25" t="s">
        <v>13091</v>
      </c>
      <c r="AA646" s="23" t="s">
        <v>7226</v>
      </c>
      <c r="AB646" s="23" t="s">
        <v>7226</v>
      </c>
      <c r="AC646" s="25" t="s">
        <v>7225</v>
      </c>
    </row>
    <row r="647" spans="2:29" ht="15.6" customHeight="1" x14ac:dyDescent="0.25">
      <c r="B647" s="21" t="s">
        <v>7434</v>
      </c>
      <c r="C647" s="22" t="s">
        <v>10360</v>
      </c>
      <c r="D647" s="23" t="s">
        <v>7267</v>
      </c>
      <c r="E647" s="23" t="s">
        <v>7213</v>
      </c>
      <c r="F647" s="23" t="s">
        <v>7267</v>
      </c>
      <c r="G647" s="23" t="s">
        <v>10361</v>
      </c>
      <c r="H647" s="23" t="s">
        <v>13092</v>
      </c>
      <c r="I647" s="23" t="s">
        <v>10</v>
      </c>
      <c r="J647" s="26"/>
      <c r="K647" s="23" t="s">
        <v>13093</v>
      </c>
      <c r="L647" s="24" t="s">
        <v>13094</v>
      </c>
      <c r="M647" s="23" t="s">
        <v>7274</v>
      </c>
      <c r="N647" s="23" t="s">
        <v>9155</v>
      </c>
      <c r="O647" s="23" t="s">
        <v>13055</v>
      </c>
      <c r="P647" s="25" t="s">
        <v>13095</v>
      </c>
      <c r="Q647" s="25" t="s">
        <v>13096</v>
      </c>
      <c r="R647" s="25" t="s">
        <v>13097</v>
      </c>
      <c r="S647" s="25" t="s">
        <v>13098</v>
      </c>
      <c r="T647" s="23" t="s">
        <v>12532</v>
      </c>
      <c r="U647" s="23" t="s">
        <v>13099</v>
      </c>
      <c r="V647" s="25" t="s">
        <v>13100</v>
      </c>
      <c r="W647" s="23" t="s">
        <v>7227</v>
      </c>
      <c r="X647" s="23" t="s">
        <v>7284</v>
      </c>
      <c r="Y647" s="23" t="s">
        <v>13062</v>
      </c>
      <c r="Z647" s="25" t="s">
        <v>13101</v>
      </c>
      <c r="AA647" s="23" t="s">
        <v>7226</v>
      </c>
      <c r="AB647" s="23" t="s">
        <v>7226</v>
      </c>
      <c r="AC647" s="25" t="s">
        <v>7225</v>
      </c>
    </row>
    <row r="648" spans="2:29" ht="15.6" customHeight="1" x14ac:dyDescent="0.25">
      <c r="B648" s="21" t="s">
        <v>7434</v>
      </c>
      <c r="C648" s="22" t="s">
        <v>10360</v>
      </c>
      <c r="D648" s="23" t="s">
        <v>7267</v>
      </c>
      <c r="E648" s="23" t="s">
        <v>7213</v>
      </c>
      <c r="F648" s="23" t="s">
        <v>7267</v>
      </c>
      <c r="G648" s="23" t="s">
        <v>10361</v>
      </c>
      <c r="H648" s="23" t="s">
        <v>13102</v>
      </c>
      <c r="I648" s="23" t="s">
        <v>10</v>
      </c>
      <c r="J648" s="26"/>
      <c r="K648" s="23" t="s">
        <v>13103</v>
      </c>
      <c r="L648" s="24" t="s">
        <v>13104</v>
      </c>
      <c r="M648" s="23" t="s">
        <v>7274</v>
      </c>
      <c r="N648" s="23" t="s">
        <v>9155</v>
      </c>
      <c r="O648" s="23" t="s">
        <v>13055</v>
      </c>
      <c r="P648" s="25" t="s">
        <v>13105</v>
      </c>
      <c r="Q648" s="25" t="s">
        <v>13106</v>
      </c>
      <c r="R648" s="25" t="s">
        <v>13107</v>
      </c>
      <c r="S648" s="25" t="s">
        <v>13108</v>
      </c>
      <c r="T648" s="23" t="s">
        <v>12532</v>
      </c>
      <c r="U648" s="23" t="s">
        <v>9687</v>
      </c>
      <c r="V648" s="25" t="s">
        <v>13109</v>
      </c>
      <c r="W648" s="23" t="s">
        <v>7227</v>
      </c>
      <c r="X648" s="23" t="s">
        <v>7284</v>
      </c>
      <c r="Y648" s="23" t="s">
        <v>13062</v>
      </c>
      <c r="Z648" s="25" t="s">
        <v>13110</v>
      </c>
      <c r="AA648" s="23" t="s">
        <v>7226</v>
      </c>
      <c r="AB648" s="23" t="s">
        <v>7226</v>
      </c>
      <c r="AC648" s="25" t="s">
        <v>7225</v>
      </c>
    </row>
    <row r="649" spans="2:29" ht="15.6" customHeight="1" x14ac:dyDescent="0.25">
      <c r="B649" s="21" t="s">
        <v>7434</v>
      </c>
      <c r="C649" s="22" t="s">
        <v>10360</v>
      </c>
      <c r="D649" s="23" t="s">
        <v>7267</v>
      </c>
      <c r="E649" s="23" t="s">
        <v>7213</v>
      </c>
      <c r="F649" s="23" t="s">
        <v>7267</v>
      </c>
      <c r="G649" s="23" t="s">
        <v>10361</v>
      </c>
      <c r="H649" s="23" t="s">
        <v>13111</v>
      </c>
      <c r="I649" s="23" t="s">
        <v>10</v>
      </c>
      <c r="J649" s="26"/>
      <c r="K649" s="23" t="s">
        <v>13112</v>
      </c>
      <c r="L649" s="24" t="s">
        <v>13113</v>
      </c>
      <c r="M649" s="23" t="s">
        <v>7274</v>
      </c>
      <c r="N649" s="23" t="s">
        <v>7284</v>
      </c>
      <c r="O649" s="23" t="s">
        <v>13045</v>
      </c>
      <c r="P649" s="25" t="s">
        <v>13114</v>
      </c>
      <c r="Q649" s="25" t="s">
        <v>13115</v>
      </c>
      <c r="R649" s="25" t="s">
        <v>13116</v>
      </c>
      <c r="S649" s="25" t="s">
        <v>13117</v>
      </c>
      <c r="T649" s="23" t="s">
        <v>12532</v>
      </c>
      <c r="U649" s="23" t="s">
        <v>13050</v>
      </c>
      <c r="V649" s="25" t="s">
        <v>13118</v>
      </c>
      <c r="W649" s="23" t="s">
        <v>7227</v>
      </c>
      <c r="X649" s="23" t="s">
        <v>7284</v>
      </c>
      <c r="Y649" s="23" t="s">
        <v>7226</v>
      </c>
      <c r="Z649" s="25" t="s">
        <v>7225</v>
      </c>
      <c r="AA649" s="23" t="s">
        <v>7226</v>
      </c>
      <c r="AB649" s="23" t="s">
        <v>7226</v>
      </c>
      <c r="AC649" s="25" t="s">
        <v>7225</v>
      </c>
    </row>
    <row r="650" spans="2:29" ht="15.6" customHeight="1" x14ac:dyDescent="0.25">
      <c r="B650" s="21" t="s">
        <v>7434</v>
      </c>
      <c r="C650" s="22" t="s">
        <v>10360</v>
      </c>
      <c r="D650" s="23" t="s">
        <v>7267</v>
      </c>
      <c r="E650" s="23" t="s">
        <v>7213</v>
      </c>
      <c r="F650" s="23" t="s">
        <v>7267</v>
      </c>
      <c r="G650" s="23" t="s">
        <v>10361</v>
      </c>
      <c r="H650" s="23" t="s">
        <v>13119</v>
      </c>
      <c r="I650" s="23" t="s">
        <v>10</v>
      </c>
      <c r="J650" s="26"/>
      <c r="K650" s="23" t="s">
        <v>13120</v>
      </c>
      <c r="L650" s="24" t="s">
        <v>13121</v>
      </c>
      <c r="M650" s="23" t="s">
        <v>7274</v>
      </c>
      <c r="N650" s="23" t="s">
        <v>9155</v>
      </c>
      <c r="O650" s="23" t="s">
        <v>13055</v>
      </c>
      <c r="P650" s="25" t="s">
        <v>13122</v>
      </c>
      <c r="Q650" s="25" t="s">
        <v>13123</v>
      </c>
      <c r="R650" s="25" t="s">
        <v>13124</v>
      </c>
      <c r="S650" s="25" t="s">
        <v>13125</v>
      </c>
      <c r="T650" s="23" t="s">
        <v>12532</v>
      </c>
      <c r="U650" s="23" t="s">
        <v>13126</v>
      </c>
      <c r="V650" s="25" t="s">
        <v>13127</v>
      </c>
      <c r="W650" s="23" t="s">
        <v>7227</v>
      </c>
      <c r="X650" s="23" t="s">
        <v>7284</v>
      </c>
      <c r="Y650" s="23" t="s">
        <v>13062</v>
      </c>
      <c r="Z650" s="25" t="s">
        <v>13128</v>
      </c>
      <c r="AA650" s="23" t="s">
        <v>7226</v>
      </c>
      <c r="AB650" s="23" t="s">
        <v>7226</v>
      </c>
      <c r="AC650" s="25" t="s">
        <v>7225</v>
      </c>
    </row>
    <row r="651" spans="2:29" ht="15.6" customHeight="1" x14ac:dyDescent="0.25">
      <c r="B651" s="21"/>
      <c r="C651" s="22"/>
      <c r="D651" s="23"/>
      <c r="E651" s="23"/>
      <c r="F651" s="23"/>
      <c r="G651" s="23"/>
      <c r="H651" s="26"/>
      <c r="I651" s="23"/>
      <c r="J651" s="26"/>
      <c r="K651" s="26"/>
      <c r="L651" s="27" t="s">
        <v>13129</v>
      </c>
      <c r="M651" s="26"/>
      <c r="N651" s="26"/>
      <c r="O651" s="26"/>
      <c r="P651" s="28" t="s">
        <v>13130</v>
      </c>
      <c r="Q651" s="28" t="s">
        <v>13131</v>
      </c>
      <c r="R651" s="28" t="s">
        <v>13132</v>
      </c>
      <c r="S651" s="28" t="s">
        <v>13133</v>
      </c>
      <c r="T651" s="26"/>
      <c r="U651" s="26"/>
      <c r="V651" s="28" t="s">
        <v>13134</v>
      </c>
      <c r="W651" s="26"/>
      <c r="X651" s="26"/>
      <c r="Y651" s="26"/>
      <c r="Z651" s="28" t="s">
        <v>13135</v>
      </c>
      <c r="AA651" s="26"/>
      <c r="AB651" s="26"/>
      <c r="AC651" s="28" t="s">
        <v>7225</v>
      </c>
    </row>
    <row r="652" spans="2:29" ht="15.6" customHeight="1" x14ac:dyDescent="0.25">
      <c r="B652" s="21" t="s">
        <v>7434</v>
      </c>
      <c r="C652" s="22" t="s">
        <v>10360</v>
      </c>
      <c r="D652" s="23" t="s">
        <v>8488</v>
      </c>
      <c r="E652" s="23" t="s">
        <v>7213</v>
      </c>
      <c r="F652" s="23" t="s">
        <v>8488</v>
      </c>
      <c r="G652" s="23" t="s">
        <v>10361</v>
      </c>
      <c r="H652" s="23" t="s">
        <v>13136</v>
      </c>
      <c r="I652" s="23" t="s">
        <v>13137</v>
      </c>
      <c r="J652" s="23" t="s">
        <v>13138</v>
      </c>
      <c r="K652" s="23" t="s">
        <v>13139</v>
      </c>
      <c r="L652" s="24" t="s">
        <v>13140</v>
      </c>
      <c r="M652" s="23" t="s">
        <v>7274</v>
      </c>
      <c r="N652" s="23" t="s">
        <v>7284</v>
      </c>
      <c r="O652" s="23" t="s">
        <v>13045</v>
      </c>
      <c r="P652" s="25" t="s">
        <v>13141</v>
      </c>
      <c r="Q652" s="25" t="s">
        <v>13142</v>
      </c>
      <c r="R652" s="25" t="s">
        <v>13143</v>
      </c>
      <c r="S652" s="25" t="s">
        <v>13144</v>
      </c>
      <c r="T652" s="23" t="s">
        <v>12532</v>
      </c>
      <c r="U652" s="23" t="s">
        <v>13145</v>
      </c>
      <c r="V652" s="25" t="s">
        <v>13146</v>
      </c>
      <c r="W652" s="23" t="s">
        <v>7227</v>
      </c>
      <c r="X652" s="23" t="s">
        <v>8500</v>
      </c>
      <c r="Y652" s="23" t="s">
        <v>13147</v>
      </c>
      <c r="Z652" s="25" t="s">
        <v>13148</v>
      </c>
      <c r="AA652" s="23" t="s">
        <v>7226</v>
      </c>
      <c r="AB652" s="23" t="s">
        <v>7226</v>
      </c>
      <c r="AC652" s="25" t="s">
        <v>7225</v>
      </c>
    </row>
    <row r="653" spans="2:29" ht="15.6" customHeight="1" x14ac:dyDescent="0.25">
      <c r="B653" s="21" t="s">
        <v>7434</v>
      </c>
      <c r="C653" s="22" t="s">
        <v>10360</v>
      </c>
      <c r="D653" s="23" t="s">
        <v>8488</v>
      </c>
      <c r="E653" s="23" t="s">
        <v>7213</v>
      </c>
      <c r="F653" s="23" t="s">
        <v>8488</v>
      </c>
      <c r="G653" s="23" t="s">
        <v>10361</v>
      </c>
      <c r="H653" s="23" t="s">
        <v>13149</v>
      </c>
      <c r="I653" s="23" t="s">
        <v>13137</v>
      </c>
      <c r="J653" s="23" t="s">
        <v>13138</v>
      </c>
      <c r="K653" s="23" t="s">
        <v>13150</v>
      </c>
      <c r="L653" s="24" t="s">
        <v>13151</v>
      </c>
      <c r="M653" s="23" t="s">
        <v>7274</v>
      </c>
      <c r="N653" s="23" t="s">
        <v>7284</v>
      </c>
      <c r="O653" s="23" t="s">
        <v>13045</v>
      </c>
      <c r="P653" s="25" t="s">
        <v>13152</v>
      </c>
      <c r="Q653" s="25" t="s">
        <v>13153</v>
      </c>
      <c r="R653" s="25" t="s">
        <v>13154</v>
      </c>
      <c r="S653" s="25" t="s">
        <v>13155</v>
      </c>
      <c r="T653" s="23" t="s">
        <v>12532</v>
      </c>
      <c r="U653" s="23" t="s">
        <v>13156</v>
      </c>
      <c r="V653" s="25" t="s">
        <v>13157</v>
      </c>
      <c r="W653" s="23" t="s">
        <v>7227</v>
      </c>
      <c r="X653" s="23" t="s">
        <v>8500</v>
      </c>
      <c r="Y653" s="23" t="s">
        <v>13147</v>
      </c>
      <c r="Z653" s="25" t="s">
        <v>13158</v>
      </c>
      <c r="AA653" s="23" t="s">
        <v>7226</v>
      </c>
      <c r="AB653" s="23" t="s">
        <v>7226</v>
      </c>
      <c r="AC653" s="25" t="s">
        <v>7225</v>
      </c>
    </row>
    <row r="654" spans="2:29" ht="15.6" customHeight="1" x14ac:dyDescent="0.25">
      <c r="B654" s="21"/>
      <c r="C654" s="22"/>
      <c r="D654" s="23"/>
      <c r="E654" s="23"/>
      <c r="F654" s="23"/>
      <c r="G654" s="23"/>
      <c r="H654" s="26"/>
      <c r="I654" s="23"/>
      <c r="J654" s="26"/>
      <c r="K654" s="26"/>
      <c r="L654" s="27" t="s">
        <v>13159</v>
      </c>
      <c r="M654" s="26"/>
      <c r="N654" s="26"/>
      <c r="O654" s="26"/>
      <c r="P654" s="28" t="s">
        <v>13160</v>
      </c>
      <c r="Q654" s="28" t="s">
        <v>13161</v>
      </c>
      <c r="R654" s="28" t="s">
        <v>13162</v>
      </c>
      <c r="S654" s="28" t="s">
        <v>13163</v>
      </c>
      <c r="T654" s="26"/>
      <c r="U654" s="26"/>
      <c r="V654" s="28" t="s">
        <v>13164</v>
      </c>
      <c r="W654" s="26"/>
      <c r="X654" s="26"/>
      <c r="Y654" s="26"/>
      <c r="Z654" s="28" t="s">
        <v>13165</v>
      </c>
      <c r="AA654" s="26"/>
      <c r="AB654" s="26"/>
      <c r="AC654" s="28" t="s">
        <v>7225</v>
      </c>
    </row>
    <row r="655" spans="2:29" ht="15.6" customHeight="1" x14ac:dyDescent="0.25">
      <c r="B655" s="21" t="s">
        <v>8011</v>
      </c>
      <c r="C655" s="22" t="s">
        <v>10360</v>
      </c>
      <c r="D655" s="23" t="s">
        <v>7956</v>
      </c>
      <c r="E655" s="23" t="s">
        <v>7213</v>
      </c>
      <c r="F655" s="23" t="s">
        <v>7956</v>
      </c>
      <c r="G655" s="23" t="s">
        <v>10361</v>
      </c>
      <c r="H655" s="23" t="s">
        <v>13166</v>
      </c>
      <c r="I655" s="23" t="s">
        <v>13167</v>
      </c>
      <c r="J655" s="23" t="s">
        <v>13138</v>
      </c>
      <c r="K655" s="23" t="s">
        <v>13168</v>
      </c>
      <c r="L655" s="24" t="s">
        <v>13169</v>
      </c>
      <c r="M655" s="23" t="s">
        <v>7274</v>
      </c>
      <c r="N655" s="23" t="s">
        <v>8637</v>
      </c>
      <c r="O655" s="23" t="s">
        <v>12527</v>
      </c>
      <c r="P655" s="25" t="s">
        <v>13170</v>
      </c>
      <c r="Q655" s="25" t="s">
        <v>13171</v>
      </c>
      <c r="R655" s="25" t="s">
        <v>9421</v>
      </c>
      <c r="S655" s="25" t="s">
        <v>13172</v>
      </c>
      <c r="T655" s="23" t="s">
        <v>12532</v>
      </c>
      <c r="U655" s="23" t="s">
        <v>13173</v>
      </c>
      <c r="V655" s="25" t="s">
        <v>13174</v>
      </c>
      <c r="W655" s="23" t="s">
        <v>7227</v>
      </c>
      <c r="X655" s="23" t="s">
        <v>8018</v>
      </c>
      <c r="Y655" s="23" t="s">
        <v>12535</v>
      </c>
      <c r="Z655" s="25" t="s">
        <v>13175</v>
      </c>
      <c r="AA655" s="23" t="s">
        <v>7226</v>
      </c>
      <c r="AB655" s="23" t="s">
        <v>7226</v>
      </c>
      <c r="AC655" s="25" t="s">
        <v>7225</v>
      </c>
    </row>
    <row r="656" spans="2:29" ht="15.6" customHeight="1" x14ac:dyDescent="0.25">
      <c r="B656" s="21"/>
      <c r="C656" s="22"/>
      <c r="D656" s="23"/>
      <c r="E656" s="23"/>
      <c r="F656" s="23"/>
      <c r="G656" s="23"/>
      <c r="H656" s="26"/>
      <c r="I656" s="23"/>
      <c r="J656" s="26"/>
      <c r="K656" s="26"/>
      <c r="L656" s="27" t="s">
        <v>13169</v>
      </c>
      <c r="M656" s="26"/>
      <c r="N656" s="26"/>
      <c r="O656" s="26"/>
      <c r="P656" s="28" t="s">
        <v>13170</v>
      </c>
      <c r="Q656" s="28" t="s">
        <v>13171</v>
      </c>
      <c r="R656" s="28" t="s">
        <v>9421</v>
      </c>
      <c r="S656" s="28" t="s">
        <v>13172</v>
      </c>
      <c r="T656" s="26"/>
      <c r="U656" s="26"/>
      <c r="V656" s="28" t="s">
        <v>13174</v>
      </c>
      <c r="W656" s="26"/>
      <c r="X656" s="26"/>
      <c r="Y656" s="26"/>
      <c r="Z656" s="28" t="s">
        <v>13175</v>
      </c>
      <c r="AA656" s="26"/>
      <c r="AB656" s="26"/>
      <c r="AC656" s="28" t="s">
        <v>7225</v>
      </c>
    </row>
    <row r="657" spans="2:29" ht="15.6" customHeight="1" x14ac:dyDescent="0.25">
      <c r="B657" s="21" t="s">
        <v>8011</v>
      </c>
      <c r="C657" s="22" t="s">
        <v>10360</v>
      </c>
      <c r="D657" s="23" t="s">
        <v>9147</v>
      </c>
      <c r="E657" s="23" t="s">
        <v>7213</v>
      </c>
      <c r="F657" s="23" t="s">
        <v>9147</v>
      </c>
      <c r="G657" s="23" t="s">
        <v>10361</v>
      </c>
      <c r="H657" s="23" t="s">
        <v>13176</v>
      </c>
      <c r="I657" s="23" t="s">
        <v>10</v>
      </c>
      <c r="J657" s="26"/>
      <c r="K657" s="23" t="s">
        <v>13177</v>
      </c>
      <c r="L657" s="24" t="s">
        <v>13178</v>
      </c>
      <c r="M657" s="23" t="s">
        <v>7274</v>
      </c>
      <c r="N657" s="23" t="s">
        <v>8018</v>
      </c>
      <c r="O657" s="23" t="s">
        <v>12578</v>
      </c>
      <c r="P657" s="25" t="s">
        <v>13179</v>
      </c>
      <c r="Q657" s="25" t="s">
        <v>13180</v>
      </c>
      <c r="R657" s="25" t="s">
        <v>13181</v>
      </c>
      <c r="S657" s="25" t="s">
        <v>13182</v>
      </c>
      <c r="T657" s="23" t="s">
        <v>12532</v>
      </c>
      <c r="U657" s="23" t="s">
        <v>13183</v>
      </c>
      <c r="V657" s="25" t="s">
        <v>13184</v>
      </c>
      <c r="W657" s="23" t="s">
        <v>7227</v>
      </c>
      <c r="X657" s="23" t="s">
        <v>9155</v>
      </c>
      <c r="Y657" s="23" t="s">
        <v>12584</v>
      </c>
      <c r="Z657" s="25" t="s">
        <v>13185</v>
      </c>
      <c r="AA657" s="23" t="s">
        <v>7226</v>
      </c>
      <c r="AB657" s="23" t="s">
        <v>7226</v>
      </c>
      <c r="AC657" s="25" t="s">
        <v>7225</v>
      </c>
    </row>
    <row r="658" spans="2:29" ht="15.6" customHeight="1" x14ac:dyDescent="0.25">
      <c r="B658" s="21"/>
      <c r="C658" s="22"/>
      <c r="D658" s="23"/>
      <c r="E658" s="23"/>
      <c r="F658" s="23"/>
      <c r="G658" s="23"/>
      <c r="H658" s="26"/>
      <c r="I658" s="23"/>
      <c r="J658" s="26"/>
      <c r="K658" s="26"/>
      <c r="L658" s="27" t="s">
        <v>13178</v>
      </c>
      <c r="M658" s="26"/>
      <c r="N658" s="26"/>
      <c r="O658" s="26"/>
      <c r="P658" s="28" t="s">
        <v>13179</v>
      </c>
      <c r="Q658" s="28" t="s">
        <v>13180</v>
      </c>
      <c r="R658" s="28" t="s">
        <v>13181</v>
      </c>
      <c r="S658" s="28" t="s">
        <v>13182</v>
      </c>
      <c r="T658" s="26"/>
      <c r="U658" s="26"/>
      <c r="V658" s="28" t="s">
        <v>13184</v>
      </c>
      <c r="W658" s="26"/>
      <c r="X658" s="26"/>
      <c r="Y658" s="26"/>
      <c r="Z658" s="28" t="s">
        <v>13185</v>
      </c>
      <c r="AA658" s="26"/>
      <c r="AB658" s="26"/>
      <c r="AC658" s="28" t="s">
        <v>7225</v>
      </c>
    </row>
    <row r="659" spans="2:29" ht="15.6" customHeight="1" x14ac:dyDescent="0.25">
      <c r="B659" s="21" t="s">
        <v>8011</v>
      </c>
      <c r="C659" s="22" t="s">
        <v>10360</v>
      </c>
      <c r="D659" s="23" t="s">
        <v>9147</v>
      </c>
      <c r="E659" s="23" t="s">
        <v>7213</v>
      </c>
      <c r="F659" s="23" t="s">
        <v>9147</v>
      </c>
      <c r="G659" s="23" t="s">
        <v>10361</v>
      </c>
      <c r="H659" s="23" t="s">
        <v>13186</v>
      </c>
      <c r="I659" s="23" t="s">
        <v>13187</v>
      </c>
      <c r="J659" s="23" t="s">
        <v>13188</v>
      </c>
      <c r="K659" s="23" t="s">
        <v>13189</v>
      </c>
      <c r="L659" s="24" t="s">
        <v>13190</v>
      </c>
      <c r="M659" s="23" t="s">
        <v>7274</v>
      </c>
      <c r="N659" s="23" t="s">
        <v>8018</v>
      </c>
      <c r="O659" s="23" t="s">
        <v>13191</v>
      </c>
      <c r="P659" s="25" t="s">
        <v>13192</v>
      </c>
      <c r="Q659" s="25" t="s">
        <v>13193</v>
      </c>
      <c r="R659" s="25" t="s">
        <v>9740</v>
      </c>
      <c r="S659" s="25" t="s">
        <v>13194</v>
      </c>
      <c r="T659" s="23" t="s">
        <v>10371</v>
      </c>
      <c r="U659" s="23" t="s">
        <v>9687</v>
      </c>
      <c r="V659" s="25" t="s">
        <v>13195</v>
      </c>
      <c r="W659" s="23" t="s">
        <v>7227</v>
      </c>
      <c r="X659" s="23" t="s">
        <v>9155</v>
      </c>
      <c r="Y659" s="23" t="s">
        <v>12584</v>
      </c>
      <c r="Z659" s="25" t="s">
        <v>13196</v>
      </c>
      <c r="AA659" s="23" t="s">
        <v>7226</v>
      </c>
      <c r="AB659" s="23" t="s">
        <v>7226</v>
      </c>
      <c r="AC659" s="25" t="s">
        <v>7225</v>
      </c>
    </row>
    <row r="660" spans="2:29" ht="15.6" customHeight="1" x14ac:dyDescent="0.25">
      <c r="B660" s="21"/>
      <c r="C660" s="22"/>
      <c r="D660" s="23"/>
      <c r="E660" s="23"/>
      <c r="F660" s="23"/>
      <c r="G660" s="23"/>
      <c r="H660" s="26"/>
      <c r="I660" s="23"/>
      <c r="J660" s="26"/>
      <c r="K660" s="26"/>
      <c r="L660" s="27" t="s">
        <v>13190</v>
      </c>
      <c r="M660" s="26"/>
      <c r="N660" s="26"/>
      <c r="O660" s="26"/>
      <c r="P660" s="28" t="s">
        <v>13192</v>
      </c>
      <c r="Q660" s="28" t="s">
        <v>13193</v>
      </c>
      <c r="R660" s="28" t="s">
        <v>9740</v>
      </c>
      <c r="S660" s="28" t="s">
        <v>13194</v>
      </c>
      <c r="T660" s="26"/>
      <c r="U660" s="26"/>
      <c r="V660" s="28" t="s">
        <v>13195</v>
      </c>
      <c r="W660" s="26"/>
      <c r="X660" s="26"/>
      <c r="Y660" s="26"/>
      <c r="Z660" s="28" t="s">
        <v>13196</v>
      </c>
      <c r="AA660" s="26"/>
      <c r="AB660" s="26"/>
      <c r="AC660" s="28" t="s">
        <v>7225</v>
      </c>
    </row>
    <row r="661" spans="2:29" ht="15.6" customHeight="1" x14ac:dyDescent="0.25">
      <c r="B661" s="21" t="s">
        <v>8011</v>
      </c>
      <c r="C661" s="22" t="s">
        <v>10360</v>
      </c>
      <c r="D661" s="23" t="s">
        <v>7267</v>
      </c>
      <c r="E661" s="23" t="s">
        <v>7213</v>
      </c>
      <c r="F661" s="23" t="s">
        <v>7267</v>
      </c>
      <c r="G661" s="23" t="s">
        <v>10361</v>
      </c>
      <c r="H661" s="23" t="s">
        <v>13197</v>
      </c>
      <c r="I661" s="23" t="s">
        <v>13198</v>
      </c>
      <c r="J661" s="23" t="s">
        <v>13188</v>
      </c>
      <c r="K661" s="23" t="s">
        <v>13199</v>
      </c>
      <c r="L661" s="24" t="s">
        <v>13200</v>
      </c>
      <c r="M661" s="23" t="s">
        <v>7274</v>
      </c>
      <c r="N661" s="23" t="s">
        <v>9155</v>
      </c>
      <c r="O661" s="23" t="s">
        <v>13201</v>
      </c>
      <c r="P661" s="25" t="s">
        <v>13202</v>
      </c>
      <c r="Q661" s="25" t="s">
        <v>13203</v>
      </c>
      <c r="R661" s="25" t="s">
        <v>13204</v>
      </c>
      <c r="S661" s="25" t="s">
        <v>13205</v>
      </c>
      <c r="T661" s="23" t="s">
        <v>10371</v>
      </c>
      <c r="U661" s="23" t="s">
        <v>13206</v>
      </c>
      <c r="V661" s="25" t="s">
        <v>13207</v>
      </c>
      <c r="W661" s="23" t="s">
        <v>7227</v>
      </c>
      <c r="X661" s="23" t="s">
        <v>7284</v>
      </c>
      <c r="Y661" s="23" t="s">
        <v>13062</v>
      </c>
      <c r="Z661" s="25" t="s">
        <v>13208</v>
      </c>
      <c r="AA661" s="23" t="s">
        <v>7226</v>
      </c>
      <c r="AB661" s="23" t="s">
        <v>7226</v>
      </c>
      <c r="AC661" s="25" t="s">
        <v>7225</v>
      </c>
    </row>
    <row r="662" spans="2:29" ht="15.6" customHeight="1" x14ac:dyDescent="0.25">
      <c r="B662" s="21"/>
      <c r="C662" s="22"/>
      <c r="D662" s="23"/>
      <c r="E662" s="23"/>
      <c r="F662" s="23"/>
      <c r="G662" s="23"/>
      <c r="H662" s="26"/>
      <c r="I662" s="23"/>
      <c r="J662" s="26"/>
      <c r="K662" s="26"/>
      <c r="L662" s="27" t="s">
        <v>13200</v>
      </c>
      <c r="M662" s="26"/>
      <c r="N662" s="26"/>
      <c r="O662" s="26"/>
      <c r="P662" s="28" t="s">
        <v>13202</v>
      </c>
      <c r="Q662" s="28" t="s">
        <v>13203</v>
      </c>
      <c r="R662" s="28" t="s">
        <v>13204</v>
      </c>
      <c r="S662" s="28" t="s">
        <v>13205</v>
      </c>
      <c r="T662" s="26"/>
      <c r="U662" s="26"/>
      <c r="V662" s="28" t="s">
        <v>13207</v>
      </c>
      <c r="W662" s="26"/>
      <c r="X662" s="26"/>
      <c r="Y662" s="26"/>
      <c r="Z662" s="28" t="s">
        <v>13208</v>
      </c>
      <c r="AA662" s="26"/>
      <c r="AB662" s="26"/>
      <c r="AC662" s="28" t="s">
        <v>7225</v>
      </c>
    </row>
    <row r="663" spans="2:29" ht="15.6" customHeight="1" x14ac:dyDescent="0.25">
      <c r="B663" s="21" t="s">
        <v>8011</v>
      </c>
      <c r="C663" s="22" t="s">
        <v>10360</v>
      </c>
      <c r="D663" s="23" t="s">
        <v>8488</v>
      </c>
      <c r="E663" s="23" t="s">
        <v>7213</v>
      </c>
      <c r="F663" s="23" t="s">
        <v>8488</v>
      </c>
      <c r="G663" s="23" t="s">
        <v>10361</v>
      </c>
      <c r="H663" s="23" t="s">
        <v>13209</v>
      </c>
      <c r="I663" s="23" t="s">
        <v>13137</v>
      </c>
      <c r="J663" s="23" t="s">
        <v>13138</v>
      </c>
      <c r="K663" s="23" t="s">
        <v>13210</v>
      </c>
      <c r="L663" s="24" t="s">
        <v>13211</v>
      </c>
      <c r="M663" s="23" t="s">
        <v>7274</v>
      </c>
      <c r="N663" s="23" t="s">
        <v>7284</v>
      </c>
      <c r="O663" s="23" t="s">
        <v>13212</v>
      </c>
      <c r="P663" s="25" t="s">
        <v>13213</v>
      </c>
      <c r="Q663" s="25" t="s">
        <v>13214</v>
      </c>
      <c r="R663" s="25" t="s">
        <v>13215</v>
      </c>
      <c r="S663" s="25" t="s">
        <v>13216</v>
      </c>
      <c r="T663" s="23" t="s">
        <v>7226</v>
      </c>
      <c r="U663" s="23" t="s">
        <v>7226</v>
      </c>
      <c r="V663" s="25" t="s">
        <v>13214</v>
      </c>
      <c r="W663" s="23" t="s">
        <v>7227</v>
      </c>
      <c r="X663" s="23" t="s">
        <v>8500</v>
      </c>
      <c r="Y663" s="23" t="s">
        <v>13147</v>
      </c>
      <c r="Z663" s="25" t="s">
        <v>13217</v>
      </c>
      <c r="AA663" s="23" t="s">
        <v>7226</v>
      </c>
      <c r="AB663" s="23" t="s">
        <v>7226</v>
      </c>
      <c r="AC663" s="25" t="s">
        <v>7225</v>
      </c>
    </row>
    <row r="664" spans="2:29" ht="15.6" customHeight="1" x14ac:dyDescent="0.25">
      <c r="B664" s="21" t="s">
        <v>8011</v>
      </c>
      <c r="C664" s="22" t="s">
        <v>10360</v>
      </c>
      <c r="D664" s="23" t="s">
        <v>8488</v>
      </c>
      <c r="E664" s="23" t="s">
        <v>7213</v>
      </c>
      <c r="F664" s="23" t="s">
        <v>8488</v>
      </c>
      <c r="G664" s="23" t="s">
        <v>10361</v>
      </c>
      <c r="H664" s="23" t="s">
        <v>13218</v>
      </c>
      <c r="I664" s="23" t="s">
        <v>13137</v>
      </c>
      <c r="J664" s="23" t="s">
        <v>13138</v>
      </c>
      <c r="K664" s="23" t="s">
        <v>13219</v>
      </c>
      <c r="L664" s="24" t="s">
        <v>13220</v>
      </c>
      <c r="M664" s="23" t="s">
        <v>7274</v>
      </c>
      <c r="N664" s="23" t="s">
        <v>7284</v>
      </c>
      <c r="O664" s="23" t="s">
        <v>13212</v>
      </c>
      <c r="P664" s="25" t="s">
        <v>13221</v>
      </c>
      <c r="Q664" s="25" t="s">
        <v>13222</v>
      </c>
      <c r="R664" s="25" t="s">
        <v>13223</v>
      </c>
      <c r="S664" s="25" t="s">
        <v>13224</v>
      </c>
      <c r="T664" s="23" t="s">
        <v>7226</v>
      </c>
      <c r="U664" s="23" t="s">
        <v>7226</v>
      </c>
      <c r="V664" s="25" t="s">
        <v>13222</v>
      </c>
      <c r="W664" s="23" t="s">
        <v>7227</v>
      </c>
      <c r="X664" s="23" t="s">
        <v>8500</v>
      </c>
      <c r="Y664" s="23" t="s">
        <v>13147</v>
      </c>
      <c r="Z664" s="25" t="s">
        <v>13225</v>
      </c>
      <c r="AA664" s="23" t="s">
        <v>7226</v>
      </c>
      <c r="AB664" s="23" t="s">
        <v>7226</v>
      </c>
      <c r="AC664" s="25" t="s">
        <v>7225</v>
      </c>
    </row>
    <row r="665" spans="2:29" ht="15.6" customHeight="1" x14ac:dyDescent="0.25">
      <c r="B665" s="21"/>
      <c r="C665" s="22"/>
      <c r="D665" s="23"/>
      <c r="E665" s="23"/>
      <c r="F665" s="23"/>
      <c r="G665" s="23"/>
      <c r="H665" s="26"/>
      <c r="I665" s="23"/>
      <c r="J665" s="26"/>
      <c r="K665" s="26"/>
      <c r="L665" s="27" t="s">
        <v>13226</v>
      </c>
      <c r="M665" s="26"/>
      <c r="N665" s="26"/>
      <c r="O665" s="26"/>
      <c r="P665" s="28" t="s">
        <v>13227</v>
      </c>
      <c r="Q665" s="28" t="s">
        <v>13228</v>
      </c>
      <c r="R665" s="28" t="s">
        <v>13229</v>
      </c>
      <c r="S665" s="28" t="s">
        <v>13230</v>
      </c>
      <c r="T665" s="26"/>
      <c r="U665" s="26"/>
      <c r="V665" s="28" t="s">
        <v>13228</v>
      </c>
      <c r="W665" s="26"/>
      <c r="X665" s="26"/>
      <c r="Y665" s="26"/>
      <c r="Z665" s="28" t="s">
        <v>13231</v>
      </c>
      <c r="AA665" s="26"/>
      <c r="AB665" s="26"/>
      <c r="AC665" s="28" t="s">
        <v>7225</v>
      </c>
    </row>
    <row r="666" spans="2:29" ht="15.6" customHeight="1" x14ac:dyDescent="0.25">
      <c r="B666" s="21" t="s">
        <v>8011</v>
      </c>
      <c r="C666" s="22" t="s">
        <v>10360</v>
      </c>
      <c r="D666" s="23" t="s">
        <v>8011</v>
      </c>
      <c r="E666" s="23" t="s">
        <v>13232</v>
      </c>
      <c r="F666" s="23" t="s">
        <v>7434</v>
      </c>
      <c r="G666" s="23" t="s">
        <v>10361</v>
      </c>
      <c r="H666" s="23" t="s">
        <v>13233</v>
      </c>
      <c r="I666" s="23" t="s">
        <v>13234</v>
      </c>
      <c r="J666" s="23" t="s">
        <v>13188</v>
      </c>
      <c r="K666" s="23" t="s">
        <v>13235</v>
      </c>
      <c r="L666" s="24" t="s">
        <v>13236</v>
      </c>
      <c r="M666" s="23" t="s">
        <v>7274</v>
      </c>
      <c r="N666" s="23" t="s">
        <v>7450</v>
      </c>
      <c r="O666" s="23" t="s">
        <v>13237</v>
      </c>
      <c r="P666" s="25" t="s">
        <v>13238</v>
      </c>
      <c r="Q666" s="25" t="s">
        <v>13239</v>
      </c>
      <c r="R666" s="25" t="s">
        <v>13240</v>
      </c>
      <c r="S666" s="25" t="s">
        <v>13241</v>
      </c>
      <c r="T666" s="23" t="s">
        <v>7226</v>
      </c>
      <c r="U666" s="23" t="s">
        <v>7226</v>
      </c>
      <c r="V666" s="25" t="s">
        <v>13239</v>
      </c>
      <c r="W666" s="23" t="s">
        <v>7227</v>
      </c>
      <c r="X666" s="23" t="s">
        <v>7450</v>
      </c>
      <c r="Y666" s="23" t="s">
        <v>7226</v>
      </c>
      <c r="Z666" s="25" t="s">
        <v>7225</v>
      </c>
      <c r="AA666" s="23" t="s">
        <v>7226</v>
      </c>
      <c r="AB666" s="23" t="s">
        <v>7226</v>
      </c>
      <c r="AC666" s="25" t="s">
        <v>7225</v>
      </c>
    </row>
    <row r="667" spans="2:29" ht="15.6" customHeight="1" x14ac:dyDescent="0.25">
      <c r="B667" s="21"/>
      <c r="C667" s="22"/>
      <c r="D667" s="23"/>
      <c r="E667" s="23"/>
      <c r="F667" s="23"/>
      <c r="G667" s="23"/>
      <c r="H667" s="26"/>
      <c r="I667" s="23"/>
      <c r="J667" s="26"/>
      <c r="K667" s="26"/>
      <c r="L667" s="27" t="s">
        <v>13236</v>
      </c>
      <c r="M667" s="26"/>
      <c r="N667" s="26"/>
      <c r="O667" s="26"/>
      <c r="P667" s="28" t="s">
        <v>13238</v>
      </c>
      <c r="Q667" s="28" t="s">
        <v>13239</v>
      </c>
      <c r="R667" s="28" t="s">
        <v>13240</v>
      </c>
      <c r="S667" s="28" t="s">
        <v>13241</v>
      </c>
      <c r="T667" s="26"/>
      <c r="U667" s="26"/>
      <c r="V667" s="28" t="s">
        <v>13239</v>
      </c>
      <c r="W667" s="26"/>
      <c r="X667" s="26"/>
      <c r="Y667" s="26"/>
      <c r="Z667" s="28" t="s">
        <v>7225</v>
      </c>
      <c r="AA667" s="26"/>
      <c r="AB667" s="26"/>
      <c r="AC667" s="28" t="s">
        <v>7225</v>
      </c>
    </row>
    <row r="668" spans="2:29" ht="15.6" customHeight="1" x14ac:dyDescent="0.25">
      <c r="B668" s="21" t="s">
        <v>8011</v>
      </c>
      <c r="C668" s="22" t="s">
        <v>10360</v>
      </c>
      <c r="D668" s="23" t="s">
        <v>8011</v>
      </c>
      <c r="E668" s="23" t="s">
        <v>13232</v>
      </c>
      <c r="F668" s="23" t="s">
        <v>7434</v>
      </c>
      <c r="G668" s="23" t="s">
        <v>10361</v>
      </c>
      <c r="H668" s="23" t="s">
        <v>13242</v>
      </c>
      <c r="I668" s="23" t="s">
        <v>13243</v>
      </c>
      <c r="J668" s="23" t="s">
        <v>13188</v>
      </c>
      <c r="K668" s="23" t="s">
        <v>13244</v>
      </c>
      <c r="L668" s="24" t="s">
        <v>13245</v>
      </c>
      <c r="M668" s="23" t="s">
        <v>7274</v>
      </c>
      <c r="N668" s="23" t="s">
        <v>7450</v>
      </c>
      <c r="O668" s="23" t="s">
        <v>13246</v>
      </c>
      <c r="P668" s="25" t="s">
        <v>13247</v>
      </c>
      <c r="Q668" s="25" t="s">
        <v>13248</v>
      </c>
      <c r="R668" s="25" t="s">
        <v>13249</v>
      </c>
      <c r="S668" s="25" t="s">
        <v>13250</v>
      </c>
      <c r="T668" s="23" t="s">
        <v>7226</v>
      </c>
      <c r="U668" s="23" t="s">
        <v>7226</v>
      </c>
      <c r="V668" s="25" t="s">
        <v>13248</v>
      </c>
      <c r="W668" s="23" t="s">
        <v>7227</v>
      </c>
      <c r="X668" s="23" t="s">
        <v>7450</v>
      </c>
      <c r="Y668" s="23" t="s">
        <v>7226</v>
      </c>
      <c r="Z668" s="25" t="s">
        <v>7225</v>
      </c>
      <c r="AA668" s="23" t="s">
        <v>7226</v>
      </c>
      <c r="AB668" s="23" t="s">
        <v>7226</v>
      </c>
      <c r="AC668" s="25" t="s">
        <v>7225</v>
      </c>
    </row>
    <row r="669" spans="2:29" ht="15.6" customHeight="1" x14ac:dyDescent="0.25">
      <c r="B669" s="21"/>
      <c r="C669" s="22"/>
      <c r="D669" s="23"/>
      <c r="E669" s="23"/>
      <c r="F669" s="23"/>
      <c r="G669" s="23"/>
      <c r="H669" s="26"/>
      <c r="I669" s="23"/>
      <c r="J669" s="26"/>
      <c r="K669" s="26"/>
      <c r="L669" s="27" t="s">
        <v>13245</v>
      </c>
      <c r="M669" s="26"/>
      <c r="N669" s="26"/>
      <c r="O669" s="26"/>
      <c r="P669" s="28" t="s">
        <v>13247</v>
      </c>
      <c r="Q669" s="28" t="s">
        <v>13248</v>
      </c>
      <c r="R669" s="28" t="s">
        <v>13249</v>
      </c>
      <c r="S669" s="28" t="s">
        <v>13250</v>
      </c>
      <c r="T669" s="26"/>
      <c r="U669" s="26"/>
      <c r="V669" s="28" t="s">
        <v>13248</v>
      </c>
      <c r="W669" s="26"/>
      <c r="X669" s="26"/>
      <c r="Y669" s="26"/>
      <c r="Z669" s="28" t="s">
        <v>7225</v>
      </c>
      <c r="AA669" s="26"/>
      <c r="AB669" s="26"/>
      <c r="AC669" s="28" t="s">
        <v>7225</v>
      </c>
    </row>
    <row r="670" spans="2:29" ht="15.6" customHeight="1" x14ac:dyDescent="0.25">
      <c r="B670" s="29"/>
      <c r="C670" s="26"/>
      <c r="D670" s="26"/>
      <c r="E670" s="26"/>
      <c r="F670" s="26"/>
      <c r="G670" s="26"/>
      <c r="H670" s="26"/>
      <c r="I670" s="26"/>
      <c r="J670" s="26"/>
      <c r="K670" s="26"/>
      <c r="L670" s="30">
        <f>+L669+L667+L665+L662+L660+L658+L656+L654+L651+L641+L637+L634+L632+L629+L626+L621+L614+L608+L604+L596+L588+L586+L581+L575+L557+L544+L537+L530+L523+L508+L505+L499+L486+L478+L475+L464+L459+L457+L443+L423+L417+L415+L410+L391+L376+L366+L360+L349+L344+L338+L336+L332+L316+L299+L290+L281+L268+L262+L259+L246+L229+L218+L212+L202+L187+L183+L175+L166+L159+L149+L143+L137+L127+L112+L101+L92+L86+L79+L55+L43+L30+L28+L20+L10+L8+L6+L4</f>
        <v>14210661</v>
      </c>
      <c r="M670" s="26"/>
      <c r="N670" s="26"/>
      <c r="O670" s="26"/>
      <c r="P670" s="30">
        <f>+P669+P667+P665+P662+P660+P658+P656+P654+P651+P641+P637+P634+P632+P629+P626+P621+P614+P608+P604+P596+P588+P586+P581+P575+P557+P544+P537+P530+P523+P508+P505+P499+P486+P478+P475+P464+P459+P457+P443+P423+P417+P415+P410+P391+P376+P366+P360+P349+P344+P338+P336+P332+P316+P299+P290+P281+P268+P262+P259+P246+P229+P218+P212+P202+P187+P183+P175+P166+P159+P149+P143+P137+P127+P112+P101+P92+P86+P79+P55+P43+P30+P28+P20+P10+P8+P6+P4</f>
        <v>270301816.81000006</v>
      </c>
      <c r="Q670" s="30">
        <f>+Q669+Q667+Q665+Q662+Q660+Q658+Q656+Q654+Q651+Q641+Q637+Q634+Q632+Q629+Q626+Q621+Q614+Q608+Q604+Q596+Q588+Q586+Q581+Q575+Q557+Q544+Q537+Q530+Q523+Q508+Q505+Q499+Q486+Q478+Q475+Q464+Q459+Q457+Q443+Q423+Q417+Q415+Q410+Q391+Q376+Q366+Q360+Q349+Q344+Q338+Q336+Q332+Q316+Q299+Q290+Q281+Q268+Q262+Q259+Q246+Q229+Q218+Q212+Q202+Q187+Q183+Q175+Q166+Q159+Q149+Q143+Q137+Q127+Q112+Q101+Q92+Q86+Q79+Q55+Q43+Q30+Q28+Q20+Q10+Q8+Q6+Q4</f>
        <v>14279707.059999997</v>
      </c>
      <c r="R670" s="30">
        <f>+R669+R667+R665+R662+R660+R658+R656+R654+R651+R641+R637+R634+R632+R629+R626+R621+R614+R608+R604+R596+R588+R586+R581+R575+R557+R544+R537+R530+R523+R508+R505+R499+R486+R478+R475+R464+R459+R457+R443+R423+R417+R415+R410+R391+R376+R366+R360+R349+R344+R338+R336+R332+R316+R299+R290+R281+R268+R262+R259+R246+R229+R218+R212+R202+R187+R183+R175+R166+R159+R149+R143+R137+R127+R112+R101+R92+R86+R79+R55+R43+R30+R28+R20+R10+R8+R6+R4</f>
        <v>-51648</v>
      </c>
      <c r="S670" s="30">
        <f>+S669+S667+S665+S662+S660+S658+S656+S654+S651+S641+S637+S634+S632+S629+S626+S621+S614+S608+S604+S596+S588+S586+S581+S575+S557+S544+S537+S530+S523+S508+S505+S499+S486+S478+S475+S464+S459+S457+S443+S423+S417+S415+S410+S391+S376+S366+S360+S349+S344+S338+S336+S332+S316+S299+S290+S281+S268+S262+S259+S246+S229+S218+S212+S202+S187+S183+S175+S166+S159+S149+S143+S137+S127+S112+S101+S92+S86+S79+S55+S43+S30+S28+S20+S10+S8+S6+S4</f>
        <v>-954878.92</v>
      </c>
      <c r="T670" s="26"/>
      <c r="U670" s="26"/>
      <c r="V670" s="30">
        <f>+V669+V667+V665+V662+V660+V658+V656+V654+V651+V641+V637+V634+V632+V629+V626+V621+V614+V608+V604+V596+V588+V586+V581+V575+V557+V544+V537+V530+V523+V508+V505+V499+V486+V478+V475+V464+V459+V457+V443+V423+V417+V415+V410+V391+V376+V366+V360+V349+V344+V338+V336+V332+V316+V299+V290+V281+V268+V262+V259+V246+V229+V218+V212+V202+V187+V183+V175+V166+V159+V149+V143+V137+V127+V112+V101+V92+V86+V79+V55+V43+V30+V28+V20+V10+V8+V6+V4</f>
        <v>14158860.059999997</v>
      </c>
      <c r="W670" s="26"/>
      <c r="X670" s="26"/>
      <c r="Y670" s="26"/>
      <c r="Z670" s="30">
        <f>+Z669+Z667+Z665+Z662+Z660+Z658+Z656+Z654+Z651+Z641+Z637+Z634+Z632+Z629+Z626+Z621+Z614+Z608+Z604+Z596+Z588+Z586+Z581+Z575+Z557+Z544+Z537+Z530+Z523+Z508+Z505+Z499+Z486+Z478+Z475+Z464+Z459+Z457+Z443+Z423+Z417+Z415+Z410+Z391+Z376+Z366+Z360+Z349+Z344+Z338+Z336+Z332+Z316+Z299+Z290+Z281+Z268+Z262+Z259+Z246+Z229+Z218+Z212+Z202+Z187+Z183+Z175+Z166+Z159+Z149+Z143+Z137+Z127+Z112+Z101+Z92+Z86+Z79+Z55+Z43+Z30+Z28+Z20+Z10+Z8+Z6+Z4</f>
        <v>502697.63999999937</v>
      </c>
      <c r="AA670" s="26"/>
      <c r="AB670" s="26"/>
      <c r="AC670" s="30">
        <f>+AC669+AC667+AC665+AC662+AC660+AC658+AC656+AC654+AC651+AC641+AC637+AC634+AC632+AC629+AC626+AC621+AC614+AC608+AC604+AC596+AC588+AC586+AC581+AC575+AC557+AC544+AC537+AC530+AC523+AC508+AC505+AC499+AC486+AC478+AC475+AC464+AC459+AC457+AC443+AC423+AC417+AC415+AC410+AC391+AC376+AC366+AC360+AC349+AC344+AC338+AC336+AC332+AC316+AC299+AC290+AC281+AC268+AC262+AC259+AC246+AC229+AC218+AC212+AC202+AC187+AC183+AC175+AC166+AC159+AC149+AC143+AC137+AC127+AC112+AC101+AC92+AC86+AC79+AC55+AC43+AC30+AC28+AC20+AC10+AC8+AC6+AC4</f>
        <v>0</v>
      </c>
    </row>
    <row r="671" spans="2:29" s="51" customFormat="1" x14ac:dyDescent="0.25">
      <c r="B671" s="16" t="s">
        <v>13251</v>
      </c>
      <c r="C671" s="31"/>
      <c r="D671" s="32"/>
      <c r="E671" s="33"/>
      <c r="F671" s="34"/>
      <c r="G671" s="35"/>
      <c r="H671" s="36"/>
      <c r="I671" s="37"/>
      <c r="J671" s="38"/>
      <c r="K671" s="39"/>
      <c r="L671" s="40"/>
      <c r="M671" s="41"/>
      <c r="N671" s="42"/>
      <c r="O671" s="43"/>
      <c r="P671" s="44"/>
      <c r="Q671" s="45"/>
      <c r="R671" s="46"/>
      <c r="S671" s="47"/>
      <c r="T671" s="40"/>
      <c r="U671" s="48"/>
      <c r="V671" s="46"/>
      <c r="W671" s="41"/>
      <c r="X671" s="49"/>
      <c r="Y671" s="50"/>
      <c r="AA671" s="43"/>
    </row>
    <row r="672" spans="2:29" x14ac:dyDescent="0.25">
      <c r="B672" s="21" t="s">
        <v>9147</v>
      </c>
      <c r="C672" s="22" t="s">
        <v>7265</v>
      </c>
      <c r="D672" s="23" t="s">
        <v>9147</v>
      </c>
      <c r="E672" s="23" t="s">
        <v>7266</v>
      </c>
      <c r="F672" s="23" t="s">
        <v>13252</v>
      </c>
      <c r="G672" s="23" t="s">
        <v>8012</v>
      </c>
      <c r="H672" s="23" t="s">
        <v>13253</v>
      </c>
      <c r="I672" s="23" t="s">
        <v>13254</v>
      </c>
      <c r="J672" s="23" t="s">
        <v>9679</v>
      </c>
      <c r="K672" s="23" t="s">
        <v>13255</v>
      </c>
      <c r="L672" s="24" t="s">
        <v>13256</v>
      </c>
      <c r="M672" s="23" t="s">
        <v>7274</v>
      </c>
      <c r="N672" s="23" t="s">
        <v>9155</v>
      </c>
      <c r="O672" s="23" t="s">
        <v>13257</v>
      </c>
      <c r="P672" s="25" t="s">
        <v>13258</v>
      </c>
      <c r="Q672" s="25" t="s">
        <v>13259</v>
      </c>
      <c r="R672" s="25" t="s">
        <v>13260</v>
      </c>
      <c r="S672" s="25" t="s">
        <v>13261</v>
      </c>
      <c r="T672" s="23" t="s">
        <v>7345</v>
      </c>
      <c r="U672" s="23" t="s">
        <v>13262</v>
      </c>
      <c r="V672" s="25" t="s">
        <v>13263</v>
      </c>
      <c r="W672" s="23" t="s">
        <v>13264</v>
      </c>
      <c r="X672" s="23" t="s">
        <v>7226</v>
      </c>
      <c r="Y672" s="23" t="s">
        <v>7226</v>
      </c>
      <c r="Z672" s="25" t="s">
        <v>7225</v>
      </c>
      <c r="AA672" s="23" t="s">
        <v>8026</v>
      </c>
      <c r="AB672" s="23" t="s">
        <v>9164</v>
      </c>
      <c r="AC672" s="25" t="s">
        <v>13265</v>
      </c>
    </row>
    <row r="673" spans="2:29" x14ac:dyDescent="0.25">
      <c r="B673" s="21" t="s">
        <v>9147</v>
      </c>
      <c r="C673" s="22" t="s">
        <v>7265</v>
      </c>
      <c r="D673" s="23" t="s">
        <v>9147</v>
      </c>
      <c r="E673" s="23" t="s">
        <v>7266</v>
      </c>
      <c r="F673" s="23" t="s">
        <v>13252</v>
      </c>
      <c r="G673" s="23" t="s">
        <v>8012</v>
      </c>
      <c r="H673" s="23" t="s">
        <v>13266</v>
      </c>
      <c r="I673" s="23" t="s">
        <v>13254</v>
      </c>
      <c r="J673" s="23" t="s">
        <v>9679</v>
      </c>
      <c r="K673" s="23" t="s">
        <v>13267</v>
      </c>
      <c r="L673" s="24" t="s">
        <v>13268</v>
      </c>
      <c r="M673" s="23" t="s">
        <v>7274</v>
      </c>
      <c r="N673" s="23" t="s">
        <v>9155</v>
      </c>
      <c r="O673" s="23" t="s">
        <v>13269</v>
      </c>
      <c r="P673" s="25" t="s">
        <v>13270</v>
      </c>
      <c r="Q673" s="25" t="s">
        <v>13271</v>
      </c>
      <c r="R673" s="25" t="s">
        <v>13272</v>
      </c>
      <c r="S673" s="25" t="s">
        <v>13273</v>
      </c>
      <c r="T673" s="23" t="s">
        <v>8081</v>
      </c>
      <c r="U673" s="23" t="s">
        <v>13274</v>
      </c>
      <c r="V673" s="25" t="s">
        <v>13275</v>
      </c>
      <c r="W673" s="23" t="s">
        <v>13264</v>
      </c>
      <c r="X673" s="23" t="s">
        <v>7226</v>
      </c>
      <c r="Y673" s="23" t="s">
        <v>7226</v>
      </c>
      <c r="Z673" s="25" t="s">
        <v>7225</v>
      </c>
      <c r="AA673" s="23" t="s">
        <v>8026</v>
      </c>
      <c r="AB673" s="23" t="s">
        <v>9164</v>
      </c>
      <c r="AC673" s="25" t="s">
        <v>13276</v>
      </c>
    </row>
    <row r="674" spans="2:29" x14ac:dyDescent="0.25">
      <c r="B674" s="21" t="s">
        <v>9147</v>
      </c>
      <c r="C674" s="22" t="s">
        <v>7265</v>
      </c>
      <c r="D674" s="23" t="s">
        <v>9147</v>
      </c>
      <c r="E674" s="23" t="s">
        <v>7266</v>
      </c>
      <c r="F674" s="23" t="s">
        <v>13252</v>
      </c>
      <c r="G674" s="23" t="s">
        <v>8012</v>
      </c>
      <c r="H674" s="23" t="s">
        <v>13277</v>
      </c>
      <c r="I674" s="23" t="s">
        <v>13254</v>
      </c>
      <c r="J674" s="23" t="s">
        <v>9679</v>
      </c>
      <c r="K674" s="23" t="s">
        <v>13278</v>
      </c>
      <c r="L674" s="24" t="s">
        <v>13279</v>
      </c>
      <c r="M674" s="23" t="s">
        <v>7274</v>
      </c>
      <c r="N674" s="23" t="s">
        <v>9155</v>
      </c>
      <c r="O674" s="23" t="s">
        <v>13280</v>
      </c>
      <c r="P674" s="25" t="s">
        <v>13281</v>
      </c>
      <c r="Q674" s="25" t="s">
        <v>13282</v>
      </c>
      <c r="R674" s="25" t="s">
        <v>13283</v>
      </c>
      <c r="S674" s="25" t="s">
        <v>13284</v>
      </c>
      <c r="T674" s="23" t="s">
        <v>8081</v>
      </c>
      <c r="U674" s="23" t="s">
        <v>7356</v>
      </c>
      <c r="V674" s="25" t="s">
        <v>13285</v>
      </c>
      <c r="W674" s="23" t="s">
        <v>13264</v>
      </c>
      <c r="X674" s="23" t="s">
        <v>7226</v>
      </c>
      <c r="Y674" s="23" t="s">
        <v>7226</v>
      </c>
      <c r="Z674" s="25" t="s">
        <v>7225</v>
      </c>
      <c r="AA674" s="23" t="s">
        <v>8026</v>
      </c>
      <c r="AB674" s="23" t="s">
        <v>9164</v>
      </c>
      <c r="AC674" s="25" t="s">
        <v>13286</v>
      </c>
    </row>
    <row r="675" spans="2:29" x14ac:dyDescent="0.25">
      <c r="B675" s="21" t="s">
        <v>9147</v>
      </c>
      <c r="C675" s="22" t="s">
        <v>7265</v>
      </c>
      <c r="D675" s="23" t="s">
        <v>9147</v>
      </c>
      <c r="E675" s="23" t="s">
        <v>7266</v>
      </c>
      <c r="F675" s="23" t="s">
        <v>13252</v>
      </c>
      <c r="G675" s="23" t="s">
        <v>8012</v>
      </c>
      <c r="H675" s="23" t="s">
        <v>13287</v>
      </c>
      <c r="I675" s="23" t="s">
        <v>13254</v>
      </c>
      <c r="J675" s="23" t="s">
        <v>9679</v>
      </c>
      <c r="K675" s="23" t="s">
        <v>13288</v>
      </c>
      <c r="L675" s="24" t="s">
        <v>13289</v>
      </c>
      <c r="M675" s="23" t="s">
        <v>7274</v>
      </c>
      <c r="N675" s="23" t="s">
        <v>9155</v>
      </c>
      <c r="O675" s="23" t="s">
        <v>13290</v>
      </c>
      <c r="P675" s="25" t="s">
        <v>13291</v>
      </c>
      <c r="Q675" s="25" t="s">
        <v>13292</v>
      </c>
      <c r="R675" s="25" t="s">
        <v>13293</v>
      </c>
      <c r="S675" s="25" t="s">
        <v>13294</v>
      </c>
      <c r="T675" s="23" t="s">
        <v>7345</v>
      </c>
      <c r="U675" s="23" t="s">
        <v>13295</v>
      </c>
      <c r="V675" s="25" t="s">
        <v>13296</v>
      </c>
      <c r="W675" s="23" t="s">
        <v>13264</v>
      </c>
      <c r="X675" s="23" t="s">
        <v>7226</v>
      </c>
      <c r="Y675" s="23" t="s">
        <v>7226</v>
      </c>
      <c r="Z675" s="25" t="s">
        <v>7225</v>
      </c>
      <c r="AA675" s="23" t="s">
        <v>8026</v>
      </c>
      <c r="AB675" s="23" t="s">
        <v>9164</v>
      </c>
      <c r="AC675" s="25" t="s">
        <v>13297</v>
      </c>
    </row>
    <row r="676" spans="2:29" x14ac:dyDescent="0.25">
      <c r="B676" s="21" t="s">
        <v>9147</v>
      </c>
      <c r="C676" s="22" t="s">
        <v>7265</v>
      </c>
      <c r="D676" s="23" t="s">
        <v>9147</v>
      </c>
      <c r="E676" s="23" t="s">
        <v>7266</v>
      </c>
      <c r="F676" s="23" t="s">
        <v>13252</v>
      </c>
      <c r="G676" s="23" t="s">
        <v>8012</v>
      </c>
      <c r="H676" s="23" t="s">
        <v>13298</v>
      </c>
      <c r="I676" s="23" t="s">
        <v>13254</v>
      </c>
      <c r="J676" s="23" t="s">
        <v>9679</v>
      </c>
      <c r="K676" s="23" t="s">
        <v>13299</v>
      </c>
      <c r="L676" s="24" t="s">
        <v>13300</v>
      </c>
      <c r="M676" s="23" t="s">
        <v>7274</v>
      </c>
      <c r="N676" s="23" t="s">
        <v>9155</v>
      </c>
      <c r="O676" s="23" t="s">
        <v>13301</v>
      </c>
      <c r="P676" s="25" t="s">
        <v>13302</v>
      </c>
      <c r="Q676" s="25" t="s">
        <v>13303</v>
      </c>
      <c r="R676" s="25" t="s">
        <v>13304</v>
      </c>
      <c r="S676" s="25" t="s">
        <v>13305</v>
      </c>
      <c r="T676" s="23" t="s">
        <v>7281</v>
      </c>
      <c r="U676" s="23" t="s">
        <v>13306</v>
      </c>
      <c r="V676" s="25" t="s">
        <v>13307</v>
      </c>
      <c r="W676" s="23" t="s">
        <v>13264</v>
      </c>
      <c r="X676" s="23" t="s">
        <v>7226</v>
      </c>
      <c r="Y676" s="23" t="s">
        <v>7226</v>
      </c>
      <c r="Z676" s="25" t="s">
        <v>7225</v>
      </c>
      <c r="AA676" s="23" t="s">
        <v>8026</v>
      </c>
      <c r="AB676" s="23" t="s">
        <v>9164</v>
      </c>
      <c r="AC676" s="25" t="s">
        <v>13308</v>
      </c>
    </row>
    <row r="677" spans="2:29" x14ac:dyDescent="0.25">
      <c r="B677" s="21" t="s">
        <v>9147</v>
      </c>
      <c r="C677" s="22" t="s">
        <v>7265</v>
      </c>
      <c r="D677" s="23" t="s">
        <v>9147</v>
      </c>
      <c r="E677" s="23" t="s">
        <v>7266</v>
      </c>
      <c r="F677" s="23" t="s">
        <v>13252</v>
      </c>
      <c r="G677" s="23" t="s">
        <v>8012</v>
      </c>
      <c r="H677" s="23" t="s">
        <v>13309</v>
      </c>
      <c r="I677" s="23" t="s">
        <v>13254</v>
      </c>
      <c r="J677" s="23" t="s">
        <v>9679</v>
      </c>
      <c r="K677" s="23" t="s">
        <v>13310</v>
      </c>
      <c r="L677" s="24" t="s">
        <v>13311</v>
      </c>
      <c r="M677" s="23" t="s">
        <v>7274</v>
      </c>
      <c r="N677" s="23" t="s">
        <v>9155</v>
      </c>
      <c r="O677" s="23" t="s">
        <v>13312</v>
      </c>
      <c r="P677" s="25" t="s">
        <v>13313</v>
      </c>
      <c r="Q677" s="25" t="s">
        <v>13314</v>
      </c>
      <c r="R677" s="25" t="s">
        <v>13315</v>
      </c>
      <c r="S677" s="25" t="s">
        <v>13316</v>
      </c>
      <c r="T677" s="23" t="s">
        <v>7281</v>
      </c>
      <c r="U677" s="23" t="s">
        <v>13317</v>
      </c>
      <c r="V677" s="25" t="s">
        <v>13318</v>
      </c>
      <c r="W677" s="23" t="s">
        <v>13264</v>
      </c>
      <c r="X677" s="23" t="s">
        <v>7226</v>
      </c>
      <c r="Y677" s="23" t="s">
        <v>7226</v>
      </c>
      <c r="Z677" s="25" t="s">
        <v>7225</v>
      </c>
      <c r="AA677" s="23" t="s">
        <v>8026</v>
      </c>
      <c r="AB677" s="23" t="s">
        <v>9164</v>
      </c>
      <c r="AC677" s="25" t="s">
        <v>13319</v>
      </c>
    </row>
    <row r="678" spans="2:29" x14ac:dyDescent="0.25">
      <c r="B678" s="21" t="s">
        <v>9147</v>
      </c>
      <c r="C678" s="22" t="s">
        <v>7265</v>
      </c>
      <c r="D678" s="23" t="s">
        <v>9147</v>
      </c>
      <c r="E678" s="23" t="s">
        <v>7266</v>
      </c>
      <c r="F678" s="23" t="s">
        <v>13252</v>
      </c>
      <c r="G678" s="23" t="s">
        <v>8012</v>
      </c>
      <c r="H678" s="23" t="s">
        <v>13320</v>
      </c>
      <c r="I678" s="23" t="s">
        <v>13254</v>
      </c>
      <c r="J678" s="23" t="s">
        <v>9679</v>
      </c>
      <c r="K678" s="23" t="s">
        <v>13321</v>
      </c>
      <c r="L678" s="24" t="s">
        <v>13322</v>
      </c>
      <c r="M678" s="23" t="s">
        <v>7274</v>
      </c>
      <c r="N678" s="23" t="s">
        <v>9155</v>
      </c>
      <c r="O678" s="23" t="s">
        <v>13323</v>
      </c>
      <c r="P678" s="25" t="s">
        <v>13324</v>
      </c>
      <c r="Q678" s="25" t="s">
        <v>13325</v>
      </c>
      <c r="R678" s="25" t="s">
        <v>13326</v>
      </c>
      <c r="S678" s="25" t="s">
        <v>13327</v>
      </c>
      <c r="T678" s="23" t="s">
        <v>7313</v>
      </c>
      <c r="U678" s="23" t="s">
        <v>1325</v>
      </c>
      <c r="V678" s="25" t="s">
        <v>13328</v>
      </c>
      <c r="W678" s="23" t="s">
        <v>13264</v>
      </c>
      <c r="X678" s="23" t="s">
        <v>7226</v>
      </c>
      <c r="Y678" s="23" t="s">
        <v>7226</v>
      </c>
      <c r="Z678" s="25" t="s">
        <v>7225</v>
      </c>
      <c r="AA678" s="23" t="s">
        <v>8026</v>
      </c>
      <c r="AB678" s="23" t="s">
        <v>9164</v>
      </c>
      <c r="AC678" s="25" t="s">
        <v>13329</v>
      </c>
    </row>
    <row r="679" spans="2:29" x14ac:dyDescent="0.25">
      <c r="B679" s="21"/>
      <c r="C679" s="22"/>
      <c r="D679" s="23"/>
      <c r="E679" s="23"/>
      <c r="F679" s="23"/>
      <c r="G679" s="23"/>
      <c r="H679" s="26"/>
      <c r="I679" s="23"/>
      <c r="J679" s="26"/>
      <c r="K679" s="26"/>
      <c r="L679" s="27" t="s">
        <v>13330</v>
      </c>
      <c r="M679" s="26"/>
      <c r="N679" s="26"/>
      <c r="O679" s="26"/>
      <c r="P679" s="28" t="s">
        <v>13331</v>
      </c>
      <c r="Q679" s="28" t="s">
        <v>13332</v>
      </c>
      <c r="R679" s="28" t="s">
        <v>13333</v>
      </c>
      <c r="S679" s="28" t="s">
        <v>13334</v>
      </c>
      <c r="T679" s="26"/>
      <c r="U679" s="26"/>
      <c r="V679" s="28" t="s">
        <v>13335</v>
      </c>
      <c r="W679" s="26"/>
      <c r="X679" s="26"/>
      <c r="Y679" s="26"/>
      <c r="Z679" s="28" t="s">
        <v>7225</v>
      </c>
      <c r="AA679" s="26"/>
      <c r="AB679" s="26"/>
      <c r="AC679" s="28" t="s">
        <v>13336</v>
      </c>
    </row>
    <row r="680" spans="2:29" x14ac:dyDescent="0.25">
      <c r="B680" s="21" t="s">
        <v>9147</v>
      </c>
      <c r="C680" s="22" t="s">
        <v>8185</v>
      </c>
      <c r="D680" s="23" t="s">
        <v>9147</v>
      </c>
      <c r="E680" s="23" t="s">
        <v>7266</v>
      </c>
      <c r="F680" s="23" t="s">
        <v>13252</v>
      </c>
      <c r="G680" s="23" t="s">
        <v>8186</v>
      </c>
      <c r="H680" s="23" t="s">
        <v>13337</v>
      </c>
      <c r="I680" s="23" t="s">
        <v>13338</v>
      </c>
      <c r="J680" s="23" t="s">
        <v>9152</v>
      </c>
      <c r="K680" s="23" t="s">
        <v>13339</v>
      </c>
      <c r="L680" s="24" t="s">
        <v>13340</v>
      </c>
      <c r="M680" s="23" t="s">
        <v>7274</v>
      </c>
      <c r="N680" s="23" t="s">
        <v>9155</v>
      </c>
      <c r="O680" s="23" t="s">
        <v>13341</v>
      </c>
      <c r="P680" s="25" t="s">
        <v>13342</v>
      </c>
      <c r="Q680" s="25" t="s">
        <v>13343</v>
      </c>
      <c r="R680" s="25" t="s">
        <v>13344</v>
      </c>
      <c r="S680" s="25" t="s">
        <v>13345</v>
      </c>
      <c r="T680" s="23" t="s">
        <v>8196</v>
      </c>
      <c r="U680" s="23" t="s">
        <v>13346</v>
      </c>
      <c r="V680" s="25" t="s">
        <v>13347</v>
      </c>
      <c r="W680" s="23" t="s">
        <v>13264</v>
      </c>
      <c r="X680" s="23" t="s">
        <v>7226</v>
      </c>
      <c r="Y680" s="23" t="s">
        <v>7226</v>
      </c>
      <c r="Z680" s="25" t="s">
        <v>7225</v>
      </c>
      <c r="AA680" s="23" t="s">
        <v>8026</v>
      </c>
      <c r="AB680" s="23" t="s">
        <v>9164</v>
      </c>
      <c r="AC680" s="25" t="s">
        <v>13348</v>
      </c>
    </row>
    <row r="681" spans="2:29" x14ac:dyDescent="0.25">
      <c r="B681" s="21" t="s">
        <v>9147</v>
      </c>
      <c r="C681" s="22" t="s">
        <v>8185</v>
      </c>
      <c r="D681" s="23" t="s">
        <v>9147</v>
      </c>
      <c r="E681" s="23" t="s">
        <v>7266</v>
      </c>
      <c r="F681" s="23" t="s">
        <v>13252</v>
      </c>
      <c r="G681" s="23" t="s">
        <v>8186</v>
      </c>
      <c r="H681" s="23" t="s">
        <v>13349</v>
      </c>
      <c r="I681" s="23" t="s">
        <v>13338</v>
      </c>
      <c r="J681" s="23" t="s">
        <v>9152</v>
      </c>
      <c r="K681" s="23" t="s">
        <v>13350</v>
      </c>
      <c r="L681" s="24" t="s">
        <v>13351</v>
      </c>
      <c r="M681" s="23" t="s">
        <v>7274</v>
      </c>
      <c r="N681" s="23" t="s">
        <v>9155</v>
      </c>
      <c r="O681" s="23" t="s">
        <v>13352</v>
      </c>
      <c r="P681" s="25" t="s">
        <v>13353</v>
      </c>
      <c r="Q681" s="25" t="s">
        <v>13354</v>
      </c>
      <c r="R681" s="25" t="s">
        <v>13355</v>
      </c>
      <c r="S681" s="25" t="s">
        <v>13356</v>
      </c>
      <c r="T681" s="23" t="s">
        <v>8196</v>
      </c>
      <c r="U681" s="23" t="s">
        <v>13357</v>
      </c>
      <c r="V681" s="25" t="s">
        <v>13358</v>
      </c>
      <c r="W681" s="23" t="s">
        <v>13264</v>
      </c>
      <c r="X681" s="23" t="s">
        <v>7226</v>
      </c>
      <c r="Y681" s="23" t="s">
        <v>7226</v>
      </c>
      <c r="Z681" s="25" t="s">
        <v>7225</v>
      </c>
      <c r="AA681" s="23" t="s">
        <v>8026</v>
      </c>
      <c r="AB681" s="23" t="s">
        <v>9164</v>
      </c>
      <c r="AC681" s="25" t="s">
        <v>13359</v>
      </c>
    </row>
    <row r="682" spans="2:29" x14ac:dyDescent="0.25">
      <c r="B682" s="21" t="s">
        <v>9147</v>
      </c>
      <c r="C682" s="22" t="s">
        <v>8185</v>
      </c>
      <c r="D682" s="23" t="s">
        <v>9147</v>
      </c>
      <c r="E682" s="23" t="s">
        <v>7266</v>
      </c>
      <c r="F682" s="23" t="s">
        <v>13252</v>
      </c>
      <c r="G682" s="23" t="s">
        <v>8186</v>
      </c>
      <c r="H682" s="23" t="s">
        <v>13360</v>
      </c>
      <c r="I682" s="23" t="s">
        <v>13338</v>
      </c>
      <c r="J682" s="23" t="s">
        <v>9152</v>
      </c>
      <c r="K682" s="23" t="s">
        <v>13361</v>
      </c>
      <c r="L682" s="24" t="s">
        <v>13362</v>
      </c>
      <c r="M682" s="23" t="s">
        <v>7274</v>
      </c>
      <c r="N682" s="23" t="s">
        <v>9155</v>
      </c>
      <c r="O682" s="23" t="s">
        <v>13363</v>
      </c>
      <c r="P682" s="25" t="s">
        <v>13364</v>
      </c>
      <c r="Q682" s="25" t="s">
        <v>13365</v>
      </c>
      <c r="R682" s="25" t="s">
        <v>12180</v>
      </c>
      <c r="S682" s="25" t="s">
        <v>13366</v>
      </c>
      <c r="T682" s="23" t="s">
        <v>8196</v>
      </c>
      <c r="U682" s="23" t="s">
        <v>13367</v>
      </c>
      <c r="V682" s="25" t="s">
        <v>13368</v>
      </c>
      <c r="W682" s="23" t="s">
        <v>13264</v>
      </c>
      <c r="X682" s="23" t="s">
        <v>7226</v>
      </c>
      <c r="Y682" s="23" t="s">
        <v>7226</v>
      </c>
      <c r="Z682" s="25" t="s">
        <v>7225</v>
      </c>
      <c r="AA682" s="23" t="s">
        <v>8026</v>
      </c>
      <c r="AB682" s="23" t="s">
        <v>9164</v>
      </c>
      <c r="AC682" s="25" t="s">
        <v>13369</v>
      </c>
    </row>
    <row r="683" spans="2:29" x14ac:dyDescent="0.25">
      <c r="B683" s="21" t="s">
        <v>9147</v>
      </c>
      <c r="C683" s="22" t="s">
        <v>8185</v>
      </c>
      <c r="D683" s="23" t="s">
        <v>9147</v>
      </c>
      <c r="E683" s="23" t="s">
        <v>7266</v>
      </c>
      <c r="F683" s="23" t="s">
        <v>13252</v>
      </c>
      <c r="G683" s="23" t="s">
        <v>8186</v>
      </c>
      <c r="H683" s="23" t="s">
        <v>13370</v>
      </c>
      <c r="I683" s="23" t="s">
        <v>13338</v>
      </c>
      <c r="J683" s="23" t="s">
        <v>9152</v>
      </c>
      <c r="K683" s="23" t="s">
        <v>13371</v>
      </c>
      <c r="L683" s="24" t="s">
        <v>13372</v>
      </c>
      <c r="M683" s="23" t="s">
        <v>7274</v>
      </c>
      <c r="N683" s="23" t="s">
        <v>9155</v>
      </c>
      <c r="O683" s="23" t="s">
        <v>13373</v>
      </c>
      <c r="P683" s="25" t="s">
        <v>13374</v>
      </c>
      <c r="Q683" s="25" t="s">
        <v>13375</v>
      </c>
      <c r="R683" s="25" t="s">
        <v>13376</v>
      </c>
      <c r="S683" s="25" t="s">
        <v>13377</v>
      </c>
      <c r="T683" s="23" t="s">
        <v>8196</v>
      </c>
      <c r="U683" s="23" t="s">
        <v>8304</v>
      </c>
      <c r="V683" s="25" t="s">
        <v>13378</v>
      </c>
      <c r="W683" s="23" t="s">
        <v>13264</v>
      </c>
      <c r="X683" s="23" t="s">
        <v>7226</v>
      </c>
      <c r="Y683" s="23" t="s">
        <v>7226</v>
      </c>
      <c r="Z683" s="25" t="s">
        <v>7225</v>
      </c>
      <c r="AA683" s="23" t="s">
        <v>8026</v>
      </c>
      <c r="AB683" s="23" t="s">
        <v>9164</v>
      </c>
      <c r="AC683" s="25" t="s">
        <v>13379</v>
      </c>
    </row>
    <row r="684" spans="2:29" x14ac:dyDescent="0.25">
      <c r="B684" s="21" t="s">
        <v>9147</v>
      </c>
      <c r="C684" s="22" t="s">
        <v>8185</v>
      </c>
      <c r="D684" s="23" t="s">
        <v>9147</v>
      </c>
      <c r="E684" s="23" t="s">
        <v>7266</v>
      </c>
      <c r="F684" s="23" t="s">
        <v>13252</v>
      </c>
      <c r="G684" s="23" t="s">
        <v>8186</v>
      </c>
      <c r="H684" s="23" t="s">
        <v>13380</v>
      </c>
      <c r="I684" s="23" t="s">
        <v>13338</v>
      </c>
      <c r="J684" s="23" t="s">
        <v>9152</v>
      </c>
      <c r="K684" s="23" t="s">
        <v>13381</v>
      </c>
      <c r="L684" s="24" t="s">
        <v>13382</v>
      </c>
      <c r="M684" s="23" t="s">
        <v>7274</v>
      </c>
      <c r="N684" s="23" t="s">
        <v>9155</v>
      </c>
      <c r="O684" s="23" t="s">
        <v>13383</v>
      </c>
      <c r="P684" s="25" t="s">
        <v>13384</v>
      </c>
      <c r="Q684" s="25" t="s">
        <v>13385</v>
      </c>
      <c r="R684" s="25" t="s">
        <v>13386</v>
      </c>
      <c r="S684" s="25" t="s">
        <v>13387</v>
      </c>
      <c r="T684" s="23" t="s">
        <v>8196</v>
      </c>
      <c r="U684" s="23" t="s">
        <v>13388</v>
      </c>
      <c r="V684" s="25" t="s">
        <v>13389</v>
      </c>
      <c r="W684" s="23" t="s">
        <v>13264</v>
      </c>
      <c r="X684" s="23" t="s">
        <v>7226</v>
      </c>
      <c r="Y684" s="23" t="s">
        <v>7226</v>
      </c>
      <c r="Z684" s="25" t="s">
        <v>7225</v>
      </c>
      <c r="AA684" s="23" t="s">
        <v>8026</v>
      </c>
      <c r="AB684" s="23" t="s">
        <v>9164</v>
      </c>
      <c r="AC684" s="25" t="s">
        <v>13390</v>
      </c>
    </row>
    <row r="685" spans="2:29" x14ac:dyDescent="0.25">
      <c r="B685" s="21" t="s">
        <v>9147</v>
      </c>
      <c r="C685" s="22" t="s">
        <v>8185</v>
      </c>
      <c r="D685" s="23" t="s">
        <v>9147</v>
      </c>
      <c r="E685" s="23" t="s">
        <v>7266</v>
      </c>
      <c r="F685" s="23" t="s">
        <v>13252</v>
      </c>
      <c r="G685" s="23" t="s">
        <v>8186</v>
      </c>
      <c r="H685" s="23" t="s">
        <v>13391</v>
      </c>
      <c r="I685" s="23" t="s">
        <v>13338</v>
      </c>
      <c r="J685" s="23" t="s">
        <v>9152</v>
      </c>
      <c r="K685" s="23" t="s">
        <v>13392</v>
      </c>
      <c r="L685" s="24" t="s">
        <v>13393</v>
      </c>
      <c r="M685" s="23" t="s">
        <v>7274</v>
      </c>
      <c r="N685" s="23" t="s">
        <v>9155</v>
      </c>
      <c r="O685" s="23" t="s">
        <v>13394</v>
      </c>
      <c r="P685" s="25" t="s">
        <v>13395</v>
      </c>
      <c r="Q685" s="25" t="s">
        <v>13396</v>
      </c>
      <c r="R685" s="25" t="s">
        <v>13397</v>
      </c>
      <c r="S685" s="25" t="s">
        <v>13398</v>
      </c>
      <c r="T685" s="23" t="s">
        <v>8196</v>
      </c>
      <c r="U685" s="23" t="s">
        <v>13399</v>
      </c>
      <c r="V685" s="25" t="s">
        <v>13400</v>
      </c>
      <c r="W685" s="23" t="s">
        <v>13264</v>
      </c>
      <c r="X685" s="23" t="s">
        <v>7226</v>
      </c>
      <c r="Y685" s="23" t="s">
        <v>7226</v>
      </c>
      <c r="Z685" s="25" t="s">
        <v>7225</v>
      </c>
      <c r="AA685" s="23" t="s">
        <v>8026</v>
      </c>
      <c r="AB685" s="23" t="s">
        <v>9164</v>
      </c>
      <c r="AC685" s="25" t="s">
        <v>13401</v>
      </c>
    </row>
    <row r="686" spans="2:29" x14ac:dyDescent="0.25">
      <c r="B686" s="21" t="s">
        <v>9147</v>
      </c>
      <c r="C686" s="22" t="s">
        <v>8185</v>
      </c>
      <c r="D686" s="23" t="s">
        <v>9147</v>
      </c>
      <c r="E686" s="23" t="s">
        <v>7266</v>
      </c>
      <c r="F686" s="23" t="s">
        <v>13252</v>
      </c>
      <c r="G686" s="23" t="s">
        <v>8186</v>
      </c>
      <c r="H686" s="23" t="s">
        <v>13402</v>
      </c>
      <c r="I686" s="23" t="s">
        <v>13338</v>
      </c>
      <c r="J686" s="23" t="s">
        <v>9152</v>
      </c>
      <c r="K686" s="23" t="s">
        <v>13403</v>
      </c>
      <c r="L686" s="24" t="s">
        <v>13404</v>
      </c>
      <c r="M686" s="23" t="s">
        <v>7274</v>
      </c>
      <c r="N686" s="23" t="s">
        <v>9155</v>
      </c>
      <c r="O686" s="23" t="s">
        <v>13405</v>
      </c>
      <c r="P686" s="25" t="s">
        <v>13406</v>
      </c>
      <c r="Q686" s="25" t="s">
        <v>13407</v>
      </c>
      <c r="R686" s="25" t="s">
        <v>13408</v>
      </c>
      <c r="S686" s="25" t="s">
        <v>13409</v>
      </c>
      <c r="T686" s="23" t="s">
        <v>8196</v>
      </c>
      <c r="U686" s="23" t="s">
        <v>13410</v>
      </c>
      <c r="V686" s="25" t="s">
        <v>13411</v>
      </c>
      <c r="W686" s="23" t="s">
        <v>13264</v>
      </c>
      <c r="X686" s="23" t="s">
        <v>7226</v>
      </c>
      <c r="Y686" s="23" t="s">
        <v>7226</v>
      </c>
      <c r="Z686" s="25" t="s">
        <v>7225</v>
      </c>
      <c r="AA686" s="23" t="s">
        <v>8026</v>
      </c>
      <c r="AB686" s="23" t="s">
        <v>9164</v>
      </c>
      <c r="AC686" s="25" t="s">
        <v>13412</v>
      </c>
    </row>
    <row r="687" spans="2:29" x14ac:dyDescent="0.25">
      <c r="B687" s="21" t="s">
        <v>9147</v>
      </c>
      <c r="C687" s="22" t="s">
        <v>8185</v>
      </c>
      <c r="D687" s="23" t="s">
        <v>9147</v>
      </c>
      <c r="E687" s="23" t="s">
        <v>7266</v>
      </c>
      <c r="F687" s="23" t="s">
        <v>13252</v>
      </c>
      <c r="G687" s="23" t="s">
        <v>8186</v>
      </c>
      <c r="H687" s="23" t="s">
        <v>13413</v>
      </c>
      <c r="I687" s="23" t="s">
        <v>13338</v>
      </c>
      <c r="J687" s="23" t="s">
        <v>9152</v>
      </c>
      <c r="K687" s="23" t="s">
        <v>13414</v>
      </c>
      <c r="L687" s="24" t="s">
        <v>13415</v>
      </c>
      <c r="M687" s="23" t="s">
        <v>7274</v>
      </c>
      <c r="N687" s="23" t="s">
        <v>9155</v>
      </c>
      <c r="O687" s="23" t="s">
        <v>13416</v>
      </c>
      <c r="P687" s="25" t="s">
        <v>13417</v>
      </c>
      <c r="Q687" s="25" t="s">
        <v>13418</v>
      </c>
      <c r="R687" s="25" t="s">
        <v>13419</v>
      </c>
      <c r="S687" s="25" t="s">
        <v>13420</v>
      </c>
      <c r="T687" s="23" t="s">
        <v>8196</v>
      </c>
      <c r="U687" s="23" t="s">
        <v>13421</v>
      </c>
      <c r="V687" s="25" t="s">
        <v>13422</v>
      </c>
      <c r="W687" s="23" t="s">
        <v>13264</v>
      </c>
      <c r="X687" s="23" t="s">
        <v>7226</v>
      </c>
      <c r="Y687" s="23" t="s">
        <v>7226</v>
      </c>
      <c r="Z687" s="25" t="s">
        <v>7225</v>
      </c>
      <c r="AA687" s="23" t="s">
        <v>8026</v>
      </c>
      <c r="AB687" s="23" t="s">
        <v>9164</v>
      </c>
      <c r="AC687" s="25" t="s">
        <v>13423</v>
      </c>
    </row>
    <row r="688" spans="2:29" x14ac:dyDescent="0.25">
      <c r="B688" s="21" t="s">
        <v>9147</v>
      </c>
      <c r="C688" s="22" t="s">
        <v>8185</v>
      </c>
      <c r="D688" s="23" t="s">
        <v>9147</v>
      </c>
      <c r="E688" s="23" t="s">
        <v>7266</v>
      </c>
      <c r="F688" s="23" t="s">
        <v>13252</v>
      </c>
      <c r="G688" s="23" t="s">
        <v>8186</v>
      </c>
      <c r="H688" s="23" t="s">
        <v>13424</v>
      </c>
      <c r="I688" s="23" t="s">
        <v>13338</v>
      </c>
      <c r="J688" s="23" t="s">
        <v>9152</v>
      </c>
      <c r="K688" s="23" t="s">
        <v>13425</v>
      </c>
      <c r="L688" s="24" t="s">
        <v>13426</v>
      </c>
      <c r="M688" s="23" t="s">
        <v>7274</v>
      </c>
      <c r="N688" s="23" t="s">
        <v>9155</v>
      </c>
      <c r="O688" s="23" t="s">
        <v>13427</v>
      </c>
      <c r="P688" s="25" t="s">
        <v>13428</v>
      </c>
      <c r="Q688" s="25" t="s">
        <v>13429</v>
      </c>
      <c r="R688" s="25" t="s">
        <v>13430</v>
      </c>
      <c r="S688" s="25" t="s">
        <v>13431</v>
      </c>
      <c r="T688" s="23" t="s">
        <v>8196</v>
      </c>
      <c r="U688" s="23" t="s">
        <v>13432</v>
      </c>
      <c r="V688" s="25" t="s">
        <v>13433</v>
      </c>
      <c r="W688" s="23" t="s">
        <v>13264</v>
      </c>
      <c r="X688" s="23" t="s">
        <v>7226</v>
      </c>
      <c r="Y688" s="23" t="s">
        <v>7226</v>
      </c>
      <c r="Z688" s="25" t="s">
        <v>7225</v>
      </c>
      <c r="AA688" s="23" t="s">
        <v>8026</v>
      </c>
      <c r="AB688" s="23" t="s">
        <v>9164</v>
      </c>
      <c r="AC688" s="25" t="s">
        <v>13434</v>
      </c>
    </row>
    <row r="689" spans="2:29" x14ac:dyDescent="0.25">
      <c r="B689" s="21" t="s">
        <v>9147</v>
      </c>
      <c r="C689" s="22" t="s">
        <v>8185</v>
      </c>
      <c r="D689" s="23" t="s">
        <v>9147</v>
      </c>
      <c r="E689" s="23" t="s">
        <v>7266</v>
      </c>
      <c r="F689" s="23" t="s">
        <v>13252</v>
      </c>
      <c r="G689" s="23" t="s">
        <v>8186</v>
      </c>
      <c r="H689" s="23" t="s">
        <v>13435</v>
      </c>
      <c r="I689" s="23" t="s">
        <v>13338</v>
      </c>
      <c r="J689" s="23" t="s">
        <v>9152</v>
      </c>
      <c r="K689" s="23" t="s">
        <v>13436</v>
      </c>
      <c r="L689" s="24" t="s">
        <v>13437</v>
      </c>
      <c r="M689" s="23" t="s">
        <v>7274</v>
      </c>
      <c r="N689" s="23" t="s">
        <v>9155</v>
      </c>
      <c r="O689" s="23" t="s">
        <v>13438</v>
      </c>
      <c r="P689" s="25" t="s">
        <v>13439</v>
      </c>
      <c r="Q689" s="25" t="s">
        <v>13440</v>
      </c>
      <c r="R689" s="25" t="s">
        <v>13441</v>
      </c>
      <c r="S689" s="25" t="s">
        <v>13442</v>
      </c>
      <c r="T689" s="23" t="s">
        <v>8196</v>
      </c>
      <c r="U689" s="23" t="s">
        <v>13443</v>
      </c>
      <c r="V689" s="25" t="s">
        <v>13444</v>
      </c>
      <c r="W689" s="23" t="s">
        <v>13264</v>
      </c>
      <c r="X689" s="23" t="s">
        <v>7226</v>
      </c>
      <c r="Y689" s="23" t="s">
        <v>7226</v>
      </c>
      <c r="Z689" s="25" t="s">
        <v>7225</v>
      </c>
      <c r="AA689" s="23" t="s">
        <v>8026</v>
      </c>
      <c r="AB689" s="23" t="s">
        <v>9164</v>
      </c>
      <c r="AC689" s="25" t="s">
        <v>13445</v>
      </c>
    </row>
    <row r="690" spans="2:29" x14ac:dyDescent="0.25">
      <c r="B690" s="21" t="s">
        <v>9147</v>
      </c>
      <c r="C690" s="22" t="s">
        <v>8185</v>
      </c>
      <c r="D690" s="23" t="s">
        <v>9147</v>
      </c>
      <c r="E690" s="23" t="s">
        <v>7266</v>
      </c>
      <c r="F690" s="23" t="s">
        <v>13252</v>
      </c>
      <c r="G690" s="23" t="s">
        <v>8186</v>
      </c>
      <c r="H690" s="23" t="s">
        <v>13446</v>
      </c>
      <c r="I690" s="23" t="s">
        <v>13338</v>
      </c>
      <c r="J690" s="23" t="s">
        <v>9152</v>
      </c>
      <c r="K690" s="23" t="s">
        <v>13447</v>
      </c>
      <c r="L690" s="24" t="s">
        <v>13448</v>
      </c>
      <c r="M690" s="23" t="s">
        <v>7274</v>
      </c>
      <c r="N690" s="23" t="s">
        <v>9155</v>
      </c>
      <c r="O690" s="23" t="s">
        <v>13449</v>
      </c>
      <c r="P690" s="25" t="s">
        <v>13450</v>
      </c>
      <c r="Q690" s="25" t="s">
        <v>13451</v>
      </c>
      <c r="R690" s="25" t="s">
        <v>13452</v>
      </c>
      <c r="S690" s="25" t="s">
        <v>13453</v>
      </c>
      <c r="T690" s="23" t="s">
        <v>8196</v>
      </c>
      <c r="U690" s="23" t="s">
        <v>13454</v>
      </c>
      <c r="V690" s="25" t="s">
        <v>13455</v>
      </c>
      <c r="W690" s="23" t="s">
        <v>13264</v>
      </c>
      <c r="X690" s="23" t="s">
        <v>7226</v>
      </c>
      <c r="Y690" s="23" t="s">
        <v>7226</v>
      </c>
      <c r="Z690" s="25" t="s">
        <v>7225</v>
      </c>
      <c r="AA690" s="23" t="s">
        <v>8026</v>
      </c>
      <c r="AB690" s="23" t="s">
        <v>9164</v>
      </c>
      <c r="AC690" s="25" t="s">
        <v>13456</v>
      </c>
    </row>
    <row r="691" spans="2:29" x14ac:dyDescent="0.25">
      <c r="B691" s="21"/>
      <c r="C691" s="22"/>
      <c r="D691" s="23"/>
      <c r="E691" s="23"/>
      <c r="F691" s="23"/>
      <c r="G691" s="23"/>
      <c r="H691" s="26"/>
      <c r="I691" s="23"/>
      <c r="J691" s="26"/>
      <c r="K691" s="26"/>
      <c r="L691" s="27" t="s">
        <v>13457</v>
      </c>
      <c r="M691" s="26"/>
      <c r="N691" s="26"/>
      <c r="O691" s="26"/>
      <c r="P691" s="28" t="s">
        <v>13458</v>
      </c>
      <c r="Q691" s="28" t="s">
        <v>13459</v>
      </c>
      <c r="R691" s="28" t="s">
        <v>13460</v>
      </c>
      <c r="S691" s="28" t="s">
        <v>13461</v>
      </c>
      <c r="T691" s="26"/>
      <c r="U691" s="26"/>
      <c r="V691" s="28" t="s">
        <v>13462</v>
      </c>
      <c r="W691" s="26"/>
      <c r="X691" s="26"/>
      <c r="Y691" s="26"/>
      <c r="Z691" s="28" t="s">
        <v>7225</v>
      </c>
      <c r="AA691" s="26"/>
      <c r="AB691" s="26"/>
      <c r="AC691" s="28" t="s">
        <v>13463</v>
      </c>
    </row>
    <row r="692" spans="2:29" x14ac:dyDescent="0.25">
      <c r="B692" s="21" t="s">
        <v>7267</v>
      </c>
      <c r="C692" s="22" t="s">
        <v>7432</v>
      </c>
      <c r="D692" s="23" t="s">
        <v>9147</v>
      </c>
      <c r="E692" s="23" t="s">
        <v>7266</v>
      </c>
      <c r="F692" s="23" t="s">
        <v>13252</v>
      </c>
      <c r="G692" s="23" t="s">
        <v>7435</v>
      </c>
      <c r="H692" s="23" t="s">
        <v>13464</v>
      </c>
      <c r="I692" s="23" t="s">
        <v>13465</v>
      </c>
      <c r="J692" s="23" t="s">
        <v>12039</v>
      </c>
      <c r="K692" s="23" t="s">
        <v>13466</v>
      </c>
      <c r="L692" s="24" t="s">
        <v>13467</v>
      </c>
      <c r="M692" s="23" t="s">
        <v>7274</v>
      </c>
      <c r="N692" s="23" t="s">
        <v>8018</v>
      </c>
      <c r="O692" s="23" t="s">
        <v>13468</v>
      </c>
      <c r="P692" s="25" t="s">
        <v>13469</v>
      </c>
      <c r="Q692" s="25" t="s">
        <v>13470</v>
      </c>
      <c r="R692" s="25" t="s">
        <v>13471</v>
      </c>
      <c r="S692" s="25" t="s">
        <v>13472</v>
      </c>
      <c r="T692" s="23" t="s">
        <v>7447</v>
      </c>
      <c r="U692" s="23" t="s">
        <v>13473</v>
      </c>
      <c r="V692" s="25" t="s">
        <v>13474</v>
      </c>
      <c r="W692" s="23" t="s">
        <v>13264</v>
      </c>
      <c r="X692" s="23" t="s">
        <v>7226</v>
      </c>
      <c r="Y692" s="23" t="s">
        <v>7226</v>
      </c>
      <c r="Z692" s="25" t="s">
        <v>7225</v>
      </c>
      <c r="AA692" s="23" t="s">
        <v>8026</v>
      </c>
      <c r="AB692" s="23" t="s">
        <v>8027</v>
      </c>
      <c r="AC692" s="25" t="s">
        <v>13475</v>
      </c>
    </row>
    <row r="693" spans="2:29" x14ac:dyDescent="0.25">
      <c r="B693" s="21" t="s">
        <v>7267</v>
      </c>
      <c r="C693" s="22" t="s">
        <v>7432</v>
      </c>
      <c r="D693" s="23" t="s">
        <v>9147</v>
      </c>
      <c r="E693" s="23" t="s">
        <v>7266</v>
      </c>
      <c r="F693" s="23" t="s">
        <v>13252</v>
      </c>
      <c r="G693" s="23" t="s">
        <v>7435</v>
      </c>
      <c r="H693" s="23" t="s">
        <v>13476</v>
      </c>
      <c r="I693" s="23" t="s">
        <v>13465</v>
      </c>
      <c r="J693" s="23" t="s">
        <v>12039</v>
      </c>
      <c r="K693" s="23" t="s">
        <v>13477</v>
      </c>
      <c r="L693" s="24" t="s">
        <v>13478</v>
      </c>
      <c r="M693" s="23" t="s">
        <v>7274</v>
      </c>
      <c r="N693" s="23" t="s">
        <v>8018</v>
      </c>
      <c r="O693" s="23" t="s">
        <v>13479</v>
      </c>
      <c r="P693" s="25" t="s">
        <v>13480</v>
      </c>
      <c r="Q693" s="25" t="s">
        <v>13481</v>
      </c>
      <c r="R693" s="25" t="s">
        <v>13482</v>
      </c>
      <c r="S693" s="25" t="s">
        <v>13483</v>
      </c>
      <c r="T693" s="23" t="s">
        <v>7447</v>
      </c>
      <c r="U693" s="23" t="s">
        <v>13484</v>
      </c>
      <c r="V693" s="25" t="s">
        <v>13485</v>
      </c>
      <c r="W693" s="23" t="s">
        <v>13264</v>
      </c>
      <c r="X693" s="23" t="s">
        <v>7226</v>
      </c>
      <c r="Y693" s="23" t="s">
        <v>7226</v>
      </c>
      <c r="Z693" s="25" t="s">
        <v>7225</v>
      </c>
      <c r="AA693" s="23" t="s">
        <v>8026</v>
      </c>
      <c r="AB693" s="23" t="s">
        <v>8027</v>
      </c>
      <c r="AC693" s="25" t="s">
        <v>13486</v>
      </c>
    </row>
    <row r="694" spans="2:29" x14ac:dyDescent="0.25">
      <c r="B694" s="21" t="s">
        <v>7267</v>
      </c>
      <c r="C694" s="22" t="s">
        <v>7432</v>
      </c>
      <c r="D694" s="23" t="s">
        <v>9147</v>
      </c>
      <c r="E694" s="23" t="s">
        <v>7266</v>
      </c>
      <c r="F694" s="23" t="s">
        <v>13252</v>
      </c>
      <c r="G694" s="23" t="s">
        <v>7435</v>
      </c>
      <c r="H694" s="23" t="s">
        <v>13487</v>
      </c>
      <c r="I694" s="23" t="s">
        <v>13465</v>
      </c>
      <c r="J694" s="23" t="s">
        <v>12039</v>
      </c>
      <c r="K694" s="23" t="s">
        <v>13488</v>
      </c>
      <c r="L694" s="24" t="s">
        <v>13489</v>
      </c>
      <c r="M694" s="23" t="s">
        <v>7274</v>
      </c>
      <c r="N694" s="23" t="s">
        <v>8018</v>
      </c>
      <c r="O694" s="23" t="s">
        <v>13490</v>
      </c>
      <c r="P694" s="25" t="s">
        <v>13491</v>
      </c>
      <c r="Q694" s="25" t="s">
        <v>13492</v>
      </c>
      <c r="R694" s="25" t="s">
        <v>13493</v>
      </c>
      <c r="S694" s="25" t="s">
        <v>13494</v>
      </c>
      <c r="T694" s="23" t="s">
        <v>7447</v>
      </c>
      <c r="U694" s="23" t="s">
        <v>13495</v>
      </c>
      <c r="V694" s="25" t="s">
        <v>13496</v>
      </c>
      <c r="W694" s="23" t="s">
        <v>13264</v>
      </c>
      <c r="X694" s="23" t="s">
        <v>7226</v>
      </c>
      <c r="Y694" s="23" t="s">
        <v>7226</v>
      </c>
      <c r="Z694" s="25" t="s">
        <v>7225</v>
      </c>
      <c r="AA694" s="23" t="s">
        <v>8026</v>
      </c>
      <c r="AB694" s="23" t="s">
        <v>8027</v>
      </c>
      <c r="AC694" s="25" t="s">
        <v>13497</v>
      </c>
    </row>
    <row r="695" spans="2:29" x14ac:dyDescent="0.25">
      <c r="B695" s="21" t="s">
        <v>7267</v>
      </c>
      <c r="C695" s="22" t="s">
        <v>7432</v>
      </c>
      <c r="D695" s="23" t="s">
        <v>9147</v>
      </c>
      <c r="E695" s="23" t="s">
        <v>7266</v>
      </c>
      <c r="F695" s="23" t="s">
        <v>13252</v>
      </c>
      <c r="G695" s="23" t="s">
        <v>7435</v>
      </c>
      <c r="H695" s="23" t="s">
        <v>13498</v>
      </c>
      <c r="I695" s="23" t="s">
        <v>13465</v>
      </c>
      <c r="J695" s="23" t="s">
        <v>12039</v>
      </c>
      <c r="K695" s="23" t="s">
        <v>13499</v>
      </c>
      <c r="L695" s="24" t="s">
        <v>13500</v>
      </c>
      <c r="M695" s="23" t="s">
        <v>7274</v>
      </c>
      <c r="N695" s="23" t="s">
        <v>8018</v>
      </c>
      <c r="O695" s="23" t="s">
        <v>13501</v>
      </c>
      <c r="P695" s="25" t="s">
        <v>13502</v>
      </c>
      <c r="Q695" s="25" t="s">
        <v>13503</v>
      </c>
      <c r="R695" s="25" t="s">
        <v>13504</v>
      </c>
      <c r="S695" s="25" t="s">
        <v>13505</v>
      </c>
      <c r="T695" s="23" t="s">
        <v>7447</v>
      </c>
      <c r="U695" s="23" t="s">
        <v>13506</v>
      </c>
      <c r="V695" s="25" t="s">
        <v>13507</v>
      </c>
      <c r="W695" s="23" t="s">
        <v>13264</v>
      </c>
      <c r="X695" s="23" t="s">
        <v>7226</v>
      </c>
      <c r="Y695" s="23" t="s">
        <v>7226</v>
      </c>
      <c r="Z695" s="25" t="s">
        <v>7225</v>
      </c>
      <c r="AA695" s="23" t="s">
        <v>8026</v>
      </c>
      <c r="AB695" s="23" t="s">
        <v>8027</v>
      </c>
      <c r="AC695" s="25" t="s">
        <v>13508</v>
      </c>
    </row>
    <row r="696" spans="2:29" x14ac:dyDescent="0.25">
      <c r="B696" s="21" t="s">
        <v>7267</v>
      </c>
      <c r="C696" s="22" t="s">
        <v>7432</v>
      </c>
      <c r="D696" s="23" t="s">
        <v>9147</v>
      </c>
      <c r="E696" s="23" t="s">
        <v>7266</v>
      </c>
      <c r="F696" s="23" t="s">
        <v>13252</v>
      </c>
      <c r="G696" s="23" t="s">
        <v>7435</v>
      </c>
      <c r="H696" s="23" t="s">
        <v>13509</v>
      </c>
      <c r="I696" s="23" t="s">
        <v>13465</v>
      </c>
      <c r="J696" s="23" t="s">
        <v>12039</v>
      </c>
      <c r="K696" s="23" t="s">
        <v>13510</v>
      </c>
      <c r="L696" s="24" t="s">
        <v>13511</v>
      </c>
      <c r="M696" s="23" t="s">
        <v>7274</v>
      </c>
      <c r="N696" s="23" t="s">
        <v>8018</v>
      </c>
      <c r="O696" s="23" t="s">
        <v>13512</v>
      </c>
      <c r="P696" s="25" t="s">
        <v>13513</v>
      </c>
      <c r="Q696" s="25" t="s">
        <v>13514</v>
      </c>
      <c r="R696" s="25" t="s">
        <v>13515</v>
      </c>
      <c r="S696" s="25" t="s">
        <v>13516</v>
      </c>
      <c r="T696" s="23" t="s">
        <v>7447</v>
      </c>
      <c r="U696" s="23" t="s">
        <v>7525</v>
      </c>
      <c r="V696" s="25" t="s">
        <v>13517</v>
      </c>
      <c r="W696" s="23" t="s">
        <v>13264</v>
      </c>
      <c r="X696" s="23" t="s">
        <v>7226</v>
      </c>
      <c r="Y696" s="23" t="s">
        <v>7226</v>
      </c>
      <c r="Z696" s="25" t="s">
        <v>7225</v>
      </c>
      <c r="AA696" s="23" t="s">
        <v>8026</v>
      </c>
      <c r="AB696" s="23" t="s">
        <v>8027</v>
      </c>
      <c r="AC696" s="25" t="s">
        <v>13518</v>
      </c>
    </row>
    <row r="697" spans="2:29" x14ac:dyDescent="0.25">
      <c r="B697" s="21" t="s">
        <v>7267</v>
      </c>
      <c r="C697" s="22" t="s">
        <v>7432</v>
      </c>
      <c r="D697" s="23" t="s">
        <v>9147</v>
      </c>
      <c r="E697" s="23" t="s">
        <v>7266</v>
      </c>
      <c r="F697" s="23" t="s">
        <v>13252</v>
      </c>
      <c r="G697" s="23" t="s">
        <v>7435</v>
      </c>
      <c r="H697" s="23" t="s">
        <v>13519</v>
      </c>
      <c r="I697" s="23" t="s">
        <v>13465</v>
      </c>
      <c r="J697" s="23" t="s">
        <v>12039</v>
      </c>
      <c r="K697" s="23" t="s">
        <v>13520</v>
      </c>
      <c r="L697" s="24" t="s">
        <v>13521</v>
      </c>
      <c r="M697" s="23" t="s">
        <v>7274</v>
      </c>
      <c r="N697" s="23" t="s">
        <v>8018</v>
      </c>
      <c r="O697" s="23" t="s">
        <v>13522</v>
      </c>
      <c r="P697" s="25" t="s">
        <v>13523</v>
      </c>
      <c r="Q697" s="25" t="s">
        <v>13524</v>
      </c>
      <c r="R697" s="25" t="s">
        <v>13525</v>
      </c>
      <c r="S697" s="25" t="s">
        <v>13526</v>
      </c>
      <c r="T697" s="23" t="s">
        <v>7447</v>
      </c>
      <c r="U697" s="23" t="s">
        <v>11481</v>
      </c>
      <c r="V697" s="25" t="s">
        <v>13527</v>
      </c>
      <c r="W697" s="23" t="s">
        <v>13264</v>
      </c>
      <c r="X697" s="23" t="s">
        <v>7226</v>
      </c>
      <c r="Y697" s="23" t="s">
        <v>7226</v>
      </c>
      <c r="Z697" s="25" t="s">
        <v>7225</v>
      </c>
      <c r="AA697" s="23" t="s">
        <v>8026</v>
      </c>
      <c r="AB697" s="23" t="s">
        <v>8027</v>
      </c>
      <c r="AC697" s="25" t="s">
        <v>13528</v>
      </c>
    </row>
    <row r="698" spans="2:29" x14ac:dyDescent="0.25">
      <c r="B698" s="21" t="s">
        <v>7267</v>
      </c>
      <c r="C698" s="22" t="s">
        <v>7432</v>
      </c>
      <c r="D698" s="23" t="s">
        <v>9147</v>
      </c>
      <c r="E698" s="23" t="s">
        <v>7266</v>
      </c>
      <c r="F698" s="23" t="s">
        <v>13252</v>
      </c>
      <c r="G698" s="23" t="s">
        <v>7435</v>
      </c>
      <c r="H698" s="23" t="s">
        <v>13529</v>
      </c>
      <c r="I698" s="23" t="s">
        <v>13465</v>
      </c>
      <c r="J698" s="23" t="s">
        <v>12039</v>
      </c>
      <c r="K698" s="23" t="s">
        <v>13530</v>
      </c>
      <c r="L698" s="24" t="s">
        <v>13531</v>
      </c>
      <c r="M698" s="23" t="s">
        <v>7274</v>
      </c>
      <c r="N698" s="23" t="s">
        <v>8018</v>
      </c>
      <c r="O698" s="23" t="s">
        <v>13532</v>
      </c>
      <c r="P698" s="25" t="s">
        <v>13533</v>
      </c>
      <c r="Q698" s="25" t="s">
        <v>13534</v>
      </c>
      <c r="R698" s="25" t="s">
        <v>12689</v>
      </c>
      <c r="S698" s="25" t="s">
        <v>13535</v>
      </c>
      <c r="T698" s="23" t="s">
        <v>7447</v>
      </c>
      <c r="U698" s="23" t="s">
        <v>13536</v>
      </c>
      <c r="V698" s="25" t="s">
        <v>13537</v>
      </c>
      <c r="W698" s="23" t="s">
        <v>13264</v>
      </c>
      <c r="X698" s="23" t="s">
        <v>7226</v>
      </c>
      <c r="Y698" s="23" t="s">
        <v>7226</v>
      </c>
      <c r="Z698" s="25" t="s">
        <v>7225</v>
      </c>
      <c r="AA698" s="23" t="s">
        <v>8026</v>
      </c>
      <c r="AB698" s="23" t="s">
        <v>8027</v>
      </c>
      <c r="AC698" s="25" t="s">
        <v>13538</v>
      </c>
    </row>
    <row r="699" spans="2:29" x14ac:dyDescent="0.25">
      <c r="B699" s="21" t="s">
        <v>7267</v>
      </c>
      <c r="C699" s="22" t="s">
        <v>7432</v>
      </c>
      <c r="D699" s="23" t="s">
        <v>9147</v>
      </c>
      <c r="E699" s="23" t="s">
        <v>7266</v>
      </c>
      <c r="F699" s="23" t="s">
        <v>13252</v>
      </c>
      <c r="G699" s="23" t="s">
        <v>7435</v>
      </c>
      <c r="H699" s="23" t="s">
        <v>13539</v>
      </c>
      <c r="I699" s="23" t="s">
        <v>13465</v>
      </c>
      <c r="J699" s="23" t="s">
        <v>12039</v>
      </c>
      <c r="K699" s="23" t="s">
        <v>13540</v>
      </c>
      <c r="L699" s="24" t="s">
        <v>13541</v>
      </c>
      <c r="M699" s="23" t="s">
        <v>7274</v>
      </c>
      <c r="N699" s="23" t="s">
        <v>8018</v>
      </c>
      <c r="O699" s="23" t="s">
        <v>13542</v>
      </c>
      <c r="P699" s="25" t="s">
        <v>13543</v>
      </c>
      <c r="Q699" s="25" t="s">
        <v>13544</v>
      </c>
      <c r="R699" s="25" t="s">
        <v>13545</v>
      </c>
      <c r="S699" s="25" t="s">
        <v>13546</v>
      </c>
      <c r="T699" s="23" t="s">
        <v>7447</v>
      </c>
      <c r="U699" s="23" t="s">
        <v>7547</v>
      </c>
      <c r="V699" s="25" t="s">
        <v>13547</v>
      </c>
      <c r="W699" s="23" t="s">
        <v>13264</v>
      </c>
      <c r="X699" s="23" t="s">
        <v>7226</v>
      </c>
      <c r="Y699" s="23" t="s">
        <v>7226</v>
      </c>
      <c r="Z699" s="25" t="s">
        <v>7225</v>
      </c>
      <c r="AA699" s="23" t="s">
        <v>8026</v>
      </c>
      <c r="AB699" s="23" t="s">
        <v>8027</v>
      </c>
      <c r="AC699" s="25" t="s">
        <v>13548</v>
      </c>
    </row>
    <row r="700" spans="2:29" x14ac:dyDescent="0.25">
      <c r="B700" s="21" t="s">
        <v>7267</v>
      </c>
      <c r="C700" s="22" t="s">
        <v>7432</v>
      </c>
      <c r="D700" s="23" t="s">
        <v>9147</v>
      </c>
      <c r="E700" s="23" t="s">
        <v>7266</v>
      </c>
      <c r="F700" s="23" t="s">
        <v>13252</v>
      </c>
      <c r="G700" s="23" t="s">
        <v>7435</v>
      </c>
      <c r="H700" s="23" t="s">
        <v>13549</v>
      </c>
      <c r="I700" s="23" t="s">
        <v>13465</v>
      </c>
      <c r="J700" s="23" t="s">
        <v>12039</v>
      </c>
      <c r="K700" s="23" t="s">
        <v>13550</v>
      </c>
      <c r="L700" s="24" t="s">
        <v>13551</v>
      </c>
      <c r="M700" s="23" t="s">
        <v>7274</v>
      </c>
      <c r="N700" s="23" t="s">
        <v>8018</v>
      </c>
      <c r="O700" s="23" t="s">
        <v>13552</v>
      </c>
      <c r="P700" s="25" t="s">
        <v>13553</v>
      </c>
      <c r="Q700" s="25" t="s">
        <v>13554</v>
      </c>
      <c r="R700" s="25" t="s">
        <v>13555</v>
      </c>
      <c r="S700" s="25" t="s">
        <v>13556</v>
      </c>
      <c r="T700" s="23" t="s">
        <v>7447</v>
      </c>
      <c r="U700" s="23" t="s">
        <v>7547</v>
      </c>
      <c r="V700" s="25" t="s">
        <v>13557</v>
      </c>
      <c r="W700" s="23" t="s">
        <v>13264</v>
      </c>
      <c r="X700" s="23" t="s">
        <v>7226</v>
      </c>
      <c r="Y700" s="23" t="s">
        <v>7226</v>
      </c>
      <c r="Z700" s="25" t="s">
        <v>7225</v>
      </c>
      <c r="AA700" s="23" t="s">
        <v>8026</v>
      </c>
      <c r="AB700" s="23" t="s">
        <v>8027</v>
      </c>
      <c r="AC700" s="25" t="s">
        <v>13558</v>
      </c>
    </row>
    <row r="701" spans="2:29" x14ac:dyDescent="0.25">
      <c r="B701" s="21" t="s">
        <v>7267</v>
      </c>
      <c r="C701" s="22" t="s">
        <v>7432</v>
      </c>
      <c r="D701" s="23" t="s">
        <v>9147</v>
      </c>
      <c r="E701" s="23" t="s">
        <v>7266</v>
      </c>
      <c r="F701" s="23" t="s">
        <v>13252</v>
      </c>
      <c r="G701" s="23" t="s">
        <v>7435</v>
      </c>
      <c r="H701" s="23" t="s">
        <v>13559</v>
      </c>
      <c r="I701" s="23" t="s">
        <v>13465</v>
      </c>
      <c r="J701" s="23" t="s">
        <v>12039</v>
      </c>
      <c r="K701" s="23" t="s">
        <v>13560</v>
      </c>
      <c r="L701" s="24" t="s">
        <v>13561</v>
      </c>
      <c r="M701" s="23" t="s">
        <v>7274</v>
      </c>
      <c r="N701" s="23" t="s">
        <v>8018</v>
      </c>
      <c r="O701" s="23" t="s">
        <v>13562</v>
      </c>
      <c r="P701" s="25" t="s">
        <v>13563</v>
      </c>
      <c r="Q701" s="25" t="s">
        <v>13564</v>
      </c>
      <c r="R701" s="25" t="s">
        <v>13565</v>
      </c>
      <c r="S701" s="25" t="s">
        <v>13566</v>
      </c>
      <c r="T701" s="23" t="s">
        <v>7447</v>
      </c>
      <c r="U701" s="23" t="s">
        <v>13567</v>
      </c>
      <c r="V701" s="25" t="s">
        <v>13568</v>
      </c>
      <c r="W701" s="23" t="s">
        <v>13264</v>
      </c>
      <c r="X701" s="23" t="s">
        <v>7226</v>
      </c>
      <c r="Y701" s="23" t="s">
        <v>7226</v>
      </c>
      <c r="Z701" s="25" t="s">
        <v>7225</v>
      </c>
      <c r="AA701" s="23" t="s">
        <v>8026</v>
      </c>
      <c r="AB701" s="23" t="s">
        <v>8027</v>
      </c>
      <c r="AC701" s="25" t="s">
        <v>13569</v>
      </c>
    </row>
    <row r="702" spans="2:29" x14ac:dyDescent="0.25">
      <c r="B702" s="21" t="s">
        <v>7267</v>
      </c>
      <c r="C702" s="22" t="s">
        <v>7432</v>
      </c>
      <c r="D702" s="23" t="s">
        <v>9147</v>
      </c>
      <c r="E702" s="23" t="s">
        <v>7266</v>
      </c>
      <c r="F702" s="23" t="s">
        <v>13252</v>
      </c>
      <c r="G702" s="23" t="s">
        <v>7435</v>
      </c>
      <c r="H702" s="23" t="s">
        <v>13570</v>
      </c>
      <c r="I702" s="23" t="s">
        <v>13465</v>
      </c>
      <c r="J702" s="23" t="s">
        <v>12039</v>
      </c>
      <c r="K702" s="23" t="s">
        <v>13571</v>
      </c>
      <c r="L702" s="24" t="s">
        <v>13572</v>
      </c>
      <c r="M702" s="23" t="s">
        <v>7274</v>
      </c>
      <c r="N702" s="23" t="s">
        <v>8018</v>
      </c>
      <c r="O702" s="23" t="s">
        <v>13479</v>
      </c>
      <c r="P702" s="25" t="s">
        <v>13573</v>
      </c>
      <c r="Q702" s="25" t="s">
        <v>13574</v>
      </c>
      <c r="R702" s="25" t="s">
        <v>13575</v>
      </c>
      <c r="S702" s="25" t="s">
        <v>13576</v>
      </c>
      <c r="T702" s="23" t="s">
        <v>7447</v>
      </c>
      <c r="U702" s="23" t="s">
        <v>13577</v>
      </c>
      <c r="V702" s="25" t="s">
        <v>13578</v>
      </c>
      <c r="W702" s="23" t="s">
        <v>13264</v>
      </c>
      <c r="X702" s="23" t="s">
        <v>7226</v>
      </c>
      <c r="Y702" s="23" t="s">
        <v>7226</v>
      </c>
      <c r="Z702" s="25" t="s">
        <v>7225</v>
      </c>
      <c r="AA702" s="23" t="s">
        <v>8026</v>
      </c>
      <c r="AB702" s="23" t="s">
        <v>8027</v>
      </c>
      <c r="AC702" s="25" t="s">
        <v>13579</v>
      </c>
    </row>
    <row r="703" spans="2:29" x14ac:dyDescent="0.25">
      <c r="B703" s="21" t="s">
        <v>7267</v>
      </c>
      <c r="C703" s="22" t="s">
        <v>7432</v>
      </c>
      <c r="D703" s="23" t="s">
        <v>9147</v>
      </c>
      <c r="E703" s="23" t="s">
        <v>7266</v>
      </c>
      <c r="F703" s="23" t="s">
        <v>13252</v>
      </c>
      <c r="G703" s="23" t="s">
        <v>7435</v>
      </c>
      <c r="H703" s="23" t="s">
        <v>13580</v>
      </c>
      <c r="I703" s="23" t="s">
        <v>13465</v>
      </c>
      <c r="J703" s="23" t="s">
        <v>12039</v>
      </c>
      <c r="K703" s="23" t="s">
        <v>13581</v>
      </c>
      <c r="L703" s="24" t="s">
        <v>13582</v>
      </c>
      <c r="M703" s="23" t="s">
        <v>7274</v>
      </c>
      <c r="N703" s="23" t="s">
        <v>8018</v>
      </c>
      <c r="O703" s="23" t="s">
        <v>13583</v>
      </c>
      <c r="P703" s="25" t="s">
        <v>13584</v>
      </c>
      <c r="Q703" s="25" t="s">
        <v>13585</v>
      </c>
      <c r="R703" s="25" t="s">
        <v>13586</v>
      </c>
      <c r="S703" s="25" t="s">
        <v>13587</v>
      </c>
      <c r="T703" s="23" t="s">
        <v>7447</v>
      </c>
      <c r="U703" s="23" t="s">
        <v>7536</v>
      </c>
      <c r="V703" s="25" t="s">
        <v>13588</v>
      </c>
      <c r="W703" s="23" t="s">
        <v>13264</v>
      </c>
      <c r="X703" s="23" t="s">
        <v>7226</v>
      </c>
      <c r="Y703" s="23" t="s">
        <v>7226</v>
      </c>
      <c r="Z703" s="25" t="s">
        <v>7225</v>
      </c>
      <c r="AA703" s="23" t="s">
        <v>8026</v>
      </c>
      <c r="AB703" s="23" t="s">
        <v>8027</v>
      </c>
      <c r="AC703" s="25" t="s">
        <v>13589</v>
      </c>
    </row>
    <row r="704" spans="2:29" x14ac:dyDescent="0.25">
      <c r="B704" s="21"/>
      <c r="C704" s="22"/>
      <c r="D704" s="23"/>
      <c r="E704" s="23"/>
      <c r="F704" s="23"/>
      <c r="G704" s="23"/>
      <c r="H704" s="26"/>
      <c r="I704" s="23"/>
      <c r="J704" s="26"/>
      <c r="K704" s="26"/>
      <c r="L704" s="27" t="s">
        <v>13590</v>
      </c>
      <c r="M704" s="26"/>
      <c r="N704" s="26"/>
      <c r="O704" s="26"/>
      <c r="P704" s="28" t="s">
        <v>13591</v>
      </c>
      <c r="Q704" s="28" t="s">
        <v>13592</v>
      </c>
      <c r="R704" s="28" t="s">
        <v>9791</v>
      </c>
      <c r="S704" s="28" t="s">
        <v>13593</v>
      </c>
      <c r="T704" s="26"/>
      <c r="U704" s="26"/>
      <c r="V704" s="28" t="s">
        <v>13594</v>
      </c>
      <c r="W704" s="26"/>
      <c r="X704" s="26"/>
      <c r="Y704" s="26"/>
      <c r="Z704" s="28" t="s">
        <v>7225</v>
      </c>
      <c r="AA704" s="26"/>
      <c r="AB704" s="26"/>
      <c r="AC704" s="28" t="s">
        <v>13595</v>
      </c>
    </row>
    <row r="705" spans="2:29" x14ac:dyDescent="0.25">
      <c r="B705" s="21" t="s">
        <v>7267</v>
      </c>
      <c r="C705" s="22" t="s">
        <v>9675</v>
      </c>
      <c r="D705" s="23" t="s">
        <v>7267</v>
      </c>
      <c r="E705" s="23" t="s">
        <v>8487</v>
      </c>
      <c r="F705" s="23" t="s">
        <v>13252</v>
      </c>
      <c r="G705" s="23" t="s">
        <v>9676</v>
      </c>
      <c r="H705" s="23" t="s">
        <v>13596</v>
      </c>
      <c r="I705" s="23" t="s">
        <v>13597</v>
      </c>
      <c r="J705" s="23" t="s">
        <v>12473</v>
      </c>
      <c r="K705" s="23" t="s">
        <v>13598</v>
      </c>
      <c r="L705" s="24" t="s">
        <v>13599</v>
      </c>
      <c r="M705" s="23" t="s">
        <v>7274</v>
      </c>
      <c r="N705" s="23" t="s">
        <v>7284</v>
      </c>
      <c r="O705" s="23" t="s">
        <v>13600</v>
      </c>
      <c r="P705" s="25" t="s">
        <v>13601</v>
      </c>
      <c r="Q705" s="25" t="s">
        <v>13602</v>
      </c>
      <c r="R705" s="25" t="s">
        <v>13603</v>
      </c>
      <c r="S705" s="25" t="s">
        <v>13604</v>
      </c>
      <c r="T705" s="23" t="s">
        <v>7447</v>
      </c>
      <c r="U705" s="23" t="s">
        <v>13605</v>
      </c>
      <c r="V705" s="25" t="s">
        <v>13606</v>
      </c>
      <c r="W705" s="23" t="s">
        <v>13264</v>
      </c>
      <c r="X705" s="23" t="s">
        <v>7226</v>
      </c>
      <c r="Y705" s="23" t="s">
        <v>7226</v>
      </c>
      <c r="Z705" s="25" t="s">
        <v>7225</v>
      </c>
      <c r="AA705" s="23" t="s">
        <v>8026</v>
      </c>
      <c r="AB705" s="23" t="s">
        <v>10838</v>
      </c>
      <c r="AC705" s="25" t="s">
        <v>13607</v>
      </c>
    </row>
    <row r="706" spans="2:29" x14ac:dyDescent="0.25">
      <c r="B706" s="21" t="s">
        <v>7267</v>
      </c>
      <c r="C706" s="22" t="s">
        <v>9675</v>
      </c>
      <c r="D706" s="23" t="s">
        <v>7267</v>
      </c>
      <c r="E706" s="23" t="s">
        <v>8487</v>
      </c>
      <c r="F706" s="23" t="s">
        <v>13252</v>
      </c>
      <c r="G706" s="23" t="s">
        <v>9676</v>
      </c>
      <c r="H706" s="23" t="s">
        <v>13608</v>
      </c>
      <c r="I706" s="23" t="s">
        <v>13597</v>
      </c>
      <c r="J706" s="23" t="s">
        <v>12473</v>
      </c>
      <c r="K706" s="23" t="s">
        <v>13609</v>
      </c>
      <c r="L706" s="24" t="s">
        <v>13610</v>
      </c>
      <c r="M706" s="23" t="s">
        <v>7274</v>
      </c>
      <c r="N706" s="23" t="s">
        <v>7284</v>
      </c>
      <c r="O706" s="23" t="s">
        <v>13611</v>
      </c>
      <c r="P706" s="25" t="s">
        <v>13612</v>
      </c>
      <c r="Q706" s="25" t="s">
        <v>13613</v>
      </c>
      <c r="R706" s="25" t="s">
        <v>13614</v>
      </c>
      <c r="S706" s="25" t="s">
        <v>13615</v>
      </c>
      <c r="T706" s="23" t="s">
        <v>7447</v>
      </c>
      <c r="U706" s="23" t="s">
        <v>13616</v>
      </c>
      <c r="V706" s="25" t="s">
        <v>13617</v>
      </c>
      <c r="W706" s="23" t="s">
        <v>13264</v>
      </c>
      <c r="X706" s="23" t="s">
        <v>7226</v>
      </c>
      <c r="Y706" s="23" t="s">
        <v>7226</v>
      </c>
      <c r="Z706" s="25" t="s">
        <v>7225</v>
      </c>
      <c r="AA706" s="23" t="s">
        <v>8026</v>
      </c>
      <c r="AB706" s="23" t="s">
        <v>10838</v>
      </c>
      <c r="AC706" s="25" t="s">
        <v>13618</v>
      </c>
    </row>
    <row r="707" spans="2:29" x14ac:dyDescent="0.25">
      <c r="B707" s="21" t="s">
        <v>7267</v>
      </c>
      <c r="C707" s="22" t="s">
        <v>9675</v>
      </c>
      <c r="D707" s="23" t="s">
        <v>7267</v>
      </c>
      <c r="E707" s="23" t="s">
        <v>8487</v>
      </c>
      <c r="F707" s="23" t="s">
        <v>13252</v>
      </c>
      <c r="G707" s="23" t="s">
        <v>9676</v>
      </c>
      <c r="H707" s="23" t="s">
        <v>13619</v>
      </c>
      <c r="I707" s="23" t="s">
        <v>13597</v>
      </c>
      <c r="J707" s="23" t="s">
        <v>12473</v>
      </c>
      <c r="K707" s="23" t="s">
        <v>13620</v>
      </c>
      <c r="L707" s="24" t="s">
        <v>13621</v>
      </c>
      <c r="M707" s="23" t="s">
        <v>7274</v>
      </c>
      <c r="N707" s="23" t="s">
        <v>7284</v>
      </c>
      <c r="O707" s="23" t="s">
        <v>13622</v>
      </c>
      <c r="P707" s="25" t="s">
        <v>13623</v>
      </c>
      <c r="Q707" s="25" t="s">
        <v>13624</v>
      </c>
      <c r="R707" s="25" t="s">
        <v>13625</v>
      </c>
      <c r="S707" s="25" t="s">
        <v>13626</v>
      </c>
      <c r="T707" s="23" t="s">
        <v>7447</v>
      </c>
      <c r="U707" s="23" t="s">
        <v>13627</v>
      </c>
      <c r="V707" s="25" t="s">
        <v>13628</v>
      </c>
      <c r="W707" s="23" t="s">
        <v>13264</v>
      </c>
      <c r="X707" s="23" t="s">
        <v>7226</v>
      </c>
      <c r="Y707" s="23" t="s">
        <v>7226</v>
      </c>
      <c r="Z707" s="25" t="s">
        <v>7225</v>
      </c>
      <c r="AA707" s="23" t="s">
        <v>8026</v>
      </c>
      <c r="AB707" s="23" t="s">
        <v>10838</v>
      </c>
      <c r="AC707" s="25" t="s">
        <v>13629</v>
      </c>
    </row>
    <row r="708" spans="2:29" x14ac:dyDescent="0.25">
      <c r="B708" s="21" t="s">
        <v>7267</v>
      </c>
      <c r="C708" s="22" t="s">
        <v>9675</v>
      </c>
      <c r="D708" s="23" t="s">
        <v>7267</v>
      </c>
      <c r="E708" s="23" t="s">
        <v>8487</v>
      </c>
      <c r="F708" s="23" t="s">
        <v>13252</v>
      </c>
      <c r="G708" s="23" t="s">
        <v>9676</v>
      </c>
      <c r="H708" s="23" t="s">
        <v>13630</v>
      </c>
      <c r="I708" s="23" t="s">
        <v>13597</v>
      </c>
      <c r="J708" s="23" t="s">
        <v>12473</v>
      </c>
      <c r="K708" s="23" t="s">
        <v>13631</v>
      </c>
      <c r="L708" s="24" t="s">
        <v>13632</v>
      </c>
      <c r="M708" s="23" t="s">
        <v>7274</v>
      </c>
      <c r="N708" s="23" t="s">
        <v>7284</v>
      </c>
      <c r="O708" s="23" t="s">
        <v>13633</v>
      </c>
      <c r="P708" s="25" t="s">
        <v>13634</v>
      </c>
      <c r="Q708" s="25" t="s">
        <v>13635</v>
      </c>
      <c r="R708" s="25" t="s">
        <v>13636</v>
      </c>
      <c r="S708" s="25" t="s">
        <v>13637</v>
      </c>
      <c r="T708" s="23" t="s">
        <v>7447</v>
      </c>
      <c r="U708" s="23" t="s">
        <v>13638</v>
      </c>
      <c r="V708" s="25" t="s">
        <v>13639</v>
      </c>
      <c r="W708" s="23" t="s">
        <v>13264</v>
      </c>
      <c r="X708" s="23" t="s">
        <v>7226</v>
      </c>
      <c r="Y708" s="23" t="s">
        <v>7226</v>
      </c>
      <c r="Z708" s="25" t="s">
        <v>7225</v>
      </c>
      <c r="AA708" s="23" t="s">
        <v>8026</v>
      </c>
      <c r="AB708" s="23" t="s">
        <v>10838</v>
      </c>
      <c r="AC708" s="25" t="s">
        <v>13640</v>
      </c>
    </row>
    <row r="709" spans="2:29" x14ac:dyDescent="0.25">
      <c r="B709" s="21" t="s">
        <v>7267</v>
      </c>
      <c r="C709" s="22" t="s">
        <v>9675</v>
      </c>
      <c r="D709" s="23" t="s">
        <v>7267</v>
      </c>
      <c r="E709" s="23" t="s">
        <v>8487</v>
      </c>
      <c r="F709" s="23" t="s">
        <v>13252</v>
      </c>
      <c r="G709" s="23" t="s">
        <v>9676</v>
      </c>
      <c r="H709" s="23" t="s">
        <v>13641</v>
      </c>
      <c r="I709" s="23" t="s">
        <v>13597</v>
      </c>
      <c r="J709" s="23" t="s">
        <v>12473</v>
      </c>
      <c r="K709" s="23" t="s">
        <v>13642</v>
      </c>
      <c r="L709" s="24" t="s">
        <v>13621</v>
      </c>
      <c r="M709" s="23" t="s">
        <v>7274</v>
      </c>
      <c r="N709" s="23" t="s">
        <v>7284</v>
      </c>
      <c r="O709" s="23" t="s">
        <v>13643</v>
      </c>
      <c r="P709" s="25" t="s">
        <v>13644</v>
      </c>
      <c r="Q709" s="25" t="s">
        <v>13645</v>
      </c>
      <c r="R709" s="25" t="s">
        <v>13646</v>
      </c>
      <c r="S709" s="25" t="s">
        <v>13647</v>
      </c>
      <c r="T709" s="23" t="s">
        <v>7447</v>
      </c>
      <c r="U709" s="23" t="s">
        <v>13648</v>
      </c>
      <c r="V709" s="25" t="s">
        <v>13649</v>
      </c>
      <c r="W709" s="23" t="s">
        <v>13264</v>
      </c>
      <c r="X709" s="23" t="s">
        <v>7226</v>
      </c>
      <c r="Y709" s="23" t="s">
        <v>7226</v>
      </c>
      <c r="Z709" s="25" t="s">
        <v>7225</v>
      </c>
      <c r="AA709" s="23" t="s">
        <v>8026</v>
      </c>
      <c r="AB709" s="23" t="s">
        <v>10838</v>
      </c>
      <c r="AC709" s="25" t="s">
        <v>13650</v>
      </c>
    </row>
    <row r="710" spans="2:29" x14ac:dyDescent="0.25">
      <c r="B710" s="21" t="s">
        <v>7267</v>
      </c>
      <c r="C710" s="22" t="s">
        <v>9675</v>
      </c>
      <c r="D710" s="23" t="s">
        <v>7267</v>
      </c>
      <c r="E710" s="23" t="s">
        <v>8487</v>
      </c>
      <c r="F710" s="23" t="s">
        <v>13252</v>
      </c>
      <c r="G710" s="23" t="s">
        <v>9676</v>
      </c>
      <c r="H710" s="23" t="s">
        <v>13651</v>
      </c>
      <c r="I710" s="23" t="s">
        <v>13597</v>
      </c>
      <c r="J710" s="23" t="s">
        <v>12473</v>
      </c>
      <c r="K710" s="23" t="s">
        <v>13652</v>
      </c>
      <c r="L710" s="24" t="s">
        <v>13653</v>
      </c>
      <c r="M710" s="23" t="s">
        <v>7274</v>
      </c>
      <c r="N710" s="23" t="s">
        <v>7284</v>
      </c>
      <c r="O710" s="23" t="s">
        <v>13654</v>
      </c>
      <c r="P710" s="25" t="s">
        <v>13655</v>
      </c>
      <c r="Q710" s="25" t="s">
        <v>13656</v>
      </c>
      <c r="R710" s="25" t="s">
        <v>13657</v>
      </c>
      <c r="S710" s="25" t="s">
        <v>13658</v>
      </c>
      <c r="T710" s="23" t="s">
        <v>7447</v>
      </c>
      <c r="U710" s="23" t="s">
        <v>10372</v>
      </c>
      <c r="V710" s="25" t="s">
        <v>13659</v>
      </c>
      <c r="W710" s="23" t="s">
        <v>13264</v>
      </c>
      <c r="X710" s="23" t="s">
        <v>7226</v>
      </c>
      <c r="Y710" s="23" t="s">
        <v>7226</v>
      </c>
      <c r="Z710" s="25" t="s">
        <v>7225</v>
      </c>
      <c r="AA710" s="23" t="s">
        <v>8026</v>
      </c>
      <c r="AB710" s="23" t="s">
        <v>10838</v>
      </c>
      <c r="AC710" s="25" t="s">
        <v>13660</v>
      </c>
    </row>
    <row r="711" spans="2:29" x14ac:dyDescent="0.25">
      <c r="B711" s="21" t="s">
        <v>7267</v>
      </c>
      <c r="C711" s="22" t="s">
        <v>9675</v>
      </c>
      <c r="D711" s="23" t="s">
        <v>7267</v>
      </c>
      <c r="E711" s="23" t="s">
        <v>8487</v>
      </c>
      <c r="F711" s="23" t="s">
        <v>13252</v>
      </c>
      <c r="G711" s="23" t="s">
        <v>9676</v>
      </c>
      <c r="H711" s="23" t="s">
        <v>13661</v>
      </c>
      <c r="I711" s="23" t="s">
        <v>13597</v>
      </c>
      <c r="J711" s="23" t="s">
        <v>12473</v>
      </c>
      <c r="K711" s="23" t="s">
        <v>13662</v>
      </c>
      <c r="L711" s="24" t="s">
        <v>13663</v>
      </c>
      <c r="M711" s="23" t="s">
        <v>7274</v>
      </c>
      <c r="N711" s="23" t="s">
        <v>7284</v>
      </c>
      <c r="O711" s="23" t="s">
        <v>13664</v>
      </c>
      <c r="P711" s="25" t="s">
        <v>13665</v>
      </c>
      <c r="Q711" s="25" t="s">
        <v>13666</v>
      </c>
      <c r="R711" s="25" t="s">
        <v>13667</v>
      </c>
      <c r="S711" s="25" t="s">
        <v>13668</v>
      </c>
      <c r="T711" s="23" t="s">
        <v>7447</v>
      </c>
      <c r="U711" s="23" t="s">
        <v>13669</v>
      </c>
      <c r="V711" s="25" t="s">
        <v>13670</v>
      </c>
      <c r="W711" s="23" t="s">
        <v>13264</v>
      </c>
      <c r="X711" s="23" t="s">
        <v>7226</v>
      </c>
      <c r="Y711" s="23" t="s">
        <v>7226</v>
      </c>
      <c r="Z711" s="25" t="s">
        <v>7225</v>
      </c>
      <c r="AA711" s="23" t="s">
        <v>8026</v>
      </c>
      <c r="AB711" s="23" t="s">
        <v>10838</v>
      </c>
      <c r="AC711" s="25" t="s">
        <v>13671</v>
      </c>
    </row>
    <row r="712" spans="2:29" x14ac:dyDescent="0.25">
      <c r="B712" s="21" t="s">
        <v>7267</v>
      </c>
      <c r="C712" s="22" t="s">
        <v>9675</v>
      </c>
      <c r="D712" s="23" t="s">
        <v>7267</v>
      </c>
      <c r="E712" s="23" t="s">
        <v>8487</v>
      </c>
      <c r="F712" s="23" t="s">
        <v>13252</v>
      </c>
      <c r="G712" s="23" t="s">
        <v>9676</v>
      </c>
      <c r="H712" s="23" t="s">
        <v>13672</v>
      </c>
      <c r="I712" s="23" t="s">
        <v>13597</v>
      </c>
      <c r="J712" s="23" t="s">
        <v>12473</v>
      </c>
      <c r="K712" s="23" t="s">
        <v>13673</v>
      </c>
      <c r="L712" s="24" t="s">
        <v>13674</v>
      </c>
      <c r="M712" s="23" t="s">
        <v>7274</v>
      </c>
      <c r="N712" s="23" t="s">
        <v>7284</v>
      </c>
      <c r="O712" s="23" t="s">
        <v>13675</v>
      </c>
      <c r="P712" s="25" t="s">
        <v>13676</v>
      </c>
      <c r="Q712" s="25" t="s">
        <v>13677</v>
      </c>
      <c r="R712" s="25" t="s">
        <v>13678</v>
      </c>
      <c r="S712" s="25" t="s">
        <v>13679</v>
      </c>
      <c r="T712" s="23" t="s">
        <v>7447</v>
      </c>
      <c r="U712" s="23" t="s">
        <v>9698</v>
      </c>
      <c r="V712" s="25" t="s">
        <v>13680</v>
      </c>
      <c r="W712" s="23" t="s">
        <v>13264</v>
      </c>
      <c r="X712" s="23" t="s">
        <v>7226</v>
      </c>
      <c r="Y712" s="23" t="s">
        <v>7226</v>
      </c>
      <c r="Z712" s="25" t="s">
        <v>7225</v>
      </c>
      <c r="AA712" s="23" t="s">
        <v>8026</v>
      </c>
      <c r="AB712" s="23" t="s">
        <v>10838</v>
      </c>
      <c r="AC712" s="25" t="s">
        <v>13681</v>
      </c>
    </row>
    <row r="713" spans="2:29" x14ac:dyDescent="0.25">
      <c r="B713" s="21" t="s">
        <v>7267</v>
      </c>
      <c r="C713" s="22" t="s">
        <v>9675</v>
      </c>
      <c r="D713" s="23" t="s">
        <v>7267</v>
      </c>
      <c r="E713" s="23" t="s">
        <v>8487</v>
      </c>
      <c r="F713" s="23" t="s">
        <v>13252</v>
      </c>
      <c r="G713" s="23" t="s">
        <v>9676</v>
      </c>
      <c r="H713" s="23" t="s">
        <v>13682</v>
      </c>
      <c r="I713" s="23" t="s">
        <v>13597</v>
      </c>
      <c r="J713" s="23" t="s">
        <v>12473</v>
      </c>
      <c r="K713" s="23" t="s">
        <v>13683</v>
      </c>
      <c r="L713" s="24" t="s">
        <v>13684</v>
      </c>
      <c r="M713" s="23" t="s">
        <v>7274</v>
      </c>
      <c r="N713" s="23" t="s">
        <v>7284</v>
      </c>
      <c r="O713" s="23" t="s">
        <v>13685</v>
      </c>
      <c r="P713" s="25" t="s">
        <v>13686</v>
      </c>
      <c r="Q713" s="25" t="s">
        <v>13687</v>
      </c>
      <c r="R713" s="25" t="s">
        <v>12928</v>
      </c>
      <c r="S713" s="25" t="s">
        <v>13688</v>
      </c>
      <c r="T713" s="23" t="s">
        <v>7447</v>
      </c>
      <c r="U713" s="23" t="s">
        <v>13071</v>
      </c>
      <c r="V713" s="25" t="s">
        <v>13689</v>
      </c>
      <c r="W713" s="23" t="s">
        <v>13264</v>
      </c>
      <c r="X713" s="23" t="s">
        <v>7226</v>
      </c>
      <c r="Y713" s="23" t="s">
        <v>7226</v>
      </c>
      <c r="Z713" s="25" t="s">
        <v>7225</v>
      </c>
      <c r="AA713" s="23" t="s">
        <v>8026</v>
      </c>
      <c r="AB713" s="23" t="s">
        <v>10838</v>
      </c>
      <c r="AC713" s="25" t="s">
        <v>13690</v>
      </c>
    </row>
    <row r="714" spans="2:29" x14ac:dyDescent="0.25">
      <c r="B714" s="21" t="s">
        <v>7267</v>
      </c>
      <c r="C714" s="22" t="s">
        <v>9675</v>
      </c>
      <c r="D714" s="23" t="s">
        <v>7267</v>
      </c>
      <c r="E714" s="23" t="s">
        <v>8487</v>
      </c>
      <c r="F714" s="23" t="s">
        <v>13252</v>
      </c>
      <c r="G714" s="23" t="s">
        <v>9676</v>
      </c>
      <c r="H714" s="23" t="s">
        <v>13691</v>
      </c>
      <c r="I714" s="23" t="s">
        <v>13597</v>
      </c>
      <c r="J714" s="23" t="s">
        <v>12473</v>
      </c>
      <c r="K714" s="23" t="s">
        <v>13692</v>
      </c>
      <c r="L714" s="24" t="s">
        <v>13693</v>
      </c>
      <c r="M714" s="23" t="s">
        <v>7274</v>
      </c>
      <c r="N714" s="23" t="s">
        <v>7284</v>
      </c>
      <c r="O714" s="23" t="s">
        <v>13694</v>
      </c>
      <c r="P714" s="25" t="s">
        <v>13695</v>
      </c>
      <c r="Q714" s="25" t="s">
        <v>13696</v>
      </c>
      <c r="R714" s="25" t="s">
        <v>10205</v>
      </c>
      <c r="S714" s="25" t="s">
        <v>13697</v>
      </c>
      <c r="T714" s="23" t="s">
        <v>7447</v>
      </c>
      <c r="U714" s="23" t="s">
        <v>9761</v>
      </c>
      <c r="V714" s="25" t="s">
        <v>13698</v>
      </c>
      <c r="W714" s="23" t="s">
        <v>13264</v>
      </c>
      <c r="X714" s="23" t="s">
        <v>7226</v>
      </c>
      <c r="Y714" s="23" t="s">
        <v>7226</v>
      </c>
      <c r="Z714" s="25" t="s">
        <v>7225</v>
      </c>
      <c r="AA714" s="23" t="s">
        <v>8026</v>
      </c>
      <c r="AB714" s="23" t="s">
        <v>10838</v>
      </c>
      <c r="AC714" s="25" t="s">
        <v>13699</v>
      </c>
    </row>
    <row r="715" spans="2:29" x14ac:dyDescent="0.25">
      <c r="B715" s="21" t="s">
        <v>7267</v>
      </c>
      <c r="C715" s="22" t="s">
        <v>9675</v>
      </c>
      <c r="D715" s="23" t="s">
        <v>7267</v>
      </c>
      <c r="E715" s="23" t="s">
        <v>8487</v>
      </c>
      <c r="F715" s="23" t="s">
        <v>13252</v>
      </c>
      <c r="G715" s="23" t="s">
        <v>9676</v>
      </c>
      <c r="H715" s="23" t="s">
        <v>13700</v>
      </c>
      <c r="I715" s="23" t="s">
        <v>13597</v>
      </c>
      <c r="J715" s="23" t="s">
        <v>12473</v>
      </c>
      <c r="K715" s="23" t="s">
        <v>13701</v>
      </c>
      <c r="L715" s="24" t="s">
        <v>13702</v>
      </c>
      <c r="M715" s="23" t="s">
        <v>7274</v>
      </c>
      <c r="N715" s="23" t="s">
        <v>7284</v>
      </c>
      <c r="O715" s="23" t="s">
        <v>13703</v>
      </c>
      <c r="P715" s="25" t="s">
        <v>13704</v>
      </c>
      <c r="Q715" s="25" t="s">
        <v>13705</v>
      </c>
      <c r="R715" s="25" t="s">
        <v>13706</v>
      </c>
      <c r="S715" s="25" t="s">
        <v>13707</v>
      </c>
      <c r="T715" s="23" t="s">
        <v>7447</v>
      </c>
      <c r="U715" s="23" t="s">
        <v>9793</v>
      </c>
      <c r="V715" s="25" t="s">
        <v>13708</v>
      </c>
      <c r="W715" s="23" t="s">
        <v>13264</v>
      </c>
      <c r="X715" s="23" t="s">
        <v>7226</v>
      </c>
      <c r="Y715" s="23" t="s">
        <v>7226</v>
      </c>
      <c r="Z715" s="25" t="s">
        <v>7225</v>
      </c>
      <c r="AA715" s="23" t="s">
        <v>8026</v>
      </c>
      <c r="AB715" s="23" t="s">
        <v>10838</v>
      </c>
      <c r="AC715" s="25" t="s">
        <v>13709</v>
      </c>
    </row>
    <row r="716" spans="2:29" x14ac:dyDescent="0.25">
      <c r="B716" s="21" t="s">
        <v>7267</v>
      </c>
      <c r="C716" s="22" t="s">
        <v>9675</v>
      </c>
      <c r="D716" s="23" t="s">
        <v>7267</v>
      </c>
      <c r="E716" s="23" t="s">
        <v>8487</v>
      </c>
      <c r="F716" s="23" t="s">
        <v>13252</v>
      </c>
      <c r="G716" s="23" t="s">
        <v>9676</v>
      </c>
      <c r="H716" s="23" t="s">
        <v>13710</v>
      </c>
      <c r="I716" s="23" t="s">
        <v>13597</v>
      </c>
      <c r="J716" s="23" t="s">
        <v>12473</v>
      </c>
      <c r="K716" s="23" t="s">
        <v>13711</v>
      </c>
      <c r="L716" s="24" t="s">
        <v>13621</v>
      </c>
      <c r="M716" s="23" t="s">
        <v>7274</v>
      </c>
      <c r="N716" s="23" t="s">
        <v>7284</v>
      </c>
      <c r="O716" s="23" t="s">
        <v>13712</v>
      </c>
      <c r="P716" s="25" t="s">
        <v>13713</v>
      </c>
      <c r="Q716" s="25" t="s">
        <v>13714</v>
      </c>
      <c r="R716" s="25" t="s">
        <v>10011</v>
      </c>
      <c r="S716" s="25" t="s">
        <v>13715</v>
      </c>
      <c r="T716" s="23" t="s">
        <v>7447</v>
      </c>
      <c r="U716" s="23" t="s">
        <v>9753</v>
      </c>
      <c r="V716" s="25" t="s">
        <v>13716</v>
      </c>
      <c r="W716" s="23" t="s">
        <v>13264</v>
      </c>
      <c r="X716" s="23" t="s">
        <v>7226</v>
      </c>
      <c r="Y716" s="23" t="s">
        <v>7226</v>
      </c>
      <c r="Z716" s="25" t="s">
        <v>7225</v>
      </c>
      <c r="AA716" s="23" t="s">
        <v>8026</v>
      </c>
      <c r="AB716" s="23" t="s">
        <v>10838</v>
      </c>
      <c r="AC716" s="25" t="s">
        <v>13717</v>
      </c>
    </row>
    <row r="717" spans="2:29" x14ac:dyDescent="0.25">
      <c r="B717" s="21" t="s">
        <v>7267</v>
      </c>
      <c r="C717" s="22" t="s">
        <v>9675</v>
      </c>
      <c r="D717" s="23" t="s">
        <v>7267</v>
      </c>
      <c r="E717" s="23" t="s">
        <v>8487</v>
      </c>
      <c r="F717" s="23" t="s">
        <v>13252</v>
      </c>
      <c r="G717" s="23" t="s">
        <v>9676</v>
      </c>
      <c r="H717" s="23" t="s">
        <v>13718</v>
      </c>
      <c r="I717" s="23" t="s">
        <v>13597</v>
      </c>
      <c r="J717" s="23" t="s">
        <v>12473</v>
      </c>
      <c r="K717" s="23" t="s">
        <v>13719</v>
      </c>
      <c r="L717" s="24" t="s">
        <v>13720</v>
      </c>
      <c r="M717" s="23" t="s">
        <v>7274</v>
      </c>
      <c r="N717" s="23" t="s">
        <v>7284</v>
      </c>
      <c r="O717" s="23" t="s">
        <v>13721</v>
      </c>
      <c r="P717" s="25" t="s">
        <v>13722</v>
      </c>
      <c r="Q717" s="25" t="s">
        <v>13723</v>
      </c>
      <c r="R717" s="25" t="s">
        <v>13724</v>
      </c>
      <c r="S717" s="25" t="s">
        <v>13725</v>
      </c>
      <c r="T717" s="23" t="s">
        <v>7447</v>
      </c>
      <c r="U717" s="23" t="s">
        <v>13726</v>
      </c>
      <c r="V717" s="25" t="s">
        <v>13727</v>
      </c>
      <c r="W717" s="23" t="s">
        <v>13264</v>
      </c>
      <c r="X717" s="23" t="s">
        <v>7226</v>
      </c>
      <c r="Y717" s="23" t="s">
        <v>7226</v>
      </c>
      <c r="Z717" s="25" t="s">
        <v>7225</v>
      </c>
      <c r="AA717" s="23" t="s">
        <v>8026</v>
      </c>
      <c r="AB717" s="23" t="s">
        <v>10838</v>
      </c>
      <c r="AC717" s="25" t="s">
        <v>13728</v>
      </c>
    </row>
    <row r="718" spans="2:29" x14ac:dyDescent="0.25">
      <c r="B718" s="21" t="s">
        <v>7267</v>
      </c>
      <c r="C718" s="22" t="s">
        <v>9675</v>
      </c>
      <c r="D718" s="23" t="s">
        <v>7267</v>
      </c>
      <c r="E718" s="23" t="s">
        <v>8487</v>
      </c>
      <c r="F718" s="23" t="s">
        <v>13252</v>
      </c>
      <c r="G718" s="23" t="s">
        <v>9676</v>
      </c>
      <c r="H718" s="23" t="s">
        <v>13729</v>
      </c>
      <c r="I718" s="23" t="s">
        <v>13597</v>
      </c>
      <c r="J718" s="23" t="s">
        <v>12473</v>
      </c>
      <c r="K718" s="23" t="s">
        <v>13730</v>
      </c>
      <c r="L718" s="24" t="s">
        <v>13653</v>
      </c>
      <c r="M718" s="23" t="s">
        <v>7274</v>
      </c>
      <c r="N718" s="23" t="s">
        <v>7284</v>
      </c>
      <c r="O718" s="23" t="s">
        <v>13731</v>
      </c>
      <c r="P718" s="25" t="s">
        <v>13732</v>
      </c>
      <c r="Q718" s="25" t="s">
        <v>13733</v>
      </c>
      <c r="R718" s="25" t="s">
        <v>13734</v>
      </c>
      <c r="S718" s="25" t="s">
        <v>13735</v>
      </c>
      <c r="T718" s="23" t="s">
        <v>7447</v>
      </c>
      <c r="U718" s="23" t="s">
        <v>9742</v>
      </c>
      <c r="V718" s="25" t="s">
        <v>13736</v>
      </c>
      <c r="W718" s="23" t="s">
        <v>13264</v>
      </c>
      <c r="X718" s="23" t="s">
        <v>7226</v>
      </c>
      <c r="Y718" s="23" t="s">
        <v>7226</v>
      </c>
      <c r="Z718" s="25" t="s">
        <v>7225</v>
      </c>
      <c r="AA718" s="23" t="s">
        <v>8026</v>
      </c>
      <c r="AB718" s="23" t="s">
        <v>10838</v>
      </c>
      <c r="AC718" s="25" t="s">
        <v>13737</v>
      </c>
    </row>
    <row r="719" spans="2:29" x14ac:dyDescent="0.25">
      <c r="B719" s="21" t="s">
        <v>7267</v>
      </c>
      <c r="C719" s="22" t="s">
        <v>9675</v>
      </c>
      <c r="D719" s="23" t="s">
        <v>7267</v>
      </c>
      <c r="E719" s="23" t="s">
        <v>8487</v>
      </c>
      <c r="F719" s="23" t="s">
        <v>13252</v>
      </c>
      <c r="G719" s="23" t="s">
        <v>9676</v>
      </c>
      <c r="H719" s="23" t="s">
        <v>13738</v>
      </c>
      <c r="I719" s="23" t="s">
        <v>13597</v>
      </c>
      <c r="J719" s="23" t="s">
        <v>12473</v>
      </c>
      <c r="K719" s="23" t="s">
        <v>13739</v>
      </c>
      <c r="L719" s="24" t="s">
        <v>13740</v>
      </c>
      <c r="M719" s="23" t="s">
        <v>7274</v>
      </c>
      <c r="N719" s="23" t="s">
        <v>7284</v>
      </c>
      <c r="O719" s="23" t="s">
        <v>13741</v>
      </c>
      <c r="P719" s="25" t="s">
        <v>13742</v>
      </c>
      <c r="Q719" s="25" t="s">
        <v>13743</v>
      </c>
      <c r="R719" s="25" t="s">
        <v>13744</v>
      </c>
      <c r="S719" s="25" t="s">
        <v>13745</v>
      </c>
      <c r="T719" s="23" t="s">
        <v>7447</v>
      </c>
      <c r="U719" s="23" t="s">
        <v>13726</v>
      </c>
      <c r="V719" s="25" t="s">
        <v>13746</v>
      </c>
      <c r="W719" s="23" t="s">
        <v>13264</v>
      </c>
      <c r="X719" s="23" t="s">
        <v>7226</v>
      </c>
      <c r="Y719" s="23" t="s">
        <v>7226</v>
      </c>
      <c r="Z719" s="25" t="s">
        <v>7225</v>
      </c>
      <c r="AA719" s="23" t="s">
        <v>8026</v>
      </c>
      <c r="AB719" s="23" t="s">
        <v>10838</v>
      </c>
      <c r="AC719" s="25" t="s">
        <v>13747</v>
      </c>
    </row>
    <row r="720" spans="2:29" x14ac:dyDescent="0.25">
      <c r="B720" s="21"/>
      <c r="C720" s="22"/>
      <c r="D720" s="23"/>
      <c r="E720" s="23"/>
      <c r="F720" s="23"/>
      <c r="G720" s="23"/>
      <c r="H720" s="26"/>
      <c r="I720" s="23"/>
      <c r="J720" s="26"/>
      <c r="K720" s="26"/>
      <c r="L720" s="27" t="s">
        <v>13748</v>
      </c>
      <c r="M720" s="26"/>
      <c r="N720" s="26"/>
      <c r="O720" s="26"/>
      <c r="P720" s="28" t="s">
        <v>13749</v>
      </c>
      <c r="Q720" s="28" t="s">
        <v>13750</v>
      </c>
      <c r="R720" s="28" t="s">
        <v>13751</v>
      </c>
      <c r="S720" s="28" t="s">
        <v>13752</v>
      </c>
      <c r="T720" s="26"/>
      <c r="U720" s="26"/>
      <c r="V720" s="28" t="s">
        <v>13753</v>
      </c>
      <c r="W720" s="26"/>
      <c r="X720" s="26"/>
      <c r="Y720" s="26"/>
      <c r="Z720" s="28" t="s">
        <v>7225</v>
      </c>
      <c r="AA720" s="26"/>
      <c r="AB720" s="26"/>
      <c r="AC720" s="28" t="s">
        <v>13754</v>
      </c>
    </row>
    <row r="721" spans="2:29" x14ac:dyDescent="0.25">
      <c r="B721" s="21" t="s">
        <v>7267</v>
      </c>
      <c r="C721" s="22" t="s">
        <v>9675</v>
      </c>
      <c r="D721" s="23" t="s">
        <v>8488</v>
      </c>
      <c r="E721" s="23" t="s">
        <v>8487</v>
      </c>
      <c r="F721" s="23" t="s">
        <v>13755</v>
      </c>
      <c r="G721" s="23" t="s">
        <v>9676</v>
      </c>
      <c r="H721" s="23" t="s">
        <v>13756</v>
      </c>
      <c r="I721" s="23" t="s">
        <v>13757</v>
      </c>
      <c r="J721" s="23" t="s">
        <v>13758</v>
      </c>
      <c r="K721" s="23" t="s">
        <v>13759</v>
      </c>
      <c r="L721" s="24" t="s">
        <v>13760</v>
      </c>
      <c r="M721" s="23" t="s">
        <v>7274</v>
      </c>
      <c r="N721" s="23" t="s">
        <v>8500</v>
      </c>
      <c r="O721" s="23" t="s">
        <v>13761</v>
      </c>
      <c r="P721" s="25" t="s">
        <v>13762</v>
      </c>
      <c r="Q721" s="25" t="s">
        <v>13763</v>
      </c>
      <c r="R721" s="25" t="s">
        <v>13764</v>
      </c>
      <c r="S721" s="25" t="s">
        <v>13765</v>
      </c>
      <c r="T721" s="23" t="s">
        <v>7447</v>
      </c>
      <c r="U721" s="23" t="s">
        <v>13766</v>
      </c>
      <c r="V721" s="25" t="s">
        <v>13767</v>
      </c>
      <c r="W721" s="23" t="s">
        <v>13264</v>
      </c>
      <c r="X721" s="23" t="s">
        <v>7226</v>
      </c>
      <c r="Y721" s="23" t="s">
        <v>7226</v>
      </c>
      <c r="Z721" s="25" t="s">
        <v>7225</v>
      </c>
      <c r="AA721" s="23" t="s">
        <v>8026</v>
      </c>
      <c r="AB721" s="23" t="s">
        <v>13768</v>
      </c>
      <c r="AC721" s="25" t="s">
        <v>13769</v>
      </c>
    </row>
    <row r="722" spans="2:29" x14ac:dyDescent="0.25">
      <c r="B722" s="21" t="s">
        <v>7267</v>
      </c>
      <c r="C722" s="22" t="s">
        <v>9675</v>
      </c>
      <c r="D722" s="23" t="s">
        <v>8488</v>
      </c>
      <c r="E722" s="23" t="s">
        <v>8487</v>
      </c>
      <c r="F722" s="23" t="s">
        <v>13755</v>
      </c>
      <c r="G722" s="23" t="s">
        <v>9676</v>
      </c>
      <c r="H722" s="23" t="s">
        <v>13770</v>
      </c>
      <c r="I722" s="23" t="s">
        <v>13757</v>
      </c>
      <c r="J722" s="23" t="s">
        <v>13758</v>
      </c>
      <c r="K722" s="23" t="s">
        <v>13771</v>
      </c>
      <c r="L722" s="24" t="s">
        <v>13772</v>
      </c>
      <c r="M722" s="23" t="s">
        <v>7274</v>
      </c>
      <c r="N722" s="23" t="s">
        <v>8500</v>
      </c>
      <c r="O722" s="23" t="s">
        <v>13773</v>
      </c>
      <c r="P722" s="25" t="s">
        <v>13774</v>
      </c>
      <c r="Q722" s="25" t="s">
        <v>13775</v>
      </c>
      <c r="R722" s="25" t="s">
        <v>13776</v>
      </c>
      <c r="S722" s="25" t="s">
        <v>13777</v>
      </c>
      <c r="T722" s="23" t="s">
        <v>7447</v>
      </c>
      <c r="U722" s="23" t="s">
        <v>13638</v>
      </c>
      <c r="V722" s="25" t="s">
        <v>13778</v>
      </c>
      <c r="W722" s="23" t="s">
        <v>13264</v>
      </c>
      <c r="X722" s="23" t="s">
        <v>7226</v>
      </c>
      <c r="Y722" s="23" t="s">
        <v>7226</v>
      </c>
      <c r="Z722" s="25" t="s">
        <v>7225</v>
      </c>
      <c r="AA722" s="23" t="s">
        <v>8026</v>
      </c>
      <c r="AB722" s="23" t="s">
        <v>13768</v>
      </c>
      <c r="AC722" s="25" t="s">
        <v>13779</v>
      </c>
    </row>
    <row r="723" spans="2:29" x14ac:dyDescent="0.25">
      <c r="B723" s="21" t="s">
        <v>7267</v>
      </c>
      <c r="C723" s="22" t="s">
        <v>9675</v>
      </c>
      <c r="D723" s="23" t="s">
        <v>8488</v>
      </c>
      <c r="E723" s="23" t="s">
        <v>8487</v>
      </c>
      <c r="F723" s="23" t="s">
        <v>13755</v>
      </c>
      <c r="G723" s="23" t="s">
        <v>9676</v>
      </c>
      <c r="H723" s="23" t="s">
        <v>13780</v>
      </c>
      <c r="I723" s="23" t="s">
        <v>13757</v>
      </c>
      <c r="J723" s="23" t="s">
        <v>13758</v>
      </c>
      <c r="K723" s="23" t="s">
        <v>13781</v>
      </c>
      <c r="L723" s="24" t="s">
        <v>13782</v>
      </c>
      <c r="M723" s="23" t="s">
        <v>7274</v>
      </c>
      <c r="N723" s="23" t="s">
        <v>8500</v>
      </c>
      <c r="O723" s="23" t="s">
        <v>13783</v>
      </c>
      <c r="P723" s="25" t="s">
        <v>13784</v>
      </c>
      <c r="Q723" s="25" t="s">
        <v>13785</v>
      </c>
      <c r="R723" s="25" t="s">
        <v>13786</v>
      </c>
      <c r="S723" s="25" t="s">
        <v>13787</v>
      </c>
      <c r="T723" s="23" t="s">
        <v>7447</v>
      </c>
      <c r="U723" s="23" t="s">
        <v>13788</v>
      </c>
      <c r="V723" s="25" t="s">
        <v>13789</v>
      </c>
      <c r="W723" s="23" t="s">
        <v>13264</v>
      </c>
      <c r="X723" s="23" t="s">
        <v>7226</v>
      </c>
      <c r="Y723" s="23" t="s">
        <v>7226</v>
      </c>
      <c r="Z723" s="25" t="s">
        <v>7225</v>
      </c>
      <c r="AA723" s="23" t="s">
        <v>8026</v>
      </c>
      <c r="AB723" s="23" t="s">
        <v>13768</v>
      </c>
      <c r="AC723" s="25" t="s">
        <v>13790</v>
      </c>
    </row>
    <row r="724" spans="2:29" x14ac:dyDescent="0.25">
      <c r="B724" s="21" t="s">
        <v>7267</v>
      </c>
      <c r="C724" s="22" t="s">
        <v>9675</v>
      </c>
      <c r="D724" s="23" t="s">
        <v>8488</v>
      </c>
      <c r="E724" s="23" t="s">
        <v>8487</v>
      </c>
      <c r="F724" s="23" t="s">
        <v>13755</v>
      </c>
      <c r="G724" s="23" t="s">
        <v>9676</v>
      </c>
      <c r="H724" s="23" t="s">
        <v>13791</v>
      </c>
      <c r="I724" s="23" t="s">
        <v>13757</v>
      </c>
      <c r="J724" s="23" t="s">
        <v>13758</v>
      </c>
      <c r="K724" s="23" t="s">
        <v>13792</v>
      </c>
      <c r="L724" s="24" t="s">
        <v>13793</v>
      </c>
      <c r="M724" s="23" t="s">
        <v>7274</v>
      </c>
      <c r="N724" s="23" t="s">
        <v>8500</v>
      </c>
      <c r="O724" s="23" t="s">
        <v>13794</v>
      </c>
      <c r="P724" s="25" t="s">
        <v>13795</v>
      </c>
      <c r="Q724" s="25" t="s">
        <v>13796</v>
      </c>
      <c r="R724" s="25" t="s">
        <v>13797</v>
      </c>
      <c r="S724" s="25" t="s">
        <v>13798</v>
      </c>
      <c r="T724" s="23" t="s">
        <v>7447</v>
      </c>
      <c r="U724" s="23" t="s">
        <v>13788</v>
      </c>
      <c r="V724" s="25" t="s">
        <v>13799</v>
      </c>
      <c r="W724" s="23" t="s">
        <v>13264</v>
      </c>
      <c r="X724" s="23" t="s">
        <v>7226</v>
      </c>
      <c r="Y724" s="23" t="s">
        <v>7226</v>
      </c>
      <c r="Z724" s="25" t="s">
        <v>7225</v>
      </c>
      <c r="AA724" s="23" t="s">
        <v>8026</v>
      </c>
      <c r="AB724" s="23" t="s">
        <v>13768</v>
      </c>
      <c r="AC724" s="25" t="s">
        <v>13800</v>
      </c>
    </row>
    <row r="725" spans="2:29" x14ac:dyDescent="0.25">
      <c r="B725" s="21" t="s">
        <v>7267</v>
      </c>
      <c r="C725" s="22" t="s">
        <v>9675</v>
      </c>
      <c r="D725" s="23" t="s">
        <v>8488</v>
      </c>
      <c r="E725" s="23" t="s">
        <v>8487</v>
      </c>
      <c r="F725" s="23" t="s">
        <v>13755</v>
      </c>
      <c r="G725" s="23" t="s">
        <v>9676</v>
      </c>
      <c r="H725" s="23" t="s">
        <v>13801</v>
      </c>
      <c r="I725" s="23" t="s">
        <v>13757</v>
      </c>
      <c r="J725" s="23" t="s">
        <v>13758</v>
      </c>
      <c r="K725" s="23" t="s">
        <v>13802</v>
      </c>
      <c r="L725" s="24" t="s">
        <v>13803</v>
      </c>
      <c r="M725" s="23" t="s">
        <v>7274</v>
      </c>
      <c r="N725" s="23" t="s">
        <v>8500</v>
      </c>
      <c r="O725" s="23" t="s">
        <v>13804</v>
      </c>
      <c r="P725" s="25" t="s">
        <v>13805</v>
      </c>
      <c r="Q725" s="25" t="s">
        <v>13806</v>
      </c>
      <c r="R725" s="25" t="s">
        <v>7225</v>
      </c>
      <c r="S725" s="25" t="s">
        <v>7225</v>
      </c>
      <c r="T725" s="23" t="s">
        <v>7447</v>
      </c>
      <c r="U725" s="23" t="s">
        <v>13807</v>
      </c>
      <c r="V725" s="25" t="s">
        <v>13808</v>
      </c>
      <c r="W725" s="23" t="s">
        <v>13264</v>
      </c>
      <c r="X725" s="23" t="s">
        <v>7226</v>
      </c>
      <c r="Y725" s="23" t="s">
        <v>7226</v>
      </c>
      <c r="Z725" s="25" t="s">
        <v>7225</v>
      </c>
      <c r="AA725" s="23" t="s">
        <v>8026</v>
      </c>
      <c r="AB725" s="23" t="s">
        <v>13768</v>
      </c>
      <c r="AC725" s="25" t="s">
        <v>13809</v>
      </c>
    </row>
    <row r="726" spans="2:29" x14ac:dyDescent="0.25">
      <c r="B726" s="21"/>
      <c r="C726" s="22"/>
      <c r="D726" s="23"/>
      <c r="E726" s="23"/>
      <c r="F726" s="23"/>
      <c r="G726" s="23"/>
      <c r="H726" s="26"/>
      <c r="I726" s="23"/>
      <c r="J726" s="26"/>
      <c r="K726" s="26"/>
      <c r="L726" s="27" t="s">
        <v>13810</v>
      </c>
      <c r="M726" s="26"/>
      <c r="N726" s="26"/>
      <c r="O726" s="26"/>
      <c r="P726" s="28" t="s">
        <v>13811</v>
      </c>
      <c r="Q726" s="28" t="s">
        <v>13812</v>
      </c>
      <c r="R726" s="28" t="s">
        <v>13813</v>
      </c>
      <c r="S726" s="28" t="s">
        <v>13814</v>
      </c>
      <c r="T726" s="26"/>
      <c r="U726" s="26"/>
      <c r="V726" s="28" t="s">
        <v>13815</v>
      </c>
      <c r="W726" s="26"/>
      <c r="X726" s="26"/>
      <c r="Y726" s="26"/>
      <c r="Z726" s="28" t="s">
        <v>7225</v>
      </c>
      <c r="AA726" s="26"/>
      <c r="AB726" s="26"/>
      <c r="AC726" s="28" t="s">
        <v>13816</v>
      </c>
    </row>
    <row r="727" spans="2:29" x14ac:dyDescent="0.25">
      <c r="B727" s="21" t="s">
        <v>7267</v>
      </c>
      <c r="C727" s="22" t="s">
        <v>9814</v>
      </c>
      <c r="D727" s="23" t="s">
        <v>7267</v>
      </c>
      <c r="E727" s="23" t="s">
        <v>8487</v>
      </c>
      <c r="F727" s="23" t="s">
        <v>13252</v>
      </c>
      <c r="G727" s="23" t="s">
        <v>9815</v>
      </c>
      <c r="H727" s="23" t="s">
        <v>13817</v>
      </c>
      <c r="I727" s="23" t="s">
        <v>13818</v>
      </c>
      <c r="J727" s="23" t="s">
        <v>13819</v>
      </c>
      <c r="K727" s="23" t="s">
        <v>13820</v>
      </c>
      <c r="L727" s="24" t="s">
        <v>13821</v>
      </c>
      <c r="M727" s="23" t="s">
        <v>7274</v>
      </c>
      <c r="N727" s="23" t="s">
        <v>13822</v>
      </c>
      <c r="O727" s="23" t="s">
        <v>13823</v>
      </c>
      <c r="P727" s="25" t="s">
        <v>13824</v>
      </c>
      <c r="Q727" s="25" t="s">
        <v>13825</v>
      </c>
      <c r="R727" s="25" t="s">
        <v>13826</v>
      </c>
      <c r="S727" s="25" t="s">
        <v>13827</v>
      </c>
      <c r="T727" s="23" t="s">
        <v>7226</v>
      </c>
      <c r="U727" s="23" t="s">
        <v>7226</v>
      </c>
      <c r="V727" s="25" t="s">
        <v>13825</v>
      </c>
      <c r="W727" s="23" t="s">
        <v>13264</v>
      </c>
      <c r="X727" s="23" t="s">
        <v>7226</v>
      </c>
      <c r="Y727" s="23" t="s">
        <v>7226</v>
      </c>
      <c r="Z727" s="25" t="s">
        <v>7225</v>
      </c>
      <c r="AA727" s="23" t="s">
        <v>8026</v>
      </c>
      <c r="AB727" s="23" t="s">
        <v>13828</v>
      </c>
      <c r="AC727" s="25" t="s">
        <v>13829</v>
      </c>
    </row>
    <row r="728" spans="2:29" x14ac:dyDescent="0.25">
      <c r="B728" s="21" t="s">
        <v>7267</v>
      </c>
      <c r="C728" s="22" t="s">
        <v>9814</v>
      </c>
      <c r="D728" s="23" t="s">
        <v>7267</v>
      </c>
      <c r="E728" s="23" t="s">
        <v>8487</v>
      </c>
      <c r="F728" s="23" t="s">
        <v>13252</v>
      </c>
      <c r="G728" s="23" t="s">
        <v>9815</v>
      </c>
      <c r="H728" s="23" t="s">
        <v>13830</v>
      </c>
      <c r="I728" s="23" t="s">
        <v>13818</v>
      </c>
      <c r="J728" s="23" t="s">
        <v>13819</v>
      </c>
      <c r="K728" s="23" t="s">
        <v>13831</v>
      </c>
      <c r="L728" s="24" t="s">
        <v>13832</v>
      </c>
      <c r="M728" s="23" t="s">
        <v>7274</v>
      </c>
      <c r="N728" s="23" t="s">
        <v>13822</v>
      </c>
      <c r="O728" s="23" t="s">
        <v>13833</v>
      </c>
      <c r="P728" s="25" t="s">
        <v>13834</v>
      </c>
      <c r="Q728" s="25" t="s">
        <v>13835</v>
      </c>
      <c r="R728" s="25" t="s">
        <v>13836</v>
      </c>
      <c r="S728" s="25" t="s">
        <v>13837</v>
      </c>
      <c r="T728" s="23" t="s">
        <v>7226</v>
      </c>
      <c r="U728" s="23" t="s">
        <v>7226</v>
      </c>
      <c r="V728" s="25" t="s">
        <v>13835</v>
      </c>
      <c r="W728" s="23" t="s">
        <v>13264</v>
      </c>
      <c r="X728" s="23" t="s">
        <v>7226</v>
      </c>
      <c r="Y728" s="23" t="s">
        <v>7226</v>
      </c>
      <c r="Z728" s="25" t="s">
        <v>7225</v>
      </c>
      <c r="AA728" s="23" t="s">
        <v>8026</v>
      </c>
      <c r="AB728" s="23" t="s">
        <v>13828</v>
      </c>
      <c r="AC728" s="25" t="s">
        <v>13838</v>
      </c>
    </row>
    <row r="729" spans="2:29" x14ac:dyDescent="0.25">
      <c r="B729" s="21" t="s">
        <v>7267</v>
      </c>
      <c r="C729" s="22" t="s">
        <v>9814</v>
      </c>
      <c r="D729" s="23" t="s">
        <v>7267</v>
      </c>
      <c r="E729" s="23" t="s">
        <v>8487</v>
      </c>
      <c r="F729" s="23" t="s">
        <v>13252</v>
      </c>
      <c r="G729" s="23" t="s">
        <v>9815</v>
      </c>
      <c r="H729" s="23" t="s">
        <v>13839</v>
      </c>
      <c r="I729" s="23" t="s">
        <v>13818</v>
      </c>
      <c r="J729" s="23" t="s">
        <v>13819</v>
      </c>
      <c r="K729" s="23" t="s">
        <v>13840</v>
      </c>
      <c r="L729" s="24" t="s">
        <v>13841</v>
      </c>
      <c r="M729" s="23" t="s">
        <v>7274</v>
      </c>
      <c r="N729" s="23" t="s">
        <v>13822</v>
      </c>
      <c r="O729" s="23" t="s">
        <v>13842</v>
      </c>
      <c r="P729" s="25" t="s">
        <v>13843</v>
      </c>
      <c r="Q729" s="25" t="s">
        <v>13844</v>
      </c>
      <c r="R729" s="25" t="s">
        <v>9336</v>
      </c>
      <c r="S729" s="25" t="s">
        <v>13845</v>
      </c>
      <c r="T729" s="23" t="s">
        <v>7226</v>
      </c>
      <c r="U729" s="23" t="s">
        <v>7226</v>
      </c>
      <c r="V729" s="25" t="s">
        <v>13844</v>
      </c>
      <c r="W729" s="23" t="s">
        <v>13264</v>
      </c>
      <c r="X729" s="23" t="s">
        <v>7226</v>
      </c>
      <c r="Y729" s="23" t="s">
        <v>7226</v>
      </c>
      <c r="Z729" s="25" t="s">
        <v>7225</v>
      </c>
      <c r="AA729" s="23" t="s">
        <v>8026</v>
      </c>
      <c r="AB729" s="23" t="s">
        <v>13828</v>
      </c>
      <c r="AC729" s="25" t="s">
        <v>13846</v>
      </c>
    </row>
    <row r="730" spans="2:29" x14ac:dyDescent="0.25">
      <c r="B730" s="21" t="s">
        <v>7267</v>
      </c>
      <c r="C730" s="22" t="s">
        <v>9814</v>
      </c>
      <c r="D730" s="23" t="s">
        <v>7267</v>
      </c>
      <c r="E730" s="23" t="s">
        <v>8487</v>
      </c>
      <c r="F730" s="23" t="s">
        <v>13252</v>
      </c>
      <c r="G730" s="23" t="s">
        <v>9815</v>
      </c>
      <c r="H730" s="23" t="s">
        <v>13847</v>
      </c>
      <c r="I730" s="23" t="s">
        <v>13818</v>
      </c>
      <c r="J730" s="23" t="s">
        <v>13819</v>
      </c>
      <c r="K730" s="23" t="s">
        <v>13848</v>
      </c>
      <c r="L730" s="24" t="s">
        <v>13849</v>
      </c>
      <c r="M730" s="23" t="s">
        <v>7274</v>
      </c>
      <c r="N730" s="23" t="s">
        <v>13822</v>
      </c>
      <c r="O730" s="23" t="s">
        <v>13850</v>
      </c>
      <c r="P730" s="25" t="s">
        <v>13851</v>
      </c>
      <c r="Q730" s="25" t="s">
        <v>13852</v>
      </c>
      <c r="R730" s="25" t="s">
        <v>13853</v>
      </c>
      <c r="S730" s="25" t="s">
        <v>13854</v>
      </c>
      <c r="T730" s="23" t="s">
        <v>7226</v>
      </c>
      <c r="U730" s="23" t="s">
        <v>7226</v>
      </c>
      <c r="V730" s="25" t="s">
        <v>13852</v>
      </c>
      <c r="W730" s="23" t="s">
        <v>13264</v>
      </c>
      <c r="X730" s="23" t="s">
        <v>7226</v>
      </c>
      <c r="Y730" s="23" t="s">
        <v>7226</v>
      </c>
      <c r="Z730" s="25" t="s">
        <v>7225</v>
      </c>
      <c r="AA730" s="23" t="s">
        <v>8026</v>
      </c>
      <c r="AB730" s="23" t="s">
        <v>13828</v>
      </c>
      <c r="AC730" s="25" t="s">
        <v>13855</v>
      </c>
    </row>
    <row r="731" spans="2:29" x14ac:dyDescent="0.25">
      <c r="B731" s="21" t="s">
        <v>7267</v>
      </c>
      <c r="C731" s="22" t="s">
        <v>9814</v>
      </c>
      <c r="D731" s="23" t="s">
        <v>7267</v>
      </c>
      <c r="E731" s="23" t="s">
        <v>8487</v>
      </c>
      <c r="F731" s="23" t="s">
        <v>13252</v>
      </c>
      <c r="G731" s="23" t="s">
        <v>9815</v>
      </c>
      <c r="H731" s="23" t="s">
        <v>13856</v>
      </c>
      <c r="I731" s="23" t="s">
        <v>13818</v>
      </c>
      <c r="J731" s="23" t="s">
        <v>13819</v>
      </c>
      <c r="K731" s="23" t="s">
        <v>13857</v>
      </c>
      <c r="L731" s="24" t="s">
        <v>13858</v>
      </c>
      <c r="M731" s="23" t="s">
        <v>7274</v>
      </c>
      <c r="N731" s="23" t="s">
        <v>13822</v>
      </c>
      <c r="O731" s="23" t="s">
        <v>13859</v>
      </c>
      <c r="P731" s="25" t="s">
        <v>13860</v>
      </c>
      <c r="Q731" s="25" t="s">
        <v>13861</v>
      </c>
      <c r="R731" s="25" t="s">
        <v>10975</v>
      </c>
      <c r="S731" s="25" t="s">
        <v>13862</v>
      </c>
      <c r="T731" s="23" t="s">
        <v>7226</v>
      </c>
      <c r="U731" s="23" t="s">
        <v>7226</v>
      </c>
      <c r="V731" s="25" t="s">
        <v>13861</v>
      </c>
      <c r="W731" s="23" t="s">
        <v>13264</v>
      </c>
      <c r="X731" s="23" t="s">
        <v>7226</v>
      </c>
      <c r="Y731" s="23" t="s">
        <v>7226</v>
      </c>
      <c r="Z731" s="25" t="s">
        <v>7225</v>
      </c>
      <c r="AA731" s="23" t="s">
        <v>8026</v>
      </c>
      <c r="AB731" s="23" t="s">
        <v>13828</v>
      </c>
      <c r="AC731" s="25" t="s">
        <v>13863</v>
      </c>
    </row>
    <row r="732" spans="2:29" x14ac:dyDescent="0.25">
      <c r="B732" s="21" t="s">
        <v>7267</v>
      </c>
      <c r="C732" s="22" t="s">
        <v>9814</v>
      </c>
      <c r="D732" s="23" t="s">
        <v>7267</v>
      </c>
      <c r="E732" s="23" t="s">
        <v>8487</v>
      </c>
      <c r="F732" s="23" t="s">
        <v>13252</v>
      </c>
      <c r="G732" s="23" t="s">
        <v>9815</v>
      </c>
      <c r="H732" s="23" t="s">
        <v>13864</v>
      </c>
      <c r="I732" s="23" t="s">
        <v>13818</v>
      </c>
      <c r="J732" s="23" t="s">
        <v>13819</v>
      </c>
      <c r="K732" s="23" t="s">
        <v>13865</v>
      </c>
      <c r="L732" s="24" t="s">
        <v>13866</v>
      </c>
      <c r="M732" s="23" t="s">
        <v>7274</v>
      </c>
      <c r="N732" s="23" t="s">
        <v>13822</v>
      </c>
      <c r="O732" s="23" t="s">
        <v>13867</v>
      </c>
      <c r="P732" s="25" t="s">
        <v>13868</v>
      </c>
      <c r="Q732" s="25" t="s">
        <v>13869</v>
      </c>
      <c r="R732" s="25" t="s">
        <v>13870</v>
      </c>
      <c r="S732" s="25" t="s">
        <v>13871</v>
      </c>
      <c r="T732" s="23" t="s">
        <v>7226</v>
      </c>
      <c r="U732" s="23" t="s">
        <v>7226</v>
      </c>
      <c r="V732" s="25" t="s">
        <v>13869</v>
      </c>
      <c r="W732" s="23" t="s">
        <v>13264</v>
      </c>
      <c r="X732" s="23" t="s">
        <v>7226</v>
      </c>
      <c r="Y732" s="23" t="s">
        <v>7226</v>
      </c>
      <c r="Z732" s="25" t="s">
        <v>7225</v>
      </c>
      <c r="AA732" s="23" t="s">
        <v>8026</v>
      </c>
      <c r="AB732" s="23" t="s">
        <v>13828</v>
      </c>
      <c r="AC732" s="25" t="s">
        <v>13872</v>
      </c>
    </row>
    <row r="733" spans="2:29" x14ac:dyDescent="0.25">
      <c r="B733" s="21" t="s">
        <v>7267</v>
      </c>
      <c r="C733" s="22" t="s">
        <v>9814</v>
      </c>
      <c r="D733" s="23" t="s">
        <v>7267</v>
      </c>
      <c r="E733" s="23" t="s">
        <v>8487</v>
      </c>
      <c r="F733" s="23" t="s">
        <v>13252</v>
      </c>
      <c r="G733" s="23" t="s">
        <v>9815</v>
      </c>
      <c r="H733" s="23" t="s">
        <v>13873</v>
      </c>
      <c r="I733" s="23" t="s">
        <v>13818</v>
      </c>
      <c r="J733" s="23" t="s">
        <v>13819</v>
      </c>
      <c r="K733" s="23" t="s">
        <v>13874</v>
      </c>
      <c r="L733" s="24" t="s">
        <v>13875</v>
      </c>
      <c r="M733" s="23" t="s">
        <v>7274</v>
      </c>
      <c r="N733" s="23" t="s">
        <v>13822</v>
      </c>
      <c r="O733" s="23" t="s">
        <v>13876</v>
      </c>
      <c r="P733" s="25" t="s">
        <v>13877</v>
      </c>
      <c r="Q733" s="25" t="s">
        <v>13878</v>
      </c>
      <c r="R733" s="25" t="s">
        <v>13879</v>
      </c>
      <c r="S733" s="25" t="s">
        <v>13880</v>
      </c>
      <c r="T733" s="23" t="s">
        <v>7226</v>
      </c>
      <c r="U733" s="23" t="s">
        <v>7226</v>
      </c>
      <c r="V733" s="25" t="s">
        <v>13878</v>
      </c>
      <c r="W733" s="23" t="s">
        <v>13264</v>
      </c>
      <c r="X733" s="23" t="s">
        <v>7226</v>
      </c>
      <c r="Y733" s="23" t="s">
        <v>7226</v>
      </c>
      <c r="Z733" s="25" t="s">
        <v>7225</v>
      </c>
      <c r="AA733" s="23" t="s">
        <v>8026</v>
      </c>
      <c r="AB733" s="23" t="s">
        <v>13828</v>
      </c>
      <c r="AC733" s="25" t="s">
        <v>13881</v>
      </c>
    </row>
    <row r="734" spans="2:29" x14ac:dyDescent="0.25">
      <c r="B734" s="21" t="s">
        <v>7267</v>
      </c>
      <c r="C734" s="22" t="s">
        <v>9814</v>
      </c>
      <c r="D734" s="23" t="s">
        <v>7267</v>
      </c>
      <c r="E734" s="23" t="s">
        <v>8487</v>
      </c>
      <c r="F734" s="23" t="s">
        <v>13252</v>
      </c>
      <c r="G734" s="23" t="s">
        <v>9815</v>
      </c>
      <c r="H734" s="23" t="s">
        <v>13882</v>
      </c>
      <c r="I734" s="23" t="s">
        <v>13818</v>
      </c>
      <c r="J734" s="23" t="s">
        <v>13819</v>
      </c>
      <c r="K734" s="23" t="s">
        <v>13883</v>
      </c>
      <c r="L734" s="24" t="s">
        <v>13884</v>
      </c>
      <c r="M734" s="23" t="s">
        <v>7274</v>
      </c>
      <c r="N734" s="23" t="s">
        <v>13822</v>
      </c>
      <c r="O734" s="23" t="s">
        <v>13885</v>
      </c>
      <c r="P734" s="25" t="s">
        <v>13886</v>
      </c>
      <c r="Q734" s="25" t="s">
        <v>13887</v>
      </c>
      <c r="R734" s="25" t="s">
        <v>13888</v>
      </c>
      <c r="S734" s="25" t="s">
        <v>13889</v>
      </c>
      <c r="T734" s="23" t="s">
        <v>7226</v>
      </c>
      <c r="U734" s="23" t="s">
        <v>7226</v>
      </c>
      <c r="V734" s="25" t="s">
        <v>13887</v>
      </c>
      <c r="W734" s="23" t="s">
        <v>13264</v>
      </c>
      <c r="X734" s="23" t="s">
        <v>7226</v>
      </c>
      <c r="Y734" s="23" t="s">
        <v>7226</v>
      </c>
      <c r="Z734" s="25" t="s">
        <v>7225</v>
      </c>
      <c r="AA734" s="23" t="s">
        <v>8026</v>
      </c>
      <c r="AB734" s="23" t="s">
        <v>13828</v>
      </c>
      <c r="AC734" s="25" t="s">
        <v>13890</v>
      </c>
    </row>
    <row r="735" spans="2:29" x14ac:dyDescent="0.25">
      <c r="B735" s="21" t="s">
        <v>7267</v>
      </c>
      <c r="C735" s="22" t="s">
        <v>9814</v>
      </c>
      <c r="D735" s="23" t="s">
        <v>7267</v>
      </c>
      <c r="E735" s="23" t="s">
        <v>8487</v>
      </c>
      <c r="F735" s="23" t="s">
        <v>13252</v>
      </c>
      <c r="G735" s="23" t="s">
        <v>9815</v>
      </c>
      <c r="H735" s="23" t="s">
        <v>13891</v>
      </c>
      <c r="I735" s="23" t="s">
        <v>13818</v>
      </c>
      <c r="J735" s="23" t="s">
        <v>13819</v>
      </c>
      <c r="K735" s="23" t="s">
        <v>13892</v>
      </c>
      <c r="L735" s="24" t="s">
        <v>13893</v>
      </c>
      <c r="M735" s="23" t="s">
        <v>7274</v>
      </c>
      <c r="N735" s="23" t="s">
        <v>13822</v>
      </c>
      <c r="O735" s="23" t="s">
        <v>13894</v>
      </c>
      <c r="P735" s="25" t="s">
        <v>13895</v>
      </c>
      <c r="Q735" s="25" t="s">
        <v>13896</v>
      </c>
      <c r="R735" s="25" t="s">
        <v>13897</v>
      </c>
      <c r="S735" s="25" t="s">
        <v>13898</v>
      </c>
      <c r="T735" s="23" t="s">
        <v>7226</v>
      </c>
      <c r="U735" s="23" t="s">
        <v>7226</v>
      </c>
      <c r="V735" s="25" t="s">
        <v>13896</v>
      </c>
      <c r="W735" s="23" t="s">
        <v>13264</v>
      </c>
      <c r="X735" s="23" t="s">
        <v>7226</v>
      </c>
      <c r="Y735" s="23" t="s">
        <v>7226</v>
      </c>
      <c r="Z735" s="25" t="s">
        <v>7225</v>
      </c>
      <c r="AA735" s="23" t="s">
        <v>8026</v>
      </c>
      <c r="AB735" s="23" t="s">
        <v>13828</v>
      </c>
      <c r="AC735" s="25" t="s">
        <v>13899</v>
      </c>
    </row>
    <row r="736" spans="2:29" x14ac:dyDescent="0.25">
      <c r="B736" s="21" t="s">
        <v>7267</v>
      </c>
      <c r="C736" s="22" t="s">
        <v>9814</v>
      </c>
      <c r="D736" s="23" t="s">
        <v>7267</v>
      </c>
      <c r="E736" s="23" t="s">
        <v>8487</v>
      </c>
      <c r="F736" s="23" t="s">
        <v>13252</v>
      </c>
      <c r="G736" s="23" t="s">
        <v>9815</v>
      </c>
      <c r="H736" s="23" t="s">
        <v>13900</v>
      </c>
      <c r="I736" s="23" t="s">
        <v>13818</v>
      </c>
      <c r="J736" s="23" t="s">
        <v>13819</v>
      </c>
      <c r="K736" s="23" t="s">
        <v>13901</v>
      </c>
      <c r="L736" s="24" t="s">
        <v>13902</v>
      </c>
      <c r="M736" s="23" t="s">
        <v>7274</v>
      </c>
      <c r="N736" s="23" t="s">
        <v>13822</v>
      </c>
      <c r="O736" s="23" t="s">
        <v>13903</v>
      </c>
      <c r="P736" s="25" t="s">
        <v>13904</v>
      </c>
      <c r="Q736" s="25" t="s">
        <v>13905</v>
      </c>
      <c r="R736" s="25" t="s">
        <v>9970</v>
      </c>
      <c r="S736" s="25" t="s">
        <v>13906</v>
      </c>
      <c r="T736" s="23" t="s">
        <v>7226</v>
      </c>
      <c r="U736" s="23" t="s">
        <v>7226</v>
      </c>
      <c r="V736" s="25" t="s">
        <v>13905</v>
      </c>
      <c r="W736" s="23" t="s">
        <v>13264</v>
      </c>
      <c r="X736" s="23" t="s">
        <v>7226</v>
      </c>
      <c r="Y736" s="23" t="s">
        <v>7226</v>
      </c>
      <c r="Z736" s="25" t="s">
        <v>7225</v>
      </c>
      <c r="AA736" s="23" t="s">
        <v>8026</v>
      </c>
      <c r="AB736" s="23" t="s">
        <v>13828</v>
      </c>
      <c r="AC736" s="25" t="s">
        <v>13907</v>
      </c>
    </row>
    <row r="737" spans="2:29" x14ac:dyDescent="0.25">
      <c r="B737" s="21"/>
      <c r="C737" s="22"/>
      <c r="D737" s="23"/>
      <c r="E737" s="23"/>
      <c r="F737" s="23"/>
      <c r="G737" s="23"/>
      <c r="H737" s="26"/>
      <c r="I737" s="23"/>
      <c r="J737" s="26"/>
      <c r="K737" s="26"/>
      <c r="L737" s="27" t="s">
        <v>13908</v>
      </c>
      <c r="M737" s="26"/>
      <c r="N737" s="26"/>
      <c r="O737" s="26"/>
      <c r="P737" s="28" t="s">
        <v>13909</v>
      </c>
      <c r="Q737" s="28" t="s">
        <v>13910</v>
      </c>
      <c r="R737" s="28" t="s">
        <v>13911</v>
      </c>
      <c r="S737" s="28" t="s">
        <v>13912</v>
      </c>
      <c r="T737" s="26"/>
      <c r="U737" s="26"/>
      <c r="V737" s="28" t="s">
        <v>13910</v>
      </c>
      <c r="W737" s="26"/>
      <c r="X737" s="26"/>
      <c r="Y737" s="26"/>
      <c r="Z737" s="28" t="s">
        <v>7225</v>
      </c>
      <c r="AA737" s="26"/>
      <c r="AB737" s="26"/>
      <c r="AC737" s="28" t="s">
        <v>13913</v>
      </c>
    </row>
    <row r="738" spans="2:29" x14ac:dyDescent="0.25">
      <c r="B738" s="21" t="s">
        <v>7267</v>
      </c>
      <c r="C738" s="22" t="s">
        <v>7265</v>
      </c>
      <c r="D738" s="23" t="s">
        <v>7267</v>
      </c>
      <c r="E738" s="23" t="s">
        <v>7266</v>
      </c>
      <c r="F738" s="23" t="s">
        <v>13755</v>
      </c>
      <c r="G738" s="23" t="s">
        <v>8012</v>
      </c>
      <c r="H738" s="23" t="s">
        <v>13914</v>
      </c>
      <c r="I738" s="23" t="s">
        <v>13915</v>
      </c>
      <c r="J738" s="23" t="s">
        <v>13916</v>
      </c>
      <c r="K738" s="23" t="s">
        <v>13917</v>
      </c>
      <c r="L738" s="24" t="s">
        <v>13918</v>
      </c>
      <c r="M738" s="23" t="s">
        <v>7274</v>
      </c>
      <c r="N738" s="23" t="s">
        <v>7284</v>
      </c>
      <c r="O738" s="23" t="s">
        <v>13919</v>
      </c>
      <c r="P738" s="25" t="s">
        <v>13920</v>
      </c>
      <c r="Q738" s="25" t="s">
        <v>13921</v>
      </c>
      <c r="R738" s="25" t="s">
        <v>13922</v>
      </c>
      <c r="S738" s="25" t="s">
        <v>13923</v>
      </c>
      <c r="T738" s="23" t="s">
        <v>7313</v>
      </c>
      <c r="U738" s="23" t="s">
        <v>13924</v>
      </c>
      <c r="V738" s="25" t="s">
        <v>13925</v>
      </c>
      <c r="W738" s="23" t="s">
        <v>13264</v>
      </c>
      <c r="X738" s="23" t="s">
        <v>7226</v>
      </c>
      <c r="Y738" s="23" t="s">
        <v>7226</v>
      </c>
      <c r="Z738" s="25" t="s">
        <v>7225</v>
      </c>
      <c r="AA738" s="23" t="s">
        <v>8026</v>
      </c>
      <c r="AB738" s="23" t="s">
        <v>10838</v>
      </c>
      <c r="AC738" s="25" t="s">
        <v>13926</v>
      </c>
    </row>
    <row r="739" spans="2:29" x14ac:dyDescent="0.25">
      <c r="B739" s="21" t="s">
        <v>7267</v>
      </c>
      <c r="C739" s="22" t="s">
        <v>7265</v>
      </c>
      <c r="D739" s="23" t="s">
        <v>7267</v>
      </c>
      <c r="E739" s="23" t="s">
        <v>7266</v>
      </c>
      <c r="F739" s="23" t="s">
        <v>13755</v>
      </c>
      <c r="G739" s="23" t="s">
        <v>8012</v>
      </c>
      <c r="H739" s="23" t="s">
        <v>13927</v>
      </c>
      <c r="I739" s="23" t="s">
        <v>13915</v>
      </c>
      <c r="J739" s="23" t="s">
        <v>13916</v>
      </c>
      <c r="K739" s="23" t="s">
        <v>13928</v>
      </c>
      <c r="L739" s="24" t="s">
        <v>13929</v>
      </c>
      <c r="M739" s="23" t="s">
        <v>7274</v>
      </c>
      <c r="N739" s="23" t="s">
        <v>7284</v>
      </c>
      <c r="O739" s="23" t="s">
        <v>13930</v>
      </c>
      <c r="P739" s="25" t="s">
        <v>13931</v>
      </c>
      <c r="Q739" s="25" t="s">
        <v>13932</v>
      </c>
      <c r="R739" s="25" t="s">
        <v>13933</v>
      </c>
      <c r="S739" s="25" t="s">
        <v>13934</v>
      </c>
      <c r="T739" s="23" t="s">
        <v>7313</v>
      </c>
      <c r="U739" s="23" t="s">
        <v>13935</v>
      </c>
      <c r="V739" s="25" t="s">
        <v>13936</v>
      </c>
      <c r="W739" s="23" t="s">
        <v>13264</v>
      </c>
      <c r="X739" s="23" t="s">
        <v>7226</v>
      </c>
      <c r="Y739" s="23" t="s">
        <v>7226</v>
      </c>
      <c r="Z739" s="25" t="s">
        <v>7225</v>
      </c>
      <c r="AA739" s="23" t="s">
        <v>8026</v>
      </c>
      <c r="AB739" s="23" t="s">
        <v>10838</v>
      </c>
      <c r="AC739" s="25" t="s">
        <v>13937</v>
      </c>
    </row>
    <row r="740" spans="2:29" x14ac:dyDescent="0.25">
      <c r="B740" s="21" t="s">
        <v>7267</v>
      </c>
      <c r="C740" s="22" t="s">
        <v>7265</v>
      </c>
      <c r="D740" s="23" t="s">
        <v>7267</v>
      </c>
      <c r="E740" s="23" t="s">
        <v>7266</v>
      </c>
      <c r="F740" s="23" t="s">
        <v>13755</v>
      </c>
      <c r="G740" s="23" t="s">
        <v>8012</v>
      </c>
      <c r="H740" s="23" t="s">
        <v>13938</v>
      </c>
      <c r="I740" s="23" t="s">
        <v>13915</v>
      </c>
      <c r="J740" s="23" t="s">
        <v>13916</v>
      </c>
      <c r="K740" s="23" t="s">
        <v>13939</v>
      </c>
      <c r="L740" s="24" t="s">
        <v>13940</v>
      </c>
      <c r="M740" s="23" t="s">
        <v>7274</v>
      </c>
      <c r="N740" s="23" t="s">
        <v>7284</v>
      </c>
      <c r="O740" s="23" t="s">
        <v>13941</v>
      </c>
      <c r="P740" s="25" t="s">
        <v>13942</v>
      </c>
      <c r="Q740" s="25" t="s">
        <v>13943</v>
      </c>
      <c r="R740" s="25" t="s">
        <v>13944</v>
      </c>
      <c r="S740" s="25" t="s">
        <v>13945</v>
      </c>
      <c r="T740" s="23" t="s">
        <v>8081</v>
      </c>
      <c r="U740" s="23" t="s">
        <v>9580</v>
      </c>
      <c r="V740" s="25" t="s">
        <v>13946</v>
      </c>
      <c r="W740" s="23" t="s">
        <v>13264</v>
      </c>
      <c r="X740" s="23" t="s">
        <v>7226</v>
      </c>
      <c r="Y740" s="23" t="s">
        <v>7226</v>
      </c>
      <c r="Z740" s="25" t="s">
        <v>7225</v>
      </c>
      <c r="AA740" s="23" t="s">
        <v>8026</v>
      </c>
      <c r="AB740" s="23" t="s">
        <v>10838</v>
      </c>
      <c r="AC740" s="25" t="s">
        <v>13947</v>
      </c>
    </row>
    <row r="741" spans="2:29" x14ac:dyDescent="0.25">
      <c r="B741" s="21" t="s">
        <v>7267</v>
      </c>
      <c r="C741" s="22" t="s">
        <v>7265</v>
      </c>
      <c r="D741" s="23" t="s">
        <v>7267</v>
      </c>
      <c r="E741" s="23" t="s">
        <v>7266</v>
      </c>
      <c r="F741" s="23" t="s">
        <v>13755</v>
      </c>
      <c r="G741" s="23" t="s">
        <v>8012</v>
      </c>
      <c r="H741" s="23" t="s">
        <v>13948</v>
      </c>
      <c r="I741" s="23" t="s">
        <v>13915</v>
      </c>
      <c r="J741" s="23" t="s">
        <v>13916</v>
      </c>
      <c r="K741" s="23" t="s">
        <v>13949</v>
      </c>
      <c r="L741" s="24" t="s">
        <v>13950</v>
      </c>
      <c r="M741" s="23" t="s">
        <v>7274</v>
      </c>
      <c r="N741" s="23" t="s">
        <v>7284</v>
      </c>
      <c r="O741" s="23" t="s">
        <v>13951</v>
      </c>
      <c r="P741" s="25" t="s">
        <v>13952</v>
      </c>
      <c r="Q741" s="25" t="s">
        <v>13953</v>
      </c>
      <c r="R741" s="25" t="s">
        <v>13954</v>
      </c>
      <c r="S741" s="25" t="s">
        <v>13955</v>
      </c>
      <c r="T741" s="23" t="s">
        <v>7313</v>
      </c>
      <c r="U741" s="23" t="s">
        <v>13956</v>
      </c>
      <c r="V741" s="25" t="s">
        <v>13957</v>
      </c>
      <c r="W741" s="23" t="s">
        <v>13264</v>
      </c>
      <c r="X741" s="23" t="s">
        <v>7226</v>
      </c>
      <c r="Y741" s="23" t="s">
        <v>7226</v>
      </c>
      <c r="Z741" s="25" t="s">
        <v>7225</v>
      </c>
      <c r="AA741" s="23" t="s">
        <v>8026</v>
      </c>
      <c r="AB741" s="23" t="s">
        <v>10838</v>
      </c>
      <c r="AC741" s="25" t="s">
        <v>13958</v>
      </c>
    </row>
    <row r="742" spans="2:29" x14ac:dyDescent="0.25">
      <c r="B742" s="21"/>
      <c r="C742" s="22"/>
      <c r="D742" s="23"/>
      <c r="E742" s="23"/>
      <c r="F742" s="23"/>
      <c r="G742" s="23"/>
      <c r="H742" s="26"/>
      <c r="I742" s="23"/>
      <c r="J742" s="26"/>
      <c r="K742" s="26"/>
      <c r="L742" s="27" t="s">
        <v>13959</v>
      </c>
      <c r="M742" s="26"/>
      <c r="N742" s="26"/>
      <c r="O742" s="26"/>
      <c r="P742" s="28" t="s">
        <v>13960</v>
      </c>
      <c r="Q742" s="28" t="s">
        <v>13961</v>
      </c>
      <c r="R742" s="28" t="s">
        <v>13962</v>
      </c>
      <c r="S742" s="28" t="s">
        <v>13963</v>
      </c>
      <c r="T742" s="26"/>
      <c r="U742" s="26"/>
      <c r="V742" s="28" t="s">
        <v>13964</v>
      </c>
      <c r="W742" s="26"/>
      <c r="X742" s="26"/>
      <c r="Y742" s="26"/>
      <c r="Z742" s="28" t="s">
        <v>7225</v>
      </c>
      <c r="AA742" s="26"/>
      <c r="AB742" s="26"/>
      <c r="AC742" s="28" t="s">
        <v>13965</v>
      </c>
    </row>
    <row r="743" spans="2:29" x14ac:dyDescent="0.25">
      <c r="B743" s="21" t="s">
        <v>7267</v>
      </c>
      <c r="C743" s="22" t="s">
        <v>10311</v>
      </c>
      <c r="D743" s="23" t="s">
        <v>7267</v>
      </c>
      <c r="E743" s="23" t="s">
        <v>8487</v>
      </c>
      <c r="F743" s="23" t="s">
        <v>13252</v>
      </c>
      <c r="G743" s="23" t="s">
        <v>10312</v>
      </c>
      <c r="H743" s="23" t="s">
        <v>13966</v>
      </c>
      <c r="I743" s="23" t="s">
        <v>13967</v>
      </c>
      <c r="J743" s="23" t="s">
        <v>10828</v>
      </c>
      <c r="K743" s="23" t="s">
        <v>13968</v>
      </c>
      <c r="L743" s="24" t="s">
        <v>13969</v>
      </c>
      <c r="M743" s="23" t="s">
        <v>7274</v>
      </c>
      <c r="N743" s="23" t="s">
        <v>7284</v>
      </c>
      <c r="O743" s="23" t="s">
        <v>13970</v>
      </c>
      <c r="P743" s="25" t="s">
        <v>13971</v>
      </c>
      <c r="Q743" s="25" t="s">
        <v>13972</v>
      </c>
      <c r="R743" s="25" t="s">
        <v>13973</v>
      </c>
      <c r="S743" s="25" t="s">
        <v>13974</v>
      </c>
      <c r="T743" s="23" t="s">
        <v>7226</v>
      </c>
      <c r="U743" s="23" t="s">
        <v>7226</v>
      </c>
      <c r="V743" s="25" t="s">
        <v>13972</v>
      </c>
      <c r="W743" s="23" t="s">
        <v>13264</v>
      </c>
      <c r="X743" s="23" t="s">
        <v>7226</v>
      </c>
      <c r="Y743" s="23" t="s">
        <v>7226</v>
      </c>
      <c r="Z743" s="25" t="s">
        <v>7225</v>
      </c>
      <c r="AA743" s="23" t="s">
        <v>8026</v>
      </c>
      <c r="AB743" s="23" t="s">
        <v>13975</v>
      </c>
      <c r="AC743" s="25" t="s">
        <v>13976</v>
      </c>
    </row>
    <row r="744" spans="2:29" x14ac:dyDescent="0.25">
      <c r="B744" s="21" t="s">
        <v>7267</v>
      </c>
      <c r="C744" s="22" t="s">
        <v>10311</v>
      </c>
      <c r="D744" s="23" t="s">
        <v>7267</v>
      </c>
      <c r="E744" s="23" t="s">
        <v>8487</v>
      </c>
      <c r="F744" s="23" t="s">
        <v>13252</v>
      </c>
      <c r="G744" s="23" t="s">
        <v>10312</v>
      </c>
      <c r="H744" s="23" t="s">
        <v>13977</v>
      </c>
      <c r="I744" s="23" t="s">
        <v>13967</v>
      </c>
      <c r="J744" s="23" t="s">
        <v>10828</v>
      </c>
      <c r="K744" s="23" t="s">
        <v>13978</v>
      </c>
      <c r="L744" s="24" t="s">
        <v>13979</v>
      </c>
      <c r="M744" s="23" t="s">
        <v>7274</v>
      </c>
      <c r="N744" s="23" t="s">
        <v>7284</v>
      </c>
      <c r="O744" s="23" t="s">
        <v>13980</v>
      </c>
      <c r="P744" s="25" t="s">
        <v>13981</v>
      </c>
      <c r="Q744" s="25" t="s">
        <v>13982</v>
      </c>
      <c r="R744" s="25" t="s">
        <v>13983</v>
      </c>
      <c r="S744" s="25" t="s">
        <v>13984</v>
      </c>
      <c r="T744" s="23" t="s">
        <v>7226</v>
      </c>
      <c r="U744" s="23" t="s">
        <v>7226</v>
      </c>
      <c r="V744" s="25" t="s">
        <v>13982</v>
      </c>
      <c r="W744" s="23" t="s">
        <v>13264</v>
      </c>
      <c r="X744" s="23" t="s">
        <v>7226</v>
      </c>
      <c r="Y744" s="23" t="s">
        <v>7226</v>
      </c>
      <c r="Z744" s="25" t="s">
        <v>7225</v>
      </c>
      <c r="AA744" s="23" t="s">
        <v>8026</v>
      </c>
      <c r="AB744" s="23" t="s">
        <v>13975</v>
      </c>
      <c r="AC744" s="25" t="s">
        <v>13985</v>
      </c>
    </row>
    <row r="745" spans="2:29" x14ac:dyDescent="0.25">
      <c r="B745" s="21" t="s">
        <v>7267</v>
      </c>
      <c r="C745" s="22" t="s">
        <v>10311</v>
      </c>
      <c r="D745" s="23" t="s">
        <v>7267</v>
      </c>
      <c r="E745" s="23" t="s">
        <v>8487</v>
      </c>
      <c r="F745" s="23" t="s">
        <v>13252</v>
      </c>
      <c r="G745" s="23" t="s">
        <v>10312</v>
      </c>
      <c r="H745" s="23" t="s">
        <v>13986</v>
      </c>
      <c r="I745" s="23" t="s">
        <v>13967</v>
      </c>
      <c r="J745" s="23" t="s">
        <v>10828</v>
      </c>
      <c r="K745" s="23" t="s">
        <v>13987</v>
      </c>
      <c r="L745" s="24" t="s">
        <v>13988</v>
      </c>
      <c r="M745" s="23" t="s">
        <v>7274</v>
      </c>
      <c r="N745" s="23" t="s">
        <v>7284</v>
      </c>
      <c r="O745" s="23" t="s">
        <v>13989</v>
      </c>
      <c r="P745" s="25" t="s">
        <v>13990</v>
      </c>
      <c r="Q745" s="25" t="s">
        <v>13991</v>
      </c>
      <c r="R745" s="25" t="s">
        <v>9239</v>
      </c>
      <c r="S745" s="25" t="s">
        <v>13992</v>
      </c>
      <c r="T745" s="23" t="s">
        <v>7226</v>
      </c>
      <c r="U745" s="23" t="s">
        <v>7226</v>
      </c>
      <c r="V745" s="25" t="s">
        <v>13991</v>
      </c>
      <c r="W745" s="23" t="s">
        <v>13264</v>
      </c>
      <c r="X745" s="23" t="s">
        <v>7226</v>
      </c>
      <c r="Y745" s="23" t="s">
        <v>7226</v>
      </c>
      <c r="Z745" s="25" t="s">
        <v>7225</v>
      </c>
      <c r="AA745" s="23" t="s">
        <v>8026</v>
      </c>
      <c r="AB745" s="23" t="s">
        <v>13975</v>
      </c>
      <c r="AC745" s="25" t="s">
        <v>13993</v>
      </c>
    </row>
    <row r="746" spans="2:29" x14ac:dyDescent="0.25">
      <c r="B746" s="21" t="s">
        <v>7267</v>
      </c>
      <c r="C746" s="22" t="s">
        <v>10311</v>
      </c>
      <c r="D746" s="23" t="s">
        <v>7267</v>
      </c>
      <c r="E746" s="23" t="s">
        <v>8487</v>
      </c>
      <c r="F746" s="23" t="s">
        <v>13252</v>
      </c>
      <c r="G746" s="23" t="s">
        <v>10312</v>
      </c>
      <c r="H746" s="23" t="s">
        <v>13994</v>
      </c>
      <c r="I746" s="23" t="s">
        <v>13967</v>
      </c>
      <c r="J746" s="23" t="s">
        <v>10828</v>
      </c>
      <c r="K746" s="23" t="s">
        <v>13995</v>
      </c>
      <c r="L746" s="24" t="s">
        <v>13996</v>
      </c>
      <c r="M746" s="23" t="s">
        <v>7274</v>
      </c>
      <c r="N746" s="23" t="s">
        <v>7284</v>
      </c>
      <c r="O746" s="23" t="s">
        <v>13997</v>
      </c>
      <c r="P746" s="25" t="s">
        <v>13998</v>
      </c>
      <c r="Q746" s="25" t="s">
        <v>13999</v>
      </c>
      <c r="R746" s="25" t="s">
        <v>14000</v>
      </c>
      <c r="S746" s="25" t="s">
        <v>14001</v>
      </c>
      <c r="T746" s="23" t="s">
        <v>7226</v>
      </c>
      <c r="U746" s="23" t="s">
        <v>7226</v>
      </c>
      <c r="V746" s="25" t="s">
        <v>13999</v>
      </c>
      <c r="W746" s="23" t="s">
        <v>13264</v>
      </c>
      <c r="X746" s="23" t="s">
        <v>7226</v>
      </c>
      <c r="Y746" s="23" t="s">
        <v>7226</v>
      </c>
      <c r="Z746" s="25" t="s">
        <v>7225</v>
      </c>
      <c r="AA746" s="23" t="s">
        <v>8026</v>
      </c>
      <c r="AB746" s="23" t="s">
        <v>13975</v>
      </c>
      <c r="AC746" s="25" t="s">
        <v>14002</v>
      </c>
    </row>
    <row r="747" spans="2:29" x14ac:dyDescent="0.25">
      <c r="B747" s="21"/>
      <c r="C747" s="22"/>
      <c r="D747" s="23"/>
      <c r="E747" s="23"/>
      <c r="F747" s="23"/>
      <c r="G747" s="23"/>
      <c r="H747" s="26"/>
      <c r="I747" s="23"/>
      <c r="J747" s="26"/>
      <c r="K747" s="26"/>
      <c r="L747" s="27" t="s">
        <v>14003</v>
      </c>
      <c r="M747" s="26"/>
      <c r="N747" s="26"/>
      <c r="O747" s="26"/>
      <c r="P747" s="28" t="s">
        <v>14004</v>
      </c>
      <c r="Q747" s="28" t="s">
        <v>14005</v>
      </c>
      <c r="R747" s="28" t="s">
        <v>14006</v>
      </c>
      <c r="S747" s="28" t="s">
        <v>14007</v>
      </c>
      <c r="T747" s="26"/>
      <c r="U747" s="26"/>
      <c r="V747" s="28" t="s">
        <v>14005</v>
      </c>
      <c r="W747" s="26"/>
      <c r="X747" s="26"/>
      <c r="Y747" s="26"/>
      <c r="Z747" s="28" t="s">
        <v>7225</v>
      </c>
      <c r="AA747" s="26"/>
      <c r="AB747" s="26"/>
      <c r="AC747" s="28" t="s">
        <v>14008</v>
      </c>
    </row>
    <row r="748" spans="2:29" x14ac:dyDescent="0.25">
      <c r="B748" s="21" t="s">
        <v>7267</v>
      </c>
      <c r="C748" s="22" t="s">
        <v>8185</v>
      </c>
      <c r="D748" s="23" t="s">
        <v>7267</v>
      </c>
      <c r="E748" s="23" t="s">
        <v>7266</v>
      </c>
      <c r="F748" s="23" t="s">
        <v>13755</v>
      </c>
      <c r="G748" s="23" t="s">
        <v>8186</v>
      </c>
      <c r="H748" s="23" t="s">
        <v>14009</v>
      </c>
      <c r="I748" s="23" t="s">
        <v>14010</v>
      </c>
      <c r="J748" s="23" t="s">
        <v>10828</v>
      </c>
      <c r="K748" s="23" t="s">
        <v>14011</v>
      </c>
      <c r="L748" s="24" t="s">
        <v>14012</v>
      </c>
      <c r="M748" s="23" t="s">
        <v>7274</v>
      </c>
      <c r="N748" s="23" t="s">
        <v>7284</v>
      </c>
      <c r="O748" s="23" t="s">
        <v>14013</v>
      </c>
      <c r="P748" s="25" t="s">
        <v>14014</v>
      </c>
      <c r="Q748" s="25" t="s">
        <v>14015</v>
      </c>
      <c r="R748" s="25" t="s">
        <v>14016</v>
      </c>
      <c r="S748" s="25" t="s">
        <v>14017</v>
      </c>
      <c r="T748" s="23" t="s">
        <v>8196</v>
      </c>
      <c r="U748" s="23" t="s">
        <v>14018</v>
      </c>
      <c r="V748" s="25" t="s">
        <v>14019</v>
      </c>
      <c r="W748" s="23" t="s">
        <v>13264</v>
      </c>
      <c r="X748" s="23" t="s">
        <v>7226</v>
      </c>
      <c r="Y748" s="23" t="s">
        <v>7226</v>
      </c>
      <c r="Z748" s="25" t="s">
        <v>7225</v>
      </c>
      <c r="AA748" s="23" t="s">
        <v>8026</v>
      </c>
      <c r="AB748" s="23" t="s">
        <v>10838</v>
      </c>
      <c r="AC748" s="25" t="s">
        <v>14020</v>
      </c>
    </row>
    <row r="749" spans="2:29" x14ac:dyDescent="0.25">
      <c r="B749" s="21" t="s">
        <v>7267</v>
      </c>
      <c r="C749" s="22" t="s">
        <v>8185</v>
      </c>
      <c r="D749" s="23" t="s">
        <v>7267</v>
      </c>
      <c r="E749" s="23" t="s">
        <v>7266</v>
      </c>
      <c r="F749" s="23" t="s">
        <v>13755</v>
      </c>
      <c r="G749" s="23" t="s">
        <v>8186</v>
      </c>
      <c r="H749" s="23" t="s">
        <v>14021</v>
      </c>
      <c r="I749" s="23" t="s">
        <v>14010</v>
      </c>
      <c r="J749" s="23" t="s">
        <v>10828</v>
      </c>
      <c r="K749" s="23" t="s">
        <v>14022</v>
      </c>
      <c r="L749" s="24" t="s">
        <v>14023</v>
      </c>
      <c r="M749" s="23" t="s">
        <v>7274</v>
      </c>
      <c r="N749" s="23" t="s">
        <v>7284</v>
      </c>
      <c r="O749" s="23" t="s">
        <v>14024</v>
      </c>
      <c r="P749" s="25" t="s">
        <v>14025</v>
      </c>
      <c r="Q749" s="25" t="s">
        <v>14026</v>
      </c>
      <c r="R749" s="25" t="s">
        <v>14027</v>
      </c>
      <c r="S749" s="25" t="s">
        <v>14028</v>
      </c>
      <c r="T749" s="23" t="s">
        <v>8196</v>
      </c>
      <c r="U749" s="23" t="s">
        <v>14029</v>
      </c>
      <c r="V749" s="25" t="s">
        <v>14030</v>
      </c>
      <c r="W749" s="23" t="s">
        <v>13264</v>
      </c>
      <c r="X749" s="23" t="s">
        <v>7226</v>
      </c>
      <c r="Y749" s="23" t="s">
        <v>7226</v>
      </c>
      <c r="Z749" s="25" t="s">
        <v>7225</v>
      </c>
      <c r="AA749" s="23" t="s">
        <v>8026</v>
      </c>
      <c r="AB749" s="23" t="s">
        <v>10838</v>
      </c>
      <c r="AC749" s="25" t="s">
        <v>14031</v>
      </c>
    </row>
    <row r="750" spans="2:29" x14ac:dyDescent="0.25">
      <c r="B750" s="21" t="s">
        <v>7267</v>
      </c>
      <c r="C750" s="22" t="s">
        <v>8185</v>
      </c>
      <c r="D750" s="23" t="s">
        <v>7267</v>
      </c>
      <c r="E750" s="23" t="s">
        <v>7266</v>
      </c>
      <c r="F750" s="23" t="s">
        <v>13755</v>
      </c>
      <c r="G750" s="23" t="s">
        <v>8186</v>
      </c>
      <c r="H750" s="23" t="s">
        <v>14032</v>
      </c>
      <c r="I750" s="23" t="s">
        <v>14010</v>
      </c>
      <c r="J750" s="23" t="s">
        <v>10828</v>
      </c>
      <c r="K750" s="23" t="s">
        <v>14033</v>
      </c>
      <c r="L750" s="24" t="s">
        <v>14034</v>
      </c>
      <c r="M750" s="23" t="s">
        <v>7274</v>
      </c>
      <c r="N750" s="23" t="s">
        <v>7284</v>
      </c>
      <c r="O750" s="23" t="s">
        <v>14035</v>
      </c>
      <c r="P750" s="25" t="s">
        <v>14036</v>
      </c>
      <c r="Q750" s="25" t="s">
        <v>14037</v>
      </c>
      <c r="R750" s="25" t="s">
        <v>14038</v>
      </c>
      <c r="S750" s="25" t="s">
        <v>14039</v>
      </c>
      <c r="T750" s="23" t="s">
        <v>8196</v>
      </c>
      <c r="U750" s="23" t="s">
        <v>14040</v>
      </c>
      <c r="V750" s="25" t="s">
        <v>14041</v>
      </c>
      <c r="W750" s="23" t="s">
        <v>13264</v>
      </c>
      <c r="X750" s="23" t="s">
        <v>7226</v>
      </c>
      <c r="Y750" s="23" t="s">
        <v>7226</v>
      </c>
      <c r="Z750" s="25" t="s">
        <v>7225</v>
      </c>
      <c r="AA750" s="23" t="s">
        <v>8026</v>
      </c>
      <c r="AB750" s="23" t="s">
        <v>10838</v>
      </c>
      <c r="AC750" s="25" t="s">
        <v>14042</v>
      </c>
    </row>
    <row r="751" spans="2:29" x14ac:dyDescent="0.25">
      <c r="B751" s="21" t="s">
        <v>7267</v>
      </c>
      <c r="C751" s="22" t="s">
        <v>8185</v>
      </c>
      <c r="D751" s="23" t="s">
        <v>7267</v>
      </c>
      <c r="E751" s="23" t="s">
        <v>7266</v>
      </c>
      <c r="F751" s="23" t="s">
        <v>13755</v>
      </c>
      <c r="G751" s="23" t="s">
        <v>8186</v>
      </c>
      <c r="H751" s="23" t="s">
        <v>14043</v>
      </c>
      <c r="I751" s="23" t="s">
        <v>14010</v>
      </c>
      <c r="J751" s="23" t="s">
        <v>10828</v>
      </c>
      <c r="K751" s="23" t="s">
        <v>14044</v>
      </c>
      <c r="L751" s="24" t="s">
        <v>14045</v>
      </c>
      <c r="M751" s="23" t="s">
        <v>7274</v>
      </c>
      <c r="N751" s="23" t="s">
        <v>7284</v>
      </c>
      <c r="O751" s="23" t="s">
        <v>14046</v>
      </c>
      <c r="P751" s="25" t="s">
        <v>14047</v>
      </c>
      <c r="Q751" s="25" t="s">
        <v>14048</v>
      </c>
      <c r="R751" s="25" t="s">
        <v>14049</v>
      </c>
      <c r="S751" s="25" t="s">
        <v>14050</v>
      </c>
      <c r="T751" s="23" t="s">
        <v>8196</v>
      </c>
      <c r="U751" s="23" t="s">
        <v>14051</v>
      </c>
      <c r="V751" s="25" t="s">
        <v>14052</v>
      </c>
      <c r="W751" s="23" t="s">
        <v>13264</v>
      </c>
      <c r="X751" s="23" t="s">
        <v>7226</v>
      </c>
      <c r="Y751" s="23" t="s">
        <v>7226</v>
      </c>
      <c r="Z751" s="25" t="s">
        <v>7225</v>
      </c>
      <c r="AA751" s="23" t="s">
        <v>8026</v>
      </c>
      <c r="AB751" s="23" t="s">
        <v>10838</v>
      </c>
      <c r="AC751" s="25" t="s">
        <v>14053</v>
      </c>
    </row>
    <row r="752" spans="2:29" x14ac:dyDescent="0.25">
      <c r="B752" s="21" t="s">
        <v>7267</v>
      </c>
      <c r="C752" s="22" t="s">
        <v>8185</v>
      </c>
      <c r="D752" s="23" t="s">
        <v>7267</v>
      </c>
      <c r="E752" s="23" t="s">
        <v>7266</v>
      </c>
      <c r="F752" s="23" t="s">
        <v>13755</v>
      </c>
      <c r="G752" s="23" t="s">
        <v>8186</v>
      </c>
      <c r="H752" s="23" t="s">
        <v>14054</v>
      </c>
      <c r="I752" s="23" t="s">
        <v>14010</v>
      </c>
      <c r="J752" s="23" t="s">
        <v>10828</v>
      </c>
      <c r="K752" s="23" t="s">
        <v>14055</v>
      </c>
      <c r="L752" s="24" t="s">
        <v>14056</v>
      </c>
      <c r="M752" s="23" t="s">
        <v>7274</v>
      </c>
      <c r="N752" s="23" t="s">
        <v>7284</v>
      </c>
      <c r="O752" s="23" t="s">
        <v>14057</v>
      </c>
      <c r="P752" s="25" t="s">
        <v>14058</v>
      </c>
      <c r="Q752" s="25" t="s">
        <v>14059</v>
      </c>
      <c r="R752" s="25" t="s">
        <v>14060</v>
      </c>
      <c r="S752" s="25" t="s">
        <v>14061</v>
      </c>
      <c r="T752" s="23" t="s">
        <v>8196</v>
      </c>
      <c r="U752" s="23" t="s">
        <v>14062</v>
      </c>
      <c r="V752" s="25" t="s">
        <v>14063</v>
      </c>
      <c r="W752" s="23" t="s">
        <v>13264</v>
      </c>
      <c r="X752" s="23" t="s">
        <v>7226</v>
      </c>
      <c r="Y752" s="23" t="s">
        <v>7226</v>
      </c>
      <c r="Z752" s="25" t="s">
        <v>7225</v>
      </c>
      <c r="AA752" s="23" t="s">
        <v>8026</v>
      </c>
      <c r="AB752" s="23" t="s">
        <v>10838</v>
      </c>
      <c r="AC752" s="25" t="s">
        <v>14064</v>
      </c>
    </row>
    <row r="753" spans="2:29" x14ac:dyDescent="0.25">
      <c r="B753" s="21" t="s">
        <v>7267</v>
      </c>
      <c r="C753" s="22" t="s">
        <v>8185</v>
      </c>
      <c r="D753" s="23" t="s">
        <v>7267</v>
      </c>
      <c r="E753" s="23" t="s">
        <v>7266</v>
      </c>
      <c r="F753" s="23" t="s">
        <v>13755</v>
      </c>
      <c r="G753" s="23" t="s">
        <v>8186</v>
      </c>
      <c r="H753" s="23" t="s">
        <v>14065</v>
      </c>
      <c r="I753" s="23" t="s">
        <v>14010</v>
      </c>
      <c r="J753" s="23" t="s">
        <v>10828</v>
      </c>
      <c r="K753" s="23" t="s">
        <v>14066</v>
      </c>
      <c r="L753" s="24" t="s">
        <v>14067</v>
      </c>
      <c r="M753" s="23" t="s">
        <v>7274</v>
      </c>
      <c r="N753" s="23" t="s">
        <v>7284</v>
      </c>
      <c r="O753" s="23" t="s">
        <v>14068</v>
      </c>
      <c r="P753" s="25" t="s">
        <v>14069</v>
      </c>
      <c r="Q753" s="25" t="s">
        <v>14070</v>
      </c>
      <c r="R753" s="25" t="s">
        <v>14071</v>
      </c>
      <c r="S753" s="25" t="s">
        <v>14072</v>
      </c>
      <c r="T753" s="23" t="s">
        <v>8196</v>
      </c>
      <c r="U753" s="23" t="s">
        <v>14073</v>
      </c>
      <c r="V753" s="25" t="s">
        <v>14074</v>
      </c>
      <c r="W753" s="23" t="s">
        <v>13264</v>
      </c>
      <c r="X753" s="23" t="s">
        <v>7226</v>
      </c>
      <c r="Y753" s="23" t="s">
        <v>7226</v>
      </c>
      <c r="Z753" s="25" t="s">
        <v>7225</v>
      </c>
      <c r="AA753" s="23" t="s">
        <v>8026</v>
      </c>
      <c r="AB753" s="23" t="s">
        <v>10838</v>
      </c>
      <c r="AC753" s="25" t="s">
        <v>14075</v>
      </c>
    </row>
    <row r="754" spans="2:29" x14ac:dyDescent="0.25">
      <c r="B754" s="21" t="s">
        <v>7267</v>
      </c>
      <c r="C754" s="22" t="s">
        <v>8185</v>
      </c>
      <c r="D754" s="23" t="s">
        <v>7267</v>
      </c>
      <c r="E754" s="23" t="s">
        <v>7266</v>
      </c>
      <c r="F754" s="23" t="s">
        <v>13755</v>
      </c>
      <c r="G754" s="23" t="s">
        <v>8186</v>
      </c>
      <c r="H754" s="23" t="s">
        <v>14076</v>
      </c>
      <c r="I754" s="23" t="s">
        <v>14010</v>
      </c>
      <c r="J754" s="23" t="s">
        <v>10828</v>
      </c>
      <c r="K754" s="23" t="s">
        <v>14077</v>
      </c>
      <c r="L754" s="24" t="s">
        <v>14078</v>
      </c>
      <c r="M754" s="23" t="s">
        <v>7274</v>
      </c>
      <c r="N754" s="23" t="s">
        <v>7284</v>
      </c>
      <c r="O754" s="23" t="s">
        <v>14079</v>
      </c>
      <c r="P754" s="25" t="s">
        <v>14080</v>
      </c>
      <c r="Q754" s="25" t="s">
        <v>14081</v>
      </c>
      <c r="R754" s="25" t="s">
        <v>14082</v>
      </c>
      <c r="S754" s="25" t="s">
        <v>14083</v>
      </c>
      <c r="T754" s="23" t="s">
        <v>8196</v>
      </c>
      <c r="U754" s="23" t="s">
        <v>14084</v>
      </c>
      <c r="V754" s="25" t="s">
        <v>14085</v>
      </c>
      <c r="W754" s="23" t="s">
        <v>13264</v>
      </c>
      <c r="X754" s="23" t="s">
        <v>7226</v>
      </c>
      <c r="Y754" s="23" t="s">
        <v>7226</v>
      </c>
      <c r="Z754" s="25" t="s">
        <v>7225</v>
      </c>
      <c r="AA754" s="23" t="s">
        <v>8026</v>
      </c>
      <c r="AB754" s="23" t="s">
        <v>10838</v>
      </c>
      <c r="AC754" s="25" t="s">
        <v>14086</v>
      </c>
    </row>
    <row r="755" spans="2:29" x14ac:dyDescent="0.25">
      <c r="B755" s="21" t="s">
        <v>7267</v>
      </c>
      <c r="C755" s="22" t="s">
        <v>8185</v>
      </c>
      <c r="D755" s="23" t="s">
        <v>7267</v>
      </c>
      <c r="E755" s="23" t="s">
        <v>7266</v>
      </c>
      <c r="F755" s="23" t="s">
        <v>13755</v>
      </c>
      <c r="G755" s="23" t="s">
        <v>8186</v>
      </c>
      <c r="H755" s="23" t="s">
        <v>14087</v>
      </c>
      <c r="I755" s="23" t="s">
        <v>14010</v>
      </c>
      <c r="J755" s="23" t="s">
        <v>10828</v>
      </c>
      <c r="K755" s="23" t="s">
        <v>14088</v>
      </c>
      <c r="L755" s="24" t="s">
        <v>14089</v>
      </c>
      <c r="M755" s="23" t="s">
        <v>7274</v>
      </c>
      <c r="N755" s="23" t="s">
        <v>7284</v>
      </c>
      <c r="O755" s="23" t="s">
        <v>14090</v>
      </c>
      <c r="P755" s="25" t="s">
        <v>14091</v>
      </c>
      <c r="Q755" s="25" t="s">
        <v>14092</v>
      </c>
      <c r="R755" s="25" t="s">
        <v>14093</v>
      </c>
      <c r="S755" s="25" t="s">
        <v>14094</v>
      </c>
      <c r="T755" s="23" t="s">
        <v>8196</v>
      </c>
      <c r="U755" s="23" t="s">
        <v>14095</v>
      </c>
      <c r="V755" s="25" t="s">
        <v>14096</v>
      </c>
      <c r="W755" s="23" t="s">
        <v>13264</v>
      </c>
      <c r="X755" s="23" t="s">
        <v>7226</v>
      </c>
      <c r="Y755" s="23" t="s">
        <v>7226</v>
      </c>
      <c r="Z755" s="25" t="s">
        <v>7225</v>
      </c>
      <c r="AA755" s="23" t="s">
        <v>8026</v>
      </c>
      <c r="AB755" s="23" t="s">
        <v>10838</v>
      </c>
      <c r="AC755" s="25" t="s">
        <v>14097</v>
      </c>
    </row>
    <row r="756" spans="2:29" x14ac:dyDescent="0.25">
      <c r="B756" s="21" t="s">
        <v>7267</v>
      </c>
      <c r="C756" s="22" t="s">
        <v>8185</v>
      </c>
      <c r="D756" s="23" t="s">
        <v>7267</v>
      </c>
      <c r="E756" s="23" t="s">
        <v>7266</v>
      </c>
      <c r="F756" s="23" t="s">
        <v>13755</v>
      </c>
      <c r="G756" s="23" t="s">
        <v>8186</v>
      </c>
      <c r="H756" s="23" t="s">
        <v>14098</v>
      </c>
      <c r="I756" s="23" t="s">
        <v>14010</v>
      </c>
      <c r="J756" s="23" t="s">
        <v>10828</v>
      </c>
      <c r="K756" s="23" t="s">
        <v>14099</v>
      </c>
      <c r="L756" s="24" t="s">
        <v>14100</v>
      </c>
      <c r="M756" s="23" t="s">
        <v>7274</v>
      </c>
      <c r="N756" s="23" t="s">
        <v>7284</v>
      </c>
      <c r="O756" s="23" t="s">
        <v>14013</v>
      </c>
      <c r="P756" s="25" t="s">
        <v>14101</v>
      </c>
      <c r="Q756" s="25" t="s">
        <v>14102</v>
      </c>
      <c r="R756" s="25" t="s">
        <v>14103</v>
      </c>
      <c r="S756" s="25" t="s">
        <v>14104</v>
      </c>
      <c r="T756" s="23" t="s">
        <v>8196</v>
      </c>
      <c r="U756" s="23" t="s">
        <v>14018</v>
      </c>
      <c r="V756" s="25" t="s">
        <v>14105</v>
      </c>
      <c r="W756" s="23" t="s">
        <v>13264</v>
      </c>
      <c r="X756" s="23" t="s">
        <v>7226</v>
      </c>
      <c r="Y756" s="23" t="s">
        <v>7226</v>
      </c>
      <c r="Z756" s="25" t="s">
        <v>7225</v>
      </c>
      <c r="AA756" s="23" t="s">
        <v>8026</v>
      </c>
      <c r="AB756" s="23" t="s">
        <v>10838</v>
      </c>
      <c r="AC756" s="25" t="s">
        <v>14106</v>
      </c>
    </row>
    <row r="757" spans="2:29" x14ac:dyDescent="0.25">
      <c r="B757" s="21" t="s">
        <v>7267</v>
      </c>
      <c r="C757" s="22" t="s">
        <v>8185</v>
      </c>
      <c r="D757" s="23" t="s">
        <v>7267</v>
      </c>
      <c r="E757" s="23" t="s">
        <v>7266</v>
      </c>
      <c r="F757" s="23" t="s">
        <v>13755</v>
      </c>
      <c r="G757" s="23" t="s">
        <v>8186</v>
      </c>
      <c r="H757" s="23" t="s">
        <v>14107</v>
      </c>
      <c r="I757" s="23" t="s">
        <v>14010</v>
      </c>
      <c r="J757" s="23" t="s">
        <v>10828</v>
      </c>
      <c r="K757" s="23" t="s">
        <v>14108</v>
      </c>
      <c r="L757" s="24" t="s">
        <v>14109</v>
      </c>
      <c r="M757" s="23" t="s">
        <v>7274</v>
      </c>
      <c r="N757" s="23" t="s">
        <v>7284</v>
      </c>
      <c r="O757" s="23" t="s">
        <v>14110</v>
      </c>
      <c r="P757" s="25" t="s">
        <v>14111</v>
      </c>
      <c r="Q757" s="25" t="s">
        <v>14112</v>
      </c>
      <c r="R757" s="25" t="s">
        <v>14113</v>
      </c>
      <c r="S757" s="25" t="s">
        <v>14114</v>
      </c>
      <c r="T757" s="23" t="s">
        <v>8196</v>
      </c>
      <c r="U757" s="23" t="s">
        <v>14115</v>
      </c>
      <c r="V757" s="25" t="s">
        <v>14116</v>
      </c>
      <c r="W757" s="23" t="s">
        <v>13264</v>
      </c>
      <c r="X757" s="23" t="s">
        <v>7226</v>
      </c>
      <c r="Y757" s="23" t="s">
        <v>7226</v>
      </c>
      <c r="Z757" s="25" t="s">
        <v>7225</v>
      </c>
      <c r="AA757" s="23" t="s">
        <v>8026</v>
      </c>
      <c r="AB757" s="23" t="s">
        <v>10838</v>
      </c>
      <c r="AC757" s="25" t="s">
        <v>14117</v>
      </c>
    </row>
    <row r="758" spans="2:29" x14ac:dyDescent="0.25">
      <c r="B758" s="21" t="s">
        <v>7267</v>
      </c>
      <c r="C758" s="22" t="s">
        <v>8185</v>
      </c>
      <c r="D758" s="23" t="s">
        <v>7267</v>
      </c>
      <c r="E758" s="23" t="s">
        <v>7266</v>
      </c>
      <c r="F758" s="23" t="s">
        <v>13755</v>
      </c>
      <c r="G758" s="23" t="s">
        <v>8186</v>
      </c>
      <c r="H758" s="23" t="s">
        <v>14118</v>
      </c>
      <c r="I758" s="23" t="s">
        <v>14010</v>
      </c>
      <c r="J758" s="23" t="s">
        <v>10828</v>
      </c>
      <c r="K758" s="23" t="s">
        <v>14119</v>
      </c>
      <c r="L758" s="24" t="s">
        <v>14120</v>
      </c>
      <c r="M758" s="23" t="s">
        <v>7274</v>
      </c>
      <c r="N758" s="23" t="s">
        <v>7284</v>
      </c>
      <c r="O758" s="23" t="s">
        <v>14121</v>
      </c>
      <c r="P758" s="25" t="s">
        <v>14122</v>
      </c>
      <c r="Q758" s="25" t="s">
        <v>14123</v>
      </c>
      <c r="R758" s="25" t="s">
        <v>14124</v>
      </c>
      <c r="S758" s="25" t="s">
        <v>14125</v>
      </c>
      <c r="T758" s="23" t="s">
        <v>8196</v>
      </c>
      <c r="U758" s="23" t="s">
        <v>14126</v>
      </c>
      <c r="V758" s="25" t="s">
        <v>14127</v>
      </c>
      <c r="W758" s="23" t="s">
        <v>13264</v>
      </c>
      <c r="X758" s="23" t="s">
        <v>7226</v>
      </c>
      <c r="Y758" s="23" t="s">
        <v>7226</v>
      </c>
      <c r="Z758" s="25" t="s">
        <v>7225</v>
      </c>
      <c r="AA758" s="23" t="s">
        <v>8026</v>
      </c>
      <c r="AB758" s="23" t="s">
        <v>10838</v>
      </c>
      <c r="AC758" s="25" t="s">
        <v>14128</v>
      </c>
    </row>
    <row r="759" spans="2:29" x14ac:dyDescent="0.25">
      <c r="B759" s="21"/>
      <c r="C759" s="22"/>
      <c r="D759" s="23"/>
      <c r="E759" s="23"/>
      <c r="F759" s="23"/>
      <c r="G759" s="23"/>
      <c r="H759" s="26"/>
      <c r="I759" s="23"/>
      <c r="J759" s="26"/>
      <c r="K759" s="26"/>
      <c r="L759" s="27" t="s">
        <v>14129</v>
      </c>
      <c r="M759" s="26"/>
      <c r="N759" s="26"/>
      <c r="O759" s="26"/>
      <c r="P759" s="28" t="s">
        <v>14130</v>
      </c>
      <c r="Q759" s="28" t="s">
        <v>14131</v>
      </c>
      <c r="R759" s="28" t="s">
        <v>14132</v>
      </c>
      <c r="S759" s="28" t="s">
        <v>14133</v>
      </c>
      <c r="T759" s="26"/>
      <c r="U759" s="26"/>
      <c r="V759" s="28" t="s">
        <v>14134</v>
      </c>
      <c r="W759" s="26"/>
      <c r="X759" s="26"/>
      <c r="Y759" s="26"/>
      <c r="Z759" s="28" t="s">
        <v>7225</v>
      </c>
      <c r="AA759" s="26"/>
      <c r="AB759" s="26"/>
      <c r="AC759" s="28" t="s">
        <v>14135</v>
      </c>
    </row>
    <row r="760" spans="2:29" x14ac:dyDescent="0.25">
      <c r="B760" s="21" t="s">
        <v>8488</v>
      </c>
      <c r="C760" s="22" t="s">
        <v>9148</v>
      </c>
      <c r="D760" s="23" t="s">
        <v>8488</v>
      </c>
      <c r="E760" s="23" t="s">
        <v>8487</v>
      </c>
      <c r="F760" s="23" t="s">
        <v>13755</v>
      </c>
      <c r="G760" s="23" t="s">
        <v>9149</v>
      </c>
      <c r="H760" s="23" t="s">
        <v>14136</v>
      </c>
      <c r="I760" s="23" t="s">
        <v>14137</v>
      </c>
      <c r="J760" s="23" t="s">
        <v>14138</v>
      </c>
      <c r="K760" s="23" t="s">
        <v>14139</v>
      </c>
      <c r="L760" s="24" t="s">
        <v>14140</v>
      </c>
      <c r="M760" s="23" t="s">
        <v>7274</v>
      </c>
      <c r="N760" s="23" t="s">
        <v>8500</v>
      </c>
      <c r="O760" s="23" t="s">
        <v>14141</v>
      </c>
      <c r="P760" s="25" t="s">
        <v>14142</v>
      </c>
      <c r="Q760" s="25" t="s">
        <v>14143</v>
      </c>
      <c r="R760" s="25" t="s">
        <v>14144</v>
      </c>
      <c r="S760" s="25" t="s">
        <v>14145</v>
      </c>
      <c r="T760" s="23" t="s">
        <v>9161</v>
      </c>
      <c r="U760" s="23" t="s">
        <v>14146</v>
      </c>
      <c r="V760" s="25" t="s">
        <v>14147</v>
      </c>
      <c r="W760" s="23" t="s">
        <v>13264</v>
      </c>
      <c r="X760" s="23" t="s">
        <v>7226</v>
      </c>
      <c r="Y760" s="23" t="s">
        <v>7226</v>
      </c>
      <c r="Z760" s="25" t="s">
        <v>7225</v>
      </c>
      <c r="AA760" s="23" t="s">
        <v>8026</v>
      </c>
      <c r="AB760" s="23" t="s">
        <v>13768</v>
      </c>
      <c r="AC760" s="25" t="s">
        <v>14148</v>
      </c>
    </row>
    <row r="761" spans="2:29" x14ac:dyDescent="0.25">
      <c r="B761" s="21" t="s">
        <v>8488</v>
      </c>
      <c r="C761" s="22" t="s">
        <v>9148</v>
      </c>
      <c r="D761" s="23" t="s">
        <v>8488</v>
      </c>
      <c r="E761" s="23" t="s">
        <v>8487</v>
      </c>
      <c r="F761" s="23" t="s">
        <v>13755</v>
      </c>
      <c r="G761" s="23" t="s">
        <v>9149</v>
      </c>
      <c r="H761" s="23" t="s">
        <v>14149</v>
      </c>
      <c r="I761" s="23" t="s">
        <v>14137</v>
      </c>
      <c r="J761" s="23" t="s">
        <v>14138</v>
      </c>
      <c r="K761" s="23" t="s">
        <v>14150</v>
      </c>
      <c r="L761" s="24" t="s">
        <v>14151</v>
      </c>
      <c r="M761" s="23" t="s">
        <v>7274</v>
      </c>
      <c r="N761" s="23" t="s">
        <v>8500</v>
      </c>
      <c r="O761" s="23" t="s">
        <v>14152</v>
      </c>
      <c r="P761" s="25" t="s">
        <v>14153</v>
      </c>
      <c r="Q761" s="25" t="s">
        <v>14154</v>
      </c>
      <c r="R761" s="25" t="s">
        <v>14155</v>
      </c>
      <c r="S761" s="25" t="s">
        <v>14156</v>
      </c>
      <c r="T761" s="23" t="s">
        <v>9161</v>
      </c>
      <c r="U761" s="23" t="s">
        <v>14157</v>
      </c>
      <c r="V761" s="25" t="s">
        <v>14158</v>
      </c>
      <c r="W761" s="23" t="s">
        <v>13264</v>
      </c>
      <c r="X761" s="23" t="s">
        <v>7226</v>
      </c>
      <c r="Y761" s="23" t="s">
        <v>7226</v>
      </c>
      <c r="Z761" s="25" t="s">
        <v>7225</v>
      </c>
      <c r="AA761" s="23" t="s">
        <v>8026</v>
      </c>
      <c r="AB761" s="23" t="s">
        <v>13768</v>
      </c>
      <c r="AC761" s="25" t="s">
        <v>14159</v>
      </c>
    </row>
    <row r="762" spans="2:29" x14ac:dyDescent="0.25">
      <c r="B762" s="21" t="s">
        <v>8488</v>
      </c>
      <c r="C762" s="22" t="s">
        <v>9148</v>
      </c>
      <c r="D762" s="23" t="s">
        <v>8488</v>
      </c>
      <c r="E762" s="23" t="s">
        <v>8487</v>
      </c>
      <c r="F762" s="23" t="s">
        <v>13755</v>
      </c>
      <c r="G762" s="23" t="s">
        <v>9149</v>
      </c>
      <c r="H762" s="23" t="s">
        <v>14160</v>
      </c>
      <c r="I762" s="23" t="s">
        <v>14137</v>
      </c>
      <c r="J762" s="23" t="s">
        <v>14138</v>
      </c>
      <c r="K762" s="23" t="s">
        <v>14161</v>
      </c>
      <c r="L762" s="24" t="s">
        <v>14162</v>
      </c>
      <c r="M762" s="23" t="s">
        <v>7274</v>
      </c>
      <c r="N762" s="23" t="s">
        <v>8500</v>
      </c>
      <c r="O762" s="23" t="s">
        <v>14163</v>
      </c>
      <c r="P762" s="25" t="s">
        <v>14164</v>
      </c>
      <c r="Q762" s="25" t="s">
        <v>14165</v>
      </c>
      <c r="R762" s="25" t="s">
        <v>14166</v>
      </c>
      <c r="S762" s="25" t="s">
        <v>14167</v>
      </c>
      <c r="T762" s="23" t="s">
        <v>9161</v>
      </c>
      <c r="U762" s="23" t="s">
        <v>14168</v>
      </c>
      <c r="V762" s="25" t="s">
        <v>14169</v>
      </c>
      <c r="W762" s="23" t="s">
        <v>13264</v>
      </c>
      <c r="X762" s="23" t="s">
        <v>7226</v>
      </c>
      <c r="Y762" s="23" t="s">
        <v>7226</v>
      </c>
      <c r="Z762" s="25" t="s">
        <v>7225</v>
      </c>
      <c r="AA762" s="23" t="s">
        <v>8026</v>
      </c>
      <c r="AB762" s="23" t="s">
        <v>13768</v>
      </c>
      <c r="AC762" s="25" t="s">
        <v>14170</v>
      </c>
    </row>
    <row r="763" spans="2:29" x14ac:dyDescent="0.25">
      <c r="B763" s="21" t="s">
        <v>8488</v>
      </c>
      <c r="C763" s="22" t="s">
        <v>9148</v>
      </c>
      <c r="D763" s="23" t="s">
        <v>8488</v>
      </c>
      <c r="E763" s="23" t="s">
        <v>8487</v>
      </c>
      <c r="F763" s="23" t="s">
        <v>13755</v>
      </c>
      <c r="G763" s="23" t="s">
        <v>9149</v>
      </c>
      <c r="H763" s="23" t="s">
        <v>14171</v>
      </c>
      <c r="I763" s="23" t="s">
        <v>14137</v>
      </c>
      <c r="J763" s="23" t="s">
        <v>14138</v>
      </c>
      <c r="K763" s="23" t="s">
        <v>14172</v>
      </c>
      <c r="L763" s="24" t="s">
        <v>14173</v>
      </c>
      <c r="M763" s="23" t="s">
        <v>7274</v>
      </c>
      <c r="N763" s="23" t="s">
        <v>8500</v>
      </c>
      <c r="O763" s="23" t="s">
        <v>14174</v>
      </c>
      <c r="P763" s="25" t="s">
        <v>14175</v>
      </c>
      <c r="Q763" s="25" t="s">
        <v>14176</v>
      </c>
      <c r="R763" s="25" t="s">
        <v>14177</v>
      </c>
      <c r="S763" s="25" t="s">
        <v>14178</v>
      </c>
      <c r="T763" s="23" t="s">
        <v>9161</v>
      </c>
      <c r="U763" s="23" t="s">
        <v>9687</v>
      </c>
      <c r="V763" s="25" t="s">
        <v>14179</v>
      </c>
      <c r="W763" s="23" t="s">
        <v>13264</v>
      </c>
      <c r="X763" s="23" t="s">
        <v>7226</v>
      </c>
      <c r="Y763" s="23" t="s">
        <v>7226</v>
      </c>
      <c r="Z763" s="25" t="s">
        <v>7225</v>
      </c>
      <c r="AA763" s="23" t="s">
        <v>8026</v>
      </c>
      <c r="AB763" s="23" t="s">
        <v>13768</v>
      </c>
      <c r="AC763" s="25" t="s">
        <v>14180</v>
      </c>
    </row>
    <row r="764" spans="2:29" x14ac:dyDescent="0.25">
      <c r="B764" s="21"/>
      <c r="C764" s="22"/>
      <c r="D764" s="23"/>
      <c r="E764" s="23"/>
      <c r="F764" s="23"/>
      <c r="G764" s="23"/>
      <c r="H764" s="26"/>
      <c r="I764" s="23"/>
      <c r="J764" s="26"/>
      <c r="K764" s="26"/>
      <c r="L764" s="27" t="s">
        <v>14181</v>
      </c>
      <c r="M764" s="26"/>
      <c r="N764" s="26"/>
      <c r="O764" s="26"/>
      <c r="P764" s="28" t="s">
        <v>14182</v>
      </c>
      <c r="Q764" s="28" t="s">
        <v>14183</v>
      </c>
      <c r="R764" s="28" t="s">
        <v>14184</v>
      </c>
      <c r="S764" s="28" t="s">
        <v>14185</v>
      </c>
      <c r="T764" s="26"/>
      <c r="U764" s="26"/>
      <c r="V764" s="28" t="s">
        <v>14186</v>
      </c>
      <c r="W764" s="26"/>
      <c r="X764" s="26"/>
      <c r="Y764" s="26"/>
      <c r="Z764" s="28" t="s">
        <v>7225</v>
      </c>
      <c r="AA764" s="26"/>
      <c r="AB764" s="26"/>
      <c r="AC764" s="28" t="s">
        <v>14187</v>
      </c>
    </row>
    <row r="765" spans="2:29" x14ac:dyDescent="0.25">
      <c r="B765" s="21" t="s">
        <v>8488</v>
      </c>
      <c r="C765" s="22" t="s">
        <v>10823</v>
      </c>
      <c r="D765" s="23" t="s">
        <v>8488</v>
      </c>
      <c r="E765" s="23" t="s">
        <v>10152</v>
      </c>
      <c r="F765" s="23" t="s">
        <v>14188</v>
      </c>
      <c r="G765" s="23" t="s">
        <v>10825</v>
      </c>
      <c r="H765" s="23" t="s">
        <v>14189</v>
      </c>
      <c r="I765" s="23" t="s">
        <v>14190</v>
      </c>
      <c r="J765" s="23" t="s">
        <v>14138</v>
      </c>
      <c r="K765" s="23" t="s">
        <v>14191</v>
      </c>
      <c r="L765" s="24" t="s">
        <v>14192</v>
      </c>
      <c r="M765" s="23" t="s">
        <v>7274</v>
      </c>
      <c r="N765" s="23" t="s">
        <v>8500</v>
      </c>
      <c r="O765" s="23" t="s">
        <v>14193</v>
      </c>
      <c r="P765" s="25" t="s">
        <v>14194</v>
      </c>
      <c r="Q765" s="25" t="s">
        <v>14195</v>
      </c>
      <c r="R765" s="25" t="s">
        <v>12112</v>
      </c>
      <c r="S765" s="25" t="s">
        <v>14196</v>
      </c>
      <c r="T765" s="23" t="s">
        <v>7345</v>
      </c>
      <c r="U765" s="23" t="s">
        <v>7569</v>
      </c>
      <c r="V765" s="25" t="s">
        <v>14197</v>
      </c>
      <c r="W765" s="23" t="s">
        <v>13264</v>
      </c>
      <c r="X765" s="23" t="s">
        <v>7226</v>
      </c>
      <c r="Y765" s="23" t="s">
        <v>7226</v>
      </c>
      <c r="Z765" s="25" t="s">
        <v>7225</v>
      </c>
      <c r="AA765" s="23" t="s">
        <v>8026</v>
      </c>
      <c r="AB765" s="23" t="s">
        <v>13768</v>
      </c>
      <c r="AC765" s="25" t="s">
        <v>14198</v>
      </c>
    </row>
    <row r="766" spans="2:29" x14ac:dyDescent="0.25">
      <c r="B766" s="21" t="s">
        <v>8488</v>
      </c>
      <c r="C766" s="22" t="s">
        <v>10823</v>
      </c>
      <c r="D766" s="23" t="s">
        <v>8488</v>
      </c>
      <c r="E766" s="23" t="s">
        <v>10152</v>
      </c>
      <c r="F766" s="23" t="s">
        <v>14188</v>
      </c>
      <c r="G766" s="23" t="s">
        <v>10825</v>
      </c>
      <c r="H766" s="23" t="s">
        <v>14199</v>
      </c>
      <c r="I766" s="23" t="s">
        <v>14190</v>
      </c>
      <c r="J766" s="23" t="s">
        <v>14138</v>
      </c>
      <c r="K766" s="23" t="s">
        <v>14200</v>
      </c>
      <c r="L766" s="24" t="s">
        <v>14201</v>
      </c>
      <c r="M766" s="23" t="s">
        <v>7274</v>
      </c>
      <c r="N766" s="23" t="s">
        <v>8500</v>
      </c>
      <c r="O766" s="23" t="s">
        <v>14202</v>
      </c>
      <c r="P766" s="25" t="s">
        <v>14203</v>
      </c>
      <c r="Q766" s="25" t="s">
        <v>14204</v>
      </c>
      <c r="R766" s="25" t="s">
        <v>14205</v>
      </c>
      <c r="S766" s="25" t="s">
        <v>14206</v>
      </c>
      <c r="T766" s="23" t="s">
        <v>7345</v>
      </c>
      <c r="U766" s="23" t="s">
        <v>13338</v>
      </c>
      <c r="V766" s="25" t="s">
        <v>14207</v>
      </c>
      <c r="W766" s="23" t="s">
        <v>13264</v>
      </c>
      <c r="X766" s="23" t="s">
        <v>7226</v>
      </c>
      <c r="Y766" s="23" t="s">
        <v>7226</v>
      </c>
      <c r="Z766" s="25" t="s">
        <v>7225</v>
      </c>
      <c r="AA766" s="23" t="s">
        <v>8026</v>
      </c>
      <c r="AB766" s="23" t="s">
        <v>13768</v>
      </c>
      <c r="AC766" s="25" t="s">
        <v>14208</v>
      </c>
    </row>
    <row r="767" spans="2:29" x14ac:dyDescent="0.25">
      <c r="B767" s="21" t="s">
        <v>8488</v>
      </c>
      <c r="C767" s="22" t="s">
        <v>10823</v>
      </c>
      <c r="D767" s="23" t="s">
        <v>8488</v>
      </c>
      <c r="E767" s="23" t="s">
        <v>10152</v>
      </c>
      <c r="F767" s="23" t="s">
        <v>14188</v>
      </c>
      <c r="G767" s="23" t="s">
        <v>10825</v>
      </c>
      <c r="H767" s="23" t="s">
        <v>14209</v>
      </c>
      <c r="I767" s="23" t="s">
        <v>14190</v>
      </c>
      <c r="J767" s="23" t="s">
        <v>14138</v>
      </c>
      <c r="K767" s="23" t="s">
        <v>14210</v>
      </c>
      <c r="L767" s="24" t="s">
        <v>14211</v>
      </c>
      <c r="M767" s="23" t="s">
        <v>7274</v>
      </c>
      <c r="N767" s="23" t="s">
        <v>8500</v>
      </c>
      <c r="O767" s="23" t="s">
        <v>14212</v>
      </c>
      <c r="P767" s="25" t="s">
        <v>14213</v>
      </c>
      <c r="Q767" s="25" t="s">
        <v>14214</v>
      </c>
      <c r="R767" s="25" t="s">
        <v>14215</v>
      </c>
      <c r="S767" s="25" t="s">
        <v>14216</v>
      </c>
      <c r="T767" s="23" t="s">
        <v>14217</v>
      </c>
      <c r="U767" s="23" t="s">
        <v>14218</v>
      </c>
      <c r="V767" s="25" t="s">
        <v>14219</v>
      </c>
      <c r="W767" s="23" t="s">
        <v>13264</v>
      </c>
      <c r="X767" s="23" t="s">
        <v>7226</v>
      </c>
      <c r="Y767" s="23" t="s">
        <v>7226</v>
      </c>
      <c r="Z767" s="25" t="s">
        <v>7225</v>
      </c>
      <c r="AA767" s="23" t="s">
        <v>8026</v>
      </c>
      <c r="AB767" s="23" t="s">
        <v>13768</v>
      </c>
      <c r="AC767" s="25" t="s">
        <v>14220</v>
      </c>
    </row>
    <row r="768" spans="2:29" x14ac:dyDescent="0.25">
      <c r="B768" s="21" t="s">
        <v>8488</v>
      </c>
      <c r="C768" s="22" t="s">
        <v>10823</v>
      </c>
      <c r="D768" s="23" t="s">
        <v>8488</v>
      </c>
      <c r="E768" s="23" t="s">
        <v>10152</v>
      </c>
      <c r="F768" s="23" t="s">
        <v>14188</v>
      </c>
      <c r="G768" s="23" t="s">
        <v>10825</v>
      </c>
      <c r="H768" s="23" t="s">
        <v>14221</v>
      </c>
      <c r="I768" s="23" t="s">
        <v>14190</v>
      </c>
      <c r="J768" s="23" t="s">
        <v>14138</v>
      </c>
      <c r="K768" s="23" t="s">
        <v>14222</v>
      </c>
      <c r="L768" s="24" t="s">
        <v>14223</v>
      </c>
      <c r="M768" s="23" t="s">
        <v>7274</v>
      </c>
      <c r="N768" s="23" t="s">
        <v>8500</v>
      </c>
      <c r="O768" s="23" t="s">
        <v>14224</v>
      </c>
      <c r="P768" s="25" t="s">
        <v>14225</v>
      </c>
      <c r="Q768" s="25" t="s">
        <v>14226</v>
      </c>
      <c r="R768" s="25" t="s">
        <v>14227</v>
      </c>
      <c r="S768" s="25" t="s">
        <v>14228</v>
      </c>
      <c r="T768" s="23" t="s">
        <v>14217</v>
      </c>
      <c r="U768" s="23" t="s">
        <v>14229</v>
      </c>
      <c r="V768" s="25" t="s">
        <v>14230</v>
      </c>
      <c r="W768" s="23" t="s">
        <v>13264</v>
      </c>
      <c r="X768" s="23" t="s">
        <v>7226</v>
      </c>
      <c r="Y768" s="23" t="s">
        <v>7226</v>
      </c>
      <c r="Z768" s="25" t="s">
        <v>7225</v>
      </c>
      <c r="AA768" s="23" t="s">
        <v>8026</v>
      </c>
      <c r="AB768" s="23" t="s">
        <v>13768</v>
      </c>
      <c r="AC768" s="25" t="s">
        <v>14231</v>
      </c>
    </row>
    <row r="769" spans="2:29" x14ac:dyDescent="0.25">
      <c r="B769" s="21" t="s">
        <v>8488</v>
      </c>
      <c r="C769" s="22" t="s">
        <v>10823</v>
      </c>
      <c r="D769" s="23" t="s">
        <v>8488</v>
      </c>
      <c r="E769" s="23" t="s">
        <v>10152</v>
      </c>
      <c r="F769" s="23" t="s">
        <v>14188</v>
      </c>
      <c r="G769" s="23" t="s">
        <v>10825</v>
      </c>
      <c r="H769" s="23" t="s">
        <v>14232</v>
      </c>
      <c r="I769" s="23" t="s">
        <v>14190</v>
      </c>
      <c r="J769" s="23" t="s">
        <v>14138</v>
      </c>
      <c r="K769" s="23" t="s">
        <v>14233</v>
      </c>
      <c r="L769" s="24" t="s">
        <v>9725</v>
      </c>
      <c r="M769" s="23" t="s">
        <v>7274</v>
      </c>
      <c r="N769" s="23" t="s">
        <v>8500</v>
      </c>
      <c r="O769" s="23" t="s">
        <v>14234</v>
      </c>
      <c r="P769" s="25" t="s">
        <v>14235</v>
      </c>
      <c r="Q769" s="25" t="s">
        <v>14236</v>
      </c>
      <c r="R769" s="25" t="s">
        <v>8809</v>
      </c>
      <c r="S769" s="25" t="s">
        <v>14237</v>
      </c>
      <c r="T769" s="23" t="s">
        <v>14217</v>
      </c>
      <c r="U769" s="23" t="s">
        <v>14238</v>
      </c>
      <c r="V769" s="25" t="s">
        <v>14239</v>
      </c>
      <c r="W769" s="23" t="s">
        <v>13264</v>
      </c>
      <c r="X769" s="23" t="s">
        <v>7226</v>
      </c>
      <c r="Y769" s="23" t="s">
        <v>7226</v>
      </c>
      <c r="Z769" s="25" t="s">
        <v>7225</v>
      </c>
      <c r="AA769" s="23" t="s">
        <v>8026</v>
      </c>
      <c r="AB769" s="23" t="s">
        <v>13768</v>
      </c>
      <c r="AC769" s="25" t="s">
        <v>14240</v>
      </c>
    </row>
    <row r="770" spans="2:29" x14ac:dyDescent="0.25">
      <c r="B770" s="21" t="s">
        <v>8488</v>
      </c>
      <c r="C770" s="22" t="s">
        <v>10823</v>
      </c>
      <c r="D770" s="23" t="s">
        <v>8488</v>
      </c>
      <c r="E770" s="23" t="s">
        <v>10152</v>
      </c>
      <c r="F770" s="23" t="s">
        <v>14188</v>
      </c>
      <c r="G770" s="23" t="s">
        <v>10825</v>
      </c>
      <c r="H770" s="23" t="s">
        <v>14241</v>
      </c>
      <c r="I770" s="23" t="s">
        <v>14190</v>
      </c>
      <c r="J770" s="23" t="s">
        <v>14138</v>
      </c>
      <c r="K770" s="23" t="s">
        <v>14242</v>
      </c>
      <c r="L770" s="24" t="s">
        <v>14243</v>
      </c>
      <c r="M770" s="23" t="s">
        <v>7274</v>
      </c>
      <c r="N770" s="23" t="s">
        <v>8500</v>
      </c>
      <c r="O770" s="23" t="s">
        <v>14244</v>
      </c>
      <c r="P770" s="25" t="s">
        <v>14245</v>
      </c>
      <c r="Q770" s="25" t="s">
        <v>14246</v>
      </c>
      <c r="R770" s="25" t="s">
        <v>14247</v>
      </c>
      <c r="S770" s="25" t="s">
        <v>14248</v>
      </c>
      <c r="T770" s="23" t="s">
        <v>14217</v>
      </c>
      <c r="U770" s="23" t="s">
        <v>14249</v>
      </c>
      <c r="V770" s="25" t="s">
        <v>14250</v>
      </c>
      <c r="W770" s="23" t="s">
        <v>13264</v>
      </c>
      <c r="X770" s="23" t="s">
        <v>7226</v>
      </c>
      <c r="Y770" s="23" t="s">
        <v>7226</v>
      </c>
      <c r="Z770" s="25" t="s">
        <v>7225</v>
      </c>
      <c r="AA770" s="23" t="s">
        <v>8026</v>
      </c>
      <c r="AB770" s="23" t="s">
        <v>13768</v>
      </c>
      <c r="AC770" s="25" t="s">
        <v>14251</v>
      </c>
    </row>
    <row r="771" spans="2:29" x14ac:dyDescent="0.25">
      <c r="B771" s="21" t="s">
        <v>8488</v>
      </c>
      <c r="C771" s="22" t="s">
        <v>10823</v>
      </c>
      <c r="D771" s="23" t="s">
        <v>8488</v>
      </c>
      <c r="E771" s="23" t="s">
        <v>10152</v>
      </c>
      <c r="F771" s="23" t="s">
        <v>14188</v>
      </c>
      <c r="G771" s="23" t="s">
        <v>10825</v>
      </c>
      <c r="H771" s="23" t="s">
        <v>14252</v>
      </c>
      <c r="I771" s="23" t="s">
        <v>14190</v>
      </c>
      <c r="J771" s="23" t="s">
        <v>14138</v>
      </c>
      <c r="K771" s="23" t="s">
        <v>14253</v>
      </c>
      <c r="L771" s="24" t="s">
        <v>14254</v>
      </c>
      <c r="M771" s="23" t="s">
        <v>7274</v>
      </c>
      <c r="N771" s="23" t="s">
        <v>8500</v>
      </c>
      <c r="O771" s="23" t="s">
        <v>14255</v>
      </c>
      <c r="P771" s="25" t="s">
        <v>14256</v>
      </c>
      <c r="Q771" s="25" t="s">
        <v>14257</v>
      </c>
      <c r="R771" s="25" t="s">
        <v>14258</v>
      </c>
      <c r="S771" s="25" t="s">
        <v>14259</v>
      </c>
      <c r="T771" s="23" t="s">
        <v>9174</v>
      </c>
      <c r="U771" s="23" t="s">
        <v>14260</v>
      </c>
      <c r="V771" s="25" t="s">
        <v>14261</v>
      </c>
      <c r="W771" s="23" t="s">
        <v>13264</v>
      </c>
      <c r="X771" s="23" t="s">
        <v>7226</v>
      </c>
      <c r="Y771" s="23" t="s">
        <v>7226</v>
      </c>
      <c r="Z771" s="25" t="s">
        <v>7225</v>
      </c>
      <c r="AA771" s="23" t="s">
        <v>8026</v>
      </c>
      <c r="AB771" s="23" t="s">
        <v>13768</v>
      </c>
      <c r="AC771" s="25" t="s">
        <v>14262</v>
      </c>
    </row>
    <row r="772" spans="2:29" x14ac:dyDescent="0.25">
      <c r="B772" s="21" t="s">
        <v>8488</v>
      </c>
      <c r="C772" s="22" t="s">
        <v>10823</v>
      </c>
      <c r="D772" s="23" t="s">
        <v>8488</v>
      </c>
      <c r="E772" s="23" t="s">
        <v>10152</v>
      </c>
      <c r="F772" s="23" t="s">
        <v>14188</v>
      </c>
      <c r="G772" s="23" t="s">
        <v>10825</v>
      </c>
      <c r="H772" s="23" t="s">
        <v>14263</v>
      </c>
      <c r="I772" s="23" t="s">
        <v>14190</v>
      </c>
      <c r="J772" s="23" t="s">
        <v>14138</v>
      </c>
      <c r="K772" s="23" t="s">
        <v>14264</v>
      </c>
      <c r="L772" s="24" t="s">
        <v>14265</v>
      </c>
      <c r="M772" s="23" t="s">
        <v>7274</v>
      </c>
      <c r="N772" s="23" t="s">
        <v>8500</v>
      </c>
      <c r="O772" s="23" t="s">
        <v>13246</v>
      </c>
      <c r="P772" s="25" t="s">
        <v>14266</v>
      </c>
      <c r="Q772" s="25" t="s">
        <v>14267</v>
      </c>
      <c r="R772" s="25" t="s">
        <v>14268</v>
      </c>
      <c r="S772" s="25" t="s">
        <v>14269</v>
      </c>
      <c r="T772" s="23" t="s">
        <v>9174</v>
      </c>
      <c r="U772" s="23" t="s">
        <v>14270</v>
      </c>
      <c r="V772" s="25" t="s">
        <v>14271</v>
      </c>
      <c r="W772" s="23" t="s">
        <v>13264</v>
      </c>
      <c r="X772" s="23" t="s">
        <v>7226</v>
      </c>
      <c r="Y772" s="23" t="s">
        <v>7226</v>
      </c>
      <c r="Z772" s="25" t="s">
        <v>7225</v>
      </c>
      <c r="AA772" s="23" t="s">
        <v>8026</v>
      </c>
      <c r="AB772" s="23" t="s">
        <v>13768</v>
      </c>
      <c r="AC772" s="25" t="s">
        <v>14272</v>
      </c>
    </row>
    <row r="773" spans="2:29" x14ac:dyDescent="0.25">
      <c r="B773" s="21" t="s">
        <v>8488</v>
      </c>
      <c r="C773" s="22" t="s">
        <v>10823</v>
      </c>
      <c r="D773" s="23" t="s">
        <v>8488</v>
      </c>
      <c r="E773" s="23" t="s">
        <v>10152</v>
      </c>
      <c r="F773" s="23" t="s">
        <v>14188</v>
      </c>
      <c r="G773" s="23" t="s">
        <v>10825</v>
      </c>
      <c r="H773" s="23" t="s">
        <v>14273</v>
      </c>
      <c r="I773" s="23" t="s">
        <v>14190</v>
      </c>
      <c r="J773" s="23" t="s">
        <v>14138</v>
      </c>
      <c r="K773" s="23" t="s">
        <v>14274</v>
      </c>
      <c r="L773" s="24" t="s">
        <v>14275</v>
      </c>
      <c r="M773" s="23" t="s">
        <v>7274</v>
      </c>
      <c r="N773" s="23" t="s">
        <v>8500</v>
      </c>
      <c r="O773" s="23" t="s">
        <v>14276</v>
      </c>
      <c r="P773" s="25" t="s">
        <v>14277</v>
      </c>
      <c r="Q773" s="25" t="s">
        <v>14278</v>
      </c>
      <c r="R773" s="25" t="s">
        <v>14279</v>
      </c>
      <c r="S773" s="25" t="s">
        <v>14280</v>
      </c>
      <c r="T773" s="23" t="s">
        <v>9174</v>
      </c>
      <c r="U773" s="23" t="s">
        <v>14281</v>
      </c>
      <c r="V773" s="25" t="s">
        <v>14282</v>
      </c>
      <c r="W773" s="23" t="s">
        <v>13264</v>
      </c>
      <c r="X773" s="23" t="s">
        <v>7226</v>
      </c>
      <c r="Y773" s="23" t="s">
        <v>7226</v>
      </c>
      <c r="Z773" s="25" t="s">
        <v>7225</v>
      </c>
      <c r="AA773" s="23" t="s">
        <v>8026</v>
      </c>
      <c r="AB773" s="23" t="s">
        <v>13768</v>
      </c>
      <c r="AC773" s="25" t="s">
        <v>14283</v>
      </c>
    </row>
    <row r="774" spans="2:29" x14ac:dyDescent="0.25">
      <c r="B774" s="21" t="s">
        <v>8488</v>
      </c>
      <c r="C774" s="22" t="s">
        <v>10823</v>
      </c>
      <c r="D774" s="23" t="s">
        <v>8488</v>
      </c>
      <c r="E774" s="23" t="s">
        <v>10152</v>
      </c>
      <c r="F774" s="23" t="s">
        <v>14188</v>
      </c>
      <c r="G774" s="23" t="s">
        <v>10825</v>
      </c>
      <c r="H774" s="23" t="s">
        <v>14284</v>
      </c>
      <c r="I774" s="23" t="s">
        <v>14190</v>
      </c>
      <c r="J774" s="23" t="s">
        <v>14138</v>
      </c>
      <c r="K774" s="23" t="s">
        <v>14285</v>
      </c>
      <c r="L774" s="24" t="s">
        <v>14286</v>
      </c>
      <c r="M774" s="23" t="s">
        <v>7274</v>
      </c>
      <c r="N774" s="23" t="s">
        <v>8500</v>
      </c>
      <c r="O774" s="23" t="s">
        <v>14287</v>
      </c>
      <c r="P774" s="25" t="s">
        <v>14288</v>
      </c>
      <c r="Q774" s="25" t="s">
        <v>14289</v>
      </c>
      <c r="R774" s="25" t="s">
        <v>14290</v>
      </c>
      <c r="S774" s="25" t="s">
        <v>14291</v>
      </c>
      <c r="T774" s="23" t="s">
        <v>9197</v>
      </c>
      <c r="U774" s="23" t="s">
        <v>14292</v>
      </c>
      <c r="V774" s="25" t="s">
        <v>14293</v>
      </c>
      <c r="W774" s="23" t="s">
        <v>13264</v>
      </c>
      <c r="X774" s="23" t="s">
        <v>7226</v>
      </c>
      <c r="Y774" s="23" t="s">
        <v>7226</v>
      </c>
      <c r="Z774" s="25" t="s">
        <v>7225</v>
      </c>
      <c r="AA774" s="23" t="s">
        <v>8026</v>
      </c>
      <c r="AB774" s="23" t="s">
        <v>13768</v>
      </c>
      <c r="AC774" s="25" t="s">
        <v>14294</v>
      </c>
    </row>
    <row r="775" spans="2:29" x14ac:dyDescent="0.25">
      <c r="B775" s="21" t="s">
        <v>8488</v>
      </c>
      <c r="C775" s="22" t="s">
        <v>10823</v>
      </c>
      <c r="D775" s="23" t="s">
        <v>8488</v>
      </c>
      <c r="E775" s="23" t="s">
        <v>10152</v>
      </c>
      <c r="F775" s="23" t="s">
        <v>14188</v>
      </c>
      <c r="G775" s="23" t="s">
        <v>10825</v>
      </c>
      <c r="H775" s="23" t="s">
        <v>14295</v>
      </c>
      <c r="I775" s="23" t="s">
        <v>14190</v>
      </c>
      <c r="J775" s="23" t="s">
        <v>14138</v>
      </c>
      <c r="K775" s="23" t="s">
        <v>14296</v>
      </c>
      <c r="L775" s="24" t="s">
        <v>14297</v>
      </c>
      <c r="M775" s="23" t="s">
        <v>7274</v>
      </c>
      <c r="N775" s="23" t="s">
        <v>8500</v>
      </c>
      <c r="O775" s="23" t="s">
        <v>14298</v>
      </c>
      <c r="P775" s="25" t="s">
        <v>14299</v>
      </c>
      <c r="Q775" s="25" t="s">
        <v>14300</v>
      </c>
      <c r="R775" s="25" t="s">
        <v>14301</v>
      </c>
      <c r="S775" s="25" t="s">
        <v>14302</v>
      </c>
      <c r="T775" s="23" t="s">
        <v>9197</v>
      </c>
      <c r="U775" s="23" t="s">
        <v>14303</v>
      </c>
      <c r="V775" s="25" t="s">
        <v>14304</v>
      </c>
      <c r="W775" s="23" t="s">
        <v>13264</v>
      </c>
      <c r="X775" s="23" t="s">
        <v>7226</v>
      </c>
      <c r="Y775" s="23" t="s">
        <v>7226</v>
      </c>
      <c r="Z775" s="25" t="s">
        <v>7225</v>
      </c>
      <c r="AA775" s="23" t="s">
        <v>8026</v>
      </c>
      <c r="AB775" s="23" t="s">
        <v>13768</v>
      </c>
      <c r="AC775" s="25" t="s">
        <v>14305</v>
      </c>
    </row>
    <row r="776" spans="2:29" x14ac:dyDescent="0.25">
      <c r="B776" s="21" t="s">
        <v>8488</v>
      </c>
      <c r="C776" s="22" t="s">
        <v>10823</v>
      </c>
      <c r="D776" s="23" t="s">
        <v>8488</v>
      </c>
      <c r="E776" s="23" t="s">
        <v>10152</v>
      </c>
      <c r="F776" s="23" t="s">
        <v>14188</v>
      </c>
      <c r="G776" s="23" t="s">
        <v>10825</v>
      </c>
      <c r="H776" s="23" t="s">
        <v>14306</v>
      </c>
      <c r="I776" s="23" t="s">
        <v>14190</v>
      </c>
      <c r="J776" s="23" t="s">
        <v>14138</v>
      </c>
      <c r="K776" s="23" t="s">
        <v>14307</v>
      </c>
      <c r="L776" s="24" t="s">
        <v>14308</v>
      </c>
      <c r="M776" s="23" t="s">
        <v>7274</v>
      </c>
      <c r="N776" s="23" t="s">
        <v>8500</v>
      </c>
      <c r="O776" s="23" t="s">
        <v>14309</v>
      </c>
      <c r="P776" s="25" t="s">
        <v>14310</v>
      </c>
      <c r="Q776" s="25" t="s">
        <v>14311</v>
      </c>
      <c r="R776" s="25" t="s">
        <v>9421</v>
      </c>
      <c r="S776" s="25" t="s">
        <v>14312</v>
      </c>
      <c r="T776" s="23" t="s">
        <v>10371</v>
      </c>
      <c r="U776" s="23" t="s">
        <v>14313</v>
      </c>
      <c r="V776" s="25" t="s">
        <v>14314</v>
      </c>
      <c r="W776" s="23" t="s">
        <v>13264</v>
      </c>
      <c r="X776" s="23" t="s">
        <v>7226</v>
      </c>
      <c r="Y776" s="23" t="s">
        <v>7226</v>
      </c>
      <c r="Z776" s="25" t="s">
        <v>7225</v>
      </c>
      <c r="AA776" s="23" t="s">
        <v>8026</v>
      </c>
      <c r="AB776" s="23" t="s">
        <v>13768</v>
      </c>
      <c r="AC776" s="25" t="s">
        <v>14315</v>
      </c>
    </row>
    <row r="777" spans="2:29" x14ac:dyDescent="0.25">
      <c r="B777" s="21" t="s">
        <v>8488</v>
      </c>
      <c r="C777" s="22" t="s">
        <v>10823</v>
      </c>
      <c r="D777" s="23" t="s">
        <v>8488</v>
      </c>
      <c r="E777" s="23" t="s">
        <v>10152</v>
      </c>
      <c r="F777" s="23" t="s">
        <v>14188</v>
      </c>
      <c r="G777" s="23" t="s">
        <v>10825</v>
      </c>
      <c r="H777" s="23" t="s">
        <v>14316</v>
      </c>
      <c r="I777" s="23" t="s">
        <v>14190</v>
      </c>
      <c r="J777" s="23" t="s">
        <v>14138</v>
      </c>
      <c r="K777" s="23" t="s">
        <v>14317</v>
      </c>
      <c r="L777" s="24" t="s">
        <v>10201</v>
      </c>
      <c r="M777" s="23" t="s">
        <v>7274</v>
      </c>
      <c r="N777" s="23" t="s">
        <v>8500</v>
      </c>
      <c r="O777" s="23" t="s">
        <v>14318</v>
      </c>
      <c r="P777" s="25" t="s">
        <v>14319</v>
      </c>
      <c r="Q777" s="25" t="s">
        <v>14320</v>
      </c>
      <c r="R777" s="25" t="s">
        <v>12026</v>
      </c>
      <c r="S777" s="25" t="s">
        <v>14321</v>
      </c>
      <c r="T777" s="23" t="s">
        <v>14217</v>
      </c>
      <c r="U777" s="23" t="s">
        <v>14322</v>
      </c>
      <c r="V777" s="25" t="s">
        <v>14323</v>
      </c>
      <c r="W777" s="23" t="s">
        <v>13264</v>
      </c>
      <c r="X777" s="23" t="s">
        <v>7226</v>
      </c>
      <c r="Y777" s="23" t="s">
        <v>7226</v>
      </c>
      <c r="Z777" s="25" t="s">
        <v>7225</v>
      </c>
      <c r="AA777" s="23" t="s">
        <v>8026</v>
      </c>
      <c r="AB777" s="23" t="s">
        <v>13768</v>
      </c>
      <c r="AC777" s="25" t="s">
        <v>14324</v>
      </c>
    </row>
    <row r="778" spans="2:29" x14ac:dyDescent="0.25">
      <c r="B778" s="21" t="s">
        <v>8488</v>
      </c>
      <c r="C778" s="22" t="s">
        <v>10823</v>
      </c>
      <c r="D778" s="23" t="s">
        <v>8488</v>
      </c>
      <c r="E778" s="23" t="s">
        <v>10152</v>
      </c>
      <c r="F778" s="23" t="s">
        <v>14188</v>
      </c>
      <c r="G778" s="23" t="s">
        <v>10825</v>
      </c>
      <c r="H778" s="23" t="s">
        <v>14325</v>
      </c>
      <c r="I778" s="23" t="s">
        <v>14190</v>
      </c>
      <c r="J778" s="23" t="s">
        <v>14138</v>
      </c>
      <c r="K778" s="23" t="s">
        <v>14326</v>
      </c>
      <c r="L778" s="24" t="s">
        <v>14327</v>
      </c>
      <c r="M778" s="23" t="s">
        <v>7274</v>
      </c>
      <c r="N778" s="23" t="s">
        <v>8500</v>
      </c>
      <c r="O778" s="23" t="s">
        <v>14328</v>
      </c>
      <c r="P778" s="25" t="s">
        <v>14329</v>
      </c>
      <c r="Q778" s="25" t="s">
        <v>14330</v>
      </c>
      <c r="R778" s="25" t="s">
        <v>14331</v>
      </c>
      <c r="S778" s="25" t="s">
        <v>14332</v>
      </c>
      <c r="T778" s="23" t="s">
        <v>14217</v>
      </c>
      <c r="U778" s="23" t="s">
        <v>14333</v>
      </c>
      <c r="V778" s="25" t="s">
        <v>14334</v>
      </c>
      <c r="W778" s="23" t="s">
        <v>13264</v>
      </c>
      <c r="X778" s="23" t="s">
        <v>7226</v>
      </c>
      <c r="Y778" s="23" t="s">
        <v>7226</v>
      </c>
      <c r="Z778" s="25" t="s">
        <v>7225</v>
      </c>
      <c r="AA778" s="23" t="s">
        <v>8026</v>
      </c>
      <c r="AB778" s="23" t="s">
        <v>13768</v>
      </c>
      <c r="AC778" s="25" t="s">
        <v>14335</v>
      </c>
    </row>
    <row r="779" spans="2:29" x14ac:dyDescent="0.25">
      <c r="B779" s="21" t="s">
        <v>8488</v>
      </c>
      <c r="C779" s="22" t="s">
        <v>10823</v>
      </c>
      <c r="D779" s="23" t="s">
        <v>8488</v>
      </c>
      <c r="E779" s="23" t="s">
        <v>10152</v>
      </c>
      <c r="F779" s="23" t="s">
        <v>14188</v>
      </c>
      <c r="G779" s="23" t="s">
        <v>10825</v>
      </c>
      <c r="H779" s="23" t="s">
        <v>14336</v>
      </c>
      <c r="I779" s="23" t="s">
        <v>14190</v>
      </c>
      <c r="J779" s="23" t="s">
        <v>14138</v>
      </c>
      <c r="K779" s="23" t="s">
        <v>14337</v>
      </c>
      <c r="L779" s="24" t="s">
        <v>14338</v>
      </c>
      <c r="M779" s="23" t="s">
        <v>7274</v>
      </c>
      <c r="N779" s="23" t="s">
        <v>8500</v>
      </c>
      <c r="O779" s="23" t="s">
        <v>14339</v>
      </c>
      <c r="P779" s="25" t="s">
        <v>14340</v>
      </c>
      <c r="Q779" s="25" t="s">
        <v>14341</v>
      </c>
      <c r="R779" s="25" t="s">
        <v>14342</v>
      </c>
      <c r="S779" s="25" t="s">
        <v>14343</v>
      </c>
      <c r="T779" s="23" t="s">
        <v>9174</v>
      </c>
      <c r="U779" s="23" t="s">
        <v>14344</v>
      </c>
      <c r="V779" s="25" t="s">
        <v>14345</v>
      </c>
      <c r="W779" s="23" t="s">
        <v>13264</v>
      </c>
      <c r="X779" s="23" t="s">
        <v>7226</v>
      </c>
      <c r="Y779" s="23" t="s">
        <v>7226</v>
      </c>
      <c r="Z779" s="25" t="s">
        <v>7225</v>
      </c>
      <c r="AA779" s="23" t="s">
        <v>8026</v>
      </c>
      <c r="AB779" s="23" t="s">
        <v>13768</v>
      </c>
      <c r="AC779" s="25" t="s">
        <v>14346</v>
      </c>
    </row>
    <row r="780" spans="2:29" x14ac:dyDescent="0.25">
      <c r="B780" s="21" t="s">
        <v>8488</v>
      </c>
      <c r="C780" s="22" t="s">
        <v>10823</v>
      </c>
      <c r="D780" s="23" t="s">
        <v>8488</v>
      </c>
      <c r="E780" s="23" t="s">
        <v>10152</v>
      </c>
      <c r="F780" s="23" t="s">
        <v>14188</v>
      </c>
      <c r="G780" s="23" t="s">
        <v>10825</v>
      </c>
      <c r="H780" s="23" t="s">
        <v>14347</v>
      </c>
      <c r="I780" s="23" t="s">
        <v>14190</v>
      </c>
      <c r="J780" s="23" t="s">
        <v>14138</v>
      </c>
      <c r="K780" s="23" t="s">
        <v>14348</v>
      </c>
      <c r="L780" s="24" t="s">
        <v>14349</v>
      </c>
      <c r="M780" s="23" t="s">
        <v>7274</v>
      </c>
      <c r="N780" s="23" t="s">
        <v>8500</v>
      </c>
      <c r="O780" s="23" t="s">
        <v>14350</v>
      </c>
      <c r="P780" s="25" t="s">
        <v>14351</v>
      </c>
      <c r="Q780" s="25" t="s">
        <v>14352</v>
      </c>
      <c r="R780" s="25" t="s">
        <v>9569</v>
      </c>
      <c r="S780" s="25" t="s">
        <v>14353</v>
      </c>
      <c r="T780" s="23" t="s">
        <v>9174</v>
      </c>
      <c r="U780" s="23" t="s">
        <v>14354</v>
      </c>
      <c r="V780" s="25" t="s">
        <v>14355</v>
      </c>
      <c r="W780" s="23" t="s">
        <v>13264</v>
      </c>
      <c r="X780" s="23" t="s">
        <v>7226</v>
      </c>
      <c r="Y780" s="23" t="s">
        <v>7226</v>
      </c>
      <c r="Z780" s="25" t="s">
        <v>7225</v>
      </c>
      <c r="AA780" s="23" t="s">
        <v>8026</v>
      </c>
      <c r="AB780" s="23" t="s">
        <v>13768</v>
      </c>
      <c r="AC780" s="25" t="s">
        <v>14356</v>
      </c>
    </row>
    <row r="781" spans="2:29" x14ac:dyDescent="0.25">
      <c r="B781" s="21" t="s">
        <v>8488</v>
      </c>
      <c r="C781" s="22" t="s">
        <v>10823</v>
      </c>
      <c r="D781" s="23" t="s">
        <v>8488</v>
      </c>
      <c r="E781" s="23" t="s">
        <v>10152</v>
      </c>
      <c r="F781" s="23" t="s">
        <v>14188</v>
      </c>
      <c r="G781" s="23" t="s">
        <v>10825</v>
      </c>
      <c r="H781" s="23" t="s">
        <v>14357</v>
      </c>
      <c r="I781" s="23" t="s">
        <v>14190</v>
      </c>
      <c r="J781" s="23" t="s">
        <v>14138</v>
      </c>
      <c r="K781" s="23" t="s">
        <v>14358</v>
      </c>
      <c r="L781" s="24" t="s">
        <v>14359</v>
      </c>
      <c r="M781" s="23" t="s">
        <v>7274</v>
      </c>
      <c r="N781" s="23" t="s">
        <v>8500</v>
      </c>
      <c r="O781" s="23" t="s">
        <v>14360</v>
      </c>
      <c r="P781" s="25" t="s">
        <v>14361</v>
      </c>
      <c r="Q781" s="25" t="s">
        <v>14362</v>
      </c>
      <c r="R781" s="25" t="s">
        <v>14363</v>
      </c>
      <c r="S781" s="25" t="s">
        <v>14364</v>
      </c>
      <c r="T781" s="23" t="s">
        <v>9174</v>
      </c>
      <c r="U781" s="23" t="s">
        <v>14365</v>
      </c>
      <c r="V781" s="25" t="s">
        <v>14366</v>
      </c>
      <c r="W781" s="23" t="s">
        <v>13264</v>
      </c>
      <c r="X781" s="23" t="s">
        <v>7226</v>
      </c>
      <c r="Y781" s="23" t="s">
        <v>7226</v>
      </c>
      <c r="Z781" s="25" t="s">
        <v>7225</v>
      </c>
      <c r="AA781" s="23" t="s">
        <v>8026</v>
      </c>
      <c r="AB781" s="23" t="s">
        <v>13768</v>
      </c>
      <c r="AC781" s="25" t="s">
        <v>14367</v>
      </c>
    </row>
    <row r="782" spans="2:29" x14ac:dyDescent="0.25">
      <c r="B782" s="21" t="s">
        <v>8488</v>
      </c>
      <c r="C782" s="22" t="s">
        <v>10823</v>
      </c>
      <c r="D782" s="23" t="s">
        <v>8488</v>
      </c>
      <c r="E782" s="23" t="s">
        <v>10152</v>
      </c>
      <c r="F782" s="23" t="s">
        <v>14188</v>
      </c>
      <c r="G782" s="23" t="s">
        <v>10825</v>
      </c>
      <c r="H782" s="23" t="s">
        <v>14368</v>
      </c>
      <c r="I782" s="23" t="s">
        <v>14190</v>
      </c>
      <c r="J782" s="23" t="s">
        <v>14138</v>
      </c>
      <c r="K782" s="23" t="s">
        <v>14369</v>
      </c>
      <c r="L782" s="24" t="s">
        <v>14370</v>
      </c>
      <c r="M782" s="23" t="s">
        <v>7274</v>
      </c>
      <c r="N782" s="23" t="s">
        <v>8500</v>
      </c>
      <c r="O782" s="23" t="s">
        <v>14371</v>
      </c>
      <c r="P782" s="25" t="s">
        <v>14372</v>
      </c>
      <c r="Q782" s="25" t="s">
        <v>14373</v>
      </c>
      <c r="R782" s="25" t="s">
        <v>14374</v>
      </c>
      <c r="S782" s="25" t="s">
        <v>14375</v>
      </c>
      <c r="T782" s="23" t="s">
        <v>9197</v>
      </c>
      <c r="U782" s="23" t="s">
        <v>14376</v>
      </c>
      <c r="V782" s="25" t="s">
        <v>14377</v>
      </c>
      <c r="W782" s="23" t="s">
        <v>13264</v>
      </c>
      <c r="X782" s="23" t="s">
        <v>7226</v>
      </c>
      <c r="Y782" s="23" t="s">
        <v>7226</v>
      </c>
      <c r="Z782" s="25" t="s">
        <v>7225</v>
      </c>
      <c r="AA782" s="23" t="s">
        <v>8026</v>
      </c>
      <c r="AB782" s="23" t="s">
        <v>13768</v>
      </c>
      <c r="AC782" s="25" t="s">
        <v>14378</v>
      </c>
    </row>
    <row r="783" spans="2:29" x14ac:dyDescent="0.25">
      <c r="B783" s="21"/>
      <c r="C783" s="22"/>
      <c r="D783" s="23"/>
      <c r="E783" s="23"/>
      <c r="F783" s="23"/>
      <c r="G783" s="23"/>
      <c r="H783" s="26"/>
      <c r="I783" s="23"/>
      <c r="J783" s="26"/>
      <c r="K783" s="26"/>
      <c r="L783" s="27" t="s">
        <v>14379</v>
      </c>
      <c r="M783" s="26"/>
      <c r="N783" s="26"/>
      <c r="O783" s="26"/>
      <c r="P783" s="28" t="s">
        <v>14380</v>
      </c>
      <c r="Q783" s="28" t="s">
        <v>14381</v>
      </c>
      <c r="R783" s="28" t="s">
        <v>14382</v>
      </c>
      <c r="S783" s="28" t="s">
        <v>14383</v>
      </c>
      <c r="T783" s="26"/>
      <c r="U783" s="26"/>
      <c r="V783" s="28" t="s">
        <v>14384</v>
      </c>
      <c r="W783" s="26"/>
      <c r="X783" s="26"/>
      <c r="Y783" s="26"/>
      <c r="Z783" s="28" t="s">
        <v>7225</v>
      </c>
      <c r="AA783" s="26"/>
      <c r="AB783" s="26"/>
      <c r="AC783" s="28" t="s">
        <v>14385</v>
      </c>
    </row>
    <row r="784" spans="2:29" x14ac:dyDescent="0.25">
      <c r="B784" s="21" t="s">
        <v>8488</v>
      </c>
      <c r="C784" s="22" t="s">
        <v>7432</v>
      </c>
      <c r="D784" s="23" t="s">
        <v>7267</v>
      </c>
      <c r="E784" s="23" t="s">
        <v>7266</v>
      </c>
      <c r="F784" s="23" t="s">
        <v>13755</v>
      </c>
      <c r="G784" s="23" t="s">
        <v>7435</v>
      </c>
      <c r="H784" s="23" t="s">
        <v>14386</v>
      </c>
      <c r="I784" s="23" t="s">
        <v>14387</v>
      </c>
      <c r="J784" s="23" t="s">
        <v>12911</v>
      </c>
      <c r="K784" s="23" t="s">
        <v>14388</v>
      </c>
      <c r="L784" s="24" t="s">
        <v>14389</v>
      </c>
      <c r="M784" s="23" t="s">
        <v>7274</v>
      </c>
      <c r="N784" s="23" t="s">
        <v>9155</v>
      </c>
      <c r="O784" s="23" t="s">
        <v>14390</v>
      </c>
      <c r="P784" s="25" t="s">
        <v>14391</v>
      </c>
      <c r="Q784" s="25" t="s">
        <v>14392</v>
      </c>
      <c r="R784" s="25" t="s">
        <v>14393</v>
      </c>
      <c r="S784" s="25" t="s">
        <v>14394</v>
      </c>
      <c r="T784" s="23" t="s">
        <v>7447</v>
      </c>
      <c r="U784" s="23" t="s">
        <v>14395</v>
      </c>
      <c r="V784" s="25" t="s">
        <v>14396</v>
      </c>
      <c r="W784" s="23" t="s">
        <v>13264</v>
      </c>
      <c r="X784" s="23" t="s">
        <v>7226</v>
      </c>
      <c r="Y784" s="23" t="s">
        <v>7226</v>
      </c>
      <c r="Z784" s="25" t="s">
        <v>7225</v>
      </c>
      <c r="AA784" s="23" t="s">
        <v>8026</v>
      </c>
      <c r="AB784" s="23" t="s">
        <v>9164</v>
      </c>
      <c r="AC784" s="25" t="s">
        <v>14397</v>
      </c>
    </row>
    <row r="785" spans="2:29" x14ac:dyDescent="0.25">
      <c r="B785" s="21" t="s">
        <v>8488</v>
      </c>
      <c r="C785" s="22" t="s">
        <v>7432</v>
      </c>
      <c r="D785" s="23" t="s">
        <v>7267</v>
      </c>
      <c r="E785" s="23" t="s">
        <v>7266</v>
      </c>
      <c r="F785" s="23" t="s">
        <v>13755</v>
      </c>
      <c r="G785" s="23" t="s">
        <v>7435</v>
      </c>
      <c r="H785" s="23" t="s">
        <v>14398</v>
      </c>
      <c r="I785" s="23" t="s">
        <v>14387</v>
      </c>
      <c r="J785" s="23" t="s">
        <v>12911</v>
      </c>
      <c r="K785" s="23" t="s">
        <v>14399</v>
      </c>
      <c r="L785" s="24" t="s">
        <v>14400</v>
      </c>
      <c r="M785" s="23" t="s">
        <v>7274</v>
      </c>
      <c r="N785" s="23" t="s">
        <v>9155</v>
      </c>
      <c r="O785" s="23" t="s">
        <v>14401</v>
      </c>
      <c r="P785" s="25" t="s">
        <v>14402</v>
      </c>
      <c r="Q785" s="25" t="s">
        <v>14403</v>
      </c>
      <c r="R785" s="25" t="s">
        <v>14404</v>
      </c>
      <c r="S785" s="25" t="s">
        <v>14405</v>
      </c>
      <c r="T785" s="23" t="s">
        <v>7447</v>
      </c>
      <c r="U785" s="23" t="s">
        <v>14406</v>
      </c>
      <c r="V785" s="25" t="s">
        <v>14407</v>
      </c>
      <c r="W785" s="23" t="s">
        <v>13264</v>
      </c>
      <c r="X785" s="23" t="s">
        <v>7226</v>
      </c>
      <c r="Y785" s="23" t="s">
        <v>7226</v>
      </c>
      <c r="Z785" s="25" t="s">
        <v>7225</v>
      </c>
      <c r="AA785" s="23" t="s">
        <v>8026</v>
      </c>
      <c r="AB785" s="23" t="s">
        <v>9164</v>
      </c>
      <c r="AC785" s="25" t="s">
        <v>14408</v>
      </c>
    </row>
    <row r="786" spans="2:29" x14ac:dyDescent="0.25">
      <c r="B786" s="21" t="s">
        <v>8488</v>
      </c>
      <c r="C786" s="22" t="s">
        <v>7432</v>
      </c>
      <c r="D786" s="23" t="s">
        <v>7267</v>
      </c>
      <c r="E786" s="23" t="s">
        <v>7266</v>
      </c>
      <c r="F786" s="23" t="s">
        <v>13755</v>
      </c>
      <c r="G786" s="23" t="s">
        <v>7435</v>
      </c>
      <c r="H786" s="23" t="s">
        <v>14409</v>
      </c>
      <c r="I786" s="23" t="s">
        <v>14387</v>
      </c>
      <c r="J786" s="23" t="s">
        <v>12911</v>
      </c>
      <c r="K786" s="23" t="s">
        <v>14410</v>
      </c>
      <c r="L786" s="24" t="s">
        <v>14411</v>
      </c>
      <c r="M786" s="23" t="s">
        <v>7274</v>
      </c>
      <c r="N786" s="23" t="s">
        <v>9155</v>
      </c>
      <c r="O786" s="23" t="s">
        <v>14412</v>
      </c>
      <c r="P786" s="25" t="s">
        <v>14413</v>
      </c>
      <c r="Q786" s="25" t="s">
        <v>14414</v>
      </c>
      <c r="R786" s="25" t="s">
        <v>14415</v>
      </c>
      <c r="S786" s="25" t="s">
        <v>14416</v>
      </c>
      <c r="T786" s="23" t="s">
        <v>7447</v>
      </c>
      <c r="U786" s="23" t="s">
        <v>14417</v>
      </c>
      <c r="V786" s="25" t="s">
        <v>14418</v>
      </c>
      <c r="W786" s="23" t="s">
        <v>13264</v>
      </c>
      <c r="X786" s="23" t="s">
        <v>7226</v>
      </c>
      <c r="Y786" s="23" t="s">
        <v>7226</v>
      </c>
      <c r="Z786" s="25" t="s">
        <v>7225</v>
      </c>
      <c r="AA786" s="23" t="s">
        <v>8026</v>
      </c>
      <c r="AB786" s="23" t="s">
        <v>9164</v>
      </c>
      <c r="AC786" s="25" t="s">
        <v>14419</v>
      </c>
    </row>
    <row r="787" spans="2:29" x14ac:dyDescent="0.25">
      <c r="B787" s="21" t="s">
        <v>8488</v>
      </c>
      <c r="C787" s="22" t="s">
        <v>7432</v>
      </c>
      <c r="D787" s="23" t="s">
        <v>7267</v>
      </c>
      <c r="E787" s="23" t="s">
        <v>7266</v>
      </c>
      <c r="F787" s="23" t="s">
        <v>13755</v>
      </c>
      <c r="G787" s="23" t="s">
        <v>7435</v>
      </c>
      <c r="H787" s="23" t="s">
        <v>14420</v>
      </c>
      <c r="I787" s="23" t="s">
        <v>14387</v>
      </c>
      <c r="J787" s="23" t="s">
        <v>12911</v>
      </c>
      <c r="K787" s="23" t="s">
        <v>14421</v>
      </c>
      <c r="L787" s="24" t="s">
        <v>14422</v>
      </c>
      <c r="M787" s="23" t="s">
        <v>7274</v>
      </c>
      <c r="N787" s="23" t="s">
        <v>9155</v>
      </c>
      <c r="O787" s="23" t="s">
        <v>14423</v>
      </c>
      <c r="P787" s="25" t="s">
        <v>14424</v>
      </c>
      <c r="Q787" s="25" t="s">
        <v>14425</v>
      </c>
      <c r="R787" s="25" t="s">
        <v>14426</v>
      </c>
      <c r="S787" s="25" t="s">
        <v>14427</v>
      </c>
      <c r="T787" s="23" t="s">
        <v>7447</v>
      </c>
      <c r="U787" s="23" t="s">
        <v>14428</v>
      </c>
      <c r="V787" s="25" t="s">
        <v>14429</v>
      </c>
      <c r="W787" s="23" t="s">
        <v>13264</v>
      </c>
      <c r="X787" s="23" t="s">
        <v>7226</v>
      </c>
      <c r="Y787" s="23" t="s">
        <v>7226</v>
      </c>
      <c r="Z787" s="25" t="s">
        <v>7225</v>
      </c>
      <c r="AA787" s="23" t="s">
        <v>8026</v>
      </c>
      <c r="AB787" s="23" t="s">
        <v>9164</v>
      </c>
      <c r="AC787" s="25" t="s">
        <v>14430</v>
      </c>
    </row>
    <row r="788" spans="2:29" x14ac:dyDescent="0.25">
      <c r="B788" s="21" t="s">
        <v>8488</v>
      </c>
      <c r="C788" s="22" t="s">
        <v>7432</v>
      </c>
      <c r="D788" s="23" t="s">
        <v>7267</v>
      </c>
      <c r="E788" s="23" t="s">
        <v>7266</v>
      </c>
      <c r="F788" s="23" t="s">
        <v>13755</v>
      </c>
      <c r="G788" s="23" t="s">
        <v>7435</v>
      </c>
      <c r="H788" s="23" t="s">
        <v>14431</v>
      </c>
      <c r="I788" s="23" t="s">
        <v>14387</v>
      </c>
      <c r="J788" s="23" t="s">
        <v>12911</v>
      </c>
      <c r="K788" s="23" t="s">
        <v>14432</v>
      </c>
      <c r="L788" s="24" t="s">
        <v>14433</v>
      </c>
      <c r="M788" s="23" t="s">
        <v>7274</v>
      </c>
      <c r="N788" s="23" t="s">
        <v>9155</v>
      </c>
      <c r="O788" s="23" t="s">
        <v>14434</v>
      </c>
      <c r="P788" s="25" t="s">
        <v>14435</v>
      </c>
      <c r="Q788" s="25" t="s">
        <v>14436</v>
      </c>
      <c r="R788" s="25" t="s">
        <v>14437</v>
      </c>
      <c r="S788" s="25" t="s">
        <v>14438</v>
      </c>
      <c r="T788" s="23" t="s">
        <v>7447</v>
      </c>
      <c r="U788" s="23" t="s">
        <v>14439</v>
      </c>
      <c r="V788" s="25" t="s">
        <v>14440</v>
      </c>
      <c r="W788" s="23" t="s">
        <v>13264</v>
      </c>
      <c r="X788" s="23" t="s">
        <v>7226</v>
      </c>
      <c r="Y788" s="23" t="s">
        <v>7226</v>
      </c>
      <c r="Z788" s="25" t="s">
        <v>7225</v>
      </c>
      <c r="AA788" s="23" t="s">
        <v>8026</v>
      </c>
      <c r="AB788" s="23" t="s">
        <v>9164</v>
      </c>
      <c r="AC788" s="25" t="s">
        <v>14441</v>
      </c>
    </row>
    <row r="789" spans="2:29" x14ac:dyDescent="0.25">
      <c r="B789" s="21"/>
      <c r="C789" s="22"/>
      <c r="D789" s="23"/>
      <c r="E789" s="23"/>
      <c r="F789" s="23"/>
      <c r="G789" s="23"/>
      <c r="H789" s="26"/>
      <c r="I789" s="23"/>
      <c r="J789" s="26"/>
      <c r="K789" s="26"/>
      <c r="L789" s="27" t="s">
        <v>14442</v>
      </c>
      <c r="M789" s="26"/>
      <c r="N789" s="26"/>
      <c r="O789" s="26"/>
      <c r="P789" s="28" t="s">
        <v>14443</v>
      </c>
      <c r="Q789" s="28" t="s">
        <v>14444</v>
      </c>
      <c r="R789" s="28" t="s">
        <v>14445</v>
      </c>
      <c r="S789" s="28" t="s">
        <v>14446</v>
      </c>
      <c r="T789" s="26"/>
      <c r="U789" s="26"/>
      <c r="V789" s="28" t="s">
        <v>14447</v>
      </c>
      <c r="W789" s="26"/>
      <c r="X789" s="26"/>
      <c r="Y789" s="26"/>
      <c r="Z789" s="28" t="s">
        <v>7225</v>
      </c>
      <c r="AA789" s="26"/>
      <c r="AB789" s="26"/>
      <c r="AC789" s="28" t="s">
        <v>14448</v>
      </c>
    </row>
    <row r="790" spans="2:29" x14ac:dyDescent="0.25">
      <c r="B790" s="21" t="s">
        <v>8488</v>
      </c>
      <c r="C790" s="22" t="s">
        <v>9618</v>
      </c>
      <c r="D790" s="23" t="s">
        <v>8488</v>
      </c>
      <c r="E790" s="23" t="s">
        <v>7580</v>
      </c>
      <c r="F790" s="23" t="s">
        <v>13252</v>
      </c>
      <c r="G790" s="23" t="s">
        <v>9619</v>
      </c>
      <c r="H790" s="23" t="s">
        <v>14449</v>
      </c>
      <c r="I790" s="23" t="s">
        <v>14450</v>
      </c>
      <c r="J790" s="23" t="s">
        <v>14451</v>
      </c>
      <c r="K790" s="23" t="s">
        <v>14452</v>
      </c>
      <c r="L790" s="24" t="s">
        <v>14453</v>
      </c>
      <c r="M790" s="23" t="s">
        <v>7274</v>
      </c>
      <c r="N790" s="23" t="s">
        <v>14454</v>
      </c>
      <c r="O790" s="23" t="s">
        <v>14455</v>
      </c>
      <c r="P790" s="25" t="s">
        <v>14456</v>
      </c>
      <c r="Q790" s="25" t="s">
        <v>14457</v>
      </c>
      <c r="R790" s="25" t="s">
        <v>14458</v>
      </c>
      <c r="S790" s="25" t="s">
        <v>14459</v>
      </c>
      <c r="T790" s="23" t="s">
        <v>7226</v>
      </c>
      <c r="U790" s="23" t="s">
        <v>7226</v>
      </c>
      <c r="V790" s="25" t="s">
        <v>14457</v>
      </c>
      <c r="W790" s="23" t="s">
        <v>13264</v>
      </c>
      <c r="X790" s="23" t="s">
        <v>7226</v>
      </c>
      <c r="Y790" s="23" t="s">
        <v>7226</v>
      </c>
      <c r="Z790" s="25" t="s">
        <v>7225</v>
      </c>
      <c r="AA790" s="23" t="s">
        <v>8026</v>
      </c>
      <c r="AB790" s="23" t="s">
        <v>14460</v>
      </c>
      <c r="AC790" s="25" t="s">
        <v>14461</v>
      </c>
    </row>
    <row r="791" spans="2:29" x14ac:dyDescent="0.25">
      <c r="B791" s="21" t="s">
        <v>8488</v>
      </c>
      <c r="C791" s="22" t="s">
        <v>9618</v>
      </c>
      <c r="D791" s="23" t="s">
        <v>8488</v>
      </c>
      <c r="E791" s="23" t="s">
        <v>7580</v>
      </c>
      <c r="F791" s="23" t="s">
        <v>13252</v>
      </c>
      <c r="G791" s="23" t="s">
        <v>9619</v>
      </c>
      <c r="H791" s="23" t="s">
        <v>14462</v>
      </c>
      <c r="I791" s="23" t="s">
        <v>14450</v>
      </c>
      <c r="J791" s="23" t="s">
        <v>14451</v>
      </c>
      <c r="K791" s="23" t="s">
        <v>14463</v>
      </c>
      <c r="L791" s="24" t="s">
        <v>14464</v>
      </c>
      <c r="M791" s="23" t="s">
        <v>7274</v>
      </c>
      <c r="N791" s="23" t="s">
        <v>14454</v>
      </c>
      <c r="O791" s="23" t="s">
        <v>14465</v>
      </c>
      <c r="P791" s="25" t="s">
        <v>14466</v>
      </c>
      <c r="Q791" s="25" t="s">
        <v>14467</v>
      </c>
      <c r="R791" s="25" t="s">
        <v>14468</v>
      </c>
      <c r="S791" s="25" t="s">
        <v>14469</v>
      </c>
      <c r="T791" s="23" t="s">
        <v>7226</v>
      </c>
      <c r="U791" s="23" t="s">
        <v>7226</v>
      </c>
      <c r="V791" s="25" t="s">
        <v>14467</v>
      </c>
      <c r="W791" s="23" t="s">
        <v>13264</v>
      </c>
      <c r="X791" s="23" t="s">
        <v>7226</v>
      </c>
      <c r="Y791" s="23" t="s">
        <v>7226</v>
      </c>
      <c r="Z791" s="25" t="s">
        <v>7225</v>
      </c>
      <c r="AA791" s="23" t="s">
        <v>8026</v>
      </c>
      <c r="AB791" s="23" t="s">
        <v>14460</v>
      </c>
      <c r="AC791" s="25" t="s">
        <v>14470</v>
      </c>
    </row>
    <row r="792" spans="2:29" x14ac:dyDescent="0.25">
      <c r="B792" s="21" t="s">
        <v>8488</v>
      </c>
      <c r="C792" s="22" t="s">
        <v>9618</v>
      </c>
      <c r="D792" s="23" t="s">
        <v>8488</v>
      </c>
      <c r="E792" s="23" t="s">
        <v>7580</v>
      </c>
      <c r="F792" s="23" t="s">
        <v>13252</v>
      </c>
      <c r="G792" s="23" t="s">
        <v>9619</v>
      </c>
      <c r="H792" s="23" t="s">
        <v>14471</v>
      </c>
      <c r="I792" s="23" t="s">
        <v>14450</v>
      </c>
      <c r="J792" s="23" t="s">
        <v>14451</v>
      </c>
      <c r="K792" s="23" t="s">
        <v>14472</v>
      </c>
      <c r="L792" s="24" t="s">
        <v>14473</v>
      </c>
      <c r="M792" s="23" t="s">
        <v>7274</v>
      </c>
      <c r="N792" s="23" t="s">
        <v>14454</v>
      </c>
      <c r="O792" s="23" t="s">
        <v>14474</v>
      </c>
      <c r="P792" s="25" t="s">
        <v>14475</v>
      </c>
      <c r="Q792" s="25" t="s">
        <v>14476</v>
      </c>
      <c r="R792" s="25" t="s">
        <v>14477</v>
      </c>
      <c r="S792" s="25" t="s">
        <v>14478</v>
      </c>
      <c r="T792" s="23" t="s">
        <v>7226</v>
      </c>
      <c r="U792" s="23" t="s">
        <v>7226</v>
      </c>
      <c r="V792" s="25" t="s">
        <v>14476</v>
      </c>
      <c r="W792" s="23" t="s">
        <v>13264</v>
      </c>
      <c r="X792" s="23" t="s">
        <v>7226</v>
      </c>
      <c r="Y792" s="23" t="s">
        <v>7226</v>
      </c>
      <c r="Z792" s="25" t="s">
        <v>7225</v>
      </c>
      <c r="AA792" s="23" t="s">
        <v>8026</v>
      </c>
      <c r="AB792" s="23" t="s">
        <v>14460</v>
      </c>
      <c r="AC792" s="25" t="s">
        <v>14479</v>
      </c>
    </row>
    <row r="793" spans="2:29" x14ac:dyDescent="0.25">
      <c r="B793" s="21" t="s">
        <v>8488</v>
      </c>
      <c r="C793" s="22" t="s">
        <v>9618</v>
      </c>
      <c r="D793" s="23" t="s">
        <v>8488</v>
      </c>
      <c r="E793" s="23" t="s">
        <v>7580</v>
      </c>
      <c r="F793" s="23" t="s">
        <v>13252</v>
      </c>
      <c r="G793" s="23" t="s">
        <v>9619</v>
      </c>
      <c r="H793" s="23" t="s">
        <v>14480</v>
      </c>
      <c r="I793" s="23" t="s">
        <v>14450</v>
      </c>
      <c r="J793" s="23" t="s">
        <v>14451</v>
      </c>
      <c r="K793" s="23" t="s">
        <v>14481</v>
      </c>
      <c r="L793" s="24" t="s">
        <v>14482</v>
      </c>
      <c r="M793" s="23" t="s">
        <v>7274</v>
      </c>
      <c r="N793" s="23" t="s">
        <v>14454</v>
      </c>
      <c r="O793" s="23" t="s">
        <v>14483</v>
      </c>
      <c r="P793" s="25" t="s">
        <v>14484</v>
      </c>
      <c r="Q793" s="25" t="s">
        <v>14485</v>
      </c>
      <c r="R793" s="25" t="s">
        <v>14486</v>
      </c>
      <c r="S793" s="25" t="s">
        <v>14487</v>
      </c>
      <c r="T793" s="23" t="s">
        <v>7226</v>
      </c>
      <c r="U793" s="23" t="s">
        <v>7226</v>
      </c>
      <c r="V793" s="25" t="s">
        <v>14485</v>
      </c>
      <c r="W793" s="23" t="s">
        <v>13264</v>
      </c>
      <c r="X793" s="23" t="s">
        <v>7226</v>
      </c>
      <c r="Y793" s="23" t="s">
        <v>7226</v>
      </c>
      <c r="Z793" s="25" t="s">
        <v>7225</v>
      </c>
      <c r="AA793" s="23" t="s">
        <v>8026</v>
      </c>
      <c r="AB793" s="23" t="s">
        <v>14460</v>
      </c>
      <c r="AC793" s="25" t="s">
        <v>14488</v>
      </c>
    </row>
    <row r="794" spans="2:29" x14ac:dyDescent="0.25">
      <c r="B794" s="21" t="s">
        <v>8488</v>
      </c>
      <c r="C794" s="22" t="s">
        <v>9618</v>
      </c>
      <c r="D794" s="23" t="s">
        <v>8488</v>
      </c>
      <c r="E794" s="23" t="s">
        <v>7580</v>
      </c>
      <c r="F794" s="23" t="s">
        <v>13252</v>
      </c>
      <c r="G794" s="23" t="s">
        <v>9619</v>
      </c>
      <c r="H794" s="23" t="s">
        <v>14489</v>
      </c>
      <c r="I794" s="23" t="s">
        <v>14450</v>
      </c>
      <c r="J794" s="23" t="s">
        <v>14451</v>
      </c>
      <c r="K794" s="23" t="s">
        <v>14490</v>
      </c>
      <c r="L794" s="24" t="s">
        <v>14491</v>
      </c>
      <c r="M794" s="23" t="s">
        <v>7274</v>
      </c>
      <c r="N794" s="23" t="s">
        <v>14454</v>
      </c>
      <c r="O794" s="23" t="s">
        <v>14492</v>
      </c>
      <c r="P794" s="25" t="s">
        <v>14493</v>
      </c>
      <c r="Q794" s="25" t="s">
        <v>14494</v>
      </c>
      <c r="R794" s="25" t="s">
        <v>14495</v>
      </c>
      <c r="S794" s="25" t="s">
        <v>14496</v>
      </c>
      <c r="T794" s="23" t="s">
        <v>7226</v>
      </c>
      <c r="U794" s="23" t="s">
        <v>7226</v>
      </c>
      <c r="V794" s="25" t="s">
        <v>14494</v>
      </c>
      <c r="W794" s="23" t="s">
        <v>13264</v>
      </c>
      <c r="X794" s="23" t="s">
        <v>7226</v>
      </c>
      <c r="Y794" s="23" t="s">
        <v>7226</v>
      </c>
      <c r="Z794" s="25" t="s">
        <v>7225</v>
      </c>
      <c r="AA794" s="23" t="s">
        <v>8026</v>
      </c>
      <c r="AB794" s="23" t="s">
        <v>14460</v>
      </c>
      <c r="AC794" s="25" t="s">
        <v>14497</v>
      </c>
    </row>
    <row r="795" spans="2:29" x14ac:dyDescent="0.25">
      <c r="B795" s="21" t="s">
        <v>8488</v>
      </c>
      <c r="C795" s="22" t="s">
        <v>9618</v>
      </c>
      <c r="D795" s="23" t="s">
        <v>8488</v>
      </c>
      <c r="E795" s="23" t="s">
        <v>7580</v>
      </c>
      <c r="F795" s="23" t="s">
        <v>13252</v>
      </c>
      <c r="G795" s="23" t="s">
        <v>9619</v>
      </c>
      <c r="H795" s="23" t="s">
        <v>14498</v>
      </c>
      <c r="I795" s="23" t="s">
        <v>14450</v>
      </c>
      <c r="J795" s="23" t="s">
        <v>14451</v>
      </c>
      <c r="K795" s="23" t="s">
        <v>14499</v>
      </c>
      <c r="L795" s="24" t="s">
        <v>14500</v>
      </c>
      <c r="M795" s="23" t="s">
        <v>7274</v>
      </c>
      <c r="N795" s="23" t="s">
        <v>14454</v>
      </c>
      <c r="O795" s="23" t="s">
        <v>14501</v>
      </c>
      <c r="P795" s="25" t="s">
        <v>14502</v>
      </c>
      <c r="Q795" s="25" t="s">
        <v>14503</v>
      </c>
      <c r="R795" s="25" t="s">
        <v>14504</v>
      </c>
      <c r="S795" s="25" t="s">
        <v>14505</v>
      </c>
      <c r="T795" s="23" t="s">
        <v>7226</v>
      </c>
      <c r="U795" s="23" t="s">
        <v>7226</v>
      </c>
      <c r="V795" s="25" t="s">
        <v>14503</v>
      </c>
      <c r="W795" s="23" t="s">
        <v>13264</v>
      </c>
      <c r="X795" s="23" t="s">
        <v>7226</v>
      </c>
      <c r="Y795" s="23" t="s">
        <v>7226</v>
      </c>
      <c r="Z795" s="25" t="s">
        <v>7225</v>
      </c>
      <c r="AA795" s="23" t="s">
        <v>8026</v>
      </c>
      <c r="AB795" s="23" t="s">
        <v>14460</v>
      </c>
      <c r="AC795" s="25" t="s">
        <v>14506</v>
      </c>
    </row>
    <row r="796" spans="2:29" x14ac:dyDescent="0.25">
      <c r="B796" s="21" t="s">
        <v>8488</v>
      </c>
      <c r="C796" s="22" t="s">
        <v>9618</v>
      </c>
      <c r="D796" s="23" t="s">
        <v>8488</v>
      </c>
      <c r="E796" s="23" t="s">
        <v>7580</v>
      </c>
      <c r="F796" s="23" t="s">
        <v>13252</v>
      </c>
      <c r="G796" s="23" t="s">
        <v>9619</v>
      </c>
      <c r="H796" s="23" t="s">
        <v>14507</v>
      </c>
      <c r="I796" s="23" t="s">
        <v>14450</v>
      </c>
      <c r="J796" s="23" t="s">
        <v>14451</v>
      </c>
      <c r="K796" s="23" t="s">
        <v>14508</v>
      </c>
      <c r="L796" s="24" t="s">
        <v>14509</v>
      </c>
      <c r="M796" s="23" t="s">
        <v>7274</v>
      </c>
      <c r="N796" s="23" t="s">
        <v>14454</v>
      </c>
      <c r="O796" s="23" t="s">
        <v>14510</v>
      </c>
      <c r="P796" s="25" t="s">
        <v>14511</v>
      </c>
      <c r="Q796" s="25" t="s">
        <v>14512</v>
      </c>
      <c r="R796" s="25" t="s">
        <v>14513</v>
      </c>
      <c r="S796" s="25" t="s">
        <v>14514</v>
      </c>
      <c r="T796" s="23" t="s">
        <v>7226</v>
      </c>
      <c r="U796" s="23" t="s">
        <v>7226</v>
      </c>
      <c r="V796" s="25" t="s">
        <v>14512</v>
      </c>
      <c r="W796" s="23" t="s">
        <v>13264</v>
      </c>
      <c r="X796" s="23" t="s">
        <v>7226</v>
      </c>
      <c r="Y796" s="23" t="s">
        <v>7226</v>
      </c>
      <c r="Z796" s="25" t="s">
        <v>7225</v>
      </c>
      <c r="AA796" s="23" t="s">
        <v>8026</v>
      </c>
      <c r="AB796" s="23" t="s">
        <v>14460</v>
      </c>
      <c r="AC796" s="25" t="s">
        <v>14515</v>
      </c>
    </row>
    <row r="797" spans="2:29" x14ac:dyDescent="0.25">
      <c r="B797" s="21" t="s">
        <v>8488</v>
      </c>
      <c r="C797" s="22" t="s">
        <v>9618</v>
      </c>
      <c r="D797" s="23" t="s">
        <v>8488</v>
      </c>
      <c r="E797" s="23" t="s">
        <v>7580</v>
      </c>
      <c r="F797" s="23" t="s">
        <v>13252</v>
      </c>
      <c r="G797" s="23" t="s">
        <v>9619</v>
      </c>
      <c r="H797" s="23" t="s">
        <v>14516</v>
      </c>
      <c r="I797" s="23" t="s">
        <v>14450</v>
      </c>
      <c r="J797" s="23" t="s">
        <v>14451</v>
      </c>
      <c r="K797" s="23" t="s">
        <v>14517</v>
      </c>
      <c r="L797" s="24" t="s">
        <v>14518</v>
      </c>
      <c r="M797" s="23" t="s">
        <v>7274</v>
      </c>
      <c r="N797" s="23" t="s">
        <v>14454</v>
      </c>
      <c r="O797" s="23" t="s">
        <v>14519</v>
      </c>
      <c r="P797" s="25" t="s">
        <v>14520</v>
      </c>
      <c r="Q797" s="25" t="s">
        <v>14521</v>
      </c>
      <c r="R797" s="25" t="s">
        <v>14522</v>
      </c>
      <c r="S797" s="25" t="s">
        <v>14523</v>
      </c>
      <c r="T797" s="23" t="s">
        <v>7226</v>
      </c>
      <c r="U797" s="23" t="s">
        <v>7226</v>
      </c>
      <c r="V797" s="25" t="s">
        <v>14521</v>
      </c>
      <c r="W797" s="23" t="s">
        <v>13264</v>
      </c>
      <c r="X797" s="23" t="s">
        <v>7226</v>
      </c>
      <c r="Y797" s="23" t="s">
        <v>7226</v>
      </c>
      <c r="Z797" s="25" t="s">
        <v>7225</v>
      </c>
      <c r="AA797" s="23" t="s">
        <v>8026</v>
      </c>
      <c r="AB797" s="23" t="s">
        <v>14460</v>
      </c>
      <c r="AC797" s="25" t="s">
        <v>14524</v>
      </c>
    </row>
    <row r="798" spans="2:29" x14ac:dyDescent="0.25">
      <c r="B798" s="21"/>
      <c r="C798" s="22"/>
      <c r="D798" s="23"/>
      <c r="E798" s="23"/>
      <c r="F798" s="23"/>
      <c r="G798" s="23"/>
      <c r="H798" s="26"/>
      <c r="I798" s="23"/>
      <c r="J798" s="26"/>
      <c r="K798" s="26"/>
      <c r="L798" s="27" t="s">
        <v>14525</v>
      </c>
      <c r="M798" s="26"/>
      <c r="N798" s="26"/>
      <c r="O798" s="26"/>
      <c r="P798" s="28" t="s">
        <v>14526</v>
      </c>
      <c r="Q798" s="28" t="s">
        <v>14527</v>
      </c>
      <c r="R798" s="28" t="s">
        <v>14528</v>
      </c>
      <c r="S798" s="28" t="s">
        <v>14529</v>
      </c>
      <c r="T798" s="26"/>
      <c r="U798" s="26"/>
      <c r="V798" s="28" t="s">
        <v>14527</v>
      </c>
      <c r="W798" s="26"/>
      <c r="X798" s="26"/>
      <c r="Y798" s="26"/>
      <c r="Z798" s="28" t="s">
        <v>7225</v>
      </c>
      <c r="AA798" s="26"/>
      <c r="AB798" s="26"/>
      <c r="AC798" s="28" t="s">
        <v>14530</v>
      </c>
    </row>
    <row r="799" spans="2:29" x14ac:dyDescent="0.25">
      <c r="B799" s="21" t="s">
        <v>8488</v>
      </c>
      <c r="C799" s="22" t="s">
        <v>9675</v>
      </c>
      <c r="D799" s="23" t="s">
        <v>8488</v>
      </c>
      <c r="E799" s="23" t="s">
        <v>8487</v>
      </c>
      <c r="F799" s="23" t="s">
        <v>13755</v>
      </c>
      <c r="G799" s="23" t="s">
        <v>9676</v>
      </c>
      <c r="H799" s="23" t="s">
        <v>13801</v>
      </c>
      <c r="I799" s="23" t="s">
        <v>13757</v>
      </c>
      <c r="J799" s="23" t="s">
        <v>13758</v>
      </c>
      <c r="K799" s="23" t="s">
        <v>13802</v>
      </c>
      <c r="L799" s="24" t="s">
        <v>14531</v>
      </c>
      <c r="M799" s="23" t="s">
        <v>7274</v>
      </c>
      <c r="N799" s="23" t="s">
        <v>8500</v>
      </c>
      <c r="O799" s="23" t="s">
        <v>13804</v>
      </c>
      <c r="P799" s="25" t="s">
        <v>14532</v>
      </c>
      <c r="Q799" s="25" t="s">
        <v>14533</v>
      </c>
      <c r="R799" s="25" t="s">
        <v>14534</v>
      </c>
      <c r="S799" s="25" t="s">
        <v>14535</v>
      </c>
      <c r="T799" s="23" t="s">
        <v>7447</v>
      </c>
      <c r="U799" s="23" t="s">
        <v>14536</v>
      </c>
      <c r="V799" s="25" t="s">
        <v>14537</v>
      </c>
      <c r="W799" s="23" t="s">
        <v>13264</v>
      </c>
      <c r="X799" s="23" t="s">
        <v>7226</v>
      </c>
      <c r="Y799" s="23" t="s">
        <v>7226</v>
      </c>
      <c r="Z799" s="25" t="s">
        <v>7225</v>
      </c>
      <c r="AA799" s="23" t="s">
        <v>8026</v>
      </c>
      <c r="AB799" s="23" t="s">
        <v>13768</v>
      </c>
      <c r="AC799" s="25" t="s">
        <v>14538</v>
      </c>
    </row>
    <row r="800" spans="2:29" x14ac:dyDescent="0.25">
      <c r="B800" s="21" t="s">
        <v>8488</v>
      </c>
      <c r="C800" s="22" t="s">
        <v>9675</v>
      </c>
      <c r="D800" s="23" t="s">
        <v>8488</v>
      </c>
      <c r="E800" s="23" t="s">
        <v>8487</v>
      </c>
      <c r="F800" s="23" t="s">
        <v>13755</v>
      </c>
      <c r="G800" s="23" t="s">
        <v>9676</v>
      </c>
      <c r="H800" s="23" t="s">
        <v>14539</v>
      </c>
      <c r="I800" s="23" t="s">
        <v>13757</v>
      </c>
      <c r="J800" s="23" t="s">
        <v>13758</v>
      </c>
      <c r="K800" s="23" t="s">
        <v>14540</v>
      </c>
      <c r="L800" s="24" t="s">
        <v>14541</v>
      </c>
      <c r="M800" s="23" t="s">
        <v>7274</v>
      </c>
      <c r="N800" s="23" t="s">
        <v>8500</v>
      </c>
      <c r="O800" s="23" t="s">
        <v>14542</v>
      </c>
      <c r="P800" s="25" t="s">
        <v>14543</v>
      </c>
      <c r="Q800" s="25" t="s">
        <v>14544</v>
      </c>
      <c r="R800" s="25" t="s">
        <v>14545</v>
      </c>
      <c r="S800" s="25" t="s">
        <v>14546</v>
      </c>
      <c r="T800" s="23" t="s">
        <v>7447</v>
      </c>
      <c r="U800" s="23" t="s">
        <v>2678</v>
      </c>
      <c r="V800" s="25" t="s">
        <v>14547</v>
      </c>
      <c r="W800" s="23" t="s">
        <v>13264</v>
      </c>
      <c r="X800" s="23" t="s">
        <v>7226</v>
      </c>
      <c r="Y800" s="23" t="s">
        <v>7226</v>
      </c>
      <c r="Z800" s="25" t="s">
        <v>7225</v>
      </c>
      <c r="AA800" s="23" t="s">
        <v>8026</v>
      </c>
      <c r="AB800" s="23" t="s">
        <v>13768</v>
      </c>
      <c r="AC800" s="25" t="s">
        <v>14548</v>
      </c>
    </row>
    <row r="801" spans="2:29" x14ac:dyDescent="0.25">
      <c r="B801" s="21" t="s">
        <v>8488</v>
      </c>
      <c r="C801" s="22" t="s">
        <v>9675</v>
      </c>
      <c r="D801" s="23" t="s">
        <v>8488</v>
      </c>
      <c r="E801" s="23" t="s">
        <v>8487</v>
      </c>
      <c r="F801" s="23" t="s">
        <v>13755</v>
      </c>
      <c r="G801" s="23" t="s">
        <v>9676</v>
      </c>
      <c r="H801" s="23" t="s">
        <v>14549</v>
      </c>
      <c r="I801" s="23" t="s">
        <v>13757</v>
      </c>
      <c r="J801" s="23" t="s">
        <v>13758</v>
      </c>
      <c r="K801" s="23" t="s">
        <v>14550</v>
      </c>
      <c r="L801" s="24" t="s">
        <v>14551</v>
      </c>
      <c r="M801" s="23" t="s">
        <v>7274</v>
      </c>
      <c r="N801" s="23" t="s">
        <v>8500</v>
      </c>
      <c r="O801" s="23" t="s">
        <v>14552</v>
      </c>
      <c r="P801" s="25" t="s">
        <v>14553</v>
      </c>
      <c r="Q801" s="25" t="s">
        <v>14554</v>
      </c>
      <c r="R801" s="25" t="s">
        <v>14555</v>
      </c>
      <c r="S801" s="25" t="s">
        <v>14556</v>
      </c>
      <c r="T801" s="23" t="s">
        <v>7447</v>
      </c>
      <c r="U801" s="23" t="s">
        <v>2123</v>
      </c>
      <c r="V801" s="25" t="s">
        <v>14557</v>
      </c>
      <c r="W801" s="23" t="s">
        <v>13264</v>
      </c>
      <c r="X801" s="23" t="s">
        <v>7226</v>
      </c>
      <c r="Y801" s="23" t="s">
        <v>7226</v>
      </c>
      <c r="Z801" s="25" t="s">
        <v>7225</v>
      </c>
      <c r="AA801" s="23" t="s">
        <v>8026</v>
      </c>
      <c r="AB801" s="23" t="s">
        <v>13768</v>
      </c>
      <c r="AC801" s="25" t="s">
        <v>14558</v>
      </c>
    </row>
    <row r="802" spans="2:29" x14ac:dyDescent="0.25">
      <c r="B802" s="21" t="s">
        <v>8488</v>
      </c>
      <c r="C802" s="22" t="s">
        <v>9675</v>
      </c>
      <c r="D802" s="23" t="s">
        <v>8488</v>
      </c>
      <c r="E802" s="23" t="s">
        <v>8487</v>
      </c>
      <c r="F802" s="23" t="s">
        <v>13755</v>
      </c>
      <c r="G802" s="23" t="s">
        <v>9676</v>
      </c>
      <c r="H802" s="23" t="s">
        <v>14559</v>
      </c>
      <c r="I802" s="23" t="s">
        <v>13757</v>
      </c>
      <c r="J802" s="23" t="s">
        <v>13758</v>
      </c>
      <c r="K802" s="23" t="s">
        <v>14560</v>
      </c>
      <c r="L802" s="24" t="s">
        <v>14561</v>
      </c>
      <c r="M802" s="23" t="s">
        <v>7274</v>
      </c>
      <c r="N802" s="23" t="s">
        <v>8500</v>
      </c>
      <c r="O802" s="23" t="s">
        <v>14562</v>
      </c>
      <c r="P802" s="25" t="s">
        <v>14563</v>
      </c>
      <c r="Q802" s="25" t="s">
        <v>14564</v>
      </c>
      <c r="R802" s="25" t="s">
        <v>14565</v>
      </c>
      <c r="S802" s="25" t="s">
        <v>14566</v>
      </c>
      <c r="T802" s="23" t="s">
        <v>7447</v>
      </c>
      <c r="U802" s="23" t="s">
        <v>13766</v>
      </c>
      <c r="V802" s="25" t="s">
        <v>14567</v>
      </c>
      <c r="W802" s="23" t="s">
        <v>13264</v>
      </c>
      <c r="X802" s="23" t="s">
        <v>7226</v>
      </c>
      <c r="Y802" s="23" t="s">
        <v>7226</v>
      </c>
      <c r="Z802" s="25" t="s">
        <v>7225</v>
      </c>
      <c r="AA802" s="23" t="s">
        <v>8026</v>
      </c>
      <c r="AB802" s="23" t="s">
        <v>13768</v>
      </c>
      <c r="AC802" s="25" t="s">
        <v>14568</v>
      </c>
    </row>
    <row r="803" spans="2:29" x14ac:dyDescent="0.25">
      <c r="B803" s="21" t="s">
        <v>8488</v>
      </c>
      <c r="C803" s="22" t="s">
        <v>9675</v>
      </c>
      <c r="D803" s="23" t="s">
        <v>8488</v>
      </c>
      <c r="E803" s="23" t="s">
        <v>8487</v>
      </c>
      <c r="F803" s="23" t="s">
        <v>13755</v>
      </c>
      <c r="G803" s="23" t="s">
        <v>9676</v>
      </c>
      <c r="H803" s="23" t="s">
        <v>14569</v>
      </c>
      <c r="I803" s="23" t="s">
        <v>13757</v>
      </c>
      <c r="J803" s="23" t="s">
        <v>13758</v>
      </c>
      <c r="K803" s="23" t="s">
        <v>14570</v>
      </c>
      <c r="L803" s="24" t="s">
        <v>14571</v>
      </c>
      <c r="M803" s="23" t="s">
        <v>7274</v>
      </c>
      <c r="N803" s="23" t="s">
        <v>8500</v>
      </c>
      <c r="O803" s="23" t="s">
        <v>14572</v>
      </c>
      <c r="P803" s="25" t="s">
        <v>14573</v>
      </c>
      <c r="Q803" s="25" t="s">
        <v>14574</v>
      </c>
      <c r="R803" s="25" t="s">
        <v>8975</v>
      </c>
      <c r="S803" s="25" t="s">
        <v>14575</v>
      </c>
      <c r="T803" s="23" t="s">
        <v>7447</v>
      </c>
      <c r="U803" s="23" t="s">
        <v>9972</v>
      </c>
      <c r="V803" s="25" t="s">
        <v>14576</v>
      </c>
      <c r="W803" s="23" t="s">
        <v>13264</v>
      </c>
      <c r="X803" s="23" t="s">
        <v>7226</v>
      </c>
      <c r="Y803" s="23" t="s">
        <v>7226</v>
      </c>
      <c r="Z803" s="25" t="s">
        <v>7225</v>
      </c>
      <c r="AA803" s="23" t="s">
        <v>8026</v>
      </c>
      <c r="AB803" s="23" t="s">
        <v>13768</v>
      </c>
      <c r="AC803" s="25" t="s">
        <v>14577</v>
      </c>
    </row>
    <row r="804" spans="2:29" x14ac:dyDescent="0.25">
      <c r="B804" s="21" t="s">
        <v>8488</v>
      </c>
      <c r="C804" s="22" t="s">
        <v>9675</v>
      </c>
      <c r="D804" s="23" t="s">
        <v>8488</v>
      </c>
      <c r="E804" s="23" t="s">
        <v>8487</v>
      </c>
      <c r="F804" s="23" t="s">
        <v>13755</v>
      </c>
      <c r="G804" s="23" t="s">
        <v>9676</v>
      </c>
      <c r="H804" s="23" t="s">
        <v>14578</v>
      </c>
      <c r="I804" s="23" t="s">
        <v>13757</v>
      </c>
      <c r="J804" s="23" t="s">
        <v>13758</v>
      </c>
      <c r="K804" s="23" t="s">
        <v>14579</v>
      </c>
      <c r="L804" s="24" t="s">
        <v>14580</v>
      </c>
      <c r="M804" s="23" t="s">
        <v>7274</v>
      </c>
      <c r="N804" s="23" t="s">
        <v>8500</v>
      </c>
      <c r="O804" s="23" t="s">
        <v>14581</v>
      </c>
      <c r="P804" s="25" t="s">
        <v>14582</v>
      </c>
      <c r="Q804" s="25" t="s">
        <v>14583</v>
      </c>
      <c r="R804" s="25" t="s">
        <v>14584</v>
      </c>
      <c r="S804" s="25" t="s">
        <v>14585</v>
      </c>
      <c r="T804" s="23" t="s">
        <v>7447</v>
      </c>
      <c r="U804" s="23" t="s">
        <v>14586</v>
      </c>
      <c r="V804" s="25" t="s">
        <v>14587</v>
      </c>
      <c r="W804" s="23" t="s">
        <v>13264</v>
      </c>
      <c r="X804" s="23" t="s">
        <v>7226</v>
      </c>
      <c r="Y804" s="23" t="s">
        <v>7226</v>
      </c>
      <c r="Z804" s="25" t="s">
        <v>7225</v>
      </c>
      <c r="AA804" s="23" t="s">
        <v>8026</v>
      </c>
      <c r="AB804" s="23" t="s">
        <v>13768</v>
      </c>
      <c r="AC804" s="25" t="s">
        <v>14588</v>
      </c>
    </row>
    <row r="805" spans="2:29" x14ac:dyDescent="0.25">
      <c r="B805" s="21" t="s">
        <v>8488</v>
      </c>
      <c r="C805" s="22" t="s">
        <v>9675</v>
      </c>
      <c r="D805" s="23" t="s">
        <v>8488</v>
      </c>
      <c r="E805" s="23" t="s">
        <v>8487</v>
      </c>
      <c r="F805" s="23" t="s">
        <v>13755</v>
      </c>
      <c r="G805" s="23" t="s">
        <v>9676</v>
      </c>
      <c r="H805" s="23" t="s">
        <v>14589</v>
      </c>
      <c r="I805" s="23" t="s">
        <v>13757</v>
      </c>
      <c r="J805" s="23" t="s">
        <v>13758</v>
      </c>
      <c r="K805" s="23" t="s">
        <v>14590</v>
      </c>
      <c r="L805" s="24" t="s">
        <v>14591</v>
      </c>
      <c r="M805" s="23" t="s">
        <v>7274</v>
      </c>
      <c r="N805" s="23" t="s">
        <v>8500</v>
      </c>
      <c r="O805" s="23" t="s">
        <v>14592</v>
      </c>
      <c r="P805" s="25" t="s">
        <v>14593</v>
      </c>
      <c r="Q805" s="25" t="s">
        <v>14594</v>
      </c>
      <c r="R805" s="25" t="s">
        <v>14595</v>
      </c>
      <c r="S805" s="25" t="s">
        <v>14596</v>
      </c>
      <c r="T805" s="23" t="s">
        <v>7447</v>
      </c>
      <c r="U805" s="23" t="s">
        <v>9151</v>
      </c>
      <c r="V805" s="25" t="s">
        <v>14597</v>
      </c>
      <c r="W805" s="23" t="s">
        <v>13264</v>
      </c>
      <c r="X805" s="23" t="s">
        <v>7226</v>
      </c>
      <c r="Y805" s="23" t="s">
        <v>7226</v>
      </c>
      <c r="Z805" s="25" t="s">
        <v>7225</v>
      </c>
      <c r="AA805" s="23" t="s">
        <v>8026</v>
      </c>
      <c r="AB805" s="23" t="s">
        <v>13768</v>
      </c>
      <c r="AC805" s="25" t="s">
        <v>14598</v>
      </c>
    </row>
    <row r="806" spans="2:29" x14ac:dyDescent="0.25">
      <c r="B806" s="21" t="s">
        <v>8488</v>
      </c>
      <c r="C806" s="22" t="s">
        <v>9675</v>
      </c>
      <c r="D806" s="23" t="s">
        <v>8488</v>
      </c>
      <c r="E806" s="23" t="s">
        <v>8487</v>
      </c>
      <c r="F806" s="23" t="s">
        <v>13755</v>
      </c>
      <c r="G806" s="23" t="s">
        <v>9676</v>
      </c>
      <c r="H806" s="23" t="s">
        <v>14599</v>
      </c>
      <c r="I806" s="23" t="s">
        <v>13757</v>
      </c>
      <c r="J806" s="23" t="s">
        <v>13758</v>
      </c>
      <c r="K806" s="23" t="s">
        <v>14600</v>
      </c>
      <c r="L806" s="24" t="s">
        <v>14601</v>
      </c>
      <c r="M806" s="23" t="s">
        <v>7274</v>
      </c>
      <c r="N806" s="23" t="s">
        <v>8500</v>
      </c>
      <c r="O806" s="23" t="s">
        <v>14602</v>
      </c>
      <c r="P806" s="25" t="s">
        <v>14603</v>
      </c>
      <c r="Q806" s="25" t="s">
        <v>14604</v>
      </c>
      <c r="R806" s="25" t="s">
        <v>14605</v>
      </c>
      <c r="S806" s="25" t="s">
        <v>14606</v>
      </c>
      <c r="T806" s="23" t="s">
        <v>7447</v>
      </c>
      <c r="U806" s="23" t="s">
        <v>14607</v>
      </c>
      <c r="V806" s="25" t="s">
        <v>14608</v>
      </c>
      <c r="W806" s="23" t="s">
        <v>13264</v>
      </c>
      <c r="X806" s="23" t="s">
        <v>7226</v>
      </c>
      <c r="Y806" s="23" t="s">
        <v>7226</v>
      </c>
      <c r="Z806" s="25" t="s">
        <v>7225</v>
      </c>
      <c r="AA806" s="23" t="s">
        <v>8026</v>
      </c>
      <c r="AB806" s="23" t="s">
        <v>13768</v>
      </c>
      <c r="AC806" s="25" t="s">
        <v>14609</v>
      </c>
    </row>
    <row r="807" spans="2:29" x14ac:dyDescent="0.25">
      <c r="B807" s="21" t="s">
        <v>8488</v>
      </c>
      <c r="C807" s="22" t="s">
        <v>9675</v>
      </c>
      <c r="D807" s="23" t="s">
        <v>8488</v>
      </c>
      <c r="E807" s="23" t="s">
        <v>8487</v>
      </c>
      <c r="F807" s="23" t="s">
        <v>13755</v>
      </c>
      <c r="G807" s="23" t="s">
        <v>9676</v>
      </c>
      <c r="H807" s="23" t="s">
        <v>14610</v>
      </c>
      <c r="I807" s="23" t="s">
        <v>13757</v>
      </c>
      <c r="J807" s="23" t="s">
        <v>13758</v>
      </c>
      <c r="K807" s="23" t="s">
        <v>14611</v>
      </c>
      <c r="L807" s="24" t="s">
        <v>14551</v>
      </c>
      <c r="M807" s="23" t="s">
        <v>7274</v>
      </c>
      <c r="N807" s="23" t="s">
        <v>8500</v>
      </c>
      <c r="O807" s="23" t="s">
        <v>14612</v>
      </c>
      <c r="P807" s="25" t="s">
        <v>14613</v>
      </c>
      <c r="Q807" s="25" t="s">
        <v>14614</v>
      </c>
      <c r="R807" s="25" t="s">
        <v>14615</v>
      </c>
      <c r="S807" s="25" t="s">
        <v>14616</v>
      </c>
      <c r="T807" s="23" t="s">
        <v>7447</v>
      </c>
      <c r="U807" s="23" t="s">
        <v>14617</v>
      </c>
      <c r="V807" s="25" t="s">
        <v>14618</v>
      </c>
      <c r="W807" s="23" t="s">
        <v>13264</v>
      </c>
      <c r="X807" s="23" t="s">
        <v>7226</v>
      </c>
      <c r="Y807" s="23" t="s">
        <v>7226</v>
      </c>
      <c r="Z807" s="25" t="s">
        <v>7225</v>
      </c>
      <c r="AA807" s="23" t="s">
        <v>8026</v>
      </c>
      <c r="AB807" s="23" t="s">
        <v>13768</v>
      </c>
      <c r="AC807" s="25" t="s">
        <v>14619</v>
      </c>
    </row>
    <row r="808" spans="2:29" x14ac:dyDescent="0.25">
      <c r="B808" s="21" t="s">
        <v>8488</v>
      </c>
      <c r="C808" s="22" t="s">
        <v>9675</v>
      </c>
      <c r="D808" s="23" t="s">
        <v>8488</v>
      </c>
      <c r="E808" s="23" t="s">
        <v>8487</v>
      </c>
      <c r="F808" s="23" t="s">
        <v>13755</v>
      </c>
      <c r="G808" s="23" t="s">
        <v>9676</v>
      </c>
      <c r="H808" s="23" t="s">
        <v>14620</v>
      </c>
      <c r="I808" s="23" t="s">
        <v>13757</v>
      </c>
      <c r="J808" s="23" t="s">
        <v>13758</v>
      </c>
      <c r="K808" s="23" t="s">
        <v>14621</v>
      </c>
      <c r="L808" s="24" t="s">
        <v>14622</v>
      </c>
      <c r="M808" s="23" t="s">
        <v>7274</v>
      </c>
      <c r="N808" s="23" t="s">
        <v>8500</v>
      </c>
      <c r="O808" s="23" t="s">
        <v>14623</v>
      </c>
      <c r="P808" s="25" t="s">
        <v>14624</v>
      </c>
      <c r="Q808" s="25" t="s">
        <v>14625</v>
      </c>
      <c r="R808" s="25" t="s">
        <v>14626</v>
      </c>
      <c r="S808" s="25" t="s">
        <v>14627</v>
      </c>
      <c r="T808" s="23" t="s">
        <v>7447</v>
      </c>
      <c r="U808" s="23" t="s">
        <v>2261</v>
      </c>
      <c r="V808" s="25" t="s">
        <v>14628</v>
      </c>
      <c r="W808" s="23" t="s">
        <v>13264</v>
      </c>
      <c r="X808" s="23" t="s">
        <v>7226</v>
      </c>
      <c r="Y808" s="23" t="s">
        <v>7226</v>
      </c>
      <c r="Z808" s="25" t="s">
        <v>7225</v>
      </c>
      <c r="AA808" s="23" t="s">
        <v>8026</v>
      </c>
      <c r="AB808" s="23" t="s">
        <v>13768</v>
      </c>
      <c r="AC808" s="25" t="s">
        <v>14629</v>
      </c>
    </row>
    <row r="809" spans="2:29" x14ac:dyDescent="0.25">
      <c r="B809" s="21" t="s">
        <v>8488</v>
      </c>
      <c r="C809" s="22" t="s">
        <v>9675</v>
      </c>
      <c r="D809" s="23" t="s">
        <v>8488</v>
      </c>
      <c r="E809" s="23" t="s">
        <v>8487</v>
      </c>
      <c r="F809" s="23" t="s">
        <v>13755</v>
      </c>
      <c r="G809" s="23" t="s">
        <v>9676</v>
      </c>
      <c r="H809" s="23" t="s">
        <v>14630</v>
      </c>
      <c r="I809" s="23" t="s">
        <v>13757</v>
      </c>
      <c r="J809" s="23" t="s">
        <v>13758</v>
      </c>
      <c r="K809" s="23" t="s">
        <v>14631</v>
      </c>
      <c r="L809" s="24" t="s">
        <v>14632</v>
      </c>
      <c r="M809" s="23" t="s">
        <v>7274</v>
      </c>
      <c r="N809" s="23" t="s">
        <v>8500</v>
      </c>
      <c r="O809" s="23" t="s">
        <v>14633</v>
      </c>
      <c r="P809" s="25" t="s">
        <v>14634</v>
      </c>
      <c r="Q809" s="25" t="s">
        <v>14635</v>
      </c>
      <c r="R809" s="25" t="s">
        <v>14636</v>
      </c>
      <c r="S809" s="25" t="s">
        <v>14637</v>
      </c>
      <c r="T809" s="23" t="s">
        <v>7447</v>
      </c>
      <c r="U809" s="23" t="s">
        <v>2261</v>
      </c>
      <c r="V809" s="25" t="s">
        <v>14638</v>
      </c>
      <c r="W809" s="23" t="s">
        <v>13264</v>
      </c>
      <c r="X809" s="23" t="s">
        <v>7226</v>
      </c>
      <c r="Y809" s="23" t="s">
        <v>7226</v>
      </c>
      <c r="Z809" s="25" t="s">
        <v>7225</v>
      </c>
      <c r="AA809" s="23" t="s">
        <v>8026</v>
      </c>
      <c r="AB809" s="23" t="s">
        <v>13768</v>
      </c>
      <c r="AC809" s="25" t="s">
        <v>14639</v>
      </c>
    </row>
    <row r="810" spans="2:29" x14ac:dyDescent="0.25">
      <c r="B810" s="21" t="s">
        <v>8488</v>
      </c>
      <c r="C810" s="22" t="s">
        <v>9675</v>
      </c>
      <c r="D810" s="23" t="s">
        <v>8488</v>
      </c>
      <c r="E810" s="23" t="s">
        <v>8487</v>
      </c>
      <c r="F810" s="23" t="s">
        <v>13755</v>
      </c>
      <c r="G810" s="23" t="s">
        <v>9676</v>
      </c>
      <c r="H810" s="23" t="s">
        <v>14640</v>
      </c>
      <c r="I810" s="23" t="s">
        <v>13757</v>
      </c>
      <c r="J810" s="23" t="s">
        <v>13758</v>
      </c>
      <c r="K810" s="23" t="s">
        <v>14641</v>
      </c>
      <c r="L810" s="24" t="s">
        <v>14642</v>
      </c>
      <c r="M810" s="23" t="s">
        <v>7274</v>
      </c>
      <c r="N810" s="23" t="s">
        <v>8500</v>
      </c>
      <c r="O810" s="23" t="s">
        <v>14643</v>
      </c>
      <c r="P810" s="25" t="s">
        <v>14644</v>
      </c>
      <c r="Q810" s="25" t="s">
        <v>14645</v>
      </c>
      <c r="R810" s="25" t="s">
        <v>14646</v>
      </c>
      <c r="S810" s="25" t="s">
        <v>14647</v>
      </c>
      <c r="T810" s="23" t="s">
        <v>7447</v>
      </c>
      <c r="U810" s="23" t="s">
        <v>2660</v>
      </c>
      <c r="V810" s="25" t="s">
        <v>14648</v>
      </c>
      <c r="W810" s="23" t="s">
        <v>13264</v>
      </c>
      <c r="X810" s="23" t="s">
        <v>7226</v>
      </c>
      <c r="Y810" s="23" t="s">
        <v>7226</v>
      </c>
      <c r="Z810" s="25" t="s">
        <v>7225</v>
      </c>
      <c r="AA810" s="23" t="s">
        <v>8026</v>
      </c>
      <c r="AB810" s="23" t="s">
        <v>13768</v>
      </c>
      <c r="AC810" s="25" t="s">
        <v>14649</v>
      </c>
    </row>
    <row r="811" spans="2:29" x14ac:dyDescent="0.25">
      <c r="B811" s="21" t="s">
        <v>8488</v>
      </c>
      <c r="C811" s="22" t="s">
        <v>9675</v>
      </c>
      <c r="D811" s="23" t="s">
        <v>8488</v>
      </c>
      <c r="E811" s="23" t="s">
        <v>8487</v>
      </c>
      <c r="F811" s="23" t="s">
        <v>13755</v>
      </c>
      <c r="G811" s="23" t="s">
        <v>9676</v>
      </c>
      <c r="H811" s="23" t="s">
        <v>14650</v>
      </c>
      <c r="I811" s="23" t="s">
        <v>13757</v>
      </c>
      <c r="J811" s="23" t="s">
        <v>13758</v>
      </c>
      <c r="K811" s="23" t="s">
        <v>14651</v>
      </c>
      <c r="L811" s="24" t="s">
        <v>14642</v>
      </c>
      <c r="M811" s="23" t="s">
        <v>7274</v>
      </c>
      <c r="N811" s="23" t="s">
        <v>8500</v>
      </c>
      <c r="O811" s="23" t="s">
        <v>14652</v>
      </c>
      <c r="P811" s="25" t="s">
        <v>14653</v>
      </c>
      <c r="Q811" s="25" t="s">
        <v>14654</v>
      </c>
      <c r="R811" s="25" t="s">
        <v>14655</v>
      </c>
      <c r="S811" s="25" t="s">
        <v>14656</v>
      </c>
      <c r="T811" s="23" t="s">
        <v>7447</v>
      </c>
      <c r="U811" s="23" t="s">
        <v>14657</v>
      </c>
      <c r="V811" s="25" t="s">
        <v>14658</v>
      </c>
      <c r="W811" s="23" t="s">
        <v>13264</v>
      </c>
      <c r="X811" s="23" t="s">
        <v>7226</v>
      </c>
      <c r="Y811" s="23" t="s">
        <v>7226</v>
      </c>
      <c r="Z811" s="25" t="s">
        <v>7225</v>
      </c>
      <c r="AA811" s="23" t="s">
        <v>8026</v>
      </c>
      <c r="AB811" s="23" t="s">
        <v>13768</v>
      </c>
      <c r="AC811" s="25" t="s">
        <v>14659</v>
      </c>
    </row>
    <row r="812" spans="2:29" x14ac:dyDescent="0.25">
      <c r="B812" s="21" t="s">
        <v>8488</v>
      </c>
      <c r="C812" s="22" t="s">
        <v>9675</v>
      </c>
      <c r="D812" s="23" t="s">
        <v>8488</v>
      </c>
      <c r="E812" s="23" t="s">
        <v>8487</v>
      </c>
      <c r="F812" s="23" t="s">
        <v>13755</v>
      </c>
      <c r="G812" s="23" t="s">
        <v>9676</v>
      </c>
      <c r="H812" s="23" t="s">
        <v>14660</v>
      </c>
      <c r="I812" s="23" t="s">
        <v>13757</v>
      </c>
      <c r="J812" s="23" t="s">
        <v>13758</v>
      </c>
      <c r="K812" s="23" t="s">
        <v>14661</v>
      </c>
      <c r="L812" s="24" t="s">
        <v>14662</v>
      </c>
      <c r="M812" s="23" t="s">
        <v>7274</v>
      </c>
      <c r="N812" s="23" t="s">
        <v>8500</v>
      </c>
      <c r="O812" s="23" t="s">
        <v>14663</v>
      </c>
      <c r="P812" s="25" t="s">
        <v>14664</v>
      </c>
      <c r="Q812" s="25" t="s">
        <v>14665</v>
      </c>
      <c r="R812" s="25" t="s">
        <v>14666</v>
      </c>
      <c r="S812" s="25" t="s">
        <v>14667</v>
      </c>
      <c r="T812" s="23" t="s">
        <v>7447</v>
      </c>
      <c r="U812" s="23" t="s">
        <v>12214</v>
      </c>
      <c r="V812" s="25" t="s">
        <v>14668</v>
      </c>
      <c r="W812" s="23" t="s">
        <v>13264</v>
      </c>
      <c r="X812" s="23" t="s">
        <v>7226</v>
      </c>
      <c r="Y812" s="23" t="s">
        <v>7226</v>
      </c>
      <c r="Z812" s="25" t="s">
        <v>7225</v>
      </c>
      <c r="AA812" s="23" t="s">
        <v>8026</v>
      </c>
      <c r="AB812" s="23" t="s">
        <v>13768</v>
      </c>
      <c r="AC812" s="25" t="s">
        <v>14669</v>
      </c>
    </row>
    <row r="813" spans="2:29" x14ac:dyDescent="0.25">
      <c r="B813" s="21"/>
      <c r="C813" s="22"/>
      <c r="D813" s="23"/>
      <c r="E813" s="23"/>
      <c r="F813" s="23"/>
      <c r="G813" s="23"/>
      <c r="H813" s="26"/>
      <c r="I813" s="23"/>
      <c r="J813" s="26"/>
      <c r="K813" s="26"/>
      <c r="L813" s="27" t="s">
        <v>14670</v>
      </c>
      <c r="M813" s="26"/>
      <c r="N813" s="26"/>
      <c r="O813" s="26"/>
      <c r="P813" s="28" t="s">
        <v>14671</v>
      </c>
      <c r="Q813" s="28" t="s">
        <v>14672</v>
      </c>
      <c r="R813" s="28" t="s">
        <v>14673</v>
      </c>
      <c r="S813" s="28" t="s">
        <v>14674</v>
      </c>
      <c r="T813" s="26"/>
      <c r="U813" s="26"/>
      <c r="V813" s="28" t="s">
        <v>14675</v>
      </c>
      <c r="W813" s="26"/>
      <c r="X813" s="26"/>
      <c r="Y813" s="26"/>
      <c r="Z813" s="28" t="s">
        <v>7225</v>
      </c>
      <c r="AA813" s="26"/>
      <c r="AB813" s="26"/>
      <c r="AC813" s="28" t="s">
        <v>14676</v>
      </c>
    </row>
    <row r="814" spans="2:29" x14ac:dyDescent="0.25">
      <c r="B814" s="21" t="s">
        <v>8488</v>
      </c>
      <c r="C814" s="22" t="s">
        <v>9814</v>
      </c>
      <c r="D814" s="23" t="s">
        <v>8488</v>
      </c>
      <c r="E814" s="23" t="s">
        <v>8487</v>
      </c>
      <c r="F814" s="23" t="s">
        <v>13755</v>
      </c>
      <c r="G814" s="23" t="s">
        <v>9815</v>
      </c>
      <c r="H814" s="23" t="s">
        <v>14677</v>
      </c>
      <c r="I814" s="23" t="s">
        <v>14678</v>
      </c>
      <c r="J814" s="23" t="s">
        <v>14679</v>
      </c>
      <c r="K814" s="23" t="s">
        <v>14680</v>
      </c>
      <c r="L814" s="24" t="s">
        <v>14681</v>
      </c>
      <c r="M814" s="23" t="s">
        <v>7274</v>
      </c>
      <c r="N814" s="23" t="s">
        <v>14682</v>
      </c>
      <c r="O814" s="23" t="s">
        <v>14683</v>
      </c>
      <c r="P814" s="25" t="s">
        <v>14684</v>
      </c>
      <c r="Q814" s="25" t="s">
        <v>14685</v>
      </c>
      <c r="R814" s="25" t="s">
        <v>14686</v>
      </c>
      <c r="S814" s="25" t="s">
        <v>14687</v>
      </c>
      <c r="T814" s="23" t="s">
        <v>7226</v>
      </c>
      <c r="U814" s="23" t="s">
        <v>7226</v>
      </c>
      <c r="V814" s="25" t="s">
        <v>14685</v>
      </c>
      <c r="W814" s="23" t="s">
        <v>13264</v>
      </c>
      <c r="X814" s="23" t="s">
        <v>7226</v>
      </c>
      <c r="Y814" s="23" t="s">
        <v>7226</v>
      </c>
      <c r="Z814" s="25" t="s">
        <v>7225</v>
      </c>
      <c r="AA814" s="23" t="s">
        <v>8026</v>
      </c>
      <c r="AB814" s="23" t="s">
        <v>14688</v>
      </c>
      <c r="AC814" s="25" t="s">
        <v>14689</v>
      </c>
    </row>
    <row r="815" spans="2:29" x14ac:dyDescent="0.25">
      <c r="B815" s="21" t="s">
        <v>8488</v>
      </c>
      <c r="C815" s="22" t="s">
        <v>9814</v>
      </c>
      <c r="D815" s="23" t="s">
        <v>8488</v>
      </c>
      <c r="E815" s="23" t="s">
        <v>8487</v>
      </c>
      <c r="F815" s="23" t="s">
        <v>13755</v>
      </c>
      <c r="G815" s="23" t="s">
        <v>9815</v>
      </c>
      <c r="H815" s="23" t="s">
        <v>14690</v>
      </c>
      <c r="I815" s="23" t="s">
        <v>14678</v>
      </c>
      <c r="J815" s="23" t="s">
        <v>14679</v>
      </c>
      <c r="K815" s="23" t="s">
        <v>14691</v>
      </c>
      <c r="L815" s="24" t="s">
        <v>14692</v>
      </c>
      <c r="M815" s="23" t="s">
        <v>7274</v>
      </c>
      <c r="N815" s="23" t="s">
        <v>14682</v>
      </c>
      <c r="O815" s="23" t="s">
        <v>14693</v>
      </c>
      <c r="P815" s="25" t="s">
        <v>14694</v>
      </c>
      <c r="Q815" s="25" t="s">
        <v>14695</v>
      </c>
      <c r="R815" s="25" t="s">
        <v>14696</v>
      </c>
      <c r="S815" s="25" t="s">
        <v>14697</v>
      </c>
      <c r="T815" s="23" t="s">
        <v>7226</v>
      </c>
      <c r="U815" s="23" t="s">
        <v>7226</v>
      </c>
      <c r="V815" s="25" t="s">
        <v>14695</v>
      </c>
      <c r="W815" s="23" t="s">
        <v>13264</v>
      </c>
      <c r="X815" s="23" t="s">
        <v>7226</v>
      </c>
      <c r="Y815" s="23" t="s">
        <v>7226</v>
      </c>
      <c r="Z815" s="25" t="s">
        <v>7225</v>
      </c>
      <c r="AA815" s="23" t="s">
        <v>8026</v>
      </c>
      <c r="AB815" s="23" t="s">
        <v>14688</v>
      </c>
      <c r="AC815" s="25" t="s">
        <v>14698</v>
      </c>
    </row>
    <row r="816" spans="2:29" x14ac:dyDescent="0.25">
      <c r="B816" s="21" t="s">
        <v>8488</v>
      </c>
      <c r="C816" s="22" t="s">
        <v>9814</v>
      </c>
      <c r="D816" s="23" t="s">
        <v>8488</v>
      </c>
      <c r="E816" s="23" t="s">
        <v>8487</v>
      </c>
      <c r="F816" s="23" t="s">
        <v>13755</v>
      </c>
      <c r="G816" s="23" t="s">
        <v>9815</v>
      </c>
      <c r="H816" s="23" t="s">
        <v>14699</v>
      </c>
      <c r="I816" s="23" t="s">
        <v>14678</v>
      </c>
      <c r="J816" s="23" t="s">
        <v>14679</v>
      </c>
      <c r="K816" s="23" t="s">
        <v>14700</v>
      </c>
      <c r="L816" s="24" t="s">
        <v>14701</v>
      </c>
      <c r="M816" s="23" t="s">
        <v>7274</v>
      </c>
      <c r="N816" s="23" t="s">
        <v>14682</v>
      </c>
      <c r="O816" s="23" t="s">
        <v>14702</v>
      </c>
      <c r="P816" s="25" t="s">
        <v>14703</v>
      </c>
      <c r="Q816" s="25" t="s">
        <v>14704</v>
      </c>
      <c r="R816" s="25" t="s">
        <v>14705</v>
      </c>
      <c r="S816" s="25" t="s">
        <v>14706</v>
      </c>
      <c r="T816" s="23" t="s">
        <v>7226</v>
      </c>
      <c r="U816" s="23" t="s">
        <v>7226</v>
      </c>
      <c r="V816" s="25" t="s">
        <v>14704</v>
      </c>
      <c r="W816" s="23" t="s">
        <v>13264</v>
      </c>
      <c r="X816" s="23" t="s">
        <v>7226</v>
      </c>
      <c r="Y816" s="23" t="s">
        <v>7226</v>
      </c>
      <c r="Z816" s="25" t="s">
        <v>7225</v>
      </c>
      <c r="AA816" s="23" t="s">
        <v>8026</v>
      </c>
      <c r="AB816" s="23" t="s">
        <v>14688</v>
      </c>
      <c r="AC816" s="25" t="s">
        <v>14707</v>
      </c>
    </row>
    <row r="817" spans="2:29" x14ac:dyDescent="0.25">
      <c r="B817" s="21" t="s">
        <v>8488</v>
      </c>
      <c r="C817" s="22" t="s">
        <v>9814</v>
      </c>
      <c r="D817" s="23" t="s">
        <v>8488</v>
      </c>
      <c r="E817" s="23" t="s">
        <v>8487</v>
      </c>
      <c r="F817" s="23" t="s">
        <v>13755</v>
      </c>
      <c r="G817" s="23" t="s">
        <v>9815</v>
      </c>
      <c r="H817" s="23" t="s">
        <v>14708</v>
      </c>
      <c r="I817" s="23" t="s">
        <v>14678</v>
      </c>
      <c r="J817" s="23" t="s">
        <v>14679</v>
      </c>
      <c r="K817" s="23" t="s">
        <v>14709</v>
      </c>
      <c r="L817" s="24" t="s">
        <v>14710</v>
      </c>
      <c r="M817" s="23" t="s">
        <v>7274</v>
      </c>
      <c r="N817" s="23" t="s">
        <v>14682</v>
      </c>
      <c r="O817" s="23" t="s">
        <v>14711</v>
      </c>
      <c r="P817" s="25" t="s">
        <v>14712</v>
      </c>
      <c r="Q817" s="25" t="s">
        <v>14713</v>
      </c>
      <c r="R817" s="25" t="s">
        <v>14714</v>
      </c>
      <c r="S817" s="25" t="s">
        <v>14715</v>
      </c>
      <c r="T817" s="23" t="s">
        <v>7226</v>
      </c>
      <c r="U817" s="23" t="s">
        <v>7226</v>
      </c>
      <c r="V817" s="25" t="s">
        <v>14713</v>
      </c>
      <c r="W817" s="23" t="s">
        <v>13264</v>
      </c>
      <c r="X817" s="23" t="s">
        <v>7226</v>
      </c>
      <c r="Y817" s="23" t="s">
        <v>7226</v>
      </c>
      <c r="Z817" s="25" t="s">
        <v>7225</v>
      </c>
      <c r="AA817" s="23" t="s">
        <v>8026</v>
      </c>
      <c r="AB817" s="23" t="s">
        <v>14688</v>
      </c>
      <c r="AC817" s="25" t="s">
        <v>14716</v>
      </c>
    </row>
    <row r="818" spans="2:29" x14ac:dyDescent="0.25">
      <c r="B818" s="21" t="s">
        <v>8488</v>
      </c>
      <c r="C818" s="22" t="s">
        <v>9814</v>
      </c>
      <c r="D818" s="23" t="s">
        <v>8488</v>
      </c>
      <c r="E818" s="23" t="s">
        <v>8487</v>
      </c>
      <c r="F818" s="23" t="s">
        <v>13755</v>
      </c>
      <c r="G818" s="23" t="s">
        <v>9815</v>
      </c>
      <c r="H818" s="23" t="s">
        <v>14717</v>
      </c>
      <c r="I818" s="23" t="s">
        <v>14678</v>
      </c>
      <c r="J818" s="23" t="s">
        <v>14679</v>
      </c>
      <c r="K818" s="23" t="s">
        <v>14718</v>
      </c>
      <c r="L818" s="24" t="s">
        <v>14719</v>
      </c>
      <c r="M818" s="23" t="s">
        <v>7274</v>
      </c>
      <c r="N818" s="23" t="s">
        <v>14682</v>
      </c>
      <c r="O818" s="23" t="s">
        <v>14720</v>
      </c>
      <c r="P818" s="25" t="s">
        <v>14721</v>
      </c>
      <c r="Q818" s="25" t="s">
        <v>14722</v>
      </c>
      <c r="R818" s="25" t="s">
        <v>14723</v>
      </c>
      <c r="S818" s="25" t="s">
        <v>14724</v>
      </c>
      <c r="T818" s="23" t="s">
        <v>7226</v>
      </c>
      <c r="U818" s="23" t="s">
        <v>7226</v>
      </c>
      <c r="V818" s="25" t="s">
        <v>14722</v>
      </c>
      <c r="W818" s="23" t="s">
        <v>13264</v>
      </c>
      <c r="X818" s="23" t="s">
        <v>7226</v>
      </c>
      <c r="Y818" s="23" t="s">
        <v>7226</v>
      </c>
      <c r="Z818" s="25" t="s">
        <v>7225</v>
      </c>
      <c r="AA818" s="23" t="s">
        <v>8026</v>
      </c>
      <c r="AB818" s="23" t="s">
        <v>14688</v>
      </c>
      <c r="AC818" s="25" t="s">
        <v>14725</v>
      </c>
    </row>
    <row r="819" spans="2:29" x14ac:dyDescent="0.25">
      <c r="B819" s="21" t="s">
        <v>8488</v>
      </c>
      <c r="C819" s="22" t="s">
        <v>9814</v>
      </c>
      <c r="D819" s="23" t="s">
        <v>8488</v>
      </c>
      <c r="E819" s="23" t="s">
        <v>8487</v>
      </c>
      <c r="F819" s="23" t="s">
        <v>13755</v>
      </c>
      <c r="G819" s="23" t="s">
        <v>9815</v>
      </c>
      <c r="H819" s="23" t="s">
        <v>14726</v>
      </c>
      <c r="I819" s="23" t="s">
        <v>14678</v>
      </c>
      <c r="J819" s="23" t="s">
        <v>14679</v>
      </c>
      <c r="K819" s="23" t="s">
        <v>14727</v>
      </c>
      <c r="L819" s="24" t="s">
        <v>14728</v>
      </c>
      <c r="M819" s="23" t="s">
        <v>7274</v>
      </c>
      <c r="N819" s="23" t="s">
        <v>14682</v>
      </c>
      <c r="O819" s="23" t="s">
        <v>14729</v>
      </c>
      <c r="P819" s="25" t="s">
        <v>14730</v>
      </c>
      <c r="Q819" s="25" t="s">
        <v>14731</v>
      </c>
      <c r="R819" s="25" t="s">
        <v>13646</v>
      </c>
      <c r="S819" s="25" t="s">
        <v>14732</v>
      </c>
      <c r="T819" s="23" t="s">
        <v>7226</v>
      </c>
      <c r="U819" s="23" t="s">
        <v>7226</v>
      </c>
      <c r="V819" s="25" t="s">
        <v>14731</v>
      </c>
      <c r="W819" s="23" t="s">
        <v>13264</v>
      </c>
      <c r="X819" s="23" t="s">
        <v>7226</v>
      </c>
      <c r="Y819" s="23" t="s">
        <v>7226</v>
      </c>
      <c r="Z819" s="25" t="s">
        <v>7225</v>
      </c>
      <c r="AA819" s="23" t="s">
        <v>8026</v>
      </c>
      <c r="AB819" s="23" t="s">
        <v>14688</v>
      </c>
      <c r="AC819" s="25" t="s">
        <v>14733</v>
      </c>
    </row>
    <row r="820" spans="2:29" x14ac:dyDescent="0.25">
      <c r="B820" s="21" t="s">
        <v>8488</v>
      </c>
      <c r="C820" s="22" t="s">
        <v>9814</v>
      </c>
      <c r="D820" s="23" t="s">
        <v>8488</v>
      </c>
      <c r="E820" s="23" t="s">
        <v>8487</v>
      </c>
      <c r="F820" s="23" t="s">
        <v>13755</v>
      </c>
      <c r="G820" s="23" t="s">
        <v>9815</v>
      </c>
      <c r="H820" s="23" t="s">
        <v>14734</v>
      </c>
      <c r="I820" s="23" t="s">
        <v>14678</v>
      </c>
      <c r="J820" s="23" t="s">
        <v>14679</v>
      </c>
      <c r="K820" s="23" t="s">
        <v>14735</v>
      </c>
      <c r="L820" s="24" t="s">
        <v>14736</v>
      </c>
      <c r="M820" s="23" t="s">
        <v>7274</v>
      </c>
      <c r="N820" s="23" t="s">
        <v>14682</v>
      </c>
      <c r="O820" s="23" t="s">
        <v>14737</v>
      </c>
      <c r="P820" s="25" t="s">
        <v>14738</v>
      </c>
      <c r="Q820" s="25" t="s">
        <v>14739</v>
      </c>
      <c r="R820" s="25" t="s">
        <v>14740</v>
      </c>
      <c r="S820" s="25" t="s">
        <v>14741</v>
      </c>
      <c r="T820" s="23" t="s">
        <v>7226</v>
      </c>
      <c r="U820" s="23" t="s">
        <v>7226</v>
      </c>
      <c r="V820" s="25" t="s">
        <v>14739</v>
      </c>
      <c r="W820" s="23" t="s">
        <v>13264</v>
      </c>
      <c r="X820" s="23" t="s">
        <v>7226</v>
      </c>
      <c r="Y820" s="23" t="s">
        <v>7226</v>
      </c>
      <c r="Z820" s="25" t="s">
        <v>7225</v>
      </c>
      <c r="AA820" s="23" t="s">
        <v>8026</v>
      </c>
      <c r="AB820" s="23" t="s">
        <v>14688</v>
      </c>
      <c r="AC820" s="25" t="s">
        <v>14742</v>
      </c>
    </row>
    <row r="821" spans="2:29" x14ac:dyDescent="0.25">
      <c r="B821" s="21" t="s">
        <v>8488</v>
      </c>
      <c r="C821" s="22" t="s">
        <v>9814</v>
      </c>
      <c r="D821" s="23" t="s">
        <v>8488</v>
      </c>
      <c r="E821" s="23" t="s">
        <v>8487</v>
      </c>
      <c r="F821" s="23" t="s">
        <v>13755</v>
      </c>
      <c r="G821" s="23" t="s">
        <v>9815</v>
      </c>
      <c r="H821" s="23" t="s">
        <v>14743</v>
      </c>
      <c r="I821" s="23" t="s">
        <v>14678</v>
      </c>
      <c r="J821" s="23" t="s">
        <v>14679</v>
      </c>
      <c r="K821" s="23" t="s">
        <v>14744</v>
      </c>
      <c r="L821" s="24" t="s">
        <v>14745</v>
      </c>
      <c r="M821" s="23" t="s">
        <v>7274</v>
      </c>
      <c r="N821" s="23" t="s">
        <v>14682</v>
      </c>
      <c r="O821" s="23" t="s">
        <v>14746</v>
      </c>
      <c r="P821" s="25" t="s">
        <v>14747</v>
      </c>
      <c r="Q821" s="25" t="s">
        <v>14748</v>
      </c>
      <c r="R821" s="25" t="s">
        <v>9336</v>
      </c>
      <c r="S821" s="25" t="s">
        <v>14749</v>
      </c>
      <c r="T821" s="23" t="s">
        <v>7226</v>
      </c>
      <c r="U821" s="23" t="s">
        <v>7226</v>
      </c>
      <c r="V821" s="25" t="s">
        <v>14748</v>
      </c>
      <c r="W821" s="23" t="s">
        <v>13264</v>
      </c>
      <c r="X821" s="23" t="s">
        <v>7226</v>
      </c>
      <c r="Y821" s="23" t="s">
        <v>7226</v>
      </c>
      <c r="Z821" s="25" t="s">
        <v>7225</v>
      </c>
      <c r="AA821" s="23" t="s">
        <v>8026</v>
      </c>
      <c r="AB821" s="23" t="s">
        <v>14688</v>
      </c>
      <c r="AC821" s="25" t="s">
        <v>14750</v>
      </c>
    </row>
    <row r="822" spans="2:29" x14ac:dyDescent="0.25">
      <c r="B822" s="21" t="s">
        <v>8488</v>
      </c>
      <c r="C822" s="22" t="s">
        <v>9814</v>
      </c>
      <c r="D822" s="23" t="s">
        <v>8488</v>
      </c>
      <c r="E822" s="23" t="s">
        <v>8487</v>
      </c>
      <c r="F822" s="23" t="s">
        <v>13755</v>
      </c>
      <c r="G822" s="23" t="s">
        <v>9815</v>
      </c>
      <c r="H822" s="23" t="s">
        <v>14751</v>
      </c>
      <c r="I822" s="23" t="s">
        <v>14678</v>
      </c>
      <c r="J822" s="23" t="s">
        <v>14679</v>
      </c>
      <c r="K822" s="23" t="s">
        <v>14752</v>
      </c>
      <c r="L822" s="24" t="s">
        <v>14753</v>
      </c>
      <c r="M822" s="23" t="s">
        <v>7274</v>
      </c>
      <c r="N822" s="23" t="s">
        <v>14682</v>
      </c>
      <c r="O822" s="23" t="s">
        <v>14754</v>
      </c>
      <c r="P822" s="25" t="s">
        <v>14755</v>
      </c>
      <c r="Q822" s="25" t="s">
        <v>14756</v>
      </c>
      <c r="R822" s="25" t="s">
        <v>14757</v>
      </c>
      <c r="S822" s="25" t="s">
        <v>14758</v>
      </c>
      <c r="T822" s="23" t="s">
        <v>7226</v>
      </c>
      <c r="U822" s="23" t="s">
        <v>7226</v>
      </c>
      <c r="V822" s="25" t="s">
        <v>14756</v>
      </c>
      <c r="W822" s="23" t="s">
        <v>13264</v>
      </c>
      <c r="X822" s="23" t="s">
        <v>7226</v>
      </c>
      <c r="Y822" s="23" t="s">
        <v>7226</v>
      </c>
      <c r="Z822" s="25" t="s">
        <v>7225</v>
      </c>
      <c r="AA822" s="23" t="s">
        <v>8026</v>
      </c>
      <c r="AB822" s="23" t="s">
        <v>14688</v>
      </c>
      <c r="AC822" s="25" t="s">
        <v>14759</v>
      </c>
    </row>
    <row r="823" spans="2:29" x14ac:dyDescent="0.25">
      <c r="B823" s="21" t="s">
        <v>8488</v>
      </c>
      <c r="C823" s="22" t="s">
        <v>9814</v>
      </c>
      <c r="D823" s="23" t="s">
        <v>8488</v>
      </c>
      <c r="E823" s="23" t="s">
        <v>8487</v>
      </c>
      <c r="F823" s="23" t="s">
        <v>13755</v>
      </c>
      <c r="G823" s="23" t="s">
        <v>9815</v>
      </c>
      <c r="H823" s="23" t="s">
        <v>14760</v>
      </c>
      <c r="I823" s="23" t="s">
        <v>14678</v>
      </c>
      <c r="J823" s="23" t="s">
        <v>14679</v>
      </c>
      <c r="K823" s="23" t="s">
        <v>14761</v>
      </c>
      <c r="L823" s="24" t="s">
        <v>14762</v>
      </c>
      <c r="M823" s="23" t="s">
        <v>7274</v>
      </c>
      <c r="N823" s="23" t="s">
        <v>14682</v>
      </c>
      <c r="O823" s="23" t="s">
        <v>14763</v>
      </c>
      <c r="P823" s="25" t="s">
        <v>14764</v>
      </c>
      <c r="Q823" s="25" t="s">
        <v>14765</v>
      </c>
      <c r="R823" s="25" t="s">
        <v>14766</v>
      </c>
      <c r="S823" s="25" t="s">
        <v>14767</v>
      </c>
      <c r="T823" s="23" t="s">
        <v>7226</v>
      </c>
      <c r="U823" s="23" t="s">
        <v>7226</v>
      </c>
      <c r="V823" s="25" t="s">
        <v>14765</v>
      </c>
      <c r="W823" s="23" t="s">
        <v>13264</v>
      </c>
      <c r="X823" s="23" t="s">
        <v>7226</v>
      </c>
      <c r="Y823" s="23" t="s">
        <v>7226</v>
      </c>
      <c r="Z823" s="25" t="s">
        <v>7225</v>
      </c>
      <c r="AA823" s="23" t="s">
        <v>8026</v>
      </c>
      <c r="AB823" s="23" t="s">
        <v>14688</v>
      </c>
      <c r="AC823" s="25" t="s">
        <v>14768</v>
      </c>
    </row>
    <row r="824" spans="2:29" x14ac:dyDescent="0.25">
      <c r="B824" s="21" t="s">
        <v>8488</v>
      </c>
      <c r="C824" s="22" t="s">
        <v>9814</v>
      </c>
      <c r="D824" s="23" t="s">
        <v>8488</v>
      </c>
      <c r="E824" s="23" t="s">
        <v>8487</v>
      </c>
      <c r="F824" s="23" t="s">
        <v>13755</v>
      </c>
      <c r="G824" s="23" t="s">
        <v>9815</v>
      </c>
      <c r="H824" s="23" t="s">
        <v>14769</v>
      </c>
      <c r="I824" s="23" t="s">
        <v>14678</v>
      </c>
      <c r="J824" s="23" t="s">
        <v>14679</v>
      </c>
      <c r="K824" s="23" t="s">
        <v>14770</v>
      </c>
      <c r="L824" s="24" t="s">
        <v>14771</v>
      </c>
      <c r="M824" s="23" t="s">
        <v>7274</v>
      </c>
      <c r="N824" s="23" t="s">
        <v>14682</v>
      </c>
      <c r="O824" s="23" t="s">
        <v>14772</v>
      </c>
      <c r="P824" s="25" t="s">
        <v>14773</v>
      </c>
      <c r="Q824" s="25" t="s">
        <v>14774</v>
      </c>
      <c r="R824" s="25" t="s">
        <v>14775</v>
      </c>
      <c r="S824" s="25" t="s">
        <v>14776</v>
      </c>
      <c r="T824" s="23" t="s">
        <v>7226</v>
      </c>
      <c r="U824" s="23" t="s">
        <v>7226</v>
      </c>
      <c r="V824" s="25" t="s">
        <v>14774</v>
      </c>
      <c r="W824" s="23" t="s">
        <v>13264</v>
      </c>
      <c r="X824" s="23" t="s">
        <v>7226</v>
      </c>
      <c r="Y824" s="23" t="s">
        <v>7226</v>
      </c>
      <c r="Z824" s="25" t="s">
        <v>7225</v>
      </c>
      <c r="AA824" s="23" t="s">
        <v>8026</v>
      </c>
      <c r="AB824" s="23" t="s">
        <v>14688</v>
      </c>
      <c r="AC824" s="25" t="s">
        <v>14777</v>
      </c>
    </row>
    <row r="825" spans="2:29" x14ac:dyDescent="0.25">
      <c r="B825" s="21" t="s">
        <v>8488</v>
      </c>
      <c r="C825" s="22" t="s">
        <v>9814</v>
      </c>
      <c r="D825" s="23" t="s">
        <v>8488</v>
      </c>
      <c r="E825" s="23" t="s">
        <v>8487</v>
      </c>
      <c r="F825" s="23" t="s">
        <v>13755</v>
      </c>
      <c r="G825" s="23" t="s">
        <v>9815</v>
      </c>
      <c r="H825" s="23" t="s">
        <v>14778</v>
      </c>
      <c r="I825" s="23" t="s">
        <v>14678</v>
      </c>
      <c r="J825" s="23" t="s">
        <v>14679</v>
      </c>
      <c r="K825" s="23" t="s">
        <v>14779</v>
      </c>
      <c r="L825" s="24" t="s">
        <v>14780</v>
      </c>
      <c r="M825" s="23" t="s">
        <v>7274</v>
      </c>
      <c r="N825" s="23" t="s">
        <v>14682</v>
      </c>
      <c r="O825" s="23" t="s">
        <v>14781</v>
      </c>
      <c r="P825" s="25" t="s">
        <v>14782</v>
      </c>
      <c r="Q825" s="25" t="s">
        <v>14783</v>
      </c>
      <c r="R825" s="25" t="s">
        <v>13376</v>
      </c>
      <c r="S825" s="25" t="s">
        <v>14784</v>
      </c>
      <c r="T825" s="23" t="s">
        <v>7226</v>
      </c>
      <c r="U825" s="23" t="s">
        <v>7226</v>
      </c>
      <c r="V825" s="25" t="s">
        <v>14783</v>
      </c>
      <c r="W825" s="23" t="s">
        <v>13264</v>
      </c>
      <c r="X825" s="23" t="s">
        <v>7226</v>
      </c>
      <c r="Y825" s="23" t="s">
        <v>7226</v>
      </c>
      <c r="Z825" s="25" t="s">
        <v>7225</v>
      </c>
      <c r="AA825" s="23" t="s">
        <v>8026</v>
      </c>
      <c r="AB825" s="23" t="s">
        <v>14688</v>
      </c>
      <c r="AC825" s="25" t="s">
        <v>14785</v>
      </c>
    </row>
    <row r="826" spans="2:29" x14ac:dyDescent="0.25">
      <c r="B826" s="21"/>
      <c r="C826" s="22"/>
      <c r="D826" s="23"/>
      <c r="E826" s="23"/>
      <c r="F826" s="23"/>
      <c r="G826" s="23"/>
      <c r="H826" s="26"/>
      <c r="I826" s="23"/>
      <c r="J826" s="26"/>
      <c r="K826" s="26"/>
      <c r="L826" s="27" t="s">
        <v>14786</v>
      </c>
      <c r="M826" s="26"/>
      <c r="N826" s="26"/>
      <c r="O826" s="26"/>
      <c r="P826" s="28" t="s">
        <v>14787</v>
      </c>
      <c r="Q826" s="28" t="s">
        <v>14788</v>
      </c>
      <c r="R826" s="28" t="s">
        <v>14789</v>
      </c>
      <c r="S826" s="28" t="s">
        <v>14790</v>
      </c>
      <c r="T826" s="26"/>
      <c r="U826" s="26"/>
      <c r="V826" s="28" t="s">
        <v>14788</v>
      </c>
      <c r="W826" s="26"/>
      <c r="X826" s="26"/>
      <c r="Y826" s="26"/>
      <c r="Z826" s="28" t="s">
        <v>7225</v>
      </c>
      <c r="AA826" s="26"/>
      <c r="AB826" s="26"/>
      <c r="AC826" s="28" t="s">
        <v>14791</v>
      </c>
    </row>
    <row r="827" spans="2:29" x14ac:dyDescent="0.25">
      <c r="B827" s="21" t="s">
        <v>8488</v>
      </c>
      <c r="C827" s="22" t="s">
        <v>9895</v>
      </c>
      <c r="D827" s="23" t="s">
        <v>8488</v>
      </c>
      <c r="E827" s="23" t="s">
        <v>7580</v>
      </c>
      <c r="F827" s="23" t="s">
        <v>13252</v>
      </c>
      <c r="G827" s="23" t="s">
        <v>9896</v>
      </c>
      <c r="H827" s="23" t="s">
        <v>14792</v>
      </c>
      <c r="I827" s="23" t="s">
        <v>14793</v>
      </c>
      <c r="J827" s="23" t="s">
        <v>14794</v>
      </c>
      <c r="K827" s="23" t="s">
        <v>14795</v>
      </c>
      <c r="L827" s="24" t="s">
        <v>14796</v>
      </c>
      <c r="M827" s="23" t="s">
        <v>7274</v>
      </c>
      <c r="N827" s="23" t="s">
        <v>8500</v>
      </c>
      <c r="O827" s="23" t="s">
        <v>14797</v>
      </c>
      <c r="P827" s="25" t="s">
        <v>14798</v>
      </c>
      <c r="Q827" s="25" t="s">
        <v>14799</v>
      </c>
      <c r="R827" s="25" t="s">
        <v>8939</v>
      </c>
      <c r="S827" s="25" t="s">
        <v>14800</v>
      </c>
      <c r="T827" s="23" t="s">
        <v>7447</v>
      </c>
      <c r="U827" s="23" t="s">
        <v>12214</v>
      </c>
      <c r="V827" s="25" t="s">
        <v>14801</v>
      </c>
      <c r="W827" s="23" t="s">
        <v>13264</v>
      </c>
      <c r="X827" s="23" t="s">
        <v>7226</v>
      </c>
      <c r="Y827" s="23" t="s">
        <v>7226</v>
      </c>
      <c r="Z827" s="25" t="s">
        <v>7225</v>
      </c>
      <c r="AA827" s="23" t="s">
        <v>8026</v>
      </c>
      <c r="AB827" s="23" t="s">
        <v>13768</v>
      </c>
      <c r="AC827" s="25" t="s">
        <v>14802</v>
      </c>
    </row>
    <row r="828" spans="2:29" x14ac:dyDescent="0.25">
      <c r="B828" s="21" t="s">
        <v>8488</v>
      </c>
      <c r="C828" s="22" t="s">
        <v>9895</v>
      </c>
      <c r="D828" s="23" t="s">
        <v>8488</v>
      </c>
      <c r="E828" s="23" t="s">
        <v>7580</v>
      </c>
      <c r="F828" s="23" t="s">
        <v>13252</v>
      </c>
      <c r="G828" s="23" t="s">
        <v>9896</v>
      </c>
      <c r="H828" s="23" t="s">
        <v>14803</v>
      </c>
      <c r="I828" s="23" t="s">
        <v>14793</v>
      </c>
      <c r="J828" s="23" t="s">
        <v>14794</v>
      </c>
      <c r="K828" s="23" t="s">
        <v>14804</v>
      </c>
      <c r="L828" s="24" t="s">
        <v>14805</v>
      </c>
      <c r="M828" s="23" t="s">
        <v>7274</v>
      </c>
      <c r="N828" s="23" t="s">
        <v>8500</v>
      </c>
      <c r="O828" s="23" t="s">
        <v>14806</v>
      </c>
      <c r="P828" s="25" t="s">
        <v>14807</v>
      </c>
      <c r="Q828" s="25" t="s">
        <v>14808</v>
      </c>
      <c r="R828" s="25" t="s">
        <v>13764</v>
      </c>
      <c r="S828" s="25" t="s">
        <v>14809</v>
      </c>
      <c r="T828" s="23" t="s">
        <v>7447</v>
      </c>
      <c r="U828" s="23" t="s">
        <v>14657</v>
      </c>
      <c r="V828" s="25" t="s">
        <v>14810</v>
      </c>
      <c r="W828" s="23" t="s">
        <v>13264</v>
      </c>
      <c r="X828" s="23" t="s">
        <v>7226</v>
      </c>
      <c r="Y828" s="23" t="s">
        <v>7226</v>
      </c>
      <c r="Z828" s="25" t="s">
        <v>7225</v>
      </c>
      <c r="AA828" s="23" t="s">
        <v>8026</v>
      </c>
      <c r="AB828" s="23" t="s">
        <v>13768</v>
      </c>
      <c r="AC828" s="25" t="s">
        <v>14811</v>
      </c>
    </row>
    <row r="829" spans="2:29" x14ac:dyDescent="0.25">
      <c r="B829" s="21" t="s">
        <v>8488</v>
      </c>
      <c r="C829" s="22" t="s">
        <v>9895</v>
      </c>
      <c r="D829" s="23" t="s">
        <v>8488</v>
      </c>
      <c r="E829" s="23" t="s">
        <v>7580</v>
      </c>
      <c r="F829" s="23" t="s">
        <v>13252</v>
      </c>
      <c r="G829" s="23" t="s">
        <v>9896</v>
      </c>
      <c r="H829" s="23" t="s">
        <v>14812</v>
      </c>
      <c r="I829" s="23" t="s">
        <v>14793</v>
      </c>
      <c r="J829" s="23" t="s">
        <v>14794</v>
      </c>
      <c r="K829" s="23" t="s">
        <v>14813</v>
      </c>
      <c r="L829" s="24" t="s">
        <v>14814</v>
      </c>
      <c r="M829" s="23" t="s">
        <v>7274</v>
      </c>
      <c r="N829" s="23" t="s">
        <v>8500</v>
      </c>
      <c r="O829" s="23" t="s">
        <v>14815</v>
      </c>
      <c r="P829" s="25" t="s">
        <v>14816</v>
      </c>
      <c r="Q829" s="25" t="s">
        <v>14817</v>
      </c>
      <c r="R829" s="25" t="s">
        <v>14818</v>
      </c>
      <c r="S829" s="25" t="s">
        <v>14819</v>
      </c>
      <c r="T829" s="23" t="s">
        <v>7447</v>
      </c>
      <c r="U829" s="23" t="s">
        <v>12203</v>
      </c>
      <c r="V829" s="25" t="s">
        <v>14820</v>
      </c>
      <c r="W829" s="23" t="s">
        <v>13264</v>
      </c>
      <c r="X829" s="23" t="s">
        <v>7226</v>
      </c>
      <c r="Y829" s="23" t="s">
        <v>7226</v>
      </c>
      <c r="Z829" s="25" t="s">
        <v>7225</v>
      </c>
      <c r="AA829" s="23" t="s">
        <v>8026</v>
      </c>
      <c r="AB829" s="23" t="s">
        <v>13768</v>
      </c>
      <c r="AC829" s="25" t="s">
        <v>14821</v>
      </c>
    </row>
    <row r="830" spans="2:29" x14ac:dyDescent="0.25">
      <c r="B830" s="21" t="s">
        <v>8488</v>
      </c>
      <c r="C830" s="22" t="s">
        <v>9895</v>
      </c>
      <c r="D830" s="23" t="s">
        <v>8488</v>
      </c>
      <c r="E830" s="23" t="s">
        <v>7580</v>
      </c>
      <c r="F830" s="23" t="s">
        <v>13252</v>
      </c>
      <c r="G830" s="23" t="s">
        <v>9896</v>
      </c>
      <c r="H830" s="23" t="s">
        <v>14822</v>
      </c>
      <c r="I830" s="23" t="s">
        <v>14793</v>
      </c>
      <c r="J830" s="23" t="s">
        <v>14794</v>
      </c>
      <c r="K830" s="23" t="s">
        <v>14823</v>
      </c>
      <c r="L830" s="24" t="s">
        <v>14824</v>
      </c>
      <c r="M830" s="23" t="s">
        <v>7274</v>
      </c>
      <c r="N830" s="23" t="s">
        <v>8500</v>
      </c>
      <c r="O830" s="23" t="s">
        <v>14825</v>
      </c>
      <c r="P830" s="25" t="s">
        <v>14826</v>
      </c>
      <c r="Q830" s="25" t="s">
        <v>14827</v>
      </c>
      <c r="R830" s="25" t="s">
        <v>14828</v>
      </c>
      <c r="S830" s="25" t="s">
        <v>14829</v>
      </c>
      <c r="T830" s="23" t="s">
        <v>7447</v>
      </c>
      <c r="U830" s="23" t="s">
        <v>13050</v>
      </c>
      <c r="V830" s="25" t="s">
        <v>14830</v>
      </c>
      <c r="W830" s="23" t="s">
        <v>13264</v>
      </c>
      <c r="X830" s="23" t="s">
        <v>7226</v>
      </c>
      <c r="Y830" s="23" t="s">
        <v>7226</v>
      </c>
      <c r="Z830" s="25" t="s">
        <v>7225</v>
      </c>
      <c r="AA830" s="23" t="s">
        <v>8026</v>
      </c>
      <c r="AB830" s="23" t="s">
        <v>13768</v>
      </c>
      <c r="AC830" s="25" t="s">
        <v>14831</v>
      </c>
    </row>
    <row r="831" spans="2:29" x14ac:dyDescent="0.25">
      <c r="B831" s="21" t="s">
        <v>8488</v>
      </c>
      <c r="C831" s="22" t="s">
        <v>9895</v>
      </c>
      <c r="D831" s="23" t="s">
        <v>8488</v>
      </c>
      <c r="E831" s="23" t="s">
        <v>7580</v>
      </c>
      <c r="F831" s="23" t="s">
        <v>13252</v>
      </c>
      <c r="G831" s="23" t="s">
        <v>9896</v>
      </c>
      <c r="H831" s="23" t="s">
        <v>14832</v>
      </c>
      <c r="I831" s="23" t="s">
        <v>14793</v>
      </c>
      <c r="J831" s="23" t="s">
        <v>14794</v>
      </c>
      <c r="K831" s="23" t="s">
        <v>14833</v>
      </c>
      <c r="L831" s="24" t="s">
        <v>14834</v>
      </c>
      <c r="M831" s="23" t="s">
        <v>7274</v>
      </c>
      <c r="N831" s="23" t="s">
        <v>8500</v>
      </c>
      <c r="O831" s="23" t="s">
        <v>14835</v>
      </c>
      <c r="P831" s="25" t="s">
        <v>14836</v>
      </c>
      <c r="Q831" s="25" t="s">
        <v>14837</v>
      </c>
      <c r="R831" s="25" t="s">
        <v>14838</v>
      </c>
      <c r="S831" s="25" t="s">
        <v>14839</v>
      </c>
      <c r="T831" s="23" t="s">
        <v>7447</v>
      </c>
      <c r="U831" s="23" t="s">
        <v>2123</v>
      </c>
      <c r="V831" s="25" t="s">
        <v>14840</v>
      </c>
      <c r="W831" s="23" t="s">
        <v>13264</v>
      </c>
      <c r="X831" s="23" t="s">
        <v>7226</v>
      </c>
      <c r="Y831" s="23" t="s">
        <v>7226</v>
      </c>
      <c r="Z831" s="25" t="s">
        <v>7225</v>
      </c>
      <c r="AA831" s="23" t="s">
        <v>8026</v>
      </c>
      <c r="AB831" s="23" t="s">
        <v>13768</v>
      </c>
      <c r="AC831" s="25" t="s">
        <v>14841</v>
      </c>
    </row>
    <row r="832" spans="2:29" x14ac:dyDescent="0.25">
      <c r="B832" s="21" t="s">
        <v>8488</v>
      </c>
      <c r="C832" s="22" t="s">
        <v>9895</v>
      </c>
      <c r="D832" s="23" t="s">
        <v>8488</v>
      </c>
      <c r="E832" s="23" t="s">
        <v>7580</v>
      </c>
      <c r="F832" s="23" t="s">
        <v>13252</v>
      </c>
      <c r="G832" s="23" t="s">
        <v>9896</v>
      </c>
      <c r="H832" s="23" t="s">
        <v>14842</v>
      </c>
      <c r="I832" s="23" t="s">
        <v>14793</v>
      </c>
      <c r="J832" s="23" t="s">
        <v>14794</v>
      </c>
      <c r="K832" s="23" t="s">
        <v>14843</v>
      </c>
      <c r="L832" s="24" t="s">
        <v>14844</v>
      </c>
      <c r="M832" s="23" t="s">
        <v>7274</v>
      </c>
      <c r="N832" s="23" t="s">
        <v>8500</v>
      </c>
      <c r="O832" s="23" t="s">
        <v>14845</v>
      </c>
      <c r="P832" s="25" t="s">
        <v>14846</v>
      </c>
      <c r="Q832" s="25" t="s">
        <v>14847</v>
      </c>
      <c r="R832" s="25" t="s">
        <v>10797</v>
      </c>
      <c r="S832" s="25" t="s">
        <v>14848</v>
      </c>
      <c r="T832" s="23" t="s">
        <v>7447</v>
      </c>
      <c r="U832" s="23" t="s">
        <v>13060</v>
      </c>
      <c r="V832" s="25" t="s">
        <v>14849</v>
      </c>
      <c r="W832" s="23" t="s">
        <v>13264</v>
      </c>
      <c r="X832" s="23" t="s">
        <v>7226</v>
      </c>
      <c r="Y832" s="23" t="s">
        <v>7226</v>
      </c>
      <c r="Z832" s="25" t="s">
        <v>7225</v>
      </c>
      <c r="AA832" s="23" t="s">
        <v>8026</v>
      </c>
      <c r="AB832" s="23" t="s">
        <v>13768</v>
      </c>
      <c r="AC832" s="25" t="s">
        <v>14850</v>
      </c>
    </row>
    <row r="833" spans="2:29" x14ac:dyDescent="0.25">
      <c r="B833" s="21" t="s">
        <v>8488</v>
      </c>
      <c r="C833" s="22" t="s">
        <v>9895</v>
      </c>
      <c r="D833" s="23" t="s">
        <v>8488</v>
      </c>
      <c r="E833" s="23" t="s">
        <v>7580</v>
      </c>
      <c r="F833" s="23" t="s">
        <v>13252</v>
      </c>
      <c r="G833" s="23" t="s">
        <v>9896</v>
      </c>
      <c r="H833" s="23" t="s">
        <v>14851</v>
      </c>
      <c r="I833" s="23" t="s">
        <v>14793</v>
      </c>
      <c r="J833" s="23" t="s">
        <v>14794</v>
      </c>
      <c r="K833" s="23" t="s">
        <v>14852</v>
      </c>
      <c r="L833" s="24" t="s">
        <v>14853</v>
      </c>
      <c r="M833" s="23" t="s">
        <v>7274</v>
      </c>
      <c r="N833" s="23" t="s">
        <v>8500</v>
      </c>
      <c r="O833" s="23" t="s">
        <v>14854</v>
      </c>
      <c r="P833" s="25" t="s">
        <v>14855</v>
      </c>
      <c r="Q833" s="25" t="s">
        <v>14856</v>
      </c>
      <c r="R833" s="25" t="s">
        <v>14857</v>
      </c>
      <c r="S833" s="25" t="s">
        <v>14858</v>
      </c>
      <c r="T833" s="23" t="s">
        <v>7447</v>
      </c>
      <c r="U833" s="23" t="s">
        <v>9731</v>
      </c>
      <c r="V833" s="25" t="s">
        <v>14859</v>
      </c>
      <c r="W833" s="23" t="s">
        <v>13264</v>
      </c>
      <c r="X833" s="23" t="s">
        <v>7226</v>
      </c>
      <c r="Y833" s="23" t="s">
        <v>7226</v>
      </c>
      <c r="Z833" s="25" t="s">
        <v>7225</v>
      </c>
      <c r="AA833" s="23" t="s">
        <v>8026</v>
      </c>
      <c r="AB833" s="23" t="s">
        <v>13768</v>
      </c>
      <c r="AC833" s="25" t="s">
        <v>14860</v>
      </c>
    </row>
    <row r="834" spans="2:29" x14ac:dyDescent="0.25">
      <c r="B834" s="21" t="s">
        <v>8488</v>
      </c>
      <c r="C834" s="22" t="s">
        <v>9895</v>
      </c>
      <c r="D834" s="23" t="s">
        <v>8488</v>
      </c>
      <c r="E834" s="23" t="s">
        <v>7580</v>
      </c>
      <c r="F834" s="23" t="s">
        <v>13252</v>
      </c>
      <c r="G834" s="23" t="s">
        <v>9896</v>
      </c>
      <c r="H834" s="23" t="s">
        <v>14861</v>
      </c>
      <c r="I834" s="23" t="s">
        <v>14793</v>
      </c>
      <c r="J834" s="23" t="s">
        <v>14794</v>
      </c>
      <c r="K834" s="23" t="s">
        <v>14862</v>
      </c>
      <c r="L834" s="24" t="s">
        <v>14805</v>
      </c>
      <c r="M834" s="23" t="s">
        <v>7274</v>
      </c>
      <c r="N834" s="23" t="s">
        <v>8500</v>
      </c>
      <c r="O834" s="23" t="s">
        <v>14863</v>
      </c>
      <c r="P834" s="25" t="s">
        <v>14864</v>
      </c>
      <c r="Q834" s="25" t="s">
        <v>14865</v>
      </c>
      <c r="R834" s="25" t="s">
        <v>14866</v>
      </c>
      <c r="S834" s="25" t="s">
        <v>14867</v>
      </c>
      <c r="T834" s="23" t="s">
        <v>7447</v>
      </c>
      <c r="U834" s="23" t="s">
        <v>9731</v>
      </c>
      <c r="V834" s="25" t="s">
        <v>14868</v>
      </c>
      <c r="W834" s="23" t="s">
        <v>13264</v>
      </c>
      <c r="X834" s="23" t="s">
        <v>7226</v>
      </c>
      <c r="Y834" s="23" t="s">
        <v>7226</v>
      </c>
      <c r="Z834" s="25" t="s">
        <v>7225</v>
      </c>
      <c r="AA834" s="23" t="s">
        <v>8026</v>
      </c>
      <c r="AB834" s="23" t="s">
        <v>13768</v>
      </c>
      <c r="AC834" s="25" t="s">
        <v>14869</v>
      </c>
    </row>
    <row r="835" spans="2:29" x14ac:dyDescent="0.25">
      <c r="B835" s="21" t="s">
        <v>8488</v>
      </c>
      <c r="C835" s="22" t="s">
        <v>9895</v>
      </c>
      <c r="D835" s="23" t="s">
        <v>8488</v>
      </c>
      <c r="E835" s="23" t="s">
        <v>7580</v>
      </c>
      <c r="F835" s="23" t="s">
        <v>13252</v>
      </c>
      <c r="G835" s="23" t="s">
        <v>9896</v>
      </c>
      <c r="H835" s="23" t="s">
        <v>14870</v>
      </c>
      <c r="I835" s="23" t="s">
        <v>14793</v>
      </c>
      <c r="J835" s="23" t="s">
        <v>14794</v>
      </c>
      <c r="K835" s="23" t="s">
        <v>14871</v>
      </c>
      <c r="L835" s="24" t="s">
        <v>14872</v>
      </c>
      <c r="M835" s="23" t="s">
        <v>7274</v>
      </c>
      <c r="N835" s="23" t="s">
        <v>8500</v>
      </c>
      <c r="O835" s="23" t="s">
        <v>14873</v>
      </c>
      <c r="P835" s="25" t="s">
        <v>14874</v>
      </c>
      <c r="Q835" s="25" t="s">
        <v>14875</v>
      </c>
      <c r="R835" s="25" t="s">
        <v>11773</v>
      </c>
      <c r="S835" s="25" t="s">
        <v>14876</v>
      </c>
      <c r="T835" s="23" t="s">
        <v>7447</v>
      </c>
      <c r="U835" s="23" t="s">
        <v>13060</v>
      </c>
      <c r="V835" s="25" t="s">
        <v>14877</v>
      </c>
      <c r="W835" s="23" t="s">
        <v>13264</v>
      </c>
      <c r="X835" s="23" t="s">
        <v>7226</v>
      </c>
      <c r="Y835" s="23" t="s">
        <v>7226</v>
      </c>
      <c r="Z835" s="25" t="s">
        <v>7225</v>
      </c>
      <c r="AA835" s="23" t="s">
        <v>8026</v>
      </c>
      <c r="AB835" s="23" t="s">
        <v>13768</v>
      </c>
      <c r="AC835" s="25" t="s">
        <v>14878</v>
      </c>
    </row>
    <row r="836" spans="2:29" x14ac:dyDescent="0.25">
      <c r="B836" s="21" t="s">
        <v>8488</v>
      </c>
      <c r="C836" s="22" t="s">
        <v>9895</v>
      </c>
      <c r="D836" s="23" t="s">
        <v>8488</v>
      </c>
      <c r="E836" s="23" t="s">
        <v>7580</v>
      </c>
      <c r="F836" s="23" t="s">
        <v>13252</v>
      </c>
      <c r="G836" s="23" t="s">
        <v>9896</v>
      </c>
      <c r="H836" s="23" t="s">
        <v>14879</v>
      </c>
      <c r="I836" s="23" t="s">
        <v>14793</v>
      </c>
      <c r="J836" s="23" t="s">
        <v>14794</v>
      </c>
      <c r="K836" s="23" t="s">
        <v>14880</v>
      </c>
      <c r="L836" s="24" t="s">
        <v>14805</v>
      </c>
      <c r="M836" s="23" t="s">
        <v>7274</v>
      </c>
      <c r="N836" s="23" t="s">
        <v>8500</v>
      </c>
      <c r="O836" s="23" t="s">
        <v>14881</v>
      </c>
      <c r="P836" s="25" t="s">
        <v>14882</v>
      </c>
      <c r="Q836" s="25" t="s">
        <v>14883</v>
      </c>
      <c r="R836" s="25" t="s">
        <v>14884</v>
      </c>
      <c r="S836" s="25" t="s">
        <v>14885</v>
      </c>
      <c r="T836" s="23" t="s">
        <v>7447</v>
      </c>
      <c r="U836" s="23" t="s">
        <v>14137</v>
      </c>
      <c r="V836" s="25" t="s">
        <v>14886</v>
      </c>
      <c r="W836" s="23" t="s">
        <v>13264</v>
      </c>
      <c r="X836" s="23" t="s">
        <v>7226</v>
      </c>
      <c r="Y836" s="23" t="s">
        <v>7226</v>
      </c>
      <c r="Z836" s="25" t="s">
        <v>7225</v>
      </c>
      <c r="AA836" s="23" t="s">
        <v>8026</v>
      </c>
      <c r="AB836" s="23" t="s">
        <v>13768</v>
      </c>
      <c r="AC836" s="25" t="s">
        <v>14887</v>
      </c>
    </row>
    <row r="837" spans="2:29" x14ac:dyDescent="0.25">
      <c r="B837" s="21" t="s">
        <v>8488</v>
      </c>
      <c r="C837" s="22" t="s">
        <v>9895</v>
      </c>
      <c r="D837" s="23" t="s">
        <v>8488</v>
      </c>
      <c r="E837" s="23" t="s">
        <v>7580</v>
      </c>
      <c r="F837" s="23" t="s">
        <v>13252</v>
      </c>
      <c r="G837" s="23" t="s">
        <v>9896</v>
      </c>
      <c r="H837" s="23" t="s">
        <v>14888</v>
      </c>
      <c r="I837" s="23" t="s">
        <v>14793</v>
      </c>
      <c r="J837" s="23" t="s">
        <v>14794</v>
      </c>
      <c r="K837" s="23" t="s">
        <v>14889</v>
      </c>
      <c r="L837" s="24" t="s">
        <v>14890</v>
      </c>
      <c r="M837" s="23" t="s">
        <v>7274</v>
      </c>
      <c r="N837" s="23" t="s">
        <v>8500</v>
      </c>
      <c r="O837" s="23" t="s">
        <v>14891</v>
      </c>
      <c r="P837" s="25" t="s">
        <v>14892</v>
      </c>
      <c r="Q837" s="25" t="s">
        <v>14893</v>
      </c>
      <c r="R837" s="25" t="s">
        <v>14894</v>
      </c>
      <c r="S837" s="25" t="s">
        <v>14895</v>
      </c>
      <c r="T837" s="23" t="s">
        <v>7447</v>
      </c>
      <c r="U837" s="23" t="s">
        <v>14896</v>
      </c>
      <c r="V837" s="25" t="s">
        <v>14897</v>
      </c>
      <c r="W837" s="23" t="s">
        <v>13264</v>
      </c>
      <c r="X837" s="23" t="s">
        <v>7226</v>
      </c>
      <c r="Y837" s="23" t="s">
        <v>7226</v>
      </c>
      <c r="Z837" s="25" t="s">
        <v>7225</v>
      </c>
      <c r="AA837" s="23" t="s">
        <v>8026</v>
      </c>
      <c r="AB837" s="23" t="s">
        <v>13768</v>
      </c>
      <c r="AC837" s="25" t="s">
        <v>14898</v>
      </c>
    </row>
    <row r="838" spans="2:29" x14ac:dyDescent="0.25">
      <c r="B838" s="21" t="s">
        <v>8488</v>
      </c>
      <c r="C838" s="22" t="s">
        <v>9895</v>
      </c>
      <c r="D838" s="23" t="s">
        <v>8488</v>
      </c>
      <c r="E838" s="23" t="s">
        <v>7580</v>
      </c>
      <c r="F838" s="23" t="s">
        <v>13252</v>
      </c>
      <c r="G838" s="23" t="s">
        <v>9896</v>
      </c>
      <c r="H838" s="23" t="s">
        <v>14899</v>
      </c>
      <c r="I838" s="23" t="s">
        <v>14793</v>
      </c>
      <c r="J838" s="23" t="s">
        <v>14794</v>
      </c>
      <c r="K838" s="23" t="s">
        <v>14900</v>
      </c>
      <c r="L838" s="24" t="s">
        <v>14901</v>
      </c>
      <c r="M838" s="23" t="s">
        <v>7274</v>
      </c>
      <c r="N838" s="23" t="s">
        <v>8500</v>
      </c>
      <c r="O838" s="23" t="s">
        <v>14902</v>
      </c>
      <c r="P838" s="25" t="s">
        <v>14903</v>
      </c>
      <c r="Q838" s="25" t="s">
        <v>14904</v>
      </c>
      <c r="R838" s="25" t="s">
        <v>14905</v>
      </c>
      <c r="S838" s="25" t="s">
        <v>14906</v>
      </c>
      <c r="T838" s="23" t="s">
        <v>7447</v>
      </c>
      <c r="U838" s="23" t="s">
        <v>14896</v>
      </c>
      <c r="V838" s="25" t="s">
        <v>14907</v>
      </c>
      <c r="W838" s="23" t="s">
        <v>13264</v>
      </c>
      <c r="X838" s="23" t="s">
        <v>7226</v>
      </c>
      <c r="Y838" s="23" t="s">
        <v>7226</v>
      </c>
      <c r="Z838" s="25" t="s">
        <v>7225</v>
      </c>
      <c r="AA838" s="23" t="s">
        <v>8026</v>
      </c>
      <c r="AB838" s="23" t="s">
        <v>13768</v>
      </c>
      <c r="AC838" s="25" t="s">
        <v>14908</v>
      </c>
    </row>
    <row r="839" spans="2:29" x14ac:dyDescent="0.25">
      <c r="B839" s="21" t="s">
        <v>8488</v>
      </c>
      <c r="C839" s="22" t="s">
        <v>9895</v>
      </c>
      <c r="D839" s="23" t="s">
        <v>8488</v>
      </c>
      <c r="E839" s="23" t="s">
        <v>7580</v>
      </c>
      <c r="F839" s="23" t="s">
        <v>13252</v>
      </c>
      <c r="G839" s="23" t="s">
        <v>9896</v>
      </c>
      <c r="H839" s="23" t="s">
        <v>14909</v>
      </c>
      <c r="I839" s="23" t="s">
        <v>14793</v>
      </c>
      <c r="J839" s="23" t="s">
        <v>14794</v>
      </c>
      <c r="K839" s="23" t="s">
        <v>14910</v>
      </c>
      <c r="L839" s="24" t="s">
        <v>14911</v>
      </c>
      <c r="M839" s="23" t="s">
        <v>7274</v>
      </c>
      <c r="N839" s="23" t="s">
        <v>8500</v>
      </c>
      <c r="O839" s="23" t="s">
        <v>14912</v>
      </c>
      <c r="P839" s="25" t="s">
        <v>14913</v>
      </c>
      <c r="Q839" s="25" t="s">
        <v>14914</v>
      </c>
      <c r="R839" s="25" t="s">
        <v>14655</v>
      </c>
      <c r="S839" s="25" t="s">
        <v>14915</v>
      </c>
      <c r="T839" s="23" t="s">
        <v>7447</v>
      </c>
      <c r="U839" s="23" t="s">
        <v>9940</v>
      </c>
      <c r="V839" s="25" t="s">
        <v>14916</v>
      </c>
      <c r="W839" s="23" t="s">
        <v>13264</v>
      </c>
      <c r="X839" s="23" t="s">
        <v>7226</v>
      </c>
      <c r="Y839" s="23" t="s">
        <v>7226</v>
      </c>
      <c r="Z839" s="25" t="s">
        <v>7225</v>
      </c>
      <c r="AA839" s="23" t="s">
        <v>8026</v>
      </c>
      <c r="AB839" s="23" t="s">
        <v>13768</v>
      </c>
      <c r="AC839" s="25" t="s">
        <v>14917</v>
      </c>
    </row>
    <row r="840" spans="2:29" x14ac:dyDescent="0.25">
      <c r="B840" s="21" t="s">
        <v>8488</v>
      </c>
      <c r="C840" s="22" t="s">
        <v>9895</v>
      </c>
      <c r="D840" s="23" t="s">
        <v>8488</v>
      </c>
      <c r="E840" s="23" t="s">
        <v>7580</v>
      </c>
      <c r="F840" s="23" t="s">
        <v>13252</v>
      </c>
      <c r="G840" s="23" t="s">
        <v>9896</v>
      </c>
      <c r="H840" s="23" t="s">
        <v>14918</v>
      </c>
      <c r="I840" s="23" t="s">
        <v>14793</v>
      </c>
      <c r="J840" s="23" t="s">
        <v>14794</v>
      </c>
      <c r="K840" s="23" t="s">
        <v>14919</v>
      </c>
      <c r="L840" s="24" t="s">
        <v>14920</v>
      </c>
      <c r="M840" s="23" t="s">
        <v>7274</v>
      </c>
      <c r="N840" s="23" t="s">
        <v>8500</v>
      </c>
      <c r="O840" s="23" t="s">
        <v>14921</v>
      </c>
      <c r="P840" s="25" t="s">
        <v>14922</v>
      </c>
      <c r="Q840" s="25" t="s">
        <v>14923</v>
      </c>
      <c r="R840" s="25" t="s">
        <v>14924</v>
      </c>
      <c r="S840" s="25" t="s">
        <v>14925</v>
      </c>
      <c r="T840" s="23" t="s">
        <v>7447</v>
      </c>
      <c r="U840" s="23" t="s">
        <v>14926</v>
      </c>
      <c r="V840" s="25" t="s">
        <v>14927</v>
      </c>
      <c r="W840" s="23" t="s">
        <v>13264</v>
      </c>
      <c r="X840" s="23" t="s">
        <v>7226</v>
      </c>
      <c r="Y840" s="23" t="s">
        <v>7226</v>
      </c>
      <c r="Z840" s="25" t="s">
        <v>7225</v>
      </c>
      <c r="AA840" s="23" t="s">
        <v>8026</v>
      </c>
      <c r="AB840" s="23" t="s">
        <v>13768</v>
      </c>
      <c r="AC840" s="25" t="s">
        <v>14928</v>
      </c>
    </row>
    <row r="841" spans="2:29" x14ac:dyDescent="0.25">
      <c r="B841" s="21" t="s">
        <v>8488</v>
      </c>
      <c r="C841" s="22" t="s">
        <v>9895</v>
      </c>
      <c r="D841" s="23" t="s">
        <v>8488</v>
      </c>
      <c r="E841" s="23" t="s">
        <v>7580</v>
      </c>
      <c r="F841" s="23" t="s">
        <v>13252</v>
      </c>
      <c r="G841" s="23" t="s">
        <v>9896</v>
      </c>
      <c r="H841" s="23" t="s">
        <v>14929</v>
      </c>
      <c r="I841" s="23" t="s">
        <v>14793</v>
      </c>
      <c r="J841" s="23" t="s">
        <v>14794</v>
      </c>
      <c r="K841" s="23" t="s">
        <v>14930</v>
      </c>
      <c r="L841" s="24" t="s">
        <v>14931</v>
      </c>
      <c r="M841" s="23" t="s">
        <v>7274</v>
      </c>
      <c r="N841" s="23" t="s">
        <v>8500</v>
      </c>
      <c r="O841" s="23" t="s">
        <v>14932</v>
      </c>
      <c r="P841" s="25" t="s">
        <v>14933</v>
      </c>
      <c r="Q841" s="25" t="s">
        <v>14934</v>
      </c>
      <c r="R841" s="25" t="s">
        <v>14935</v>
      </c>
      <c r="S841" s="25" t="s">
        <v>14936</v>
      </c>
      <c r="T841" s="23" t="s">
        <v>7447</v>
      </c>
      <c r="U841" s="23" t="s">
        <v>12192</v>
      </c>
      <c r="V841" s="25" t="s">
        <v>14937</v>
      </c>
      <c r="W841" s="23" t="s">
        <v>13264</v>
      </c>
      <c r="X841" s="23" t="s">
        <v>7226</v>
      </c>
      <c r="Y841" s="23" t="s">
        <v>7226</v>
      </c>
      <c r="Z841" s="25" t="s">
        <v>7225</v>
      </c>
      <c r="AA841" s="23" t="s">
        <v>8026</v>
      </c>
      <c r="AB841" s="23" t="s">
        <v>13768</v>
      </c>
      <c r="AC841" s="25" t="s">
        <v>14938</v>
      </c>
    </row>
    <row r="842" spans="2:29" x14ac:dyDescent="0.25">
      <c r="B842" s="21"/>
      <c r="C842" s="22"/>
      <c r="D842" s="23"/>
      <c r="E842" s="23"/>
      <c r="F842" s="23"/>
      <c r="G842" s="23"/>
      <c r="H842" s="26"/>
      <c r="I842" s="23"/>
      <c r="J842" s="26"/>
      <c r="K842" s="26"/>
      <c r="L842" s="27" t="s">
        <v>14939</v>
      </c>
      <c r="M842" s="26"/>
      <c r="N842" s="26"/>
      <c r="O842" s="26"/>
      <c r="P842" s="28" t="s">
        <v>14940</v>
      </c>
      <c r="Q842" s="28" t="s">
        <v>14941</v>
      </c>
      <c r="R842" s="28" t="s">
        <v>14942</v>
      </c>
      <c r="S842" s="28" t="s">
        <v>14943</v>
      </c>
      <c r="T842" s="26"/>
      <c r="U842" s="26"/>
      <c r="V842" s="28" t="s">
        <v>14944</v>
      </c>
      <c r="W842" s="26"/>
      <c r="X842" s="26"/>
      <c r="Y842" s="26"/>
      <c r="Z842" s="28" t="s">
        <v>7225</v>
      </c>
      <c r="AA842" s="26"/>
      <c r="AB842" s="26"/>
      <c r="AC842" s="28" t="s">
        <v>14945</v>
      </c>
    </row>
    <row r="843" spans="2:29" x14ac:dyDescent="0.25">
      <c r="B843" s="21" t="s">
        <v>8488</v>
      </c>
      <c r="C843" s="22" t="s">
        <v>7265</v>
      </c>
      <c r="D843" s="23" t="s">
        <v>8488</v>
      </c>
      <c r="E843" s="23" t="s">
        <v>7266</v>
      </c>
      <c r="F843" s="23" t="s">
        <v>14946</v>
      </c>
      <c r="G843" s="23" t="s">
        <v>8012</v>
      </c>
      <c r="H843" s="23" t="s">
        <v>14947</v>
      </c>
      <c r="I843" s="23" t="s">
        <v>14948</v>
      </c>
      <c r="J843" s="23" t="s">
        <v>14794</v>
      </c>
      <c r="K843" s="23" t="s">
        <v>14949</v>
      </c>
      <c r="L843" s="24" t="s">
        <v>14950</v>
      </c>
      <c r="M843" s="23" t="s">
        <v>7274</v>
      </c>
      <c r="N843" s="23" t="s">
        <v>8500</v>
      </c>
      <c r="O843" s="23" t="s">
        <v>14951</v>
      </c>
      <c r="P843" s="25" t="s">
        <v>14952</v>
      </c>
      <c r="Q843" s="25" t="s">
        <v>14953</v>
      </c>
      <c r="R843" s="25" t="s">
        <v>14954</v>
      </c>
      <c r="S843" s="25" t="s">
        <v>14955</v>
      </c>
      <c r="T843" s="23" t="s">
        <v>14956</v>
      </c>
      <c r="U843" s="23" t="s">
        <v>9412</v>
      </c>
      <c r="V843" s="25" t="s">
        <v>14957</v>
      </c>
      <c r="W843" s="23" t="s">
        <v>13264</v>
      </c>
      <c r="X843" s="23" t="s">
        <v>7226</v>
      </c>
      <c r="Y843" s="23" t="s">
        <v>7226</v>
      </c>
      <c r="Z843" s="25" t="s">
        <v>7225</v>
      </c>
      <c r="AA843" s="23" t="s">
        <v>8026</v>
      </c>
      <c r="AB843" s="23" t="s">
        <v>13768</v>
      </c>
      <c r="AC843" s="25" t="s">
        <v>14958</v>
      </c>
    </row>
    <row r="844" spans="2:29" x14ac:dyDescent="0.25">
      <c r="B844" s="21" t="s">
        <v>8488</v>
      </c>
      <c r="C844" s="22" t="s">
        <v>7265</v>
      </c>
      <c r="D844" s="23" t="s">
        <v>8488</v>
      </c>
      <c r="E844" s="23" t="s">
        <v>7266</v>
      </c>
      <c r="F844" s="23" t="s">
        <v>14946</v>
      </c>
      <c r="G844" s="23" t="s">
        <v>8012</v>
      </c>
      <c r="H844" s="23" t="s">
        <v>14959</v>
      </c>
      <c r="I844" s="23" t="s">
        <v>14948</v>
      </c>
      <c r="J844" s="23" t="s">
        <v>14794</v>
      </c>
      <c r="K844" s="23" t="s">
        <v>14960</v>
      </c>
      <c r="L844" s="24" t="s">
        <v>14961</v>
      </c>
      <c r="M844" s="23" t="s">
        <v>7274</v>
      </c>
      <c r="N844" s="23" t="s">
        <v>8500</v>
      </c>
      <c r="O844" s="23" t="s">
        <v>14962</v>
      </c>
      <c r="P844" s="25" t="s">
        <v>14963</v>
      </c>
      <c r="Q844" s="25" t="s">
        <v>14964</v>
      </c>
      <c r="R844" s="25" t="s">
        <v>14965</v>
      </c>
      <c r="S844" s="25" t="s">
        <v>14966</v>
      </c>
      <c r="T844" s="23" t="s">
        <v>14967</v>
      </c>
      <c r="U844" s="23" t="s">
        <v>14968</v>
      </c>
      <c r="V844" s="25" t="s">
        <v>14969</v>
      </c>
      <c r="W844" s="23" t="s">
        <v>13264</v>
      </c>
      <c r="X844" s="23" t="s">
        <v>7226</v>
      </c>
      <c r="Y844" s="23" t="s">
        <v>7226</v>
      </c>
      <c r="Z844" s="25" t="s">
        <v>7225</v>
      </c>
      <c r="AA844" s="23" t="s">
        <v>8026</v>
      </c>
      <c r="AB844" s="23" t="s">
        <v>13768</v>
      </c>
      <c r="AC844" s="25" t="s">
        <v>14970</v>
      </c>
    </row>
    <row r="845" spans="2:29" x14ac:dyDescent="0.25">
      <c r="B845" s="21" t="s">
        <v>8488</v>
      </c>
      <c r="C845" s="22" t="s">
        <v>7265</v>
      </c>
      <c r="D845" s="23" t="s">
        <v>8488</v>
      </c>
      <c r="E845" s="23" t="s">
        <v>7266</v>
      </c>
      <c r="F845" s="23" t="s">
        <v>14946</v>
      </c>
      <c r="G845" s="23" t="s">
        <v>8012</v>
      </c>
      <c r="H845" s="23" t="s">
        <v>14971</v>
      </c>
      <c r="I845" s="23" t="s">
        <v>14948</v>
      </c>
      <c r="J845" s="23" t="s">
        <v>14794</v>
      </c>
      <c r="K845" s="23" t="s">
        <v>14972</v>
      </c>
      <c r="L845" s="24" t="s">
        <v>14973</v>
      </c>
      <c r="M845" s="23" t="s">
        <v>7274</v>
      </c>
      <c r="N845" s="23" t="s">
        <v>8500</v>
      </c>
      <c r="O845" s="23" t="s">
        <v>14974</v>
      </c>
      <c r="P845" s="25" t="s">
        <v>14975</v>
      </c>
      <c r="Q845" s="25" t="s">
        <v>14976</v>
      </c>
      <c r="R845" s="25" t="s">
        <v>14977</v>
      </c>
      <c r="S845" s="25" t="s">
        <v>14978</v>
      </c>
      <c r="T845" s="23" t="s">
        <v>7313</v>
      </c>
      <c r="U845" s="23" t="s">
        <v>9550</v>
      </c>
      <c r="V845" s="25" t="s">
        <v>14979</v>
      </c>
      <c r="W845" s="23" t="s">
        <v>13264</v>
      </c>
      <c r="X845" s="23" t="s">
        <v>7226</v>
      </c>
      <c r="Y845" s="23" t="s">
        <v>7226</v>
      </c>
      <c r="Z845" s="25" t="s">
        <v>7225</v>
      </c>
      <c r="AA845" s="23" t="s">
        <v>8026</v>
      </c>
      <c r="AB845" s="23" t="s">
        <v>13768</v>
      </c>
      <c r="AC845" s="25" t="s">
        <v>14980</v>
      </c>
    </row>
    <row r="846" spans="2:29" x14ac:dyDescent="0.25">
      <c r="B846" s="21" t="s">
        <v>8488</v>
      </c>
      <c r="C846" s="22" t="s">
        <v>7265</v>
      </c>
      <c r="D846" s="23" t="s">
        <v>8488</v>
      </c>
      <c r="E846" s="23" t="s">
        <v>7266</v>
      </c>
      <c r="F846" s="23" t="s">
        <v>14946</v>
      </c>
      <c r="G846" s="23" t="s">
        <v>8012</v>
      </c>
      <c r="H846" s="23" t="s">
        <v>14981</v>
      </c>
      <c r="I846" s="23" t="s">
        <v>14948</v>
      </c>
      <c r="J846" s="23" t="s">
        <v>14794</v>
      </c>
      <c r="K846" s="23" t="s">
        <v>14982</v>
      </c>
      <c r="L846" s="24" t="s">
        <v>14983</v>
      </c>
      <c r="M846" s="23" t="s">
        <v>7274</v>
      </c>
      <c r="N846" s="23" t="s">
        <v>8500</v>
      </c>
      <c r="O846" s="23" t="s">
        <v>14984</v>
      </c>
      <c r="P846" s="25" t="s">
        <v>14985</v>
      </c>
      <c r="Q846" s="25" t="s">
        <v>14986</v>
      </c>
      <c r="R846" s="25" t="s">
        <v>14987</v>
      </c>
      <c r="S846" s="25" t="s">
        <v>14988</v>
      </c>
      <c r="T846" s="23" t="s">
        <v>14956</v>
      </c>
      <c r="U846" s="23" t="s">
        <v>14989</v>
      </c>
      <c r="V846" s="25" t="s">
        <v>14990</v>
      </c>
      <c r="W846" s="23" t="s">
        <v>13264</v>
      </c>
      <c r="X846" s="23" t="s">
        <v>7226</v>
      </c>
      <c r="Y846" s="23" t="s">
        <v>7226</v>
      </c>
      <c r="Z846" s="25" t="s">
        <v>7225</v>
      </c>
      <c r="AA846" s="23" t="s">
        <v>8026</v>
      </c>
      <c r="AB846" s="23" t="s">
        <v>13768</v>
      </c>
      <c r="AC846" s="25" t="s">
        <v>14991</v>
      </c>
    </row>
    <row r="847" spans="2:29" x14ac:dyDescent="0.25">
      <c r="B847" s="21"/>
      <c r="C847" s="22"/>
      <c r="D847" s="23"/>
      <c r="E847" s="23"/>
      <c r="F847" s="23"/>
      <c r="G847" s="23"/>
      <c r="H847" s="26"/>
      <c r="I847" s="23"/>
      <c r="J847" s="26"/>
      <c r="K847" s="26"/>
      <c r="L847" s="27" t="s">
        <v>14992</v>
      </c>
      <c r="M847" s="26"/>
      <c r="N847" s="26"/>
      <c r="O847" s="26"/>
      <c r="P847" s="28" t="s">
        <v>14993</v>
      </c>
      <c r="Q847" s="28" t="s">
        <v>14994</v>
      </c>
      <c r="R847" s="28" t="s">
        <v>14995</v>
      </c>
      <c r="S847" s="28" t="s">
        <v>14996</v>
      </c>
      <c r="T847" s="26"/>
      <c r="U847" s="26"/>
      <c r="V847" s="28" t="s">
        <v>14997</v>
      </c>
      <c r="W847" s="26"/>
      <c r="X847" s="26"/>
      <c r="Y847" s="26"/>
      <c r="Z847" s="28" t="s">
        <v>7225</v>
      </c>
      <c r="AA847" s="26"/>
      <c r="AB847" s="26"/>
      <c r="AC847" s="28" t="s">
        <v>14998</v>
      </c>
    </row>
    <row r="848" spans="2:29" x14ac:dyDescent="0.25">
      <c r="B848" s="21" t="s">
        <v>8488</v>
      </c>
      <c r="C848" s="22" t="s">
        <v>10311</v>
      </c>
      <c r="D848" s="23" t="s">
        <v>8488</v>
      </c>
      <c r="E848" s="23" t="s">
        <v>8487</v>
      </c>
      <c r="F848" s="23" t="s">
        <v>13755</v>
      </c>
      <c r="G848" s="23" t="s">
        <v>10312</v>
      </c>
      <c r="H848" s="23" t="s">
        <v>14999</v>
      </c>
      <c r="I848" s="23" t="s">
        <v>15000</v>
      </c>
      <c r="J848" s="23" t="s">
        <v>15001</v>
      </c>
      <c r="K848" s="23" t="s">
        <v>15002</v>
      </c>
      <c r="L848" s="24" t="s">
        <v>15003</v>
      </c>
      <c r="M848" s="23" t="s">
        <v>7274</v>
      </c>
      <c r="N848" s="23" t="s">
        <v>8500</v>
      </c>
      <c r="O848" s="23" t="s">
        <v>15004</v>
      </c>
      <c r="P848" s="25" t="s">
        <v>15005</v>
      </c>
      <c r="Q848" s="25" t="s">
        <v>15006</v>
      </c>
      <c r="R848" s="25" t="s">
        <v>15007</v>
      </c>
      <c r="S848" s="25" t="s">
        <v>15008</v>
      </c>
      <c r="T848" s="23" t="s">
        <v>7226</v>
      </c>
      <c r="U848" s="23" t="s">
        <v>7226</v>
      </c>
      <c r="V848" s="25" t="s">
        <v>15006</v>
      </c>
      <c r="W848" s="23" t="s">
        <v>13264</v>
      </c>
      <c r="X848" s="23" t="s">
        <v>7226</v>
      </c>
      <c r="Y848" s="23" t="s">
        <v>7226</v>
      </c>
      <c r="Z848" s="25" t="s">
        <v>7225</v>
      </c>
      <c r="AA848" s="23" t="s">
        <v>8026</v>
      </c>
      <c r="AB848" s="23" t="s">
        <v>15009</v>
      </c>
      <c r="AC848" s="25" t="s">
        <v>15010</v>
      </c>
    </row>
    <row r="849" spans="2:29" x14ac:dyDescent="0.25">
      <c r="B849" s="21" t="s">
        <v>8488</v>
      </c>
      <c r="C849" s="22" t="s">
        <v>10311</v>
      </c>
      <c r="D849" s="23" t="s">
        <v>8488</v>
      </c>
      <c r="E849" s="23" t="s">
        <v>8487</v>
      </c>
      <c r="F849" s="23" t="s">
        <v>13755</v>
      </c>
      <c r="G849" s="23" t="s">
        <v>10312</v>
      </c>
      <c r="H849" s="23" t="s">
        <v>15011</v>
      </c>
      <c r="I849" s="23" t="s">
        <v>15000</v>
      </c>
      <c r="J849" s="23" t="s">
        <v>15001</v>
      </c>
      <c r="K849" s="23" t="s">
        <v>15012</v>
      </c>
      <c r="L849" s="24" t="s">
        <v>15013</v>
      </c>
      <c r="M849" s="23" t="s">
        <v>7274</v>
      </c>
      <c r="N849" s="23" t="s">
        <v>8500</v>
      </c>
      <c r="O849" s="23" t="s">
        <v>15014</v>
      </c>
      <c r="P849" s="25" t="s">
        <v>15015</v>
      </c>
      <c r="Q849" s="25" t="s">
        <v>15016</v>
      </c>
      <c r="R849" s="25" t="s">
        <v>15017</v>
      </c>
      <c r="S849" s="25" t="s">
        <v>15018</v>
      </c>
      <c r="T849" s="23" t="s">
        <v>7226</v>
      </c>
      <c r="U849" s="23" t="s">
        <v>7226</v>
      </c>
      <c r="V849" s="25" t="s">
        <v>15016</v>
      </c>
      <c r="W849" s="23" t="s">
        <v>13264</v>
      </c>
      <c r="X849" s="23" t="s">
        <v>7226</v>
      </c>
      <c r="Y849" s="23" t="s">
        <v>7226</v>
      </c>
      <c r="Z849" s="25" t="s">
        <v>7225</v>
      </c>
      <c r="AA849" s="23" t="s">
        <v>8026</v>
      </c>
      <c r="AB849" s="23" t="s">
        <v>15009</v>
      </c>
      <c r="AC849" s="25" t="s">
        <v>15019</v>
      </c>
    </row>
    <row r="850" spans="2:29" x14ac:dyDescent="0.25">
      <c r="B850" s="21" t="s">
        <v>8488</v>
      </c>
      <c r="C850" s="22" t="s">
        <v>10311</v>
      </c>
      <c r="D850" s="23" t="s">
        <v>8488</v>
      </c>
      <c r="E850" s="23" t="s">
        <v>8487</v>
      </c>
      <c r="F850" s="23" t="s">
        <v>13755</v>
      </c>
      <c r="G850" s="23" t="s">
        <v>10312</v>
      </c>
      <c r="H850" s="23" t="s">
        <v>15020</v>
      </c>
      <c r="I850" s="23" t="s">
        <v>15000</v>
      </c>
      <c r="J850" s="23" t="s">
        <v>15001</v>
      </c>
      <c r="K850" s="23" t="s">
        <v>15021</v>
      </c>
      <c r="L850" s="24" t="s">
        <v>15022</v>
      </c>
      <c r="M850" s="23" t="s">
        <v>7274</v>
      </c>
      <c r="N850" s="23" t="s">
        <v>8500</v>
      </c>
      <c r="O850" s="23" t="s">
        <v>15023</v>
      </c>
      <c r="P850" s="25" t="s">
        <v>15024</v>
      </c>
      <c r="Q850" s="25" t="s">
        <v>15025</v>
      </c>
      <c r="R850" s="25" t="s">
        <v>15026</v>
      </c>
      <c r="S850" s="25" t="s">
        <v>15027</v>
      </c>
      <c r="T850" s="23" t="s">
        <v>7226</v>
      </c>
      <c r="U850" s="23" t="s">
        <v>7226</v>
      </c>
      <c r="V850" s="25" t="s">
        <v>15025</v>
      </c>
      <c r="W850" s="23" t="s">
        <v>13264</v>
      </c>
      <c r="X850" s="23" t="s">
        <v>7226</v>
      </c>
      <c r="Y850" s="23" t="s">
        <v>7226</v>
      </c>
      <c r="Z850" s="25" t="s">
        <v>7225</v>
      </c>
      <c r="AA850" s="23" t="s">
        <v>8026</v>
      </c>
      <c r="AB850" s="23" t="s">
        <v>15009</v>
      </c>
      <c r="AC850" s="25" t="s">
        <v>15028</v>
      </c>
    </row>
    <row r="851" spans="2:29" x14ac:dyDescent="0.25">
      <c r="B851" s="21" t="s">
        <v>8488</v>
      </c>
      <c r="C851" s="22" t="s">
        <v>10311</v>
      </c>
      <c r="D851" s="23" t="s">
        <v>8488</v>
      </c>
      <c r="E851" s="23" t="s">
        <v>8487</v>
      </c>
      <c r="F851" s="23" t="s">
        <v>13755</v>
      </c>
      <c r="G851" s="23" t="s">
        <v>10312</v>
      </c>
      <c r="H851" s="23" t="s">
        <v>15029</v>
      </c>
      <c r="I851" s="23" t="s">
        <v>15000</v>
      </c>
      <c r="J851" s="23" t="s">
        <v>15001</v>
      </c>
      <c r="K851" s="23" t="s">
        <v>15030</v>
      </c>
      <c r="L851" s="24" t="s">
        <v>15031</v>
      </c>
      <c r="M851" s="23" t="s">
        <v>7274</v>
      </c>
      <c r="N851" s="23" t="s">
        <v>8500</v>
      </c>
      <c r="O851" s="23" t="s">
        <v>15032</v>
      </c>
      <c r="P851" s="25" t="s">
        <v>15033</v>
      </c>
      <c r="Q851" s="25" t="s">
        <v>15034</v>
      </c>
      <c r="R851" s="25" t="s">
        <v>15035</v>
      </c>
      <c r="S851" s="25" t="s">
        <v>15036</v>
      </c>
      <c r="T851" s="23" t="s">
        <v>7226</v>
      </c>
      <c r="U851" s="23" t="s">
        <v>7226</v>
      </c>
      <c r="V851" s="25" t="s">
        <v>15034</v>
      </c>
      <c r="W851" s="23" t="s">
        <v>13264</v>
      </c>
      <c r="X851" s="23" t="s">
        <v>7226</v>
      </c>
      <c r="Y851" s="23" t="s">
        <v>7226</v>
      </c>
      <c r="Z851" s="25" t="s">
        <v>7225</v>
      </c>
      <c r="AA851" s="23" t="s">
        <v>8026</v>
      </c>
      <c r="AB851" s="23" t="s">
        <v>15009</v>
      </c>
      <c r="AC851" s="25" t="s">
        <v>15037</v>
      </c>
    </row>
    <row r="852" spans="2:29" x14ac:dyDescent="0.25">
      <c r="B852" s="21"/>
      <c r="C852" s="22"/>
      <c r="D852" s="23"/>
      <c r="E852" s="23"/>
      <c r="F852" s="23"/>
      <c r="G852" s="23"/>
      <c r="H852" s="26"/>
      <c r="I852" s="23"/>
      <c r="J852" s="26"/>
      <c r="K852" s="26"/>
      <c r="L852" s="27" t="s">
        <v>15038</v>
      </c>
      <c r="M852" s="26"/>
      <c r="N852" s="26"/>
      <c r="O852" s="26"/>
      <c r="P852" s="28" t="s">
        <v>15039</v>
      </c>
      <c r="Q852" s="28" t="s">
        <v>15040</v>
      </c>
      <c r="R852" s="28" t="s">
        <v>15041</v>
      </c>
      <c r="S852" s="28" t="s">
        <v>15042</v>
      </c>
      <c r="T852" s="26"/>
      <c r="U852" s="26"/>
      <c r="V852" s="28" t="s">
        <v>15040</v>
      </c>
      <c r="W852" s="26"/>
      <c r="X852" s="26"/>
      <c r="Y852" s="26"/>
      <c r="Z852" s="28" t="s">
        <v>7225</v>
      </c>
      <c r="AA852" s="26"/>
      <c r="AB852" s="26"/>
      <c r="AC852" s="28" t="s">
        <v>15043</v>
      </c>
    </row>
    <row r="853" spans="2:29" x14ac:dyDescent="0.25">
      <c r="B853" s="21" t="s">
        <v>8488</v>
      </c>
      <c r="C853" s="22" t="s">
        <v>8185</v>
      </c>
      <c r="D853" s="23" t="s">
        <v>8488</v>
      </c>
      <c r="E853" s="23" t="s">
        <v>7266</v>
      </c>
      <c r="F853" s="23" t="s">
        <v>14946</v>
      </c>
      <c r="G853" s="23" t="s">
        <v>8186</v>
      </c>
      <c r="H853" s="23" t="s">
        <v>15044</v>
      </c>
      <c r="I853" s="23" t="s">
        <v>14989</v>
      </c>
      <c r="J853" s="23" t="s">
        <v>14138</v>
      </c>
      <c r="K853" s="23" t="s">
        <v>15045</v>
      </c>
      <c r="L853" s="24" t="s">
        <v>8277</v>
      </c>
      <c r="M853" s="23" t="s">
        <v>7274</v>
      </c>
      <c r="N853" s="23" t="s">
        <v>8500</v>
      </c>
      <c r="O853" s="23" t="s">
        <v>15046</v>
      </c>
      <c r="P853" s="25" t="s">
        <v>15047</v>
      </c>
      <c r="Q853" s="25" t="s">
        <v>15048</v>
      </c>
      <c r="R853" s="25" t="s">
        <v>15049</v>
      </c>
      <c r="S853" s="25" t="s">
        <v>15050</v>
      </c>
      <c r="T853" s="23" t="s">
        <v>8196</v>
      </c>
      <c r="U853" s="23" t="s">
        <v>15051</v>
      </c>
      <c r="V853" s="25" t="s">
        <v>15052</v>
      </c>
      <c r="W853" s="23" t="s">
        <v>13264</v>
      </c>
      <c r="X853" s="23" t="s">
        <v>7226</v>
      </c>
      <c r="Y853" s="23" t="s">
        <v>7226</v>
      </c>
      <c r="Z853" s="25" t="s">
        <v>7225</v>
      </c>
      <c r="AA853" s="23" t="s">
        <v>8026</v>
      </c>
      <c r="AB853" s="23" t="s">
        <v>13768</v>
      </c>
      <c r="AC853" s="25" t="s">
        <v>15053</v>
      </c>
    </row>
    <row r="854" spans="2:29" x14ac:dyDescent="0.25">
      <c r="B854" s="21" t="s">
        <v>8488</v>
      </c>
      <c r="C854" s="22" t="s">
        <v>8185</v>
      </c>
      <c r="D854" s="23" t="s">
        <v>8488</v>
      </c>
      <c r="E854" s="23" t="s">
        <v>7266</v>
      </c>
      <c r="F854" s="23" t="s">
        <v>14946</v>
      </c>
      <c r="G854" s="23" t="s">
        <v>8186</v>
      </c>
      <c r="H854" s="23" t="s">
        <v>15054</v>
      </c>
      <c r="I854" s="23" t="s">
        <v>14989</v>
      </c>
      <c r="J854" s="23" t="s">
        <v>14138</v>
      </c>
      <c r="K854" s="23" t="s">
        <v>15055</v>
      </c>
      <c r="L854" s="24" t="s">
        <v>15056</v>
      </c>
      <c r="M854" s="23" t="s">
        <v>7274</v>
      </c>
      <c r="N854" s="23" t="s">
        <v>8500</v>
      </c>
      <c r="O854" s="23" t="s">
        <v>15057</v>
      </c>
      <c r="P854" s="25" t="s">
        <v>15058</v>
      </c>
      <c r="Q854" s="25" t="s">
        <v>15059</v>
      </c>
      <c r="R854" s="25" t="s">
        <v>15060</v>
      </c>
      <c r="S854" s="25" t="s">
        <v>15061</v>
      </c>
      <c r="T854" s="23" t="s">
        <v>8196</v>
      </c>
      <c r="U854" s="23" t="s">
        <v>8263</v>
      </c>
      <c r="V854" s="25" t="s">
        <v>15062</v>
      </c>
      <c r="W854" s="23" t="s">
        <v>13264</v>
      </c>
      <c r="X854" s="23" t="s">
        <v>7226</v>
      </c>
      <c r="Y854" s="23" t="s">
        <v>7226</v>
      </c>
      <c r="Z854" s="25" t="s">
        <v>7225</v>
      </c>
      <c r="AA854" s="23" t="s">
        <v>8026</v>
      </c>
      <c r="AB854" s="23" t="s">
        <v>13768</v>
      </c>
      <c r="AC854" s="25" t="s">
        <v>15063</v>
      </c>
    </row>
    <row r="855" spans="2:29" x14ac:dyDescent="0.25">
      <c r="B855" s="21" t="s">
        <v>8488</v>
      </c>
      <c r="C855" s="22" t="s">
        <v>8185</v>
      </c>
      <c r="D855" s="23" t="s">
        <v>8488</v>
      </c>
      <c r="E855" s="23" t="s">
        <v>7266</v>
      </c>
      <c r="F855" s="23" t="s">
        <v>14946</v>
      </c>
      <c r="G855" s="23" t="s">
        <v>8186</v>
      </c>
      <c r="H855" s="23" t="s">
        <v>15064</v>
      </c>
      <c r="I855" s="23" t="s">
        <v>14989</v>
      </c>
      <c r="J855" s="23" t="s">
        <v>14138</v>
      </c>
      <c r="K855" s="23" t="s">
        <v>15065</v>
      </c>
      <c r="L855" s="24" t="s">
        <v>15066</v>
      </c>
      <c r="M855" s="23" t="s">
        <v>7274</v>
      </c>
      <c r="N855" s="23" t="s">
        <v>8500</v>
      </c>
      <c r="O855" s="23" t="s">
        <v>15067</v>
      </c>
      <c r="P855" s="25" t="s">
        <v>15068</v>
      </c>
      <c r="Q855" s="25" t="s">
        <v>15069</v>
      </c>
      <c r="R855" s="25" t="s">
        <v>15070</v>
      </c>
      <c r="S855" s="25" t="s">
        <v>15071</v>
      </c>
      <c r="T855" s="23" t="s">
        <v>8196</v>
      </c>
      <c r="U855" s="23" t="s">
        <v>8263</v>
      </c>
      <c r="V855" s="25" t="s">
        <v>15072</v>
      </c>
      <c r="W855" s="23" t="s">
        <v>13264</v>
      </c>
      <c r="X855" s="23" t="s">
        <v>7226</v>
      </c>
      <c r="Y855" s="23" t="s">
        <v>7226</v>
      </c>
      <c r="Z855" s="25" t="s">
        <v>7225</v>
      </c>
      <c r="AA855" s="23" t="s">
        <v>8026</v>
      </c>
      <c r="AB855" s="23" t="s">
        <v>13768</v>
      </c>
      <c r="AC855" s="25" t="s">
        <v>15073</v>
      </c>
    </row>
    <row r="856" spans="2:29" x14ac:dyDescent="0.25">
      <c r="B856" s="21" t="s">
        <v>8488</v>
      </c>
      <c r="C856" s="22" t="s">
        <v>8185</v>
      </c>
      <c r="D856" s="23" t="s">
        <v>8488</v>
      </c>
      <c r="E856" s="23" t="s">
        <v>7266</v>
      </c>
      <c r="F856" s="23" t="s">
        <v>14946</v>
      </c>
      <c r="G856" s="23" t="s">
        <v>8186</v>
      </c>
      <c r="H856" s="23" t="s">
        <v>15074</v>
      </c>
      <c r="I856" s="23" t="s">
        <v>14989</v>
      </c>
      <c r="J856" s="23" t="s">
        <v>14138</v>
      </c>
      <c r="K856" s="23" t="s">
        <v>15075</v>
      </c>
      <c r="L856" s="24" t="s">
        <v>15076</v>
      </c>
      <c r="M856" s="23" t="s">
        <v>7274</v>
      </c>
      <c r="N856" s="23" t="s">
        <v>8500</v>
      </c>
      <c r="O856" s="23" t="s">
        <v>15077</v>
      </c>
      <c r="P856" s="25" t="s">
        <v>15078</v>
      </c>
      <c r="Q856" s="25" t="s">
        <v>15079</v>
      </c>
      <c r="R856" s="25" t="s">
        <v>15080</v>
      </c>
      <c r="S856" s="25" t="s">
        <v>15081</v>
      </c>
      <c r="T856" s="23" t="s">
        <v>8196</v>
      </c>
      <c r="U856" s="23" t="s">
        <v>15082</v>
      </c>
      <c r="V856" s="25" t="s">
        <v>15083</v>
      </c>
      <c r="W856" s="23" t="s">
        <v>13264</v>
      </c>
      <c r="X856" s="23" t="s">
        <v>7226</v>
      </c>
      <c r="Y856" s="23" t="s">
        <v>7226</v>
      </c>
      <c r="Z856" s="25" t="s">
        <v>7225</v>
      </c>
      <c r="AA856" s="23" t="s">
        <v>8026</v>
      </c>
      <c r="AB856" s="23" t="s">
        <v>13768</v>
      </c>
      <c r="AC856" s="25" t="s">
        <v>15084</v>
      </c>
    </row>
    <row r="857" spans="2:29" x14ac:dyDescent="0.25">
      <c r="B857" s="21" t="s">
        <v>8488</v>
      </c>
      <c r="C857" s="22" t="s">
        <v>8185</v>
      </c>
      <c r="D857" s="23" t="s">
        <v>8488</v>
      </c>
      <c r="E857" s="23" t="s">
        <v>7266</v>
      </c>
      <c r="F857" s="23" t="s">
        <v>14946</v>
      </c>
      <c r="G857" s="23" t="s">
        <v>8186</v>
      </c>
      <c r="H857" s="23" t="s">
        <v>15085</v>
      </c>
      <c r="I857" s="23" t="s">
        <v>14989</v>
      </c>
      <c r="J857" s="23" t="s">
        <v>14138</v>
      </c>
      <c r="K857" s="23" t="s">
        <v>15086</v>
      </c>
      <c r="L857" s="24" t="s">
        <v>15087</v>
      </c>
      <c r="M857" s="23" t="s">
        <v>7274</v>
      </c>
      <c r="N857" s="23" t="s">
        <v>8500</v>
      </c>
      <c r="O857" s="23" t="s">
        <v>15088</v>
      </c>
      <c r="P857" s="25" t="s">
        <v>15089</v>
      </c>
      <c r="Q857" s="25" t="s">
        <v>15090</v>
      </c>
      <c r="R857" s="25" t="s">
        <v>15091</v>
      </c>
      <c r="S857" s="25" t="s">
        <v>15092</v>
      </c>
      <c r="T857" s="23" t="s">
        <v>8196</v>
      </c>
      <c r="U857" s="23" t="s">
        <v>15093</v>
      </c>
      <c r="V857" s="25" t="s">
        <v>15094</v>
      </c>
      <c r="W857" s="23" t="s">
        <v>13264</v>
      </c>
      <c r="X857" s="23" t="s">
        <v>7226</v>
      </c>
      <c r="Y857" s="23" t="s">
        <v>7226</v>
      </c>
      <c r="Z857" s="25" t="s">
        <v>7225</v>
      </c>
      <c r="AA857" s="23" t="s">
        <v>8026</v>
      </c>
      <c r="AB857" s="23" t="s">
        <v>13768</v>
      </c>
      <c r="AC857" s="25" t="s">
        <v>15095</v>
      </c>
    </row>
    <row r="858" spans="2:29" x14ac:dyDescent="0.25">
      <c r="B858" s="21" t="s">
        <v>8488</v>
      </c>
      <c r="C858" s="22" t="s">
        <v>8185</v>
      </c>
      <c r="D858" s="23" t="s">
        <v>8488</v>
      </c>
      <c r="E858" s="23" t="s">
        <v>7266</v>
      </c>
      <c r="F858" s="23" t="s">
        <v>14946</v>
      </c>
      <c r="G858" s="23" t="s">
        <v>8186</v>
      </c>
      <c r="H858" s="23" t="s">
        <v>15096</v>
      </c>
      <c r="I858" s="23" t="s">
        <v>14989</v>
      </c>
      <c r="J858" s="23" t="s">
        <v>14138</v>
      </c>
      <c r="K858" s="23" t="s">
        <v>15097</v>
      </c>
      <c r="L858" s="24" t="s">
        <v>15098</v>
      </c>
      <c r="M858" s="23" t="s">
        <v>7274</v>
      </c>
      <c r="N858" s="23" t="s">
        <v>8500</v>
      </c>
      <c r="O858" s="23" t="s">
        <v>15046</v>
      </c>
      <c r="P858" s="25" t="s">
        <v>15099</v>
      </c>
      <c r="Q858" s="25" t="s">
        <v>15100</v>
      </c>
      <c r="R858" s="25" t="s">
        <v>15101</v>
      </c>
      <c r="S858" s="25" t="s">
        <v>15102</v>
      </c>
      <c r="T858" s="23" t="s">
        <v>8196</v>
      </c>
      <c r="U858" s="23" t="s">
        <v>15103</v>
      </c>
      <c r="V858" s="25" t="s">
        <v>15104</v>
      </c>
      <c r="W858" s="23" t="s">
        <v>13264</v>
      </c>
      <c r="X858" s="23" t="s">
        <v>7226</v>
      </c>
      <c r="Y858" s="23" t="s">
        <v>7226</v>
      </c>
      <c r="Z858" s="25" t="s">
        <v>7225</v>
      </c>
      <c r="AA858" s="23" t="s">
        <v>8026</v>
      </c>
      <c r="AB858" s="23" t="s">
        <v>13768</v>
      </c>
      <c r="AC858" s="25" t="s">
        <v>15105</v>
      </c>
    </row>
    <row r="859" spans="2:29" x14ac:dyDescent="0.25">
      <c r="B859" s="21" t="s">
        <v>8488</v>
      </c>
      <c r="C859" s="22" t="s">
        <v>8185</v>
      </c>
      <c r="D859" s="23" t="s">
        <v>8488</v>
      </c>
      <c r="E859" s="23" t="s">
        <v>7266</v>
      </c>
      <c r="F859" s="23" t="s">
        <v>14946</v>
      </c>
      <c r="G859" s="23" t="s">
        <v>8186</v>
      </c>
      <c r="H859" s="23" t="s">
        <v>15106</v>
      </c>
      <c r="I859" s="23" t="s">
        <v>14989</v>
      </c>
      <c r="J859" s="23" t="s">
        <v>14138</v>
      </c>
      <c r="K859" s="23" t="s">
        <v>15107</v>
      </c>
      <c r="L859" s="24" t="s">
        <v>15108</v>
      </c>
      <c r="M859" s="23" t="s">
        <v>7274</v>
      </c>
      <c r="N859" s="23" t="s">
        <v>8500</v>
      </c>
      <c r="O859" s="23" t="s">
        <v>15109</v>
      </c>
      <c r="P859" s="25" t="s">
        <v>15110</v>
      </c>
      <c r="Q859" s="25" t="s">
        <v>15111</v>
      </c>
      <c r="R859" s="25" t="s">
        <v>9960</v>
      </c>
      <c r="S859" s="25" t="s">
        <v>15112</v>
      </c>
      <c r="T859" s="23" t="s">
        <v>8196</v>
      </c>
      <c r="U859" s="23" t="s">
        <v>15113</v>
      </c>
      <c r="V859" s="25" t="s">
        <v>15114</v>
      </c>
      <c r="W859" s="23" t="s">
        <v>13264</v>
      </c>
      <c r="X859" s="23" t="s">
        <v>7226</v>
      </c>
      <c r="Y859" s="23" t="s">
        <v>7226</v>
      </c>
      <c r="Z859" s="25" t="s">
        <v>7225</v>
      </c>
      <c r="AA859" s="23" t="s">
        <v>8026</v>
      </c>
      <c r="AB859" s="23" t="s">
        <v>13768</v>
      </c>
      <c r="AC859" s="25" t="s">
        <v>15115</v>
      </c>
    </row>
    <row r="860" spans="2:29" x14ac:dyDescent="0.25">
      <c r="B860" s="21" t="s">
        <v>8488</v>
      </c>
      <c r="C860" s="22" t="s">
        <v>8185</v>
      </c>
      <c r="D860" s="23" t="s">
        <v>8488</v>
      </c>
      <c r="E860" s="23" t="s">
        <v>7266</v>
      </c>
      <c r="F860" s="23" t="s">
        <v>14946</v>
      </c>
      <c r="G860" s="23" t="s">
        <v>8186</v>
      </c>
      <c r="H860" s="23" t="s">
        <v>15116</v>
      </c>
      <c r="I860" s="23" t="s">
        <v>14989</v>
      </c>
      <c r="J860" s="23" t="s">
        <v>14138</v>
      </c>
      <c r="K860" s="23" t="s">
        <v>15117</v>
      </c>
      <c r="L860" s="24" t="s">
        <v>15118</v>
      </c>
      <c r="M860" s="23" t="s">
        <v>7274</v>
      </c>
      <c r="N860" s="23" t="s">
        <v>8500</v>
      </c>
      <c r="O860" s="23" t="s">
        <v>15046</v>
      </c>
      <c r="P860" s="25" t="s">
        <v>15119</v>
      </c>
      <c r="Q860" s="25" t="s">
        <v>15120</v>
      </c>
      <c r="R860" s="25" t="s">
        <v>11845</v>
      </c>
      <c r="S860" s="25" t="s">
        <v>15121</v>
      </c>
      <c r="T860" s="23" t="s">
        <v>8196</v>
      </c>
      <c r="U860" s="23" t="s">
        <v>15122</v>
      </c>
      <c r="V860" s="25" t="s">
        <v>15123</v>
      </c>
      <c r="W860" s="23" t="s">
        <v>13264</v>
      </c>
      <c r="X860" s="23" t="s">
        <v>7226</v>
      </c>
      <c r="Y860" s="23" t="s">
        <v>7226</v>
      </c>
      <c r="Z860" s="25" t="s">
        <v>7225</v>
      </c>
      <c r="AA860" s="23" t="s">
        <v>8026</v>
      </c>
      <c r="AB860" s="23" t="s">
        <v>13768</v>
      </c>
      <c r="AC860" s="25" t="s">
        <v>15124</v>
      </c>
    </row>
    <row r="861" spans="2:29" x14ac:dyDescent="0.25">
      <c r="B861" s="21" t="s">
        <v>8488</v>
      </c>
      <c r="C861" s="22" t="s">
        <v>8185</v>
      </c>
      <c r="D861" s="23" t="s">
        <v>8488</v>
      </c>
      <c r="E861" s="23" t="s">
        <v>7266</v>
      </c>
      <c r="F861" s="23" t="s">
        <v>14946</v>
      </c>
      <c r="G861" s="23" t="s">
        <v>8186</v>
      </c>
      <c r="H861" s="23" t="s">
        <v>15125</v>
      </c>
      <c r="I861" s="23" t="s">
        <v>14989</v>
      </c>
      <c r="J861" s="23" t="s">
        <v>14138</v>
      </c>
      <c r="K861" s="23" t="s">
        <v>15126</v>
      </c>
      <c r="L861" s="24" t="s">
        <v>15127</v>
      </c>
      <c r="M861" s="23" t="s">
        <v>7274</v>
      </c>
      <c r="N861" s="23" t="s">
        <v>8500</v>
      </c>
      <c r="O861" s="23" t="s">
        <v>15128</v>
      </c>
      <c r="P861" s="25" t="s">
        <v>15129</v>
      </c>
      <c r="Q861" s="25" t="s">
        <v>15130</v>
      </c>
      <c r="R861" s="25" t="s">
        <v>15131</v>
      </c>
      <c r="S861" s="25" t="s">
        <v>15132</v>
      </c>
      <c r="T861" s="23" t="s">
        <v>8196</v>
      </c>
      <c r="U861" s="23" t="s">
        <v>15133</v>
      </c>
      <c r="V861" s="25" t="s">
        <v>15134</v>
      </c>
      <c r="W861" s="23" t="s">
        <v>13264</v>
      </c>
      <c r="X861" s="23" t="s">
        <v>7226</v>
      </c>
      <c r="Y861" s="23" t="s">
        <v>7226</v>
      </c>
      <c r="Z861" s="25" t="s">
        <v>7225</v>
      </c>
      <c r="AA861" s="23" t="s">
        <v>8026</v>
      </c>
      <c r="AB861" s="23" t="s">
        <v>13768</v>
      </c>
      <c r="AC861" s="25" t="s">
        <v>15135</v>
      </c>
    </row>
    <row r="862" spans="2:29" x14ac:dyDescent="0.25">
      <c r="B862" s="21" t="s">
        <v>8488</v>
      </c>
      <c r="C862" s="22" t="s">
        <v>8185</v>
      </c>
      <c r="D862" s="23" t="s">
        <v>8488</v>
      </c>
      <c r="E862" s="23" t="s">
        <v>7266</v>
      </c>
      <c r="F862" s="23" t="s">
        <v>14946</v>
      </c>
      <c r="G862" s="23" t="s">
        <v>8186</v>
      </c>
      <c r="H862" s="23" t="s">
        <v>15136</v>
      </c>
      <c r="I862" s="23" t="s">
        <v>14989</v>
      </c>
      <c r="J862" s="23" t="s">
        <v>14138</v>
      </c>
      <c r="K862" s="23" t="s">
        <v>15137</v>
      </c>
      <c r="L862" s="24" t="s">
        <v>15138</v>
      </c>
      <c r="M862" s="23" t="s">
        <v>7274</v>
      </c>
      <c r="N862" s="23" t="s">
        <v>8500</v>
      </c>
      <c r="O862" s="23" t="s">
        <v>15139</v>
      </c>
      <c r="P862" s="25" t="s">
        <v>15140</v>
      </c>
      <c r="Q862" s="25" t="s">
        <v>15141</v>
      </c>
      <c r="R862" s="25" t="s">
        <v>15142</v>
      </c>
      <c r="S862" s="25" t="s">
        <v>15143</v>
      </c>
      <c r="T862" s="23" t="s">
        <v>8196</v>
      </c>
      <c r="U862" s="23" t="s">
        <v>14146</v>
      </c>
      <c r="V862" s="25" t="s">
        <v>15144</v>
      </c>
      <c r="W862" s="23" t="s">
        <v>13264</v>
      </c>
      <c r="X862" s="23" t="s">
        <v>7226</v>
      </c>
      <c r="Y862" s="23" t="s">
        <v>7226</v>
      </c>
      <c r="Z862" s="25" t="s">
        <v>7225</v>
      </c>
      <c r="AA862" s="23" t="s">
        <v>8026</v>
      </c>
      <c r="AB862" s="23" t="s">
        <v>13768</v>
      </c>
      <c r="AC862" s="25" t="s">
        <v>15145</v>
      </c>
    </row>
    <row r="863" spans="2:29" x14ac:dyDescent="0.25">
      <c r="B863" s="21"/>
      <c r="C863" s="22"/>
      <c r="D863" s="23"/>
      <c r="E863" s="23"/>
      <c r="F863" s="23"/>
      <c r="G863" s="23"/>
      <c r="H863" s="26"/>
      <c r="I863" s="23"/>
      <c r="J863" s="26"/>
      <c r="K863" s="26"/>
      <c r="L863" s="27" t="s">
        <v>15146</v>
      </c>
      <c r="M863" s="26"/>
      <c r="N863" s="26"/>
      <c r="O863" s="26"/>
      <c r="P863" s="28" t="s">
        <v>15147</v>
      </c>
      <c r="Q863" s="28" t="s">
        <v>15148</v>
      </c>
      <c r="R863" s="28" t="s">
        <v>15149</v>
      </c>
      <c r="S863" s="28" t="s">
        <v>15150</v>
      </c>
      <c r="T863" s="26"/>
      <c r="U863" s="26"/>
      <c r="V863" s="28" t="s">
        <v>15151</v>
      </c>
      <c r="W863" s="26"/>
      <c r="X863" s="26"/>
      <c r="Y863" s="26"/>
      <c r="Z863" s="28" t="s">
        <v>7225</v>
      </c>
      <c r="AA863" s="26"/>
      <c r="AB863" s="26"/>
      <c r="AC863" s="28" t="s">
        <v>15152</v>
      </c>
    </row>
    <row r="864" spans="2:29" x14ac:dyDescent="0.25">
      <c r="B864" s="21" t="s">
        <v>8488</v>
      </c>
      <c r="C864" s="22" t="s">
        <v>8344</v>
      </c>
      <c r="D864" s="23" t="s">
        <v>7267</v>
      </c>
      <c r="E864" s="23" t="s">
        <v>8487</v>
      </c>
      <c r="F864" s="23" t="s">
        <v>13252</v>
      </c>
      <c r="G864" s="23" t="s">
        <v>8345</v>
      </c>
      <c r="H864" s="23" t="s">
        <v>15153</v>
      </c>
      <c r="I864" s="23" t="s">
        <v>15154</v>
      </c>
      <c r="J864" s="23" t="s">
        <v>12588</v>
      </c>
      <c r="K864" s="23" t="s">
        <v>15155</v>
      </c>
      <c r="L864" s="24" t="s">
        <v>15156</v>
      </c>
      <c r="M864" s="23" t="s">
        <v>7274</v>
      </c>
      <c r="N864" s="23" t="s">
        <v>12659</v>
      </c>
      <c r="O864" s="23" t="s">
        <v>15157</v>
      </c>
      <c r="P864" s="25" t="s">
        <v>15158</v>
      </c>
      <c r="Q864" s="25" t="s">
        <v>15159</v>
      </c>
      <c r="R864" s="25" t="s">
        <v>15160</v>
      </c>
      <c r="S864" s="25" t="s">
        <v>15161</v>
      </c>
      <c r="T864" s="23" t="s">
        <v>7226</v>
      </c>
      <c r="U864" s="23" t="s">
        <v>7226</v>
      </c>
      <c r="V864" s="25" t="s">
        <v>15159</v>
      </c>
      <c r="W864" s="23" t="s">
        <v>13264</v>
      </c>
      <c r="X864" s="23" t="s">
        <v>7226</v>
      </c>
      <c r="Y864" s="23" t="s">
        <v>7226</v>
      </c>
      <c r="Z864" s="25" t="s">
        <v>7225</v>
      </c>
      <c r="AA864" s="23" t="s">
        <v>8026</v>
      </c>
      <c r="AB864" s="23" t="s">
        <v>12665</v>
      </c>
      <c r="AC864" s="25" t="s">
        <v>15162</v>
      </c>
    </row>
    <row r="865" spans="2:29" x14ac:dyDescent="0.25">
      <c r="B865" s="21" t="s">
        <v>8488</v>
      </c>
      <c r="C865" s="22" t="s">
        <v>8344</v>
      </c>
      <c r="D865" s="23" t="s">
        <v>7267</v>
      </c>
      <c r="E865" s="23" t="s">
        <v>8487</v>
      </c>
      <c r="F865" s="23" t="s">
        <v>13252</v>
      </c>
      <c r="G865" s="23" t="s">
        <v>8345</v>
      </c>
      <c r="H865" s="23" t="s">
        <v>15163</v>
      </c>
      <c r="I865" s="23" t="s">
        <v>15154</v>
      </c>
      <c r="J865" s="23" t="s">
        <v>12588</v>
      </c>
      <c r="K865" s="23" t="s">
        <v>15164</v>
      </c>
      <c r="L865" s="24" t="s">
        <v>15165</v>
      </c>
      <c r="M865" s="23" t="s">
        <v>7274</v>
      </c>
      <c r="N865" s="23" t="s">
        <v>12659</v>
      </c>
      <c r="O865" s="23" t="s">
        <v>15166</v>
      </c>
      <c r="P865" s="25" t="s">
        <v>15167</v>
      </c>
      <c r="Q865" s="25" t="s">
        <v>15168</v>
      </c>
      <c r="R865" s="25" t="s">
        <v>10140</v>
      </c>
      <c r="S865" s="25" t="s">
        <v>15169</v>
      </c>
      <c r="T865" s="23" t="s">
        <v>7226</v>
      </c>
      <c r="U865" s="23" t="s">
        <v>7226</v>
      </c>
      <c r="V865" s="25" t="s">
        <v>15168</v>
      </c>
      <c r="W865" s="23" t="s">
        <v>13264</v>
      </c>
      <c r="X865" s="23" t="s">
        <v>7226</v>
      </c>
      <c r="Y865" s="23" t="s">
        <v>7226</v>
      </c>
      <c r="Z865" s="25" t="s">
        <v>7225</v>
      </c>
      <c r="AA865" s="23" t="s">
        <v>8026</v>
      </c>
      <c r="AB865" s="23" t="s">
        <v>12665</v>
      </c>
      <c r="AC865" s="25" t="s">
        <v>15170</v>
      </c>
    </row>
    <row r="866" spans="2:29" x14ac:dyDescent="0.25">
      <c r="B866" s="21" t="s">
        <v>8488</v>
      </c>
      <c r="C866" s="22" t="s">
        <v>8344</v>
      </c>
      <c r="D866" s="23" t="s">
        <v>7267</v>
      </c>
      <c r="E866" s="23" t="s">
        <v>8487</v>
      </c>
      <c r="F866" s="23" t="s">
        <v>13252</v>
      </c>
      <c r="G866" s="23" t="s">
        <v>8345</v>
      </c>
      <c r="H866" s="23" t="s">
        <v>15171</v>
      </c>
      <c r="I866" s="23" t="s">
        <v>15154</v>
      </c>
      <c r="J866" s="23" t="s">
        <v>12588</v>
      </c>
      <c r="K866" s="23" t="s">
        <v>15172</v>
      </c>
      <c r="L866" s="24" t="s">
        <v>15173</v>
      </c>
      <c r="M866" s="23" t="s">
        <v>7274</v>
      </c>
      <c r="N866" s="23" t="s">
        <v>12659</v>
      </c>
      <c r="O866" s="23" t="s">
        <v>15174</v>
      </c>
      <c r="P866" s="25" t="s">
        <v>15175</v>
      </c>
      <c r="Q866" s="25" t="s">
        <v>15176</v>
      </c>
      <c r="R866" s="25" t="s">
        <v>7873</v>
      </c>
      <c r="S866" s="25" t="s">
        <v>15177</v>
      </c>
      <c r="T866" s="23" t="s">
        <v>7226</v>
      </c>
      <c r="U866" s="23" t="s">
        <v>7226</v>
      </c>
      <c r="V866" s="25" t="s">
        <v>15176</v>
      </c>
      <c r="W866" s="23" t="s">
        <v>13264</v>
      </c>
      <c r="X866" s="23" t="s">
        <v>7226</v>
      </c>
      <c r="Y866" s="23" t="s">
        <v>7226</v>
      </c>
      <c r="Z866" s="25" t="s">
        <v>7225</v>
      </c>
      <c r="AA866" s="23" t="s">
        <v>8026</v>
      </c>
      <c r="AB866" s="23" t="s">
        <v>12665</v>
      </c>
      <c r="AC866" s="25" t="s">
        <v>15178</v>
      </c>
    </row>
    <row r="867" spans="2:29" x14ac:dyDescent="0.25">
      <c r="B867" s="21" t="s">
        <v>8488</v>
      </c>
      <c r="C867" s="22" t="s">
        <v>8344</v>
      </c>
      <c r="D867" s="23" t="s">
        <v>7267</v>
      </c>
      <c r="E867" s="23" t="s">
        <v>8487</v>
      </c>
      <c r="F867" s="23" t="s">
        <v>13252</v>
      </c>
      <c r="G867" s="23" t="s">
        <v>8345</v>
      </c>
      <c r="H867" s="23" t="s">
        <v>15179</v>
      </c>
      <c r="I867" s="23" t="s">
        <v>15154</v>
      </c>
      <c r="J867" s="23" t="s">
        <v>12588</v>
      </c>
      <c r="K867" s="23" t="s">
        <v>15180</v>
      </c>
      <c r="L867" s="24" t="s">
        <v>15181</v>
      </c>
      <c r="M867" s="23" t="s">
        <v>7274</v>
      </c>
      <c r="N867" s="23" t="s">
        <v>12659</v>
      </c>
      <c r="O867" s="23" t="s">
        <v>15182</v>
      </c>
      <c r="P867" s="25" t="s">
        <v>15183</v>
      </c>
      <c r="Q867" s="25" t="s">
        <v>15184</v>
      </c>
      <c r="R867" s="25" t="s">
        <v>15185</v>
      </c>
      <c r="S867" s="25" t="s">
        <v>15186</v>
      </c>
      <c r="T867" s="23" t="s">
        <v>7226</v>
      </c>
      <c r="U867" s="23" t="s">
        <v>7226</v>
      </c>
      <c r="V867" s="25" t="s">
        <v>15184</v>
      </c>
      <c r="W867" s="23" t="s">
        <v>13264</v>
      </c>
      <c r="X867" s="23" t="s">
        <v>7226</v>
      </c>
      <c r="Y867" s="23" t="s">
        <v>7226</v>
      </c>
      <c r="Z867" s="25" t="s">
        <v>7225</v>
      </c>
      <c r="AA867" s="23" t="s">
        <v>8026</v>
      </c>
      <c r="AB867" s="23" t="s">
        <v>12665</v>
      </c>
      <c r="AC867" s="25" t="s">
        <v>15187</v>
      </c>
    </row>
    <row r="868" spans="2:29" x14ac:dyDescent="0.25">
      <c r="B868" s="21" t="s">
        <v>8488</v>
      </c>
      <c r="C868" s="22" t="s">
        <v>8344</v>
      </c>
      <c r="D868" s="23" t="s">
        <v>7267</v>
      </c>
      <c r="E868" s="23" t="s">
        <v>8487</v>
      </c>
      <c r="F868" s="23" t="s">
        <v>13252</v>
      </c>
      <c r="G868" s="23" t="s">
        <v>8345</v>
      </c>
      <c r="H868" s="23" t="s">
        <v>15188</v>
      </c>
      <c r="I868" s="23" t="s">
        <v>15154</v>
      </c>
      <c r="J868" s="23" t="s">
        <v>12588</v>
      </c>
      <c r="K868" s="23" t="s">
        <v>15189</v>
      </c>
      <c r="L868" s="24" t="s">
        <v>15190</v>
      </c>
      <c r="M868" s="23" t="s">
        <v>7274</v>
      </c>
      <c r="N868" s="23" t="s">
        <v>12659</v>
      </c>
      <c r="O868" s="23" t="s">
        <v>15191</v>
      </c>
      <c r="P868" s="25" t="s">
        <v>15192</v>
      </c>
      <c r="Q868" s="25" t="s">
        <v>15193</v>
      </c>
      <c r="R868" s="25" t="s">
        <v>15194</v>
      </c>
      <c r="S868" s="25" t="s">
        <v>15195</v>
      </c>
      <c r="T868" s="23" t="s">
        <v>7226</v>
      </c>
      <c r="U868" s="23" t="s">
        <v>7226</v>
      </c>
      <c r="V868" s="25" t="s">
        <v>15193</v>
      </c>
      <c r="W868" s="23" t="s">
        <v>13264</v>
      </c>
      <c r="X868" s="23" t="s">
        <v>7226</v>
      </c>
      <c r="Y868" s="23" t="s">
        <v>7226</v>
      </c>
      <c r="Z868" s="25" t="s">
        <v>7225</v>
      </c>
      <c r="AA868" s="23" t="s">
        <v>8026</v>
      </c>
      <c r="AB868" s="23" t="s">
        <v>12665</v>
      </c>
      <c r="AC868" s="25" t="s">
        <v>15196</v>
      </c>
    </row>
    <row r="869" spans="2:29" x14ac:dyDescent="0.25">
      <c r="B869" s="21" t="s">
        <v>8488</v>
      </c>
      <c r="C869" s="22" t="s">
        <v>8344</v>
      </c>
      <c r="D869" s="23" t="s">
        <v>7267</v>
      </c>
      <c r="E869" s="23" t="s">
        <v>8487</v>
      </c>
      <c r="F869" s="23" t="s">
        <v>13252</v>
      </c>
      <c r="G869" s="23" t="s">
        <v>8345</v>
      </c>
      <c r="H869" s="23" t="s">
        <v>15197</v>
      </c>
      <c r="I869" s="23" t="s">
        <v>15154</v>
      </c>
      <c r="J869" s="23" t="s">
        <v>12588</v>
      </c>
      <c r="K869" s="23" t="s">
        <v>15198</v>
      </c>
      <c r="L869" s="24" t="s">
        <v>15199</v>
      </c>
      <c r="M869" s="23" t="s">
        <v>7274</v>
      </c>
      <c r="N869" s="23" t="s">
        <v>12659</v>
      </c>
      <c r="O869" s="23" t="s">
        <v>15200</v>
      </c>
      <c r="P869" s="25" t="s">
        <v>15201</v>
      </c>
      <c r="Q869" s="25" t="s">
        <v>15202</v>
      </c>
      <c r="R869" s="25" t="s">
        <v>15203</v>
      </c>
      <c r="S869" s="25" t="s">
        <v>15204</v>
      </c>
      <c r="T869" s="23" t="s">
        <v>7226</v>
      </c>
      <c r="U869" s="23" t="s">
        <v>7226</v>
      </c>
      <c r="V869" s="25" t="s">
        <v>15202</v>
      </c>
      <c r="W869" s="23" t="s">
        <v>13264</v>
      </c>
      <c r="X869" s="23" t="s">
        <v>7226</v>
      </c>
      <c r="Y869" s="23" t="s">
        <v>7226</v>
      </c>
      <c r="Z869" s="25" t="s">
        <v>7225</v>
      </c>
      <c r="AA869" s="23" t="s">
        <v>8026</v>
      </c>
      <c r="AB869" s="23" t="s">
        <v>12665</v>
      </c>
      <c r="AC869" s="25" t="s">
        <v>15205</v>
      </c>
    </row>
    <row r="870" spans="2:29" x14ac:dyDescent="0.25">
      <c r="B870" s="21"/>
      <c r="C870" s="22"/>
      <c r="D870" s="23"/>
      <c r="E870" s="23"/>
      <c r="F870" s="23"/>
      <c r="G870" s="23"/>
      <c r="H870" s="26"/>
      <c r="I870" s="23"/>
      <c r="J870" s="26"/>
      <c r="K870" s="26"/>
      <c r="L870" s="27" t="s">
        <v>15206</v>
      </c>
      <c r="M870" s="26"/>
      <c r="N870" s="26"/>
      <c r="O870" s="26"/>
      <c r="P870" s="28" t="s">
        <v>15207</v>
      </c>
      <c r="Q870" s="28" t="s">
        <v>15208</v>
      </c>
      <c r="R870" s="28" t="s">
        <v>15209</v>
      </c>
      <c r="S870" s="28" t="s">
        <v>15210</v>
      </c>
      <c r="T870" s="26"/>
      <c r="U870" s="26"/>
      <c r="V870" s="28" t="s">
        <v>15208</v>
      </c>
      <c r="W870" s="26"/>
      <c r="X870" s="26"/>
      <c r="Y870" s="26"/>
      <c r="Z870" s="28" t="s">
        <v>7225</v>
      </c>
      <c r="AA870" s="26"/>
      <c r="AB870" s="26"/>
      <c r="AC870" s="28" t="s">
        <v>15211</v>
      </c>
    </row>
    <row r="871" spans="2:29" x14ac:dyDescent="0.25">
      <c r="B871" s="21" t="s">
        <v>8488</v>
      </c>
      <c r="C871" s="22" t="s">
        <v>8344</v>
      </c>
      <c r="D871" s="23" t="s">
        <v>8488</v>
      </c>
      <c r="E871" s="23" t="s">
        <v>7580</v>
      </c>
      <c r="F871" s="23" t="s">
        <v>13252</v>
      </c>
      <c r="G871" s="23" t="s">
        <v>8345</v>
      </c>
      <c r="H871" s="23" t="s">
        <v>15212</v>
      </c>
      <c r="I871" s="23" t="s">
        <v>15213</v>
      </c>
      <c r="J871" s="23" t="s">
        <v>12810</v>
      </c>
      <c r="K871" s="23" t="s">
        <v>15214</v>
      </c>
      <c r="L871" s="24" t="s">
        <v>15215</v>
      </c>
      <c r="M871" s="23" t="s">
        <v>7274</v>
      </c>
      <c r="N871" s="23" t="s">
        <v>15216</v>
      </c>
      <c r="O871" s="23" t="s">
        <v>15217</v>
      </c>
      <c r="P871" s="25" t="s">
        <v>15218</v>
      </c>
      <c r="Q871" s="25" t="s">
        <v>15219</v>
      </c>
      <c r="R871" s="25" t="s">
        <v>10516</v>
      </c>
      <c r="S871" s="25" t="s">
        <v>15220</v>
      </c>
      <c r="T871" s="23" t="s">
        <v>7226</v>
      </c>
      <c r="U871" s="23" t="s">
        <v>7226</v>
      </c>
      <c r="V871" s="25" t="s">
        <v>15219</v>
      </c>
      <c r="W871" s="23" t="s">
        <v>13264</v>
      </c>
      <c r="X871" s="23" t="s">
        <v>7226</v>
      </c>
      <c r="Y871" s="23" t="s">
        <v>7226</v>
      </c>
      <c r="Z871" s="25" t="s">
        <v>7225</v>
      </c>
      <c r="AA871" s="23" t="s">
        <v>8026</v>
      </c>
      <c r="AB871" s="23" t="s">
        <v>15221</v>
      </c>
      <c r="AC871" s="25" t="s">
        <v>15222</v>
      </c>
    </row>
    <row r="872" spans="2:29" x14ac:dyDescent="0.25">
      <c r="B872" s="21" t="s">
        <v>8488</v>
      </c>
      <c r="C872" s="22" t="s">
        <v>8344</v>
      </c>
      <c r="D872" s="23" t="s">
        <v>8488</v>
      </c>
      <c r="E872" s="23" t="s">
        <v>7580</v>
      </c>
      <c r="F872" s="23" t="s">
        <v>13252</v>
      </c>
      <c r="G872" s="23" t="s">
        <v>8345</v>
      </c>
      <c r="H872" s="23" t="s">
        <v>15223</v>
      </c>
      <c r="I872" s="23" t="s">
        <v>15213</v>
      </c>
      <c r="J872" s="23" t="s">
        <v>12810</v>
      </c>
      <c r="K872" s="23" t="s">
        <v>15224</v>
      </c>
      <c r="L872" s="24" t="s">
        <v>15225</v>
      </c>
      <c r="M872" s="23" t="s">
        <v>7274</v>
      </c>
      <c r="N872" s="23" t="s">
        <v>15216</v>
      </c>
      <c r="O872" s="23" t="s">
        <v>15226</v>
      </c>
      <c r="P872" s="25" t="s">
        <v>15227</v>
      </c>
      <c r="Q872" s="25" t="s">
        <v>15228</v>
      </c>
      <c r="R872" s="25" t="s">
        <v>15229</v>
      </c>
      <c r="S872" s="25" t="s">
        <v>15230</v>
      </c>
      <c r="T872" s="23" t="s">
        <v>7226</v>
      </c>
      <c r="U872" s="23" t="s">
        <v>7226</v>
      </c>
      <c r="V872" s="25" t="s">
        <v>15228</v>
      </c>
      <c r="W872" s="23" t="s">
        <v>13264</v>
      </c>
      <c r="X872" s="23" t="s">
        <v>7226</v>
      </c>
      <c r="Y872" s="23" t="s">
        <v>7226</v>
      </c>
      <c r="Z872" s="25" t="s">
        <v>7225</v>
      </c>
      <c r="AA872" s="23" t="s">
        <v>8026</v>
      </c>
      <c r="AB872" s="23" t="s">
        <v>15221</v>
      </c>
      <c r="AC872" s="25" t="s">
        <v>15231</v>
      </c>
    </row>
    <row r="873" spans="2:29" x14ac:dyDescent="0.25">
      <c r="B873" s="21" t="s">
        <v>8488</v>
      </c>
      <c r="C873" s="22" t="s">
        <v>8344</v>
      </c>
      <c r="D873" s="23" t="s">
        <v>8488</v>
      </c>
      <c r="E873" s="23" t="s">
        <v>7580</v>
      </c>
      <c r="F873" s="23" t="s">
        <v>13252</v>
      </c>
      <c r="G873" s="23" t="s">
        <v>8345</v>
      </c>
      <c r="H873" s="23" t="s">
        <v>15232</v>
      </c>
      <c r="I873" s="23" t="s">
        <v>15213</v>
      </c>
      <c r="J873" s="23" t="s">
        <v>12810</v>
      </c>
      <c r="K873" s="23" t="s">
        <v>15233</v>
      </c>
      <c r="L873" s="24" t="s">
        <v>15234</v>
      </c>
      <c r="M873" s="23" t="s">
        <v>7274</v>
      </c>
      <c r="N873" s="23" t="s">
        <v>15216</v>
      </c>
      <c r="O873" s="23" t="s">
        <v>15235</v>
      </c>
      <c r="P873" s="25" t="s">
        <v>15236</v>
      </c>
      <c r="Q873" s="25" t="s">
        <v>15237</v>
      </c>
      <c r="R873" s="25" t="s">
        <v>10455</v>
      </c>
      <c r="S873" s="25" t="s">
        <v>15238</v>
      </c>
      <c r="T873" s="23" t="s">
        <v>7226</v>
      </c>
      <c r="U873" s="23" t="s">
        <v>7226</v>
      </c>
      <c r="V873" s="25" t="s">
        <v>15237</v>
      </c>
      <c r="W873" s="23" t="s">
        <v>13264</v>
      </c>
      <c r="X873" s="23" t="s">
        <v>7226</v>
      </c>
      <c r="Y873" s="23" t="s">
        <v>7226</v>
      </c>
      <c r="Z873" s="25" t="s">
        <v>7225</v>
      </c>
      <c r="AA873" s="23" t="s">
        <v>8026</v>
      </c>
      <c r="AB873" s="23" t="s">
        <v>15221</v>
      </c>
      <c r="AC873" s="25" t="s">
        <v>15239</v>
      </c>
    </row>
    <row r="874" spans="2:29" x14ac:dyDescent="0.25">
      <c r="B874" s="21" t="s">
        <v>8488</v>
      </c>
      <c r="C874" s="22" t="s">
        <v>8344</v>
      </c>
      <c r="D874" s="23" t="s">
        <v>8488</v>
      </c>
      <c r="E874" s="23" t="s">
        <v>7580</v>
      </c>
      <c r="F874" s="23" t="s">
        <v>13252</v>
      </c>
      <c r="G874" s="23" t="s">
        <v>8345</v>
      </c>
      <c r="H874" s="23" t="s">
        <v>15240</v>
      </c>
      <c r="I874" s="23" t="s">
        <v>15213</v>
      </c>
      <c r="J874" s="23" t="s">
        <v>12810</v>
      </c>
      <c r="K874" s="23" t="s">
        <v>15241</v>
      </c>
      <c r="L874" s="24" t="s">
        <v>15242</v>
      </c>
      <c r="M874" s="23" t="s">
        <v>7274</v>
      </c>
      <c r="N874" s="23" t="s">
        <v>15216</v>
      </c>
      <c r="O874" s="23" t="s">
        <v>15243</v>
      </c>
      <c r="P874" s="25" t="s">
        <v>15244</v>
      </c>
      <c r="Q874" s="25" t="s">
        <v>15245</v>
      </c>
      <c r="R874" s="25" t="s">
        <v>10243</v>
      </c>
      <c r="S874" s="25" t="s">
        <v>15246</v>
      </c>
      <c r="T874" s="23" t="s">
        <v>7226</v>
      </c>
      <c r="U874" s="23" t="s">
        <v>7226</v>
      </c>
      <c r="V874" s="25" t="s">
        <v>15245</v>
      </c>
      <c r="W874" s="23" t="s">
        <v>13264</v>
      </c>
      <c r="X874" s="23" t="s">
        <v>7226</v>
      </c>
      <c r="Y874" s="23" t="s">
        <v>7226</v>
      </c>
      <c r="Z874" s="25" t="s">
        <v>7225</v>
      </c>
      <c r="AA874" s="23" t="s">
        <v>8026</v>
      </c>
      <c r="AB874" s="23" t="s">
        <v>15221</v>
      </c>
      <c r="AC874" s="25" t="s">
        <v>15247</v>
      </c>
    </row>
    <row r="875" spans="2:29" x14ac:dyDescent="0.25">
      <c r="B875" s="21" t="s">
        <v>8488</v>
      </c>
      <c r="C875" s="22" t="s">
        <v>8344</v>
      </c>
      <c r="D875" s="23" t="s">
        <v>8488</v>
      </c>
      <c r="E875" s="23" t="s">
        <v>7580</v>
      </c>
      <c r="F875" s="23" t="s">
        <v>13252</v>
      </c>
      <c r="G875" s="23" t="s">
        <v>8345</v>
      </c>
      <c r="H875" s="23" t="s">
        <v>15248</v>
      </c>
      <c r="I875" s="23" t="s">
        <v>15213</v>
      </c>
      <c r="J875" s="23" t="s">
        <v>12810</v>
      </c>
      <c r="K875" s="23" t="s">
        <v>15249</v>
      </c>
      <c r="L875" s="24" t="s">
        <v>15250</v>
      </c>
      <c r="M875" s="23" t="s">
        <v>7274</v>
      </c>
      <c r="N875" s="23" t="s">
        <v>15216</v>
      </c>
      <c r="O875" s="23" t="s">
        <v>15251</v>
      </c>
      <c r="P875" s="25" t="s">
        <v>15252</v>
      </c>
      <c r="Q875" s="25" t="s">
        <v>15253</v>
      </c>
      <c r="R875" s="25" t="s">
        <v>8194</v>
      </c>
      <c r="S875" s="25" t="s">
        <v>15254</v>
      </c>
      <c r="T875" s="23" t="s">
        <v>7226</v>
      </c>
      <c r="U875" s="23" t="s">
        <v>7226</v>
      </c>
      <c r="V875" s="25" t="s">
        <v>15253</v>
      </c>
      <c r="W875" s="23" t="s">
        <v>13264</v>
      </c>
      <c r="X875" s="23" t="s">
        <v>7226</v>
      </c>
      <c r="Y875" s="23" t="s">
        <v>7226</v>
      </c>
      <c r="Z875" s="25" t="s">
        <v>7225</v>
      </c>
      <c r="AA875" s="23" t="s">
        <v>8026</v>
      </c>
      <c r="AB875" s="23" t="s">
        <v>15221</v>
      </c>
      <c r="AC875" s="25" t="s">
        <v>15255</v>
      </c>
    </row>
    <row r="876" spans="2:29" x14ac:dyDescent="0.25">
      <c r="B876" s="21" t="s">
        <v>8488</v>
      </c>
      <c r="C876" s="22" t="s">
        <v>8344</v>
      </c>
      <c r="D876" s="23" t="s">
        <v>8488</v>
      </c>
      <c r="E876" s="23" t="s">
        <v>7580</v>
      </c>
      <c r="F876" s="23" t="s">
        <v>13252</v>
      </c>
      <c r="G876" s="23" t="s">
        <v>8345</v>
      </c>
      <c r="H876" s="23" t="s">
        <v>15256</v>
      </c>
      <c r="I876" s="23" t="s">
        <v>15213</v>
      </c>
      <c r="J876" s="23" t="s">
        <v>12810</v>
      </c>
      <c r="K876" s="23" t="s">
        <v>15257</v>
      </c>
      <c r="L876" s="24" t="s">
        <v>15258</v>
      </c>
      <c r="M876" s="23" t="s">
        <v>7274</v>
      </c>
      <c r="N876" s="23" t="s">
        <v>15216</v>
      </c>
      <c r="O876" s="23" t="s">
        <v>15259</v>
      </c>
      <c r="P876" s="25" t="s">
        <v>15260</v>
      </c>
      <c r="Q876" s="25" t="s">
        <v>15261</v>
      </c>
      <c r="R876" s="25" t="s">
        <v>10772</v>
      </c>
      <c r="S876" s="25" t="s">
        <v>15262</v>
      </c>
      <c r="T876" s="23" t="s">
        <v>7226</v>
      </c>
      <c r="U876" s="23" t="s">
        <v>7226</v>
      </c>
      <c r="V876" s="25" t="s">
        <v>15261</v>
      </c>
      <c r="W876" s="23" t="s">
        <v>13264</v>
      </c>
      <c r="X876" s="23" t="s">
        <v>7226</v>
      </c>
      <c r="Y876" s="23" t="s">
        <v>7226</v>
      </c>
      <c r="Z876" s="25" t="s">
        <v>7225</v>
      </c>
      <c r="AA876" s="23" t="s">
        <v>8026</v>
      </c>
      <c r="AB876" s="23" t="s">
        <v>15221</v>
      </c>
      <c r="AC876" s="25" t="s">
        <v>15263</v>
      </c>
    </row>
    <row r="877" spans="2:29" x14ac:dyDescent="0.25">
      <c r="B877" s="21" t="s">
        <v>8488</v>
      </c>
      <c r="C877" s="22" t="s">
        <v>8344</v>
      </c>
      <c r="D877" s="23" t="s">
        <v>8488</v>
      </c>
      <c r="E877" s="23" t="s">
        <v>7580</v>
      </c>
      <c r="F877" s="23" t="s">
        <v>13252</v>
      </c>
      <c r="G877" s="23" t="s">
        <v>8345</v>
      </c>
      <c r="H877" s="23" t="s">
        <v>15264</v>
      </c>
      <c r="I877" s="23" t="s">
        <v>15213</v>
      </c>
      <c r="J877" s="23" t="s">
        <v>12810</v>
      </c>
      <c r="K877" s="23" t="s">
        <v>15265</v>
      </c>
      <c r="L877" s="24" t="s">
        <v>11676</v>
      </c>
      <c r="M877" s="23" t="s">
        <v>7274</v>
      </c>
      <c r="N877" s="23" t="s">
        <v>15216</v>
      </c>
      <c r="O877" s="23" t="s">
        <v>15266</v>
      </c>
      <c r="P877" s="25" t="s">
        <v>15267</v>
      </c>
      <c r="Q877" s="25" t="s">
        <v>15268</v>
      </c>
      <c r="R877" s="25" t="s">
        <v>15269</v>
      </c>
      <c r="S877" s="25" t="s">
        <v>15270</v>
      </c>
      <c r="T877" s="23" t="s">
        <v>7226</v>
      </c>
      <c r="U877" s="23" t="s">
        <v>7226</v>
      </c>
      <c r="V877" s="25" t="s">
        <v>15268</v>
      </c>
      <c r="W877" s="23" t="s">
        <v>13264</v>
      </c>
      <c r="X877" s="23" t="s">
        <v>7226</v>
      </c>
      <c r="Y877" s="23" t="s">
        <v>7226</v>
      </c>
      <c r="Z877" s="25" t="s">
        <v>7225</v>
      </c>
      <c r="AA877" s="23" t="s">
        <v>8026</v>
      </c>
      <c r="AB877" s="23" t="s">
        <v>15221</v>
      </c>
      <c r="AC877" s="25" t="s">
        <v>15271</v>
      </c>
    </row>
    <row r="878" spans="2:29" x14ac:dyDescent="0.25">
      <c r="B878" s="21" t="s">
        <v>8488</v>
      </c>
      <c r="C878" s="22" t="s">
        <v>8344</v>
      </c>
      <c r="D878" s="23" t="s">
        <v>8488</v>
      </c>
      <c r="E878" s="23" t="s">
        <v>7580</v>
      </c>
      <c r="F878" s="23" t="s">
        <v>13252</v>
      </c>
      <c r="G878" s="23" t="s">
        <v>8345</v>
      </c>
      <c r="H878" s="23" t="s">
        <v>15272</v>
      </c>
      <c r="I878" s="23" t="s">
        <v>15213</v>
      </c>
      <c r="J878" s="23" t="s">
        <v>12810</v>
      </c>
      <c r="K878" s="23" t="s">
        <v>15273</v>
      </c>
      <c r="L878" s="24" t="s">
        <v>15274</v>
      </c>
      <c r="M878" s="23" t="s">
        <v>7274</v>
      </c>
      <c r="N878" s="23" t="s">
        <v>15216</v>
      </c>
      <c r="O878" s="23" t="s">
        <v>15275</v>
      </c>
      <c r="P878" s="25" t="s">
        <v>15276</v>
      </c>
      <c r="Q878" s="25" t="s">
        <v>15277</v>
      </c>
      <c r="R878" s="25" t="s">
        <v>15278</v>
      </c>
      <c r="S878" s="25" t="s">
        <v>15279</v>
      </c>
      <c r="T878" s="23" t="s">
        <v>7226</v>
      </c>
      <c r="U878" s="23" t="s">
        <v>7226</v>
      </c>
      <c r="V878" s="25" t="s">
        <v>15277</v>
      </c>
      <c r="W878" s="23" t="s">
        <v>13264</v>
      </c>
      <c r="X878" s="23" t="s">
        <v>7226</v>
      </c>
      <c r="Y878" s="23" t="s">
        <v>7226</v>
      </c>
      <c r="Z878" s="25" t="s">
        <v>7225</v>
      </c>
      <c r="AA878" s="23" t="s">
        <v>8026</v>
      </c>
      <c r="AB878" s="23" t="s">
        <v>15221</v>
      </c>
      <c r="AC878" s="25" t="s">
        <v>15280</v>
      </c>
    </row>
    <row r="879" spans="2:29" x14ac:dyDescent="0.25">
      <c r="B879" s="21"/>
      <c r="C879" s="22"/>
      <c r="D879" s="23"/>
      <c r="E879" s="23"/>
      <c r="F879" s="23"/>
      <c r="G879" s="23"/>
      <c r="H879" s="26"/>
      <c r="I879" s="23"/>
      <c r="J879" s="26"/>
      <c r="K879" s="26"/>
      <c r="L879" s="27" t="s">
        <v>15281</v>
      </c>
      <c r="M879" s="26"/>
      <c r="N879" s="26"/>
      <c r="O879" s="26"/>
      <c r="P879" s="28" t="s">
        <v>15282</v>
      </c>
      <c r="Q879" s="28" t="s">
        <v>15283</v>
      </c>
      <c r="R879" s="28" t="s">
        <v>15284</v>
      </c>
      <c r="S879" s="28" t="s">
        <v>15285</v>
      </c>
      <c r="T879" s="26"/>
      <c r="U879" s="26"/>
      <c r="V879" s="28" t="s">
        <v>15283</v>
      </c>
      <c r="W879" s="26"/>
      <c r="X879" s="26"/>
      <c r="Y879" s="26"/>
      <c r="Z879" s="28" t="s">
        <v>7225</v>
      </c>
      <c r="AA879" s="26"/>
      <c r="AB879" s="26"/>
      <c r="AC879" s="28" t="s">
        <v>15286</v>
      </c>
    </row>
    <row r="880" spans="2:29" x14ac:dyDescent="0.25">
      <c r="B880" s="21" t="s">
        <v>8488</v>
      </c>
      <c r="C880" s="22" t="s">
        <v>8344</v>
      </c>
      <c r="D880" s="23" t="s">
        <v>8488</v>
      </c>
      <c r="E880" s="23" t="s">
        <v>7580</v>
      </c>
      <c r="F880" s="23" t="s">
        <v>13252</v>
      </c>
      <c r="G880" s="23" t="s">
        <v>8345</v>
      </c>
      <c r="H880" s="23" t="s">
        <v>15287</v>
      </c>
      <c r="I880" s="23" t="s">
        <v>15288</v>
      </c>
      <c r="J880" s="23" t="s">
        <v>12868</v>
      </c>
      <c r="K880" s="23" t="s">
        <v>15289</v>
      </c>
      <c r="L880" s="24" t="s">
        <v>15290</v>
      </c>
      <c r="M880" s="23" t="s">
        <v>7274</v>
      </c>
      <c r="N880" s="23" t="s">
        <v>15291</v>
      </c>
      <c r="O880" s="23" t="s">
        <v>15292</v>
      </c>
      <c r="P880" s="25" t="s">
        <v>15293</v>
      </c>
      <c r="Q880" s="25" t="s">
        <v>15294</v>
      </c>
      <c r="R880" s="25" t="s">
        <v>15295</v>
      </c>
      <c r="S880" s="25" t="s">
        <v>15296</v>
      </c>
      <c r="T880" s="23" t="s">
        <v>7226</v>
      </c>
      <c r="U880" s="23" t="s">
        <v>7226</v>
      </c>
      <c r="V880" s="25" t="s">
        <v>15294</v>
      </c>
      <c r="W880" s="23" t="s">
        <v>13264</v>
      </c>
      <c r="X880" s="23" t="s">
        <v>7226</v>
      </c>
      <c r="Y880" s="23" t="s">
        <v>7226</v>
      </c>
      <c r="Z880" s="25" t="s">
        <v>7225</v>
      </c>
      <c r="AA880" s="23" t="s">
        <v>8026</v>
      </c>
      <c r="AB880" s="23" t="s">
        <v>15297</v>
      </c>
      <c r="AC880" s="25" t="s">
        <v>15298</v>
      </c>
    </row>
    <row r="881" spans="2:29" x14ac:dyDescent="0.25">
      <c r="B881" s="21" t="s">
        <v>8488</v>
      </c>
      <c r="C881" s="22" t="s">
        <v>8344</v>
      </c>
      <c r="D881" s="23" t="s">
        <v>8488</v>
      </c>
      <c r="E881" s="23" t="s">
        <v>7580</v>
      </c>
      <c r="F881" s="23" t="s">
        <v>13252</v>
      </c>
      <c r="G881" s="23" t="s">
        <v>8345</v>
      </c>
      <c r="H881" s="23" t="s">
        <v>15299</v>
      </c>
      <c r="I881" s="23" t="s">
        <v>15288</v>
      </c>
      <c r="J881" s="23" t="s">
        <v>12868</v>
      </c>
      <c r="K881" s="23" t="s">
        <v>15300</v>
      </c>
      <c r="L881" s="24" t="s">
        <v>15301</v>
      </c>
      <c r="M881" s="23" t="s">
        <v>7274</v>
      </c>
      <c r="N881" s="23" t="s">
        <v>15291</v>
      </c>
      <c r="O881" s="23" t="s">
        <v>15302</v>
      </c>
      <c r="P881" s="25" t="s">
        <v>15303</v>
      </c>
      <c r="Q881" s="25" t="s">
        <v>15304</v>
      </c>
      <c r="R881" s="25" t="s">
        <v>8957</v>
      </c>
      <c r="S881" s="25" t="s">
        <v>15305</v>
      </c>
      <c r="T881" s="23" t="s">
        <v>7226</v>
      </c>
      <c r="U881" s="23" t="s">
        <v>7226</v>
      </c>
      <c r="V881" s="25" t="s">
        <v>15304</v>
      </c>
      <c r="W881" s="23" t="s">
        <v>13264</v>
      </c>
      <c r="X881" s="23" t="s">
        <v>7226</v>
      </c>
      <c r="Y881" s="23" t="s">
        <v>7226</v>
      </c>
      <c r="Z881" s="25" t="s">
        <v>7225</v>
      </c>
      <c r="AA881" s="23" t="s">
        <v>8026</v>
      </c>
      <c r="AB881" s="23" t="s">
        <v>15297</v>
      </c>
      <c r="AC881" s="25" t="s">
        <v>15306</v>
      </c>
    </row>
    <row r="882" spans="2:29" x14ac:dyDescent="0.25">
      <c r="B882" s="21" t="s">
        <v>8488</v>
      </c>
      <c r="C882" s="22" t="s">
        <v>8344</v>
      </c>
      <c r="D882" s="23" t="s">
        <v>8488</v>
      </c>
      <c r="E882" s="23" t="s">
        <v>7580</v>
      </c>
      <c r="F882" s="23" t="s">
        <v>13252</v>
      </c>
      <c r="G882" s="23" t="s">
        <v>8345</v>
      </c>
      <c r="H882" s="23" t="s">
        <v>15307</v>
      </c>
      <c r="I882" s="23" t="s">
        <v>15288</v>
      </c>
      <c r="J882" s="23" t="s">
        <v>12868</v>
      </c>
      <c r="K882" s="23" t="s">
        <v>15308</v>
      </c>
      <c r="L882" s="24" t="s">
        <v>15309</v>
      </c>
      <c r="M882" s="23" t="s">
        <v>7274</v>
      </c>
      <c r="N882" s="23" t="s">
        <v>15291</v>
      </c>
      <c r="O882" s="23" t="s">
        <v>15310</v>
      </c>
      <c r="P882" s="25" t="s">
        <v>15311</v>
      </c>
      <c r="Q882" s="25" t="s">
        <v>15312</v>
      </c>
      <c r="R882" s="25" t="s">
        <v>10625</v>
      </c>
      <c r="S882" s="25" t="s">
        <v>15313</v>
      </c>
      <c r="T882" s="23" t="s">
        <v>7226</v>
      </c>
      <c r="U882" s="23" t="s">
        <v>7226</v>
      </c>
      <c r="V882" s="25" t="s">
        <v>15312</v>
      </c>
      <c r="W882" s="23" t="s">
        <v>13264</v>
      </c>
      <c r="X882" s="23" t="s">
        <v>7226</v>
      </c>
      <c r="Y882" s="23" t="s">
        <v>7226</v>
      </c>
      <c r="Z882" s="25" t="s">
        <v>7225</v>
      </c>
      <c r="AA882" s="23" t="s">
        <v>8026</v>
      </c>
      <c r="AB882" s="23" t="s">
        <v>15297</v>
      </c>
      <c r="AC882" s="25" t="s">
        <v>15314</v>
      </c>
    </row>
    <row r="883" spans="2:29" x14ac:dyDescent="0.25">
      <c r="B883" s="21" t="s">
        <v>8488</v>
      </c>
      <c r="C883" s="22" t="s">
        <v>8344</v>
      </c>
      <c r="D883" s="23" t="s">
        <v>8488</v>
      </c>
      <c r="E883" s="23" t="s">
        <v>7580</v>
      </c>
      <c r="F883" s="23" t="s">
        <v>13252</v>
      </c>
      <c r="G883" s="23" t="s">
        <v>8345</v>
      </c>
      <c r="H883" s="23" t="s">
        <v>15315</v>
      </c>
      <c r="I883" s="23" t="s">
        <v>15288</v>
      </c>
      <c r="J883" s="23" t="s">
        <v>12868</v>
      </c>
      <c r="K883" s="23" t="s">
        <v>15316</v>
      </c>
      <c r="L883" s="24" t="s">
        <v>15317</v>
      </c>
      <c r="M883" s="23" t="s">
        <v>7274</v>
      </c>
      <c r="N883" s="23" t="s">
        <v>15291</v>
      </c>
      <c r="O883" s="23" t="s">
        <v>15318</v>
      </c>
      <c r="P883" s="25" t="s">
        <v>15319</v>
      </c>
      <c r="Q883" s="25" t="s">
        <v>15320</v>
      </c>
      <c r="R883" s="25" t="s">
        <v>14103</v>
      </c>
      <c r="S883" s="25" t="s">
        <v>15321</v>
      </c>
      <c r="T883" s="23" t="s">
        <v>7226</v>
      </c>
      <c r="U883" s="23" t="s">
        <v>7226</v>
      </c>
      <c r="V883" s="25" t="s">
        <v>15320</v>
      </c>
      <c r="W883" s="23" t="s">
        <v>13264</v>
      </c>
      <c r="X883" s="23" t="s">
        <v>7226</v>
      </c>
      <c r="Y883" s="23" t="s">
        <v>7226</v>
      </c>
      <c r="Z883" s="25" t="s">
        <v>7225</v>
      </c>
      <c r="AA883" s="23" t="s">
        <v>8026</v>
      </c>
      <c r="AB883" s="23" t="s">
        <v>15297</v>
      </c>
      <c r="AC883" s="25" t="s">
        <v>15322</v>
      </c>
    </row>
    <row r="884" spans="2:29" x14ac:dyDescent="0.25">
      <c r="B884" s="21" t="s">
        <v>8488</v>
      </c>
      <c r="C884" s="22" t="s">
        <v>8344</v>
      </c>
      <c r="D884" s="23" t="s">
        <v>8488</v>
      </c>
      <c r="E884" s="23" t="s">
        <v>7580</v>
      </c>
      <c r="F884" s="23" t="s">
        <v>13252</v>
      </c>
      <c r="G884" s="23" t="s">
        <v>8345</v>
      </c>
      <c r="H884" s="23" t="s">
        <v>15323</v>
      </c>
      <c r="I884" s="23" t="s">
        <v>15288</v>
      </c>
      <c r="J884" s="23" t="s">
        <v>12868</v>
      </c>
      <c r="K884" s="23" t="s">
        <v>15324</v>
      </c>
      <c r="L884" s="24" t="s">
        <v>15325</v>
      </c>
      <c r="M884" s="23" t="s">
        <v>7274</v>
      </c>
      <c r="N884" s="23" t="s">
        <v>15291</v>
      </c>
      <c r="O884" s="23" t="s">
        <v>15326</v>
      </c>
      <c r="P884" s="25" t="s">
        <v>15327</v>
      </c>
      <c r="Q884" s="25" t="s">
        <v>15328</v>
      </c>
      <c r="R884" s="25" t="s">
        <v>11696</v>
      </c>
      <c r="S884" s="25" t="s">
        <v>15329</v>
      </c>
      <c r="T884" s="23" t="s">
        <v>7226</v>
      </c>
      <c r="U884" s="23" t="s">
        <v>7226</v>
      </c>
      <c r="V884" s="25" t="s">
        <v>15328</v>
      </c>
      <c r="W884" s="23" t="s">
        <v>13264</v>
      </c>
      <c r="X884" s="23" t="s">
        <v>7226</v>
      </c>
      <c r="Y884" s="23" t="s">
        <v>7226</v>
      </c>
      <c r="Z884" s="25" t="s">
        <v>7225</v>
      </c>
      <c r="AA884" s="23" t="s">
        <v>8026</v>
      </c>
      <c r="AB884" s="23" t="s">
        <v>15297</v>
      </c>
      <c r="AC884" s="25" t="s">
        <v>15330</v>
      </c>
    </row>
    <row r="885" spans="2:29" x14ac:dyDescent="0.25">
      <c r="B885" s="21" t="s">
        <v>8488</v>
      </c>
      <c r="C885" s="22" t="s">
        <v>8344</v>
      </c>
      <c r="D885" s="23" t="s">
        <v>8488</v>
      </c>
      <c r="E885" s="23" t="s">
        <v>7580</v>
      </c>
      <c r="F885" s="23" t="s">
        <v>13252</v>
      </c>
      <c r="G885" s="23" t="s">
        <v>8345</v>
      </c>
      <c r="H885" s="23" t="s">
        <v>15331</v>
      </c>
      <c r="I885" s="23" t="s">
        <v>15288</v>
      </c>
      <c r="J885" s="23" t="s">
        <v>12868</v>
      </c>
      <c r="K885" s="23" t="s">
        <v>15332</v>
      </c>
      <c r="L885" s="24" t="s">
        <v>15333</v>
      </c>
      <c r="M885" s="23" t="s">
        <v>7274</v>
      </c>
      <c r="N885" s="23" t="s">
        <v>15291</v>
      </c>
      <c r="O885" s="23" t="s">
        <v>15334</v>
      </c>
      <c r="P885" s="25" t="s">
        <v>15335</v>
      </c>
      <c r="Q885" s="25" t="s">
        <v>15336</v>
      </c>
      <c r="R885" s="25" t="s">
        <v>15337</v>
      </c>
      <c r="S885" s="25" t="s">
        <v>15338</v>
      </c>
      <c r="T885" s="23" t="s">
        <v>7226</v>
      </c>
      <c r="U885" s="23" t="s">
        <v>7226</v>
      </c>
      <c r="V885" s="25" t="s">
        <v>15336</v>
      </c>
      <c r="W885" s="23" t="s">
        <v>13264</v>
      </c>
      <c r="X885" s="23" t="s">
        <v>7226</v>
      </c>
      <c r="Y885" s="23" t="s">
        <v>7226</v>
      </c>
      <c r="Z885" s="25" t="s">
        <v>7225</v>
      </c>
      <c r="AA885" s="23" t="s">
        <v>8026</v>
      </c>
      <c r="AB885" s="23" t="s">
        <v>15297</v>
      </c>
      <c r="AC885" s="25" t="s">
        <v>15339</v>
      </c>
    </row>
    <row r="886" spans="2:29" x14ac:dyDescent="0.25">
      <c r="B886" s="21" t="s">
        <v>8488</v>
      </c>
      <c r="C886" s="22" t="s">
        <v>8344</v>
      </c>
      <c r="D886" s="23" t="s">
        <v>8488</v>
      </c>
      <c r="E886" s="23" t="s">
        <v>7580</v>
      </c>
      <c r="F886" s="23" t="s">
        <v>13252</v>
      </c>
      <c r="G886" s="23" t="s">
        <v>8345</v>
      </c>
      <c r="H886" s="23" t="s">
        <v>15340</v>
      </c>
      <c r="I886" s="23" t="s">
        <v>15288</v>
      </c>
      <c r="J886" s="23" t="s">
        <v>12868</v>
      </c>
      <c r="K886" s="23" t="s">
        <v>15341</v>
      </c>
      <c r="L886" s="24" t="s">
        <v>15342</v>
      </c>
      <c r="M886" s="23" t="s">
        <v>7274</v>
      </c>
      <c r="N886" s="23" t="s">
        <v>15291</v>
      </c>
      <c r="O886" s="23" t="s">
        <v>15343</v>
      </c>
      <c r="P886" s="25" t="s">
        <v>15344</v>
      </c>
      <c r="Q886" s="25" t="s">
        <v>15345</v>
      </c>
      <c r="R886" s="25" t="s">
        <v>10516</v>
      </c>
      <c r="S886" s="25" t="s">
        <v>15346</v>
      </c>
      <c r="T886" s="23" t="s">
        <v>7226</v>
      </c>
      <c r="U886" s="23" t="s">
        <v>7226</v>
      </c>
      <c r="V886" s="25" t="s">
        <v>15345</v>
      </c>
      <c r="W886" s="23" t="s">
        <v>13264</v>
      </c>
      <c r="X886" s="23" t="s">
        <v>7226</v>
      </c>
      <c r="Y886" s="23" t="s">
        <v>7226</v>
      </c>
      <c r="Z886" s="25" t="s">
        <v>7225</v>
      </c>
      <c r="AA886" s="23" t="s">
        <v>8026</v>
      </c>
      <c r="AB886" s="23" t="s">
        <v>15297</v>
      </c>
      <c r="AC886" s="25" t="s">
        <v>15347</v>
      </c>
    </row>
    <row r="887" spans="2:29" x14ac:dyDescent="0.25">
      <c r="B887" s="21" t="s">
        <v>8488</v>
      </c>
      <c r="C887" s="22" t="s">
        <v>8344</v>
      </c>
      <c r="D887" s="23" t="s">
        <v>8488</v>
      </c>
      <c r="E887" s="23" t="s">
        <v>7580</v>
      </c>
      <c r="F887" s="23" t="s">
        <v>13252</v>
      </c>
      <c r="G887" s="23" t="s">
        <v>8345</v>
      </c>
      <c r="H887" s="23" t="s">
        <v>15348</v>
      </c>
      <c r="I887" s="23" t="s">
        <v>15288</v>
      </c>
      <c r="J887" s="23" t="s">
        <v>12868</v>
      </c>
      <c r="K887" s="23" t="s">
        <v>15349</v>
      </c>
      <c r="L887" s="24" t="s">
        <v>15350</v>
      </c>
      <c r="M887" s="23" t="s">
        <v>7274</v>
      </c>
      <c r="N887" s="23" t="s">
        <v>15291</v>
      </c>
      <c r="O887" s="23" t="s">
        <v>15351</v>
      </c>
      <c r="P887" s="25" t="s">
        <v>15352</v>
      </c>
      <c r="Q887" s="25" t="s">
        <v>15353</v>
      </c>
      <c r="R887" s="25" t="s">
        <v>12009</v>
      </c>
      <c r="S887" s="25" t="s">
        <v>15354</v>
      </c>
      <c r="T887" s="23" t="s">
        <v>7226</v>
      </c>
      <c r="U887" s="23" t="s">
        <v>7226</v>
      </c>
      <c r="V887" s="25" t="s">
        <v>15353</v>
      </c>
      <c r="W887" s="23" t="s">
        <v>13264</v>
      </c>
      <c r="X887" s="23" t="s">
        <v>7226</v>
      </c>
      <c r="Y887" s="23" t="s">
        <v>7226</v>
      </c>
      <c r="Z887" s="25" t="s">
        <v>7225</v>
      </c>
      <c r="AA887" s="23" t="s">
        <v>8026</v>
      </c>
      <c r="AB887" s="23" t="s">
        <v>15297</v>
      </c>
      <c r="AC887" s="25" t="s">
        <v>15355</v>
      </c>
    </row>
    <row r="888" spans="2:29" x14ac:dyDescent="0.25">
      <c r="B888" s="21" t="s">
        <v>8488</v>
      </c>
      <c r="C888" s="22" t="s">
        <v>8344</v>
      </c>
      <c r="D888" s="23" t="s">
        <v>8488</v>
      </c>
      <c r="E888" s="23" t="s">
        <v>7580</v>
      </c>
      <c r="F888" s="23" t="s">
        <v>13252</v>
      </c>
      <c r="G888" s="23" t="s">
        <v>8345</v>
      </c>
      <c r="H888" s="23" t="s">
        <v>15356</v>
      </c>
      <c r="I888" s="23" t="s">
        <v>15288</v>
      </c>
      <c r="J888" s="23" t="s">
        <v>12868</v>
      </c>
      <c r="K888" s="23" t="s">
        <v>15357</v>
      </c>
      <c r="L888" s="24" t="s">
        <v>15358</v>
      </c>
      <c r="M888" s="23" t="s">
        <v>7274</v>
      </c>
      <c r="N888" s="23" t="s">
        <v>15291</v>
      </c>
      <c r="O888" s="23" t="s">
        <v>15359</v>
      </c>
      <c r="P888" s="25" t="s">
        <v>15360</v>
      </c>
      <c r="Q888" s="25" t="s">
        <v>15361</v>
      </c>
      <c r="R888" s="25" t="s">
        <v>15362</v>
      </c>
      <c r="S888" s="25" t="s">
        <v>15363</v>
      </c>
      <c r="T888" s="23" t="s">
        <v>7226</v>
      </c>
      <c r="U888" s="23" t="s">
        <v>7226</v>
      </c>
      <c r="V888" s="25" t="s">
        <v>15361</v>
      </c>
      <c r="W888" s="23" t="s">
        <v>13264</v>
      </c>
      <c r="X888" s="23" t="s">
        <v>7226</v>
      </c>
      <c r="Y888" s="23" t="s">
        <v>7226</v>
      </c>
      <c r="Z888" s="25" t="s">
        <v>7225</v>
      </c>
      <c r="AA888" s="23" t="s">
        <v>8026</v>
      </c>
      <c r="AB888" s="23" t="s">
        <v>15297</v>
      </c>
      <c r="AC888" s="25" t="s">
        <v>15364</v>
      </c>
    </row>
    <row r="889" spans="2:29" x14ac:dyDescent="0.25">
      <c r="B889" s="21" t="s">
        <v>8488</v>
      </c>
      <c r="C889" s="22" t="s">
        <v>8344</v>
      </c>
      <c r="D889" s="23" t="s">
        <v>8488</v>
      </c>
      <c r="E889" s="23" t="s">
        <v>7580</v>
      </c>
      <c r="F889" s="23" t="s">
        <v>13252</v>
      </c>
      <c r="G889" s="23" t="s">
        <v>8345</v>
      </c>
      <c r="H889" s="23" t="s">
        <v>15365</v>
      </c>
      <c r="I889" s="23" t="s">
        <v>15288</v>
      </c>
      <c r="J889" s="23" t="s">
        <v>12868</v>
      </c>
      <c r="K889" s="23" t="s">
        <v>15366</v>
      </c>
      <c r="L889" s="24" t="s">
        <v>15367</v>
      </c>
      <c r="M889" s="23" t="s">
        <v>7274</v>
      </c>
      <c r="N889" s="23" t="s">
        <v>15291</v>
      </c>
      <c r="O889" s="23" t="s">
        <v>15368</v>
      </c>
      <c r="P889" s="25" t="s">
        <v>15369</v>
      </c>
      <c r="Q889" s="25" t="s">
        <v>15370</v>
      </c>
      <c r="R889" s="25" t="s">
        <v>15371</v>
      </c>
      <c r="S889" s="25" t="s">
        <v>15372</v>
      </c>
      <c r="T889" s="23" t="s">
        <v>7226</v>
      </c>
      <c r="U889" s="23" t="s">
        <v>7226</v>
      </c>
      <c r="V889" s="25" t="s">
        <v>15370</v>
      </c>
      <c r="W889" s="23" t="s">
        <v>13264</v>
      </c>
      <c r="X889" s="23" t="s">
        <v>7226</v>
      </c>
      <c r="Y889" s="23" t="s">
        <v>7226</v>
      </c>
      <c r="Z889" s="25" t="s">
        <v>7225</v>
      </c>
      <c r="AA889" s="23" t="s">
        <v>8026</v>
      </c>
      <c r="AB889" s="23" t="s">
        <v>15297</v>
      </c>
      <c r="AC889" s="25" t="s">
        <v>15373</v>
      </c>
    </row>
    <row r="890" spans="2:29" x14ac:dyDescent="0.25">
      <c r="B890" s="21"/>
      <c r="C890" s="22"/>
      <c r="D890" s="23"/>
      <c r="E890" s="23"/>
      <c r="F890" s="23"/>
      <c r="G890" s="23"/>
      <c r="H890" s="26"/>
      <c r="I890" s="23"/>
      <c r="J890" s="26"/>
      <c r="K890" s="26"/>
      <c r="L890" s="27" t="s">
        <v>15374</v>
      </c>
      <c r="M890" s="26"/>
      <c r="N890" s="26"/>
      <c r="O890" s="26"/>
      <c r="P890" s="28" t="s">
        <v>15375</v>
      </c>
      <c r="Q890" s="28" t="s">
        <v>15376</v>
      </c>
      <c r="R890" s="28" t="s">
        <v>15377</v>
      </c>
      <c r="S890" s="28" t="s">
        <v>15378</v>
      </c>
      <c r="T890" s="26"/>
      <c r="U890" s="26"/>
      <c r="V890" s="28" t="s">
        <v>15376</v>
      </c>
      <c r="W890" s="26"/>
      <c r="X890" s="26"/>
      <c r="Y890" s="26"/>
      <c r="Z890" s="28" t="s">
        <v>7225</v>
      </c>
      <c r="AA890" s="26"/>
      <c r="AB890" s="26"/>
      <c r="AC890" s="28" t="s">
        <v>15379</v>
      </c>
    </row>
    <row r="891" spans="2:29" x14ac:dyDescent="0.25">
      <c r="B891" s="21" t="s">
        <v>8488</v>
      </c>
      <c r="C891" s="22" t="s">
        <v>8344</v>
      </c>
      <c r="D891" s="23" t="s">
        <v>8488</v>
      </c>
      <c r="E891" s="23" t="s">
        <v>7580</v>
      </c>
      <c r="F891" s="23" t="s">
        <v>13252</v>
      </c>
      <c r="G891" s="23" t="s">
        <v>8345</v>
      </c>
      <c r="H891" s="23" t="s">
        <v>15380</v>
      </c>
      <c r="I891" s="23" t="s">
        <v>15381</v>
      </c>
      <c r="J891" s="23" t="s">
        <v>15382</v>
      </c>
      <c r="K891" s="23" t="s">
        <v>15383</v>
      </c>
      <c r="L891" s="24" t="s">
        <v>15384</v>
      </c>
      <c r="M891" s="23" t="s">
        <v>7274</v>
      </c>
      <c r="N891" s="23" t="s">
        <v>15385</v>
      </c>
      <c r="O891" s="23" t="s">
        <v>15386</v>
      </c>
      <c r="P891" s="25" t="s">
        <v>15387</v>
      </c>
      <c r="Q891" s="25" t="s">
        <v>15388</v>
      </c>
      <c r="R891" s="25" t="s">
        <v>15389</v>
      </c>
      <c r="S891" s="25" t="s">
        <v>15390</v>
      </c>
      <c r="T891" s="23" t="s">
        <v>7226</v>
      </c>
      <c r="U891" s="23" t="s">
        <v>7226</v>
      </c>
      <c r="V891" s="25" t="s">
        <v>15388</v>
      </c>
      <c r="W891" s="23" t="s">
        <v>13264</v>
      </c>
      <c r="X891" s="23" t="s">
        <v>7226</v>
      </c>
      <c r="Y891" s="23" t="s">
        <v>7226</v>
      </c>
      <c r="Z891" s="25" t="s">
        <v>7225</v>
      </c>
      <c r="AA891" s="23" t="s">
        <v>8026</v>
      </c>
      <c r="AB891" s="23" t="s">
        <v>15391</v>
      </c>
      <c r="AC891" s="25" t="s">
        <v>15392</v>
      </c>
    </row>
    <row r="892" spans="2:29" x14ac:dyDescent="0.25">
      <c r="B892" s="21" t="s">
        <v>8488</v>
      </c>
      <c r="C892" s="22" t="s">
        <v>8344</v>
      </c>
      <c r="D892" s="23" t="s">
        <v>8488</v>
      </c>
      <c r="E892" s="23" t="s">
        <v>7580</v>
      </c>
      <c r="F892" s="23" t="s">
        <v>13252</v>
      </c>
      <c r="G892" s="23" t="s">
        <v>8345</v>
      </c>
      <c r="H892" s="23" t="s">
        <v>15393</v>
      </c>
      <c r="I892" s="23" t="s">
        <v>15381</v>
      </c>
      <c r="J892" s="23" t="s">
        <v>15382</v>
      </c>
      <c r="K892" s="23" t="s">
        <v>15394</v>
      </c>
      <c r="L892" s="24" t="s">
        <v>15395</v>
      </c>
      <c r="M892" s="23" t="s">
        <v>7274</v>
      </c>
      <c r="N892" s="23" t="s">
        <v>15385</v>
      </c>
      <c r="O892" s="23" t="s">
        <v>15396</v>
      </c>
      <c r="P892" s="25" t="s">
        <v>15397</v>
      </c>
      <c r="Q892" s="25" t="s">
        <v>15398</v>
      </c>
      <c r="R892" s="25" t="s">
        <v>15399</v>
      </c>
      <c r="S892" s="25" t="s">
        <v>15400</v>
      </c>
      <c r="T892" s="23" t="s">
        <v>7226</v>
      </c>
      <c r="U892" s="23" t="s">
        <v>7226</v>
      </c>
      <c r="V892" s="25" t="s">
        <v>15398</v>
      </c>
      <c r="W892" s="23" t="s">
        <v>13264</v>
      </c>
      <c r="X892" s="23" t="s">
        <v>7226</v>
      </c>
      <c r="Y892" s="23" t="s">
        <v>7226</v>
      </c>
      <c r="Z892" s="25" t="s">
        <v>7225</v>
      </c>
      <c r="AA892" s="23" t="s">
        <v>8026</v>
      </c>
      <c r="AB892" s="23" t="s">
        <v>15391</v>
      </c>
      <c r="AC892" s="25" t="s">
        <v>15401</v>
      </c>
    </row>
    <row r="893" spans="2:29" x14ac:dyDescent="0.25">
      <c r="B893" s="21" t="s">
        <v>8488</v>
      </c>
      <c r="C893" s="22" t="s">
        <v>8344</v>
      </c>
      <c r="D893" s="23" t="s">
        <v>8488</v>
      </c>
      <c r="E893" s="23" t="s">
        <v>7580</v>
      </c>
      <c r="F893" s="23" t="s">
        <v>13252</v>
      </c>
      <c r="G893" s="23" t="s">
        <v>8345</v>
      </c>
      <c r="H893" s="23" t="s">
        <v>15402</v>
      </c>
      <c r="I893" s="23" t="s">
        <v>15381</v>
      </c>
      <c r="J893" s="23" t="s">
        <v>15382</v>
      </c>
      <c r="K893" s="23" t="s">
        <v>15403</v>
      </c>
      <c r="L893" s="24" t="s">
        <v>15404</v>
      </c>
      <c r="M893" s="23" t="s">
        <v>7274</v>
      </c>
      <c r="N893" s="23" t="s">
        <v>15385</v>
      </c>
      <c r="O893" s="23" t="s">
        <v>15405</v>
      </c>
      <c r="P893" s="25" t="s">
        <v>15406</v>
      </c>
      <c r="Q893" s="25" t="s">
        <v>15407</v>
      </c>
      <c r="R893" s="25" t="s">
        <v>15408</v>
      </c>
      <c r="S893" s="25" t="s">
        <v>15409</v>
      </c>
      <c r="T893" s="23" t="s">
        <v>7226</v>
      </c>
      <c r="U893" s="23" t="s">
        <v>7226</v>
      </c>
      <c r="V893" s="25" t="s">
        <v>15407</v>
      </c>
      <c r="W893" s="23" t="s">
        <v>13264</v>
      </c>
      <c r="X893" s="23" t="s">
        <v>7226</v>
      </c>
      <c r="Y893" s="23" t="s">
        <v>7226</v>
      </c>
      <c r="Z893" s="25" t="s">
        <v>7225</v>
      </c>
      <c r="AA893" s="23" t="s">
        <v>8026</v>
      </c>
      <c r="AB893" s="23" t="s">
        <v>15391</v>
      </c>
      <c r="AC893" s="25" t="s">
        <v>15410</v>
      </c>
    </row>
    <row r="894" spans="2:29" x14ac:dyDescent="0.25">
      <c r="B894" s="21" t="s">
        <v>8488</v>
      </c>
      <c r="C894" s="22" t="s">
        <v>8344</v>
      </c>
      <c r="D894" s="23" t="s">
        <v>8488</v>
      </c>
      <c r="E894" s="23" t="s">
        <v>7580</v>
      </c>
      <c r="F894" s="23" t="s">
        <v>13252</v>
      </c>
      <c r="G894" s="23" t="s">
        <v>8345</v>
      </c>
      <c r="H894" s="23" t="s">
        <v>15411</v>
      </c>
      <c r="I894" s="23" t="s">
        <v>15381</v>
      </c>
      <c r="J894" s="23" t="s">
        <v>15382</v>
      </c>
      <c r="K894" s="23" t="s">
        <v>15412</v>
      </c>
      <c r="L894" s="24" t="s">
        <v>15413</v>
      </c>
      <c r="M894" s="23" t="s">
        <v>7274</v>
      </c>
      <c r="N894" s="23" t="s">
        <v>15385</v>
      </c>
      <c r="O894" s="23" t="s">
        <v>15414</v>
      </c>
      <c r="P894" s="25" t="s">
        <v>15415</v>
      </c>
      <c r="Q894" s="25" t="s">
        <v>15416</v>
      </c>
      <c r="R894" s="25" t="s">
        <v>15417</v>
      </c>
      <c r="S894" s="25" t="s">
        <v>15418</v>
      </c>
      <c r="T894" s="23" t="s">
        <v>7226</v>
      </c>
      <c r="U894" s="23" t="s">
        <v>7226</v>
      </c>
      <c r="V894" s="25" t="s">
        <v>15416</v>
      </c>
      <c r="W894" s="23" t="s">
        <v>13264</v>
      </c>
      <c r="X894" s="23" t="s">
        <v>7226</v>
      </c>
      <c r="Y894" s="23" t="s">
        <v>7226</v>
      </c>
      <c r="Z894" s="25" t="s">
        <v>7225</v>
      </c>
      <c r="AA894" s="23" t="s">
        <v>8026</v>
      </c>
      <c r="AB894" s="23" t="s">
        <v>15391</v>
      </c>
      <c r="AC894" s="25" t="s">
        <v>15419</v>
      </c>
    </row>
    <row r="895" spans="2:29" x14ac:dyDescent="0.25">
      <c r="B895" s="21" t="s">
        <v>8488</v>
      </c>
      <c r="C895" s="22" t="s">
        <v>8344</v>
      </c>
      <c r="D895" s="23" t="s">
        <v>8488</v>
      </c>
      <c r="E895" s="23" t="s">
        <v>7580</v>
      </c>
      <c r="F895" s="23" t="s">
        <v>13252</v>
      </c>
      <c r="G895" s="23" t="s">
        <v>8345</v>
      </c>
      <c r="H895" s="23" t="s">
        <v>15420</v>
      </c>
      <c r="I895" s="23" t="s">
        <v>15381</v>
      </c>
      <c r="J895" s="23" t="s">
        <v>15382</v>
      </c>
      <c r="K895" s="23" t="s">
        <v>15421</v>
      </c>
      <c r="L895" s="24" t="s">
        <v>8919</v>
      </c>
      <c r="M895" s="23" t="s">
        <v>7274</v>
      </c>
      <c r="N895" s="23" t="s">
        <v>15385</v>
      </c>
      <c r="O895" s="23" t="s">
        <v>15422</v>
      </c>
      <c r="P895" s="25" t="s">
        <v>15423</v>
      </c>
      <c r="Q895" s="25" t="s">
        <v>15424</v>
      </c>
      <c r="R895" s="25" t="s">
        <v>7646</v>
      </c>
      <c r="S895" s="25" t="s">
        <v>15425</v>
      </c>
      <c r="T895" s="23" t="s">
        <v>7226</v>
      </c>
      <c r="U895" s="23" t="s">
        <v>7226</v>
      </c>
      <c r="V895" s="25" t="s">
        <v>15424</v>
      </c>
      <c r="W895" s="23" t="s">
        <v>13264</v>
      </c>
      <c r="X895" s="23" t="s">
        <v>7226</v>
      </c>
      <c r="Y895" s="23" t="s">
        <v>7226</v>
      </c>
      <c r="Z895" s="25" t="s">
        <v>7225</v>
      </c>
      <c r="AA895" s="23" t="s">
        <v>8026</v>
      </c>
      <c r="AB895" s="23" t="s">
        <v>15391</v>
      </c>
      <c r="AC895" s="25" t="s">
        <v>15426</v>
      </c>
    </row>
    <row r="896" spans="2:29" x14ac:dyDescent="0.25">
      <c r="B896" s="21" t="s">
        <v>8488</v>
      </c>
      <c r="C896" s="22" t="s">
        <v>8344</v>
      </c>
      <c r="D896" s="23" t="s">
        <v>8488</v>
      </c>
      <c r="E896" s="23" t="s">
        <v>7580</v>
      </c>
      <c r="F896" s="23" t="s">
        <v>13252</v>
      </c>
      <c r="G896" s="23" t="s">
        <v>8345</v>
      </c>
      <c r="H896" s="23" t="s">
        <v>15427</v>
      </c>
      <c r="I896" s="23" t="s">
        <v>15381</v>
      </c>
      <c r="J896" s="23" t="s">
        <v>15382</v>
      </c>
      <c r="K896" s="23" t="s">
        <v>15428</v>
      </c>
      <c r="L896" s="24" t="s">
        <v>15429</v>
      </c>
      <c r="M896" s="23" t="s">
        <v>7274</v>
      </c>
      <c r="N896" s="23" t="s">
        <v>15385</v>
      </c>
      <c r="O896" s="23" t="s">
        <v>15430</v>
      </c>
      <c r="P896" s="25" t="s">
        <v>15431</v>
      </c>
      <c r="Q896" s="25" t="s">
        <v>15432</v>
      </c>
      <c r="R896" s="25" t="s">
        <v>10755</v>
      </c>
      <c r="S896" s="25" t="s">
        <v>15433</v>
      </c>
      <c r="T896" s="23" t="s">
        <v>7226</v>
      </c>
      <c r="U896" s="23" t="s">
        <v>7226</v>
      </c>
      <c r="V896" s="25" t="s">
        <v>15432</v>
      </c>
      <c r="W896" s="23" t="s">
        <v>13264</v>
      </c>
      <c r="X896" s="23" t="s">
        <v>7226</v>
      </c>
      <c r="Y896" s="23" t="s">
        <v>7226</v>
      </c>
      <c r="Z896" s="25" t="s">
        <v>7225</v>
      </c>
      <c r="AA896" s="23" t="s">
        <v>8026</v>
      </c>
      <c r="AB896" s="23" t="s">
        <v>15391</v>
      </c>
      <c r="AC896" s="25" t="s">
        <v>15434</v>
      </c>
    </row>
    <row r="897" spans="2:29" x14ac:dyDescent="0.25">
      <c r="B897" s="21" t="s">
        <v>8488</v>
      </c>
      <c r="C897" s="22" t="s">
        <v>8344</v>
      </c>
      <c r="D897" s="23" t="s">
        <v>8488</v>
      </c>
      <c r="E897" s="23" t="s">
        <v>7580</v>
      </c>
      <c r="F897" s="23" t="s">
        <v>13252</v>
      </c>
      <c r="G897" s="23" t="s">
        <v>8345</v>
      </c>
      <c r="H897" s="23" t="s">
        <v>15435</v>
      </c>
      <c r="I897" s="23" t="s">
        <v>15381</v>
      </c>
      <c r="J897" s="23" t="s">
        <v>15382</v>
      </c>
      <c r="K897" s="23" t="s">
        <v>15436</v>
      </c>
      <c r="L897" s="24" t="s">
        <v>15437</v>
      </c>
      <c r="M897" s="23" t="s">
        <v>7274</v>
      </c>
      <c r="N897" s="23" t="s">
        <v>15385</v>
      </c>
      <c r="O897" s="23" t="s">
        <v>15438</v>
      </c>
      <c r="P897" s="25" t="s">
        <v>15439</v>
      </c>
      <c r="Q897" s="25" t="s">
        <v>15440</v>
      </c>
      <c r="R897" s="25" t="s">
        <v>15441</v>
      </c>
      <c r="S897" s="25" t="s">
        <v>15442</v>
      </c>
      <c r="T897" s="23" t="s">
        <v>7226</v>
      </c>
      <c r="U897" s="23" t="s">
        <v>7226</v>
      </c>
      <c r="V897" s="25" t="s">
        <v>15440</v>
      </c>
      <c r="W897" s="23" t="s">
        <v>13264</v>
      </c>
      <c r="X897" s="23" t="s">
        <v>7226</v>
      </c>
      <c r="Y897" s="23" t="s">
        <v>7226</v>
      </c>
      <c r="Z897" s="25" t="s">
        <v>7225</v>
      </c>
      <c r="AA897" s="23" t="s">
        <v>8026</v>
      </c>
      <c r="AB897" s="23" t="s">
        <v>15391</v>
      </c>
      <c r="AC897" s="25" t="s">
        <v>15443</v>
      </c>
    </row>
    <row r="898" spans="2:29" x14ac:dyDescent="0.25">
      <c r="B898" s="21" t="s">
        <v>8488</v>
      </c>
      <c r="C898" s="22" t="s">
        <v>8344</v>
      </c>
      <c r="D898" s="23" t="s">
        <v>8488</v>
      </c>
      <c r="E898" s="23" t="s">
        <v>7580</v>
      </c>
      <c r="F898" s="23" t="s">
        <v>13252</v>
      </c>
      <c r="G898" s="23" t="s">
        <v>8345</v>
      </c>
      <c r="H898" s="23" t="s">
        <v>15444</v>
      </c>
      <c r="I898" s="23" t="s">
        <v>15381</v>
      </c>
      <c r="J898" s="23" t="s">
        <v>15382</v>
      </c>
      <c r="K898" s="23" t="s">
        <v>15445</v>
      </c>
      <c r="L898" s="24" t="s">
        <v>15446</v>
      </c>
      <c r="M898" s="23" t="s">
        <v>7274</v>
      </c>
      <c r="N898" s="23" t="s">
        <v>15385</v>
      </c>
      <c r="O898" s="23" t="s">
        <v>15447</v>
      </c>
      <c r="P898" s="25" t="s">
        <v>15448</v>
      </c>
      <c r="Q898" s="25" t="s">
        <v>15449</v>
      </c>
      <c r="R898" s="25" t="s">
        <v>15450</v>
      </c>
      <c r="S898" s="25" t="s">
        <v>15451</v>
      </c>
      <c r="T898" s="23" t="s">
        <v>7226</v>
      </c>
      <c r="U898" s="23" t="s">
        <v>7226</v>
      </c>
      <c r="V898" s="25" t="s">
        <v>15449</v>
      </c>
      <c r="W898" s="23" t="s">
        <v>13264</v>
      </c>
      <c r="X898" s="23" t="s">
        <v>7226</v>
      </c>
      <c r="Y898" s="23" t="s">
        <v>7226</v>
      </c>
      <c r="Z898" s="25" t="s">
        <v>7225</v>
      </c>
      <c r="AA898" s="23" t="s">
        <v>8026</v>
      </c>
      <c r="AB898" s="23" t="s">
        <v>15391</v>
      </c>
      <c r="AC898" s="25" t="s">
        <v>15452</v>
      </c>
    </row>
    <row r="899" spans="2:29" x14ac:dyDescent="0.25">
      <c r="B899" s="21"/>
      <c r="C899" s="22"/>
      <c r="D899" s="23"/>
      <c r="E899" s="23"/>
      <c r="F899" s="23"/>
      <c r="G899" s="23"/>
      <c r="H899" s="26"/>
      <c r="I899" s="23"/>
      <c r="J899" s="26"/>
      <c r="K899" s="26"/>
      <c r="L899" s="27" t="s">
        <v>15453</v>
      </c>
      <c r="M899" s="26"/>
      <c r="N899" s="26"/>
      <c r="O899" s="26"/>
      <c r="P899" s="28" t="s">
        <v>15454</v>
      </c>
      <c r="Q899" s="28" t="s">
        <v>15455</v>
      </c>
      <c r="R899" s="28" t="s">
        <v>15456</v>
      </c>
      <c r="S899" s="28" t="s">
        <v>15457</v>
      </c>
      <c r="T899" s="26"/>
      <c r="U899" s="26"/>
      <c r="V899" s="28" t="s">
        <v>15455</v>
      </c>
      <c r="W899" s="26"/>
      <c r="X899" s="26"/>
      <c r="Y899" s="26"/>
      <c r="Z899" s="28" t="s">
        <v>7225</v>
      </c>
      <c r="AA899" s="26"/>
      <c r="AB899" s="26"/>
      <c r="AC899" s="28" t="s">
        <v>15458</v>
      </c>
    </row>
    <row r="900" spans="2:29" x14ac:dyDescent="0.25">
      <c r="B900" s="21" t="s">
        <v>8488</v>
      </c>
      <c r="C900" s="22" t="s">
        <v>8344</v>
      </c>
      <c r="D900" s="23" t="s">
        <v>8488</v>
      </c>
      <c r="E900" s="23" t="s">
        <v>7580</v>
      </c>
      <c r="F900" s="23" t="s">
        <v>13252</v>
      </c>
      <c r="G900" s="23" t="s">
        <v>8345</v>
      </c>
      <c r="H900" s="23" t="s">
        <v>15459</v>
      </c>
      <c r="I900" s="23" t="s">
        <v>15460</v>
      </c>
      <c r="J900" s="23" t="s">
        <v>14679</v>
      </c>
      <c r="K900" s="23" t="s">
        <v>15461</v>
      </c>
      <c r="L900" s="24" t="s">
        <v>15462</v>
      </c>
      <c r="M900" s="23" t="s">
        <v>7274</v>
      </c>
      <c r="N900" s="23" t="s">
        <v>15385</v>
      </c>
      <c r="O900" s="23" t="s">
        <v>15405</v>
      </c>
      <c r="P900" s="25" t="s">
        <v>15463</v>
      </c>
      <c r="Q900" s="25" t="s">
        <v>15464</v>
      </c>
      <c r="R900" s="25" t="s">
        <v>15465</v>
      </c>
      <c r="S900" s="25" t="s">
        <v>15466</v>
      </c>
      <c r="T900" s="23" t="s">
        <v>7226</v>
      </c>
      <c r="U900" s="23" t="s">
        <v>7226</v>
      </c>
      <c r="V900" s="25" t="s">
        <v>15464</v>
      </c>
      <c r="W900" s="23" t="s">
        <v>13264</v>
      </c>
      <c r="X900" s="23" t="s">
        <v>7226</v>
      </c>
      <c r="Y900" s="23" t="s">
        <v>7226</v>
      </c>
      <c r="Z900" s="25" t="s">
        <v>7225</v>
      </c>
      <c r="AA900" s="23" t="s">
        <v>8026</v>
      </c>
      <c r="AB900" s="23" t="s">
        <v>15391</v>
      </c>
      <c r="AC900" s="25" t="s">
        <v>15467</v>
      </c>
    </row>
    <row r="901" spans="2:29" x14ac:dyDescent="0.25">
      <c r="B901" s="21" t="s">
        <v>8488</v>
      </c>
      <c r="C901" s="22" t="s">
        <v>8344</v>
      </c>
      <c r="D901" s="23" t="s">
        <v>8488</v>
      </c>
      <c r="E901" s="23" t="s">
        <v>7580</v>
      </c>
      <c r="F901" s="23" t="s">
        <v>13252</v>
      </c>
      <c r="G901" s="23" t="s">
        <v>8345</v>
      </c>
      <c r="H901" s="23" t="s">
        <v>15468</v>
      </c>
      <c r="I901" s="23" t="s">
        <v>15460</v>
      </c>
      <c r="J901" s="23" t="s">
        <v>14679</v>
      </c>
      <c r="K901" s="23" t="s">
        <v>15469</v>
      </c>
      <c r="L901" s="24" t="s">
        <v>8422</v>
      </c>
      <c r="M901" s="23" t="s">
        <v>7274</v>
      </c>
      <c r="N901" s="23" t="s">
        <v>15385</v>
      </c>
      <c r="O901" s="23" t="s">
        <v>15470</v>
      </c>
      <c r="P901" s="25" t="s">
        <v>15471</v>
      </c>
      <c r="Q901" s="25" t="s">
        <v>15472</v>
      </c>
      <c r="R901" s="25" t="s">
        <v>15473</v>
      </c>
      <c r="S901" s="25" t="s">
        <v>15474</v>
      </c>
      <c r="T901" s="23" t="s">
        <v>7226</v>
      </c>
      <c r="U901" s="23" t="s">
        <v>7226</v>
      </c>
      <c r="V901" s="25" t="s">
        <v>15472</v>
      </c>
      <c r="W901" s="23" t="s">
        <v>13264</v>
      </c>
      <c r="X901" s="23" t="s">
        <v>7226</v>
      </c>
      <c r="Y901" s="23" t="s">
        <v>7226</v>
      </c>
      <c r="Z901" s="25" t="s">
        <v>7225</v>
      </c>
      <c r="AA901" s="23" t="s">
        <v>8026</v>
      </c>
      <c r="AB901" s="23" t="s">
        <v>15391</v>
      </c>
      <c r="AC901" s="25" t="s">
        <v>15475</v>
      </c>
    </row>
    <row r="902" spans="2:29" x14ac:dyDescent="0.25">
      <c r="B902" s="21" t="s">
        <v>8488</v>
      </c>
      <c r="C902" s="22" t="s">
        <v>8344</v>
      </c>
      <c r="D902" s="23" t="s">
        <v>8488</v>
      </c>
      <c r="E902" s="23" t="s">
        <v>7580</v>
      </c>
      <c r="F902" s="23" t="s">
        <v>13252</v>
      </c>
      <c r="G902" s="23" t="s">
        <v>8345</v>
      </c>
      <c r="H902" s="23" t="s">
        <v>15476</v>
      </c>
      <c r="I902" s="23" t="s">
        <v>15460</v>
      </c>
      <c r="J902" s="23" t="s">
        <v>14679</v>
      </c>
      <c r="K902" s="23" t="s">
        <v>15477</v>
      </c>
      <c r="L902" s="24" t="s">
        <v>11685</v>
      </c>
      <c r="M902" s="23" t="s">
        <v>7274</v>
      </c>
      <c r="N902" s="23" t="s">
        <v>15385</v>
      </c>
      <c r="O902" s="23" t="s">
        <v>15478</v>
      </c>
      <c r="P902" s="25" t="s">
        <v>15479</v>
      </c>
      <c r="Q902" s="25" t="s">
        <v>15480</v>
      </c>
      <c r="R902" s="25" t="s">
        <v>15481</v>
      </c>
      <c r="S902" s="25" t="s">
        <v>15482</v>
      </c>
      <c r="T902" s="23" t="s">
        <v>7226</v>
      </c>
      <c r="U902" s="23" t="s">
        <v>7226</v>
      </c>
      <c r="V902" s="25" t="s">
        <v>15480</v>
      </c>
      <c r="W902" s="23" t="s">
        <v>13264</v>
      </c>
      <c r="X902" s="23" t="s">
        <v>7226</v>
      </c>
      <c r="Y902" s="23" t="s">
        <v>7226</v>
      </c>
      <c r="Z902" s="25" t="s">
        <v>7225</v>
      </c>
      <c r="AA902" s="23" t="s">
        <v>8026</v>
      </c>
      <c r="AB902" s="23" t="s">
        <v>15391</v>
      </c>
      <c r="AC902" s="25" t="s">
        <v>15483</v>
      </c>
    </row>
    <row r="903" spans="2:29" x14ac:dyDescent="0.25">
      <c r="B903" s="21" t="s">
        <v>8488</v>
      </c>
      <c r="C903" s="22" t="s">
        <v>8344</v>
      </c>
      <c r="D903" s="23" t="s">
        <v>8488</v>
      </c>
      <c r="E903" s="23" t="s">
        <v>7580</v>
      </c>
      <c r="F903" s="23" t="s">
        <v>13252</v>
      </c>
      <c r="G903" s="23" t="s">
        <v>8345</v>
      </c>
      <c r="H903" s="23" t="s">
        <v>15484</v>
      </c>
      <c r="I903" s="23" t="s">
        <v>15460</v>
      </c>
      <c r="J903" s="23" t="s">
        <v>14679</v>
      </c>
      <c r="K903" s="23" t="s">
        <v>15485</v>
      </c>
      <c r="L903" s="24" t="s">
        <v>15486</v>
      </c>
      <c r="M903" s="23" t="s">
        <v>7274</v>
      </c>
      <c r="N903" s="23" t="s">
        <v>15385</v>
      </c>
      <c r="O903" s="23" t="s">
        <v>15422</v>
      </c>
      <c r="P903" s="25" t="s">
        <v>15487</v>
      </c>
      <c r="Q903" s="25" t="s">
        <v>15488</v>
      </c>
      <c r="R903" s="25" t="s">
        <v>15489</v>
      </c>
      <c r="S903" s="25" t="s">
        <v>15490</v>
      </c>
      <c r="T903" s="23" t="s">
        <v>7226</v>
      </c>
      <c r="U903" s="23" t="s">
        <v>7226</v>
      </c>
      <c r="V903" s="25" t="s">
        <v>15488</v>
      </c>
      <c r="W903" s="23" t="s">
        <v>13264</v>
      </c>
      <c r="X903" s="23" t="s">
        <v>7226</v>
      </c>
      <c r="Y903" s="23" t="s">
        <v>7226</v>
      </c>
      <c r="Z903" s="25" t="s">
        <v>7225</v>
      </c>
      <c r="AA903" s="23" t="s">
        <v>8026</v>
      </c>
      <c r="AB903" s="23" t="s">
        <v>15391</v>
      </c>
      <c r="AC903" s="25" t="s">
        <v>15491</v>
      </c>
    </row>
    <row r="904" spans="2:29" x14ac:dyDescent="0.25">
      <c r="B904" s="21" t="s">
        <v>8488</v>
      </c>
      <c r="C904" s="22" t="s">
        <v>8344</v>
      </c>
      <c r="D904" s="23" t="s">
        <v>8488</v>
      </c>
      <c r="E904" s="23" t="s">
        <v>7580</v>
      </c>
      <c r="F904" s="23" t="s">
        <v>13252</v>
      </c>
      <c r="G904" s="23" t="s">
        <v>8345</v>
      </c>
      <c r="H904" s="23" t="s">
        <v>15492</v>
      </c>
      <c r="I904" s="23" t="s">
        <v>15460</v>
      </c>
      <c r="J904" s="23" t="s">
        <v>14679</v>
      </c>
      <c r="K904" s="23" t="s">
        <v>15493</v>
      </c>
      <c r="L904" s="24" t="s">
        <v>15494</v>
      </c>
      <c r="M904" s="23" t="s">
        <v>7274</v>
      </c>
      <c r="N904" s="23" t="s">
        <v>15385</v>
      </c>
      <c r="O904" s="23" t="s">
        <v>15495</v>
      </c>
      <c r="P904" s="25" t="s">
        <v>15496</v>
      </c>
      <c r="Q904" s="25" t="s">
        <v>15497</v>
      </c>
      <c r="R904" s="25" t="s">
        <v>9184</v>
      </c>
      <c r="S904" s="25" t="s">
        <v>15498</v>
      </c>
      <c r="T904" s="23" t="s">
        <v>7226</v>
      </c>
      <c r="U904" s="23" t="s">
        <v>7226</v>
      </c>
      <c r="V904" s="25" t="s">
        <v>15497</v>
      </c>
      <c r="W904" s="23" t="s">
        <v>13264</v>
      </c>
      <c r="X904" s="23" t="s">
        <v>7226</v>
      </c>
      <c r="Y904" s="23" t="s">
        <v>7226</v>
      </c>
      <c r="Z904" s="25" t="s">
        <v>7225</v>
      </c>
      <c r="AA904" s="23" t="s">
        <v>8026</v>
      </c>
      <c r="AB904" s="23" t="s">
        <v>15391</v>
      </c>
      <c r="AC904" s="25" t="s">
        <v>15499</v>
      </c>
    </row>
    <row r="905" spans="2:29" x14ac:dyDescent="0.25">
      <c r="B905" s="21" t="s">
        <v>8488</v>
      </c>
      <c r="C905" s="22" t="s">
        <v>8344</v>
      </c>
      <c r="D905" s="23" t="s">
        <v>8488</v>
      </c>
      <c r="E905" s="23" t="s">
        <v>7580</v>
      </c>
      <c r="F905" s="23" t="s">
        <v>13252</v>
      </c>
      <c r="G905" s="23" t="s">
        <v>8345</v>
      </c>
      <c r="H905" s="23" t="s">
        <v>15500</v>
      </c>
      <c r="I905" s="23" t="s">
        <v>15460</v>
      </c>
      <c r="J905" s="23" t="s">
        <v>14679</v>
      </c>
      <c r="K905" s="23" t="s">
        <v>15501</v>
      </c>
      <c r="L905" s="24" t="s">
        <v>15502</v>
      </c>
      <c r="M905" s="23" t="s">
        <v>7274</v>
      </c>
      <c r="N905" s="23" t="s">
        <v>15385</v>
      </c>
      <c r="O905" s="23" t="s">
        <v>15503</v>
      </c>
      <c r="P905" s="25" t="s">
        <v>15504</v>
      </c>
      <c r="Q905" s="25" t="s">
        <v>15505</v>
      </c>
      <c r="R905" s="25" t="s">
        <v>15506</v>
      </c>
      <c r="S905" s="25" t="s">
        <v>15507</v>
      </c>
      <c r="T905" s="23" t="s">
        <v>7226</v>
      </c>
      <c r="U905" s="23" t="s">
        <v>7226</v>
      </c>
      <c r="V905" s="25" t="s">
        <v>15505</v>
      </c>
      <c r="W905" s="23" t="s">
        <v>13264</v>
      </c>
      <c r="X905" s="23" t="s">
        <v>7226</v>
      </c>
      <c r="Y905" s="23" t="s">
        <v>7226</v>
      </c>
      <c r="Z905" s="25" t="s">
        <v>7225</v>
      </c>
      <c r="AA905" s="23" t="s">
        <v>8026</v>
      </c>
      <c r="AB905" s="23" t="s">
        <v>15391</v>
      </c>
      <c r="AC905" s="25" t="s">
        <v>15508</v>
      </c>
    </row>
    <row r="906" spans="2:29" x14ac:dyDescent="0.25">
      <c r="B906" s="21"/>
      <c r="C906" s="22"/>
      <c r="D906" s="23"/>
      <c r="E906" s="23"/>
      <c r="F906" s="23"/>
      <c r="G906" s="23"/>
      <c r="H906" s="26"/>
      <c r="I906" s="23"/>
      <c r="J906" s="26"/>
      <c r="K906" s="26"/>
      <c r="L906" s="27" t="s">
        <v>15509</v>
      </c>
      <c r="M906" s="26"/>
      <c r="N906" s="26"/>
      <c r="O906" s="26"/>
      <c r="P906" s="28" t="s">
        <v>15510</v>
      </c>
      <c r="Q906" s="28" t="s">
        <v>15511</v>
      </c>
      <c r="R906" s="28" t="s">
        <v>15512</v>
      </c>
      <c r="S906" s="28" t="s">
        <v>15513</v>
      </c>
      <c r="T906" s="26"/>
      <c r="U906" s="26"/>
      <c r="V906" s="28" t="s">
        <v>15511</v>
      </c>
      <c r="W906" s="26"/>
      <c r="X906" s="26"/>
      <c r="Y906" s="26"/>
      <c r="Z906" s="28" t="s">
        <v>7225</v>
      </c>
      <c r="AA906" s="26"/>
      <c r="AB906" s="26"/>
      <c r="AC906" s="28" t="s">
        <v>15514</v>
      </c>
    </row>
    <row r="907" spans="2:29" x14ac:dyDescent="0.25">
      <c r="B907" s="21" t="s">
        <v>7434</v>
      </c>
      <c r="C907" s="22" t="s">
        <v>9148</v>
      </c>
      <c r="D907" s="23" t="s">
        <v>8488</v>
      </c>
      <c r="E907" s="23" t="s">
        <v>8487</v>
      </c>
      <c r="F907" s="23" t="s">
        <v>13755</v>
      </c>
      <c r="G907" s="23" t="s">
        <v>9149</v>
      </c>
      <c r="H907" s="23" t="s">
        <v>15515</v>
      </c>
      <c r="I907" s="23" t="s">
        <v>14137</v>
      </c>
      <c r="J907" s="23" t="s">
        <v>14138</v>
      </c>
      <c r="K907" s="23" t="s">
        <v>15516</v>
      </c>
      <c r="L907" s="24" t="s">
        <v>15517</v>
      </c>
      <c r="M907" s="23" t="s">
        <v>7274</v>
      </c>
      <c r="N907" s="23" t="s">
        <v>8500</v>
      </c>
      <c r="O907" s="23" t="s">
        <v>15518</v>
      </c>
      <c r="P907" s="25" t="s">
        <v>15519</v>
      </c>
      <c r="Q907" s="25" t="s">
        <v>15520</v>
      </c>
      <c r="R907" s="25" t="s">
        <v>15521</v>
      </c>
      <c r="S907" s="25" t="s">
        <v>15522</v>
      </c>
      <c r="T907" s="23" t="s">
        <v>9161</v>
      </c>
      <c r="U907" s="23" t="s">
        <v>15523</v>
      </c>
      <c r="V907" s="25" t="s">
        <v>15524</v>
      </c>
      <c r="W907" s="23" t="s">
        <v>13264</v>
      </c>
      <c r="X907" s="23" t="s">
        <v>7226</v>
      </c>
      <c r="Y907" s="23" t="s">
        <v>7226</v>
      </c>
      <c r="Z907" s="25" t="s">
        <v>7225</v>
      </c>
      <c r="AA907" s="23" t="s">
        <v>8026</v>
      </c>
      <c r="AB907" s="23" t="s">
        <v>13768</v>
      </c>
      <c r="AC907" s="25" t="s">
        <v>15525</v>
      </c>
    </row>
    <row r="908" spans="2:29" x14ac:dyDescent="0.25">
      <c r="B908" s="21" t="s">
        <v>7434</v>
      </c>
      <c r="C908" s="22" t="s">
        <v>9148</v>
      </c>
      <c r="D908" s="23" t="s">
        <v>8488</v>
      </c>
      <c r="E908" s="23" t="s">
        <v>8487</v>
      </c>
      <c r="F908" s="23" t="s">
        <v>13755</v>
      </c>
      <c r="G908" s="23" t="s">
        <v>9149</v>
      </c>
      <c r="H908" s="23" t="s">
        <v>15526</v>
      </c>
      <c r="I908" s="23" t="s">
        <v>14137</v>
      </c>
      <c r="J908" s="23" t="s">
        <v>14138</v>
      </c>
      <c r="K908" s="23" t="s">
        <v>15527</v>
      </c>
      <c r="L908" s="24" t="s">
        <v>15528</v>
      </c>
      <c r="M908" s="23" t="s">
        <v>7274</v>
      </c>
      <c r="N908" s="23" t="s">
        <v>8500</v>
      </c>
      <c r="O908" s="23" t="s">
        <v>15529</v>
      </c>
      <c r="P908" s="25" t="s">
        <v>15530</v>
      </c>
      <c r="Q908" s="25" t="s">
        <v>15531</v>
      </c>
      <c r="R908" s="25" t="s">
        <v>11791</v>
      </c>
      <c r="S908" s="25" t="s">
        <v>15532</v>
      </c>
      <c r="T908" s="23" t="s">
        <v>9161</v>
      </c>
      <c r="U908" s="23" t="s">
        <v>15533</v>
      </c>
      <c r="V908" s="25" t="s">
        <v>15534</v>
      </c>
      <c r="W908" s="23" t="s">
        <v>13264</v>
      </c>
      <c r="X908" s="23" t="s">
        <v>7226</v>
      </c>
      <c r="Y908" s="23" t="s">
        <v>7226</v>
      </c>
      <c r="Z908" s="25" t="s">
        <v>7225</v>
      </c>
      <c r="AA908" s="23" t="s">
        <v>8026</v>
      </c>
      <c r="AB908" s="23" t="s">
        <v>13768</v>
      </c>
      <c r="AC908" s="25" t="s">
        <v>15535</v>
      </c>
    </row>
    <row r="909" spans="2:29" x14ac:dyDescent="0.25">
      <c r="B909" s="21" t="s">
        <v>7434</v>
      </c>
      <c r="C909" s="22" t="s">
        <v>9148</v>
      </c>
      <c r="D909" s="23" t="s">
        <v>8488</v>
      </c>
      <c r="E909" s="23" t="s">
        <v>8487</v>
      </c>
      <c r="F909" s="23" t="s">
        <v>13755</v>
      </c>
      <c r="G909" s="23" t="s">
        <v>9149</v>
      </c>
      <c r="H909" s="23" t="s">
        <v>15536</v>
      </c>
      <c r="I909" s="23" t="s">
        <v>14137</v>
      </c>
      <c r="J909" s="23" t="s">
        <v>14138</v>
      </c>
      <c r="K909" s="23" t="s">
        <v>15537</v>
      </c>
      <c r="L909" s="24" t="s">
        <v>15538</v>
      </c>
      <c r="M909" s="23" t="s">
        <v>7274</v>
      </c>
      <c r="N909" s="23" t="s">
        <v>8500</v>
      </c>
      <c r="O909" s="23" t="s">
        <v>15539</v>
      </c>
      <c r="P909" s="25" t="s">
        <v>15540</v>
      </c>
      <c r="Q909" s="25" t="s">
        <v>15541</v>
      </c>
      <c r="R909" s="25" t="s">
        <v>15542</v>
      </c>
      <c r="S909" s="25" t="s">
        <v>15543</v>
      </c>
      <c r="T909" s="23" t="s">
        <v>9174</v>
      </c>
      <c r="U909" s="23" t="s">
        <v>15544</v>
      </c>
      <c r="V909" s="25" t="s">
        <v>15545</v>
      </c>
      <c r="W909" s="23" t="s">
        <v>13264</v>
      </c>
      <c r="X909" s="23" t="s">
        <v>7226</v>
      </c>
      <c r="Y909" s="23" t="s">
        <v>7226</v>
      </c>
      <c r="Z909" s="25" t="s">
        <v>7225</v>
      </c>
      <c r="AA909" s="23" t="s">
        <v>8026</v>
      </c>
      <c r="AB909" s="23" t="s">
        <v>13768</v>
      </c>
      <c r="AC909" s="25" t="s">
        <v>15546</v>
      </c>
    </row>
    <row r="910" spans="2:29" x14ac:dyDescent="0.25">
      <c r="B910" s="21" t="s">
        <v>7434</v>
      </c>
      <c r="C910" s="22" t="s">
        <v>9148</v>
      </c>
      <c r="D910" s="23" t="s">
        <v>8488</v>
      </c>
      <c r="E910" s="23" t="s">
        <v>8487</v>
      </c>
      <c r="F910" s="23" t="s">
        <v>13755</v>
      </c>
      <c r="G910" s="23" t="s">
        <v>9149</v>
      </c>
      <c r="H910" s="23" t="s">
        <v>15547</v>
      </c>
      <c r="I910" s="23" t="s">
        <v>14137</v>
      </c>
      <c r="J910" s="23" t="s">
        <v>14138</v>
      </c>
      <c r="K910" s="23" t="s">
        <v>15548</v>
      </c>
      <c r="L910" s="24" t="s">
        <v>15549</v>
      </c>
      <c r="M910" s="23" t="s">
        <v>7274</v>
      </c>
      <c r="N910" s="23" t="s">
        <v>8500</v>
      </c>
      <c r="O910" s="23" t="s">
        <v>15550</v>
      </c>
      <c r="P910" s="25" t="s">
        <v>15551</v>
      </c>
      <c r="Q910" s="25" t="s">
        <v>15552</v>
      </c>
      <c r="R910" s="25" t="s">
        <v>15269</v>
      </c>
      <c r="S910" s="25" t="s">
        <v>15553</v>
      </c>
      <c r="T910" s="23" t="s">
        <v>9161</v>
      </c>
      <c r="U910" s="23" t="s">
        <v>14439</v>
      </c>
      <c r="V910" s="25" t="s">
        <v>15554</v>
      </c>
      <c r="W910" s="23" t="s">
        <v>13264</v>
      </c>
      <c r="X910" s="23" t="s">
        <v>7226</v>
      </c>
      <c r="Y910" s="23" t="s">
        <v>7226</v>
      </c>
      <c r="Z910" s="25" t="s">
        <v>7225</v>
      </c>
      <c r="AA910" s="23" t="s">
        <v>8026</v>
      </c>
      <c r="AB910" s="23" t="s">
        <v>13768</v>
      </c>
      <c r="AC910" s="25" t="s">
        <v>15555</v>
      </c>
    </row>
    <row r="911" spans="2:29" x14ac:dyDescent="0.25">
      <c r="B911" s="21"/>
      <c r="C911" s="22"/>
      <c r="D911" s="23"/>
      <c r="E911" s="23"/>
      <c r="F911" s="23"/>
      <c r="G911" s="23"/>
      <c r="H911" s="26"/>
      <c r="I911" s="23"/>
      <c r="J911" s="26"/>
      <c r="K911" s="26"/>
      <c r="L911" s="27" t="s">
        <v>15556</v>
      </c>
      <c r="M911" s="26"/>
      <c r="N911" s="26"/>
      <c r="O911" s="26"/>
      <c r="P911" s="28" t="s">
        <v>15557</v>
      </c>
      <c r="Q911" s="28" t="s">
        <v>15558</v>
      </c>
      <c r="R911" s="28" t="s">
        <v>15559</v>
      </c>
      <c r="S911" s="28" t="s">
        <v>15560</v>
      </c>
      <c r="T911" s="26"/>
      <c r="U911" s="26"/>
      <c r="V911" s="28" t="s">
        <v>15561</v>
      </c>
      <c r="W911" s="26"/>
      <c r="X911" s="26"/>
      <c r="Y911" s="26"/>
      <c r="Z911" s="28" t="s">
        <v>7225</v>
      </c>
      <c r="AA911" s="26"/>
      <c r="AB911" s="26"/>
      <c r="AC911" s="28" t="s">
        <v>15562</v>
      </c>
    </row>
    <row r="912" spans="2:29" x14ac:dyDescent="0.25">
      <c r="B912" s="21" t="s">
        <v>7434</v>
      </c>
      <c r="C912" s="22" t="s">
        <v>9148</v>
      </c>
      <c r="D912" s="23" t="s">
        <v>7434</v>
      </c>
      <c r="E912" s="23" t="s">
        <v>8487</v>
      </c>
      <c r="F912" s="23" t="s">
        <v>14946</v>
      </c>
      <c r="G912" s="23" t="s">
        <v>9149</v>
      </c>
      <c r="H912" s="23" t="s">
        <v>15563</v>
      </c>
      <c r="I912" s="23" t="s">
        <v>11427</v>
      </c>
      <c r="J912" s="23" t="s">
        <v>12941</v>
      </c>
      <c r="K912" s="23" t="s">
        <v>15564</v>
      </c>
      <c r="L912" s="24" t="s">
        <v>15565</v>
      </c>
      <c r="M912" s="23" t="s">
        <v>7274</v>
      </c>
      <c r="N912" s="23" t="s">
        <v>7450</v>
      </c>
      <c r="O912" s="23" t="s">
        <v>15566</v>
      </c>
      <c r="P912" s="25" t="s">
        <v>15567</v>
      </c>
      <c r="Q912" s="25" t="s">
        <v>15568</v>
      </c>
      <c r="R912" s="25" t="s">
        <v>15569</v>
      </c>
      <c r="S912" s="25" t="s">
        <v>15570</v>
      </c>
      <c r="T912" s="23" t="s">
        <v>9174</v>
      </c>
      <c r="U912" s="23" t="s">
        <v>15571</v>
      </c>
      <c r="V912" s="25" t="s">
        <v>15572</v>
      </c>
      <c r="W912" s="23" t="s">
        <v>13264</v>
      </c>
      <c r="X912" s="23" t="s">
        <v>7226</v>
      </c>
      <c r="Y912" s="23" t="s">
        <v>7226</v>
      </c>
      <c r="Z912" s="25" t="s">
        <v>7225</v>
      </c>
      <c r="AA912" s="23" t="s">
        <v>8026</v>
      </c>
      <c r="AB912" s="23" t="s">
        <v>15573</v>
      </c>
      <c r="AC912" s="25" t="s">
        <v>15574</v>
      </c>
    </row>
    <row r="913" spans="2:29" x14ac:dyDescent="0.25">
      <c r="B913" s="21" t="s">
        <v>7434</v>
      </c>
      <c r="C913" s="22" t="s">
        <v>9148</v>
      </c>
      <c r="D913" s="23" t="s">
        <v>7434</v>
      </c>
      <c r="E913" s="23" t="s">
        <v>8487</v>
      </c>
      <c r="F913" s="23" t="s">
        <v>14946</v>
      </c>
      <c r="G913" s="23" t="s">
        <v>9149</v>
      </c>
      <c r="H913" s="23" t="s">
        <v>15575</v>
      </c>
      <c r="I913" s="23" t="s">
        <v>11427</v>
      </c>
      <c r="J913" s="23" t="s">
        <v>12941</v>
      </c>
      <c r="K913" s="23" t="s">
        <v>15576</v>
      </c>
      <c r="L913" s="24" t="s">
        <v>15577</v>
      </c>
      <c r="M913" s="23" t="s">
        <v>7274</v>
      </c>
      <c r="N913" s="23" t="s">
        <v>7450</v>
      </c>
      <c r="O913" s="23" t="s">
        <v>15578</v>
      </c>
      <c r="P913" s="25" t="s">
        <v>15579</v>
      </c>
      <c r="Q913" s="25" t="s">
        <v>15580</v>
      </c>
      <c r="R913" s="25" t="s">
        <v>15581</v>
      </c>
      <c r="S913" s="25" t="s">
        <v>15582</v>
      </c>
      <c r="T913" s="23" t="s">
        <v>9161</v>
      </c>
      <c r="U913" s="23" t="s">
        <v>7558</v>
      </c>
      <c r="V913" s="25" t="s">
        <v>15583</v>
      </c>
      <c r="W913" s="23" t="s">
        <v>13264</v>
      </c>
      <c r="X913" s="23" t="s">
        <v>7226</v>
      </c>
      <c r="Y913" s="23" t="s">
        <v>7226</v>
      </c>
      <c r="Z913" s="25" t="s">
        <v>7225</v>
      </c>
      <c r="AA913" s="23" t="s">
        <v>8026</v>
      </c>
      <c r="AB913" s="23" t="s">
        <v>15573</v>
      </c>
      <c r="AC913" s="25" t="s">
        <v>15584</v>
      </c>
    </row>
    <row r="914" spans="2:29" x14ac:dyDescent="0.25">
      <c r="B914" s="21" t="s">
        <v>7434</v>
      </c>
      <c r="C914" s="22" t="s">
        <v>9148</v>
      </c>
      <c r="D914" s="23" t="s">
        <v>7434</v>
      </c>
      <c r="E914" s="23" t="s">
        <v>8487</v>
      </c>
      <c r="F914" s="23" t="s">
        <v>14946</v>
      </c>
      <c r="G914" s="23" t="s">
        <v>9149</v>
      </c>
      <c r="H914" s="23" t="s">
        <v>15585</v>
      </c>
      <c r="I914" s="23" t="s">
        <v>11427</v>
      </c>
      <c r="J914" s="23" t="s">
        <v>12941</v>
      </c>
      <c r="K914" s="23" t="s">
        <v>15586</v>
      </c>
      <c r="L914" s="24" t="s">
        <v>15587</v>
      </c>
      <c r="M914" s="23" t="s">
        <v>7274</v>
      </c>
      <c r="N914" s="23" t="s">
        <v>7450</v>
      </c>
      <c r="O914" s="23" t="s">
        <v>15588</v>
      </c>
      <c r="P914" s="25" t="s">
        <v>15589</v>
      </c>
      <c r="Q914" s="25" t="s">
        <v>15590</v>
      </c>
      <c r="R914" s="25" t="s">
        <v>15591</v>
      </c>
      <c r="S914" s="25" t="s">
        <v>15592</v>
      </c>
      <c r="T914" s="23" t="s">
        <v>9161</v>
      </c>
      <c r="U914" s="23" t="s">
        <v>15593</v>
      </c>
      <c r="V914" s="25" t="s">
        <v>15594</v>
      </c>
      <c r="W914" s="23" t="s">
        <v>13264</v>
      </c>
      <c r="X914" s="23" t="s">
        <v>7226</v>
      </c>
      <c r="Y914" s="23" t="s">
        <v>7226</v>
      </c>
      <c r="Z914" s="25" t="s">
        <v>7225</v>
      </c>
      <c r="AA914" s="23" t="s">
        <v>8026</v>
      </c>
      <c r="AB914" s="23" t="s">
        <v>15573</v>
      </c>
      <c r="AC914" s="25" t="s">
        <v>15595</v>
      </c>
    </row>
    <row r="915" spans="2:29" x14ac:dyDescent="0.25">
      <c r="B915" s="21" t="s">
        <v>7434</v>
      </c>
      <c r="C915" s="22" t="s">
        <v>9148</v>
      </c>
      <c r="D915" s="23" t="s">
        <v>7434</v>
      </c>
      <c r="E915" s="23" t="s">
        <v>8487</v>
      </c>
      <c r="F915" s="23" t="s">
        <v>14946</v>
      </c>
      <c r="G915" s="23" t="s">
        <v>9149</v>
      </c>
      <c r="H915" s="23" t="s">
        <v>15596</v>
      </c>
      <c r="I915" s="23" t="s">
        <v>11427</v>
      </c>
      <c r="J915" s="23" t="s">
        <v>12941</v>
      </c>
      <c r="K915" s="23" t="s">
        <v>15597</v>
      </c>
      <c r="L915" s="24" t="s">
        <v>15598</v>
      </c>
      <c r="M915" s="23" t="s">
        <v>7274</v>
      </c>
      <c r="N915" s="23" t="s">
        <v>7450</v>
      </c>
      <c r="O915" s="23" t="s">
        <v>15599</v>
      </c>
      <c r="P915" s="25" t="s">
        <v>15600</v>
      </c>
      <c r="Q915" s="25" t="s">
        <v>15601</v>
      </c>
      <c r="R915" s="25" t="s">
        <v>15602</v>
      </c>
      <c r="S915" s="25" t="s">
        <v>15603</v>
      </c>
      <c r="T915" s="23" t="s">
        <v>9161</v>
      </c>
      <c r="U915" s="23" t="s">
        <v>15604</v>
      </c>
      <c r="V915" s="25" t="s">
        <v>15605</v>
      </c>
      <c r="W915" s="23" t="s">
        <v>13264</v>
      </c>
      <c r="X915" s="23" t="s">
        <v>7226</v>
      </c>
      <c r="Y915" s="23" t="s">
        <v>7226</v>
      </c>
      <c r="Z915" s="25" t="s">
        <v>7225</v>
      </c>
      <c r="AA915" s="23" t="s">
        <v>8026</v>
      </c>
      <c r="AB915" s="23" t="s">
        <v>15573</v>
      </c>
      <c r="AC915" s="25" t="s">
        <v>15606</v>
      </c>
    </row>
    <row r="916" spans="2:29" x14ac:dyDescent="0.25">
      <c r="B916" s="21" t="s">
        <v>7434</v>
      </c>
      <c r="C916" s="22" t="s">
        <v>9148</v>
      </c>
      <c r="D916" s="23" t="s">
        <v>7434</v>
      </c>
      <c r="E916" s="23" t="s">
        <v>8487</v>
      </c>
      <c r="F916" s="23" t="s">
        <v>14946</v>
      </c>
      <c r="G916" s="23" t="s">
        <v>9149</v>
      </c>
      <c r="H916" s="23" t="s">
        <v>15607</v>
      </c>
      <c r="I916" s="23" t="s">
        <v>11427</v>
      </c>
      <c r="J916" s="23" t="s">
        <v>12941</v>
      </c>
      <c r="K916" s="23" t="s">
        <v>15608</v>
      </c>
      <c r="L916" s="24" t="s">
        <v>15609</v>
      </c>
      <c r="M916" s="23" t="s">
        <v>7274</v>
      </c>
      <c r="N916" s="23" t="s">
        <v>7450</v>
      </c>
      <c r="O916" s="23" t="s">
        <v>15610</v>
      </c>
      <c r="P916" s="25" t="s">
        <v>15611</v>
      </c>
      <c r="Q916" s="25" t="s">
        <v>15612</v>
      </c>
      <c r="R916" s="25" t="s">
        <v>15613</v>
      </c>
      <c r="S916" s="25" t="s">
        <v>15614</v>
      </c>
      <c r="T916" s="23" t="s">
        <v>9161</v>
      </c>
      <c r="U916" s="23" t="s">
        <v>15615</v>
      </c>
      <c r="V916" s="25" t="s">
        <v>15616</v>
      </c>
      <c r="W916" s="23" t="s">
        <v>13264</v>
      </c>
      <c r="X916" s="23" t="s">
        <v>7226</v>
      </c>
      <c r="Y916" s="23" t="s">
        <v>7226</v>
      </c>
      <c r="Z916" s="25" t="s">
        <v>7225</v>
      </c>
      <c r="AA916" s="23" t="s">
        <v>8026</v>
      </c>
      <c r="AB916" s="23" t="s">
        <v>15573</v>
      </c>
      <c r="AC916" s="25" t="s">
        <v>15617</v>
      </c>
    </row>
    <row r="917" spans="2:29" x14ac:dyDescent="0.25">
      <c r="B917" s="21" t="s">
        <v>7434</v>
      </c>
      <c r="C917" s="22" t="s">
        <v>9148</v>
      </c>
      <c r="D917" s="23" t="s">
        <v>7434</v>
      </c>
      <c r="E917" s="23" t="s">
        <v>8487</v>
      </c>
      <c r="F917" s="23" t="s">
        <v>14946</v>
      </c>
      <c r="G917" s="23" t="s">
        <v>9149</v>
      </c>
      <c r="H917" s="23" t="s">
        <v>15618</v>
      </c>
      <c r="I917" s="23" t="s">
        <v>11427</v>
      </c>
      <c r="J917" s="23" t="s">
        <v>12941</v>
      </c>
      <c r="K917" s="23" t="s">
        <v>15619</v>
      </c>
      <c r="L917" s="24" t="s">
        <v>15620</v>
      </c>
      <c r="M917" s="23" t="s">
        <v>7274</v>
      </c>
      <c r="N917" s="23" t="s">
        <v>7450</v>
      </c>
      <c r="O917" s="23" t="s">
        <v>15621</v>
      </c>
      <c r="P917" s="25" t="s">
        <v>15622</v>
      </c>
      <c r="Q917" s="25" t="s">
        <v>15623</v>
      </c>
      <c r="R917" s="25" t="s">
        <v>15624</v>
      </c>
      <c r="S917" s="25" t="s">
        <v>15625</v>
      </c>
      <c r="T917" s="23" t="s">
        <v>9161</v>
      </c>
      <c r="U917" s="23" t="s">
        <v>7448</v>
      </c>
      <c r="V917" s="25" t="s">
        <v>15626</v>
      </c>
      <c r="W917" s="23" t="s">
        <v>13264</v>
      </c>
      <c r="X917" s="23" t="s">
        <v>7226</v>
      </c>
      <c r="Y917" s="23" t="s">
        <v>7226</v>
      </c>
      <c r="Z917" s="25" t="s">
        <v>7225</v>
      </c>
      <c r="AA917" s="23" t="s">
        <v>8026</v>
      </c>
      <c r="AB917" s="23" t="s">
        <v>15573</v>
      </c>
      <c r="AC917" s="25" t="s">
        <v>15627</v>
      </c>
    </row>
    <row r="918" spans="2:29" x14ac:dyDescent="0.25">
      <c r="B918" s="21" t="s">
        <v>7434</v>
      </c>
      <c r="C918" s="22" t="s">
        <v>9148</v>
      </c>
      <c r="D918" s="23" t="s">
        <v>7434</v>
      </c>
      <c r="E918" s="23" t="s">
        <v>8487</v>
      </c>
      <c r="F918" s="23" t="s">
        <v>14946</v>
      </c>
      <c r="G918" s="23" t="s">
        <v>9149</v>
      </c>
      <c r="H918" s="23" t="s">
        <v>15628</v>
      </c>
      <c r="I918" s="23" t="s">
        <v>11427</v>
      </c>
      <c r="J918" s="23" t="s">
        <v>12941</v>
      </c>
      <c r="K918" s="23" t="s">
        <v>15629</v>
      </c>
      <c r="L918" s="24" t="s">
        <v>15630</v>
      </c>
      <c r="M918" s="23" t="s">
        <v>7274</v>
      </c>
      <c r="N918" s="23" t="s">
        <v>7450</v>
      </c>
      <c r="O918" s="23" t="s">
        <v>15631</v>
      </c>
      <c r="P918" s="25" t="s">
        <v>15632</v>
      </c>
      <c r="Q918" s="25" t="s">
        <v>15633</v>
      </c>
      <c r="R918" s="25" t="s">
        <v>15634</v>
      </c>
      <c r="S918" s="25" t="s">
        <v>15635</v>
      </c>
      <c r="T918" s="23" t="s">
        <v>9161</v>
      </c>
      <c r="U918" s="23" t="s">
        <v>15636</v>
      </c>
      <c r="V918" s="25" t="s">
        <v>15637</v>
      </c>
      <c r="W918" s="23" t="s">
        <v>13264</v>
      </c>
      <c r="X918" s="23" t="s">
        <v>7226</v>
      </c>
      <c r="Y918" s="23" t="s">
        <v>7226</v>
      </c>
      <c r="Z918" s="25" t="s">
        <v>7225</v>
      </c>
      <c r="AA918" s="23" t="s">
        <v>8026</v>
      </c>
      <c r="AB918" s="23" t="s">
        <v>15573</v>
      </c>
      <c r="AC918" s="25" t="s">
        <v>15638</v>
      </c>
    </row>
    <row r="919" spans="2:29" x14ac:dyDescent="0.25">
      <c r="B919" s="21" t="s">
        <v>7434</v>
      </c>
      <c r="C919" s="22" t="s">
        <v>9148</v>
      </c>
      <c r="D919" s="23" t="s">
        <v>7434</v>
      </c>
      <c r="E919" s="23" t="s">
        <v>8487</v>
      </c>
      <c r="F919" s="23" t="s">
        <v>14946</v>
      </c>
      <c r="G919" s="23" t="s">
        <v>9149</v>
      </c>
      <c r="H919" s="23" t="s">
        <v>15639</v>
      </c>
      <c r="I919" s="23" t="s">
        <v>11427</v>
      </c>
      <c r="J919" s="23" t="s">
        <v>12941</v>
      </c>
      <c r="K919" s="23" t="s">
        <v>15640</v>
      </c>
      <c r="L919" s="24" t="s">
        <v>15641</v>
      </c>
      <c r="M919" s="23" t="s">
        <v>7274</v>
      </c>
      <c r="N919" s="23" t="s">
        <v>7450</v>
      </c>
      <c r="O919" s="23" t="s">
        <v>15642</v>
      </c>
      <c r="P919" s="25" t="s">
        <v>15643</v>
      </c>
      <c r="Q919" s="25" t="s">
        <v>15644</v>
      </c>
      <c r="R919" s="25" t="s">
        <v>15645</v>
      </c>
      <c r="S919" s="25" t="s">
        <v>15646</v>
      </c>
      <c r="T919" s="23" t="s">
        <v>9161</v>
      </c>
      <c r="U919" s="23" t="s">
        <v>9282</v>
      </c>
      <c r="V919" s="25" t="s">
        <v>15647</v>
      </c>
      <c r="W919" s="23" t="s">
        <v>13264</v>
      </c>
      <c r="X919" s="23" t="s">
        <v>7226</v>
      </c>
      <c r="Y919" s="23" t="s">
        <v>7226</v>
      </c>
      <c r="Z919" s="25" t="s">
        <v>7225</v>
      </c>
      <c r="AA919" s="23" t="s">
        <v>8026</v>
      </c>
      <c r="AB919" s="23" t="s">
        <v>15573</v>
      </c>
      <c r="AC919" s="25" t="s">
        <v>15648</v>
      </c>
    </row>
    <row r="920" spans="2:29" x14ac:dyDescent="0.25">
      <c r="B920" s="21" t="s">
        <v>7434</v>
      </c>
      <c r="C920" s="22" t="s">
        <v>9148</v>
      </c>
      <c r="D920" s="23" t="s">
        <v>7434</v>
      </c>
      <c r="E920" s="23" t="s">
        <v>8487</v>
      </c>
      <c r="F920" s="23" t="s">
        <v>14946</v>
      </c>
      <c r="G920" s="23" t="s">
        <v>9149</v>
      </c>
      <c r="H920" s="23" t="s">
        <v>15649</v>
      </c>
      <c r="I920" s="23" t="s">
        <v>11427</v>
      </c>
      <c r="J920" s="23" t="s">
        <v>12941</v>
      </c>
      <c r="K920" s="23" t="s">
        <v>15650</v>
      </c>
      <c r="L920" s="24" t="s">
        <v>15651</v>
      </c>
      <c r="M920" s="23" t="s">
        <v>7274</v>
      </c>
      <c r="N920" s="23" t="s">
        <v>7450</v>
      </c>
      <c r="O920" s="23" t="s">
        <v>15652</v>
      </c>
      <c r="P920" s="25" t="s">
        <v>15653</v>
      </c>
      <c r="Q920" s="25" t="s">
        <v>15654</v>
      </c>
      <c r="R920" s="25" t="s">
        <v>15655</v>
      </c>
      <c r="S920" s="25" t="s">
        <v>15656</v>
      </c>
      <c r="T920" s="23" t="s">
        <v>9161</v>
      </c>
      <c r="U920" s="23" t="s">
        <v>15657</v>
      </c>
      <c r="V920" s="25" t="s">
        <v>15658</v>
      </c>
      <c r="W920" s="23" t="s">
        <v>13264</v>
      </c>
      <c r="X920" s="23" t="s">
        <v>7226</v>
      </c>
      <c r="Y920" s="23" t="s">
        <v>7226</v>
      </c>
      <c r="Z920" s="25" t="s">
        <v>7225</v>
      </c>
      <c r="AA920" s="23" t="s">
        <v>8026</v>
      </c>
      <c r="AB920" s="23" t="s">
        <v>15573</v>
      </c>
      <c r="AC920" s="25" t="s">
        <v>15659</v>
      </c>
    </row>
    <row r="921" spans="2:29" x14ac:dyDescent="0.25">
      <c r="B921" s="21"/>
      <c r="C921" s="22"/>
      <c r="D921" s="23"/>
      <c r="E921" s="23"/>
      <c r="F921" s="23"/>
      <c r="G921" s="23"/>
      <c r="H921" s="26"/>
      <c r="I921" s="23"/>
      <c r="J921" s="26"/>
      <c r="K921" s="26"/>
      <c r="L921" s="27" t="s">
        <v>15660</v>
      </c>
      <c r="M921" s="26"/>
      <c r="N921" s="26"/>
      <c r="O921" s="26"/>
      <c r="P921" s="28" t="s">
        <v>15661</v>
      </c>
      <c r="Q921" s="28" t="s">
        <v>15662</v>
      </c>
      <c r="R921" s="28" t="s">
        <v>15663</v>
      </c>
      <c r="S921" s="28" t="s">
        <v>15664</v>
      </c>
      <c r="T921" s="26"/>
      <c r="U921" s="26"/>
      <c r="V921" s="28" t="s">
        <v>15665</v>
      </c>
      <c r="W921" s="26"/>
      <c r="X921" s="26"/>
      <c r="Y921" s="26"/>
      <c r="Z921" s="28" t="s">
        <v>7225</v>
      </c>
      <c r="AA921" s="26"/>
      <c r="AB921" s="26"/>
      <c r="AC921" s="28" t="s">
        <v>15666</v>
      </c>
    </row>
    <row r="922" spans="2:29" x14ac:dyDescent="0.25">
      <c r="B922" s="21" t="s">
        <v>7434</v>
      </c>
      <c r="C922" s="22" t="s">
        <v>15667</v>
      </c>
      <c r="D922" s="23" t="s">
        <v>8488</v>
      </c>
      <c r="E922" s="23" t="s">
        <v>7580</v>
      </c>
      <c r="F922" s="23" t="s">
        <v>13252</v>
      </c>
      <c r="G922" s="23" t="s">
        <v>15668</v>
      </c>
      <c r="H922" s="23" t="s">
        <v>15669</v>
      </c>
      <c r="I922" s="23" t="s">
        <v>15670</v>
      </c>
      <c r="J922" s="23" t="s">
        <v>15671</v>
      </c>
      <c r="K922" s="23" t="s">
        <v>15672</v>
      </c>
      <c r="L922" s="24" t="s">
        <v>15673</v>
      </c>
      <c r="M922" s="23" t="s">
        <v>7274</v>
      </c>
      <c r="N922" s="23" t="s">
        <v>7284</v>
      </c>
      <c r="O922" s="23" t="s">
        <v>15674</v>
      </c>
      <c r="P922" s="25" t="s">
        <v>15675</v>
      </c>
      <c r="Q922" s="25" t="s">
        <v>15676</v>
      </c>
      <c r="R922" s="25" t="s">
        <v>10772</v>
      </c>
      <c r="S922" s="25" t="s">
        <v>15677</v>
      </c>
      <c r="T922" s="23" t="s">
        <v>7226</v>
      </c>
      <c r="U922" s="23" t="s">
        <v>7226</v>
      </c>
      <c r="V922" s="25" t="s">
        <v>15676</v>
      </c>
      <c r="W922" s="23" t="s">
        <v>13264</v>
      </c>
      <c r="X922" s="23" t="s">
        <v>7226</v>
      </c>
      <c r="Y922" s="23" t="s">
        <v>7226</v>
      </c>
      <c r="Z922" s="25" t="s">
        <v>7225</v>
      </c>
      <c r="AA922" s="23" t="s">
        <v>8026</v>
      </c>
      <c r="AB922" s="23" t="s">
        <v>10838</v>
      </c>
      <c r="AC922" s="25" t="s">
        <v>15678</v>
      </c>
    </row>
    <row r="923" spans="2:29" x14ac:dyDescent="0.25">
      <c r="B923" s="21" t="s">
        <v>7434</v>
      </c>
      <c r="C923" s="22" t="s">
        <v>15667</v>
      </c>
      <c r="D923" s="23" t="s">
        <v>8488</v>
      </c>
      <c r="E923" s="23" t="s">
        <v>7580</v>
      </c>
      <c r="F923" s="23" t="s">
        <v>13252</v>
      </c>
      <c r="G923" s="23" t="s">
        <v>15668</v>
      </c>
      <c r="H923" s="23" t="s">
        <v>15679</v>
      </c>
      <c r="I923" s="23" t="s">
        <v>15670</v>
      </c>
      <c r="J923" s="23" t="s">
        <v>15671</v>
      </c>
      <c r="K923" s="23" t="s">
        <v>15680</v>
      </c>
      <c r="L923" s="24" t="s">
        <v>15681</v>
      </c>
      <c r="M923" s="23" t="s">
        <v>7274</v>
      </c>
      <c r="N923" s="23" t="s">
        <v>7284</v>
      </c>
      <c r="O923" s="23" t="s">
        <v>15682</v>
      </c>
      <c r="P923" s="25" t="s">
        <v>15683</v>
      </c>
      <c r="Q923" s="25" t="s">
        <v>15684</v>
      </c>
      <c r="R923" s="25" t="s">
        <v>15685</v>
      </c>
      <c r="S923" s="25" t="s">
        <v>15686</v>
      </c>
      <c r="T923" s="23" t="s">
        <v>7226</v>
      </c>
      <c r="U923" s="23" t="s">
        <v>7226</v>
      </c>
      <c r="V923" s="25" t="s">
        <v>15684</v>
      </c>
      <c r="W923" s="23" t="s">
        <v>13264</v>
      </c>
      <c r="X923" s="23" t="s">
        <v>7226</v>
      </c>
      <c r="Y923" s="23" t="s">
        <v>7226</v>
      </c>
      <c r="Z923" s="25" t="s">
        <v>7225</v>
      </c>
      <c r="AA923" s="23" t="s">
        <v>8026</v>
      </c>
      <c r="AB923" s="23" t="s">
        <v>10838</v>
      </c>
      <c r="AC923" s="25" t="s">
        <v>15687</v>
      </c>
    </row>
    <row r="924" spans="2:29" x14ac:dyDescent="0.25">
      <c r="B924" s="21" t="s">
        <v>7434</v>
      </c>
      <c r="C924" s="22" t="s">
        <v>15667</v>
      </c>
      <c r="D924" s="23" t="s">
        <v>8488</v>
      </c>
      <c r="E924" s="23" t="s">
        <v>7580</v>
      </c>
      <c r="F924" s="23" t="s">
        <v>13252</v>
      </c>
      <c r="G924" s="23" t="s">
        <v>15668</v>
      </c>
      <c r="H924" s="23" t="s">
        <v>15688</v>
      </c>
      <c r="I924" s="23" t="s">
        <v>15670</v>
      </c>
      <c r="J924" s="23" t="s">
        <v>15671</v>
      </c>
      <c r="K924" s="23" t="s">
        <v>15689</v>
      </c>
      <c r="L924" s="24" t="s">
        <v>15690</v>
      </c>
      <c r="M924" s="23" t="s">
        <v>7274</v>
      </c>
      <c r="N924" s="23" t="s">
        <v>7284</v>
      </c>
      <c r="O924" s="23" t="s">
        <v>15691</v>
      </c>
      <c r="P924" s="25" t="s">
        <v>15692</v>
      </c>
      <c r="Q924" s="25" t="s">
        <v>15693</v>
      </c>
      <c r="R924" s="25" t="s">
        <v>15694</v>
      </c>
      <c r="S924" s="25" t="s">
        <v>15695</v>
      </c>
      <c r="T924" s="23" t="s">
        <v>7226</v>
      </c>
      <c r="U924" s="23" t="s">
        <v>7226</v>
      </c>
      <c r="V924" s="25" t="s">
        <v>15693</v>
      </c>
      <c r="W924" s="23" t="s">
        <v>13264</v>
      </c>
      <c r="X924" s="23" t="s">
        <v>7226</v>
      </c>
      <c r="Y924" s="23" t="s">
        <v>7226</v>
      </c>
      <c r="Z924" s="25" t="s">
        <v>7225</v>
      </c>
      <c r="AA924" s="23" t="s">
        <v>8026</v>
      </c>
      <c r="AB924" s="23" t="s">
        <v>10838</v>
      </c>
      <c r="AC924" s="25" t="s">
        <v>15696</v>
      </c>
    </row>
    <row r="925" spans="2:29" x14ac:dyDescent="0.25">
      <c r="B925" s="21" t="s">
        <v>7434</v>
      </c>
      <c r="C925" s="22" t="s">
        <v>15667</v>
      </c>
      <c r="D925" s="23" t="s">
        <v>8488</v>
      </c>
      <c r="E925" s="23" t="s">
        <v>7580</v>
      </c>
      <c r="F925" s="23" t="s">
        <v>13252</v>
      </c>
      <c r="G925" s="23" t="s">
        <v>15668</v>
      </c>
      <c r="H925" s="23" t="s">
        <v>15697</v>
      </c>
      <c r="I925" s="23" t="s">
        <v>15670</v>
      </c>
      <c r="J925" s="23" t="s">
        <v>15671</v>
      </c>
      <c r="K925" s="23" t="s">
        <v>15698</v>
      </c>
      <c r="L925" s="24" t="s">
        <v>15699</v>
      </c>
      <c r="M925" s="23" t="s">
        <v>7274</v>
      </c>
      <c r="N925" s="23" t="s">
        <v>7284</v>
      </c>
      <c r="O925" s="23" t="s">
        <v>15700</v>
      </c>
      <c r="P925" s="25" t="s">
        <v>15701</v>
      </c>
      <c r="Q925" s="25" t="s">
        <v>15702</v>
      </c>
      <c r="R925" s="25" t="s">
        <v>15703</v>
      </c>
      <c r="S925" s="25" t="s">
        <v>15704</v>
      </c>
      <c r="T925" s="23" t="s">
        <v>7226</v>
      </c>
      <c r="U925" s="23" t="s">
        <v>7226</v>
      </c>
      <c r="V925" s="25" t="s">
        <v>15702</v>
      </c>
      <c r="W925" s="23" t="s">
        <v>13264</v>
      </c>
      <c r="X925" s="23" t="s">
        <v>7226</v>
      </c>
      <c r="Y925" s="23" t="s">
        <v>7226</v>
      </c>
      <c r="Z925" s="25" t="s">
        <v>7225</v>
      </c>
      <c r="AA925" s="23" t="s">
        <v>8026</v>
      </c>
      <c r="AB925" s="23" t="s">
        <v>10838</v>
      </c>
      <c r="AC925" s="25" t="s">
        <v>15705</v>
      </c>
    </row>
    <row r="926" spans="2:29" x14ac:dyDescent="0.25">
      <c r="B926" s="21" t="s">
        <v>7434</v>
      </c>
      <c r="C926" s="22" t="s">
        <v>15667</v>
      </c>
      <c r="D926" s="23" t="s">
        <v>8488</v>
      </c>
      <c r="E926" s="23" t="s">
        <v>7580</v>
      </c>
      <c r="F926" s="23" t="s">
        <v>13252</v>
      </c>
      <c r="G926" s="23" t="s">
        <v>15668</v>
      </c>
      <c r="H926" s="23" t="s">
        <v>15706</v>
      </c>
      <c r="I926" s="23" t="s">
        <v>15670</v>
      </c>
      <c r="J926" s="23" t="s">
        <v>15671</v>
      </c>
      <c r="K926" s="23" t="s">
        <v>15707</v>
      </c>
      <c r="L926" s="24" t="s">
        <v>15708</v>
      </c>
      <c r="M926" s="23" t="s">
        <v>7274</v>
      </c>
      <c r="N926" s="23" t="s">
        <v>7284</v>
      </c>
      <c r="O926" s="23" t="s">
        <v>15709</v>
      </c>
      <c r="P926" s="25" t="s">
        <v>15710</v>
      </c>
      <c r="Q926" s="25" t="s">
        <v>15711</v>
      </c>
      <c r="R926" s="25" t="s">
        <v>15712</v>
      </c>
      <c r="S926" s="25" t="s">
        <v>15713</v>
      </c>
      <c r="T926" s="23" t="s">
        <v>7226</v>
      </c>
      <c r="U926" s="23" t="s">
        <v>7226</v>
      </c>
      <c r="V926" s="25" t="s">
        <v>15711</v>
      </c>
      <c r="W926" s="23" t="s">
        <v>13264</v>
      </c>
      <c r="X926" s="23" t="s">
        <v>7226</v>
      </c>
      <c r="Y926" s="23" t="s">
        <v>7226</v>
      </c>
      <c r="Z926" s="25" t="s">
        <v>7225</v>
      </c>
      <c r="AA926" s="23" t="s">
        <v>8026</v>
      </c>
      <c r="AB926" s="23" t="s">
        <v>10838</v>
      </c>
      <c r="AC926" s="25" t="s">
        <v>15714</v>
      </c>
    </row>
    <row r="927" spans="2:29" x14ac:dyDescent="0.25">
      <c r="B927" s="21" t="s">
        <v>7434</v>
      </c>
      <c r="C927" s="22" t="s">
        <v>15667</v>
      </c>
      <c r="D927" s="23" t="s">
        <v>8488</v>
      </c>
      <c r="E927" s="23" t="s">
        <v>7580</v>
      </c>
      <c r="F927" s="23" t="s">
        <v>13252</v>
      </c>
      <c r="G927" s="23" t="s">
        <v>15668</v>
      </c>
      <c r="H927" s="23" t="s">
        <v>15715</v>
      </c>
      <c r="I927" s="23" t="s">
        <v>15670</v>
      </c>
      <c r="J927" s="23" t="s">
        <v>15671</v>
      </c>
      <c r="K927" s="23" t="s">
        <v>15716</v>
      </c>
      <c r="L927" s="24" t="s">
        <v>15717</v>
      </c>
      <c r="M927" s="23" t="s">
        <v>7274</v>
      </c>
      <c r="N927" s="23" t="s">
        <v>7284</v>
      </c>
      <c r="O927" s="23" t="s">
        <v>15718</v>
      </c>
      <c r="P927" s="25" t="s">
        <v>15719</v>
      </c>
      <c r="Q927" s="25" t="s">
        <v>15720</v>
      </c>
      <c r="R927" s="25" t="s">
        <v>12139</v>
      </c>
      <c r="S927" s="25" t="s">
        <v>15721</v>
      </c>
      <c r="T927" s="23" t="s">
        <v>7226</v>
      </c>
      <c r="U927" s="23" t="s">
        <v>7226</v>
      </c>
      <c r="V927" s="25" t="s">
        <v>15720</v>
      </c>
      <c r="W927" s="23" t="s">
        <v>13264</v>
      </c>
      <c r="X927" s="23" t="s">
        <v>7226</v>
      </c>
      <c r="Y927" s="23" t="s">
        <v>7226</v>
      </c>
      <c r="Z927" s="25" t="s">
        <v>7225</v>
      </c>
      <c r="AA927" s="23" t="s">
        <v>8026</v>
      </c>
      <c r="AB927" s="23" t="s">
        <v>10838</v>
      </c>
      <c r="AC927" s="25" t="s">
        <v>15722</v>
      </c>
    </row>
    <row r="928" spans="2:29" x14ac:dyDescent="0.25">
      <c r="B928" s="21"/>
      <c r="C928" s="22"/>
      <c r="D928" s="23"/>
      <c r="E928" s="23"/>
      <c r="F928" s="23"/>
      <c r="G928" s="23"/>
      <c r="H928" s="26"/>
      <c r="I928" s="23"/>
      <c r="J928" s="26"/>
      <c r="K928" s="26"/>
      <c r="L928" s="27" t="s">
        <v>15723</v>
      </c>
      <c r="M928" s="26"/>
      <c r="N928" s="26"/>
      <c r="O928" s="26"/>
      <c r="P928" s="28" t="s">
        <v>15724</v>
      </c>
      <c r="Q928" s="28" t="s">
        <v>15725</v>
      </c>
      <c r="R928" s="28" t="s">
        <v>15726</v>
      </c>
      <c r="S928" s="28" t="s">
        <v>15727</v>
      </c>
      <c r="T928" s="26"/>
      <c r="U928" s="26"/>
      <c r="V928" s="28" t="s">
        <v>15725</v>
      </c>
      <c r="W928" s="26"/>
      <c r="X928" s="26"/>
      <c r="Y928" s="26"/>
      <c r="Z928" s="28" t="s">
        <v>7225</v>
      </c>
      <c r="AA928" s="26"/>
      <c r="AB928" s="26"/>
      <c r="AC928" s="28" t="s">
        <v>15728</v>
      </c>
    </row>
    <row r="929" spans="2:29" x14ac:dyDescent="0.25">
      <c r="B929" s="21" t="s">
        <v>7434</v>
      </c>
      <c r="C929" s="22" t="s">
        <v>10823</v>
      </c>
      <c r="D929" s="23" t="s">
        <v>7434</v>
      </c>
      <c r="E929" s="23" t="s">
        <v>10152</v>
      </c>
      <c r="F929" s="23" t="s">
        <v>15729</v>
      </c>
      <c r="G929" s="23" t="s">
        <v>10825</v>
      </c>
      <c r="H929" s="23" t="s">
        <v>15730</v>
      </c>
      <c r="I929" s="23" t="s">
        <v>15731</v>
      </c>
      <c r="J929" s="23" t="s">
        <v>12941</v>
      </c>
      <c r="K929" s="23" t="s">
        <v>15732</v>
      </c>
      <c r="L929" s="24" t="s">
        <v>15733</v>
      </c>
      <c r="M929" s="23" t="s">
        <v>7274</v>
      </c>
      <c r="N929" s="23" t="s">
        <v>7450</v>
      </c>
      <c r="O929" s="23" t="s">
        <v>15734</v>
      </c>
      <c r="P929" s="25" t="s">
        <v>15735</v>
      </c>
      <c r="Q929" s="25" t="s">
        <v>15736</v>
      </c>
      <c r="R929" s="25" t="s">
        <v>15737</v>
      </c>
      <c r="S929" s="25" t="s">
        <v>15738</v>
      </c>
      <c r="T929" s="23" t="s">
        <v>10371</v>
      </c>
      <c r="U929" s="23" t="s">
        <v>15739</v>
      </c>
      <c r="V929" s="25" t="s">
        <v>15740</v>
      </c>
      <c r="W929" s="23" t="s">
        <v>13264</v>
      </c>
      <c r="X929" s="23" t="s">
        <v>7226</v>
      </c>
      <c r="Y929" s="23" t="s">
        <v>7226</v>
      </c>
      <c r="Z929" s="25" t="s">
        <v>7225</v>
      </c>
      <c r="AA929" s="23" t="s">
        <v>8026</v>
      </c>
      <c r="AB929" s="23" t="s">
        <v>15573</v>
      </c>
      <c r="AC929" s="25" t="s">
        <v>15741</v>
      </c>
    </row>
    <row r="930" spans="2:29" x14ac:dyDescent="0.25">
      <c r="B930" s="21" t="s">
        <v>7434</v>
      </c>
      <c r="C930" s="22" t="s">
        <v>10823</v>
      </c>
      <c r="D930" s="23" t="s">
        <v>7434</v>
      </c>
      <c r="E930" s="23" t="s">
        <v>10152</v>
      </c>
      <c r="F930" s="23" t="s">
        <v>15729</v>
      </c>
      <c r="G930" s="23" t="s">
        <v>10825</v>
      </c>
      <c r="H930" s="23" t="s">
        <v>15742</v>
      </c>
      <c r="I930" s="23" t="s">
        <v>15731</v>
      </c>
      <c r="J930" s="23" t="s">
        <v>12941</v>
      </c>
      <c r="K930" s="23" t="s">
        <v>15743</v>
      </c>
      <c r="L930" s="24" t="s">
        <v>15744</v>
      </c>
      <c r="M930" s="23" t="s">
        <v>7274</v>
      </c>
      <c r="N930" s="23" t="s">
        <v>7450</v>
      </c>
      <c r="O930" s="23" t="s">
        <v>15745</v>
      </c>
      <c r="P930" s="25" t="s">
        <v>15746</v>
      </c>
      <c r="Q930" s="25" t="s">
        <v>15747</v>
      </c>
      <c r="R930" s="25" t="s">
        <v>15748</v>
      </c>
      <c r="S930" s="25" t="s">
        <v>15749</v>
      </c>
      <c r="T930" s="23" t="s">
        <v>7345</v>
      </c>
      <c r="U930" s="23" t="s">
        <v>15750</v>
      </c>
      <c r="V930" s="25" t="s">
        <v>15751</v>
      </c>
      <c r="W930" s="23" t="s">
        <v>13264</v>
      </c>
      <c r="X930" s="23" t="s">
        <v>7226</v>
      </c>
      <c r="Y930" s="23" t="s">
        <v>7226</v>
      </c>
      <c r="Z930" s="25" t="s">
        <v>7225</v>
      </c>
      <c r="AA930" s="23" t="s">
        <v>8026</v>
      </c>
      <c r="AB930" s="23" t="s">
        <v>15573</v>
      </c>
      <c r="AC930" s="25" t="s">
        <v>15752</v>
      </c>
    </row>
    <row r="931" spans="2:29" x14ac:dyDescent="0.25">
      <c r="B931" s="21" t="s">
        <v>7434</v>
      </c>
      <c r="C931" s="22" t="s">
        <v>10823</v>
      </c>
      <c r="D931" s="23" t="s">
        <v>7434</v>
      </c>
      <c r="E931" s="23" t="s">
        <v>10152</v>
      </c>
      <c r="F931" s="23" t="s">
        <v>15729</v>
      </c>
      <c r="G931" s="23" t="s">
        <v>10825</v>
      </c>
      <c r="H931" s="23" t="s">
        <v>15753</v>
      </c>
      <c r="I931" s="23" t="s">
        <v>15731</v>
      </c>
      <c r="J931" s="23" t="s">
        <v>12941</v>
      </c>
      <c r="K931" s="23" t="s">
        <v>15754</v>
      </c>
      <c r="L931" s="24" t="s">
        <v>15755</v>
      </c>
      <c r="M931" s="23" t="s">
        <v>7274</v>
      </c>
      <c r="N931" s="23" t="s">
        <v>7450</v>
      </c>
      <c r="O931" s="23" t="s">
        <v>15756</v>
      </c>
      <c r="P931" s="25" t="s">
        <v>15757</v>
      </c>
      <c r="Q931" s="25" t="s">
        <v>15758</v>
      </c>
      <c r="R931" s="25" t="s">
        <v>14705</v>
      </c>
      <c r="S931" s="25" t="s">
        <v>15759</v>
      </c>
      <c r="T931" s="23" t="s">
        <v>14217</v>
      </c>
      <c r="U931" s="23" t="s">
        <v>15760</v>
      </c>
      <c r="V931" s="25" t="s">
        <v>15761</v>
      </c>
      <c r="W931" s="23" t="s">
        <v>13264</v>
      </c>
      <c r="X931" s="23" t="s">
        <v>7226</v>
      </c>
      <c r="Y931" s="23" t="s">
        <v>7226</v>
      </c>
      <c r="Z931" s="25" t="s">
        <v>7225</v>
      </c>
      <c r="AA931" s="23" t="s">
        <v>8026</v>
      </c>
      <c r="AB931" s="23" t="s">
        <v>15573</v>
      </c>
      <c r="AC931" s="25" t="s">
        <v>15762</v>
      </c>
    </row>
    <row r="932" spans="2:29" x14ac:dyDescent="0.25">
      <c r="B932" s="21" t="s">
        <v>7434</v>
      </c>
      <c r="C932" s="22" t="s">
        <v>10823</v>
      </c>
      <c r="D932" s="23" t="s">
        <v>7434</v>
      </c>
      <c r="E932" s="23" t="s">
        <v>10152</v>
      </c>
      <c r="F932" s="23" t="s">
        <v>15729</v>
      </c>
      <c r="G932" s="23" t="s">
        <v>10825</v>
      </c>
      <c r="H932" s="23" t="s">
        <v>15763</v>
      </c>
      <c r="I932" s="23" t="s">
        <v>15731</v>
      </c>
      <c r="J932" s="23" t="s">
        <v>12941</v>
      </c>
      <c r="K932" s="23" t="s">
        <v>15764</v>
      </c>
      <c r="L932" s="24" t="s">
        <v>15765</v>
      </c>
      <c r="M932" s="23" t="s">
        <v>7274</v>
      </c>
      <c r="N932" s="23" t="s">
        <v>7450</v>
      </c>
      <c r="O932" s="23" t="s">
        <v>15766</v>
      </c>
      <c r="P932" s="25" t="s">
        <v>15767</v>
      </c>
      <c r="Q932" s="25" t="s">
        <v>15768</v>
      </c>
      <c r="R932" s="25" t="s">
        <v>9569</v>
      </c>
      <c r="S932" s="25" t="s">
        <v>15769</v>
      </c>
      <c r="T932" s="23" t="s">
        <v>9174</v>
      </c>
      <c r="U932" s="23" t="s">
        <v>15770</v>
      </c>
      <c r="V932" s="25" t="s">
        <v>15771</v>
      </c>
      <c r="W932" s="23" t="s">
        <v>13264</v>
      </c>
      <c r="X932" s="23" t="s">
        <v>7226</v>
      </c>
      <c r="Y932" s="23" t="s">
        <v>7226</v>
      </c>
      <c r="Z932" s="25" t="s">
        <v>7225</v>
      </c>
      <c r="AA932" s="23" t="s">
        <v>8026</v>
      </c>
      <c r="AB932" s="23" t="s">
        <v>15573</v>
      </c>
      <c r="AC932" s="25" t="s">
        <v>15772</v>
      </c>
    </row>
    <row r="933" spans="2:29" x14ac:dyDescent="0.25">
      <c r="B933" s="21" t="s">
        <v>7434</v>
      </c>
      <c r="C933" s="22" t="s">
        <v>10823</v>
      </c>
      <c r="D933" s="23" t="s">
        <v>7434</v>
      </c>
      <c r="E933" s="23" t="s">
        <v>10152</v>
      </c>
      <c r="F933" s="23" t="s">
        <v>15729</v>
      </c>
      <c r="G933" s="23" t="s">
        <v>10825</v>
      </c>
      <c r="H933" s="23" t="s">
        <v>15773</v>
      </c>
      <c r="I933" s="23" t="s">
        <v>15731</v>
      </c>
      <c r="J933" s="23" t="s">
        <v>12941</v>
      </c>
      <c r="K933" s="23" t="s">
        <v>15774</v>
      </c>
      <c r="L933" s="24" t="s">
        <v>15775</v>
      </c>
      <c r="M933" s="23" t="s">
        <v>7274</v>
      </c>
      <c r="N933" s="23" t="s">
        <v>7450</v>
      </c>
      <c r="O933" s="23" t="s">
        <v>15776</v>
      </c>
      <c r="P933" s="25" t="s">
        <v>15777</v>
      </c>
      <c r="Q933" s="25" t="s">
        <v>15778</v>
      </c>
      <c r="R933" s="25" t="s">
        <v>15779</v>
      </c>
      <c r="S933" s="25" t="s">
        <v>15780</v>
      </c>
      <c r="T933" s="23" t="s">
        <v>9197</v>
      </c>
      <c r="U933" s="23" t="s">
        <v>15781</v>
      </c>
      <c r="V933" s="25" t="s">
        <v>15782</v>
      </c>
      <c r="W933" s="23" t="s">
        <v>13264</v>
      </c>
      <c r="X933" s="23" t="s">
        <v>7226</v>
      </c>
      <c r="Y933" s="23" t="s">
        <v>7226</v>
      </c>
      <c r="Z933" s="25" t="s">
        <v>7225</v>
      </c>
      <c r="AA933" s="23" t="s">
        <v>8026</v>
      </c>
      <c r="AB933" s="23" t="s">
        <v>15573</v>
      </c>
      <c r="AC933" s="25" t="s">
        <v>15783</v>
      </c>
    </row>
    <row r="934" spans="2:29" x14ac:dyDescent="0.25">
      <c r="B934" s="21" t="s">
        <v>7434</v>
      </c>
      <c r="C934" s="22" t="s">
        <v>10823</v>
      </c>
      <c r="D934" s="23" t="s">
        <v>7434</v>
      </c>
      <c r="E934" s="23" t="s">
        <v>10152</v>
      </c>
      <c r="F934" s="23" t="s">
        <v>15729</v>
      </c>
      <c r="G934" s="23" t="s">
        <v>10825</v>
      </c>
      <c r="H934" s="23" t="s">
        <v>15784</v>
      </c>
      <c r="I934" s="23" t="s">
        <v>15731</v>
      </c>
      <c r="J934" s="23" t="s">
        <v>12941</v>
      </c>
      <c r="K934" s="23" t="s">
        <v>15785</v>
      </c>
      <c r="L934" s="24" t="s">
        <v>15786</v>
      </c>
      <c r="M934" s="23" t="s">
        <v>7274</v>
      </c>
      <c r="N934" s="23" t="s">
        <v>7450</v>
      </c>
      <c r="O934" s="23" t="s">
        <v>15787</v>
      </c>
      <c r="P934" s="25" t="s">
        <v>15788</v>
      </c>
      <c r="Q934" s="25" t="s">
        <v>15789</v>
      </c>
      <c r="R934" s="25" t="s">
        <v>15790</v>
      </c>
      <c r="S934" s="25" t="s">
        <v>15791</v>
      </c>
      <c r="T934" s="23" t="s">
        <v>9197</v>
      </c>
      <c r="U934" s="23" t="s">
        <v>15792</v>
      </c>
      <c r="V934" s="25" t="s">
        <v>15793</v>
      </c>
      <c r="W934" s="23" t="s">
        <v>13264</v>
      </c>
      <c r="X934" s="23" t="s">
        <v>7226</v>
      </c>
      <c r="Y934" s="23" t="s">
        <v>7226</v>
      </c>
      <c r="Z934" s="25" t="s">
        <v>7225</v>
      </c>
      <c r="AA934" s="23" t="s">
        <v>8026</v>
      </c>
      <c r="AB934" s="23" t="s">
        <v>15573</v>
      </c>
      <c r="AC934" s="25" t="s">
        <v>15794</v>
      </c>
    </row>
    <row r="935" spans="2:29" x14ac:dyDescent="0.25">
      <c r="B935" s="21" t="s">
        <v>7434</v>
      </c>
      <c r="C935" s="22" t="s">
        <v>10823</v>
      </c>
      <c r="D935" s="23" t="s">
        <v>7434</v>
      </c>
      <c r="E935" s="23" t="s">
        <v>10152</v>
      </c>
      <c r="F935" s="23" t="s">
        <v>15729</v>
      </c>
      <c r="G935" s="23" t="s">
        <v>10825</v>
      </c>
      <c r="H935" s="23" t="s">
        <v>15795</v>
      </c>
      <c r="I935" s="23" t="s">
        <v>15731</v>
      </c>
      <c r="J935" s="23" t="s">
        <v>12941</v>
      </c>
      <c r="K935" s="23" t="s">
        <v>15796</v>
      </c>
      <c r="L935" s="24" t="s">
        <v>15797</v>
      </c>
      <c r="M935" s="23" t="s">
        <v>7274</v>
      </c>
      <c r="N935" s="23" t="s">
        <v>7450</v>
      </c>
      <c r="O935" s="23" t="s">
        <v>15798</v>
      </c>
      <c r="P935" s="25" t="s">
        <v>15799</v>
      </c>
      <c r="Q935" s="25" t="s">
        <v>15800</v>
      </c>
      <c r="R935" s="25" t="s">
        <v>12754</v>
      </c>
      <c r="S935" s="25" t="s">
        <v>15801</v>
      </c>
      <c r="T935" s="23" t="s">
        <v>9174</v>
      </c>
      <c r="U935" s="23" t="s">
        <v>15802</v>
      </c>
      <c r="V935" s="25" t="s">
        <v>15803</v>
      </c>
      <c r="W935" s="23" t="s">
        <v>13264</v>
      </c>
      <c r="X935" s="23" t="s">
        <v>7226</v>
      </c>
      <c r="Y935" s="23" t="s">
        <v>7226</v>
      </c>
      <c r="Z935" s="25" t="s">
        <v>7225</v>
      </c>
      <c r="AA935" s="23" t="s">
        <v>8026</v>
      </c>
      <c r="AB935" s="23" t="s">
        <v>15573</v>
      </c>
      <c r="AC935" s="25" t="s">
        <v>15804</v>
      </c>
    </row>
    <row r="936" spans="2:29" x14ac:dyDescent="0.25">
      <c r="B936" s="21" t="s">
        <v>7434</v>
      </c>
      <c r="C936" s="22" t="s">
        <v>10823</v>
      </c>
      <c r="D936" s="23" t="s">
        <v>7434</v>
      </c>
      <c r="E936" s="23" t="s">
        <v>10152</v>
      </c>
      <c r="F936" s="23" t="s">
        <v>15729</v>
      </c>
      <c r="G936" s="23" t="s">
        <v>10825</v>
      </c>
      <c r="H936" s="23" t="s">
        <v>15805</v>
      </c>
      <c r="I936" s="23" t="s">
        <v>15731</v>
      </c>
      <c r="J936" s="23" t="s">
        <v>12941</v>
      </c>
      <c r="K936" s="23" t="s">
        <v>15806</v>
      </c>
      <c r="L936" s="24" t="s">
        <v>15807</v>
      </c>
      <c r="M936" s="23" t="s">
        <v>7274</v>
      </c>
      <c r="N936" s="23" t="s">
        <v>7450</v>
      </c>
      <c r="O936" s="23" t="s">
        <v>15808</v>
      </c>
      <c r="P936" s="25" t="s">
        <v>15809</v>
      </c>
      <c r="Q936" s="25" t="s">
        <v>15810</v>
      </c>
      <c r="R936" s="25" t="s">
        <v>11773</v>
      </c>
      <c r="S936" s="25" t="s">
        <v>15811</v>
      </c>
      <c r="T936" s="23" t="s">
        <v>9174</v>
      </c>
      <c r="U936" s="23" t="s">
        <v>15812</v>
      </c>
      <c r="V936" s="25" t="s">
        <v>15813</v>
      </c>
      <c r="W936" s="23" t="s">
        <v>13264</v>
      </c>
      <c r="X936" s="23" t="s">
        <v>7226</v>
      </c>
      <c r="Y936" s="23" t="s">
        <v>7226</v>
      </c>
      <c r="Z936" s="25" t="s">
        <v>7225</v>
      </c>
      <c r="AA936" s="23" t="s">
        <v>8026</v>
      </c>
      <c r="AB936" s="23" t="s">
        <v>15573</v>
      </c>
      <c r="AC936" s="25" t="s">
        <v>15814</v>
      </c>
    </row>
    <row r="937" spans="2:29" x14ac:dyDescent="0.25">
      <c r="B937" s="21" t="s">
        <v>7434</v>
      </c>
      <c r="C937" s="22" t="s">
        <v>10823</v>
      </c>
      <c r="D937" s="23" t="s">
        <v>7434</v>
      </c>
      <c r="E937" s="23" t="s">
        <v>10152</v>
      </c>
      <c r="F937" s="23" t="s">
        <v>15729</v>
      </c>
      <c r="G937" s="23" t="s">
        <v>10825</v>
      </c>
      <c r="H937" s="23" t="s">
        <v>15815</v>
      </c>
      <c r="I937" s="23" t="s">
        <v>15731</v>
      </c>
      <c r="J937" s="23" t="s">
        <v>12941</v>
      </c>
      <c r="K937" s="23" t="s">
        <v>15816</v>
      </c>
      <c r="L937" s="24" t="s">
        <v>15817</v>
      </c>
      <c r="M937" s="23" t="s">
        <v>7274</v>
      </c>
      <c r="N937" s="23" t="s">
        <v>7450</v>
      </c>
      <c r="O937" s="23" t="s">
        <v>15818</v>
      </c>
      <c r="P937" s="25" t="s">
        <v>15819</v>
      </c>
      <c r="Q937" s="25" t="s">
        <v>15820</v>
      </c>
      <c r="R937" s="25" t="s">
        <v>15821</v>
      </c>
      <c r="S937" s="25" t="s">
        <v>15822</v>
      </c>
      <c r="T937" s="23" t="s">
        <v>9174</v>
      </c>
      <c r="U937" s="23" t="s">
        <v>15823</v>
      </c>
      <c r="V937" s="25" t="s">
        <v>15824</v>
      </c>
      <c r="W937" s="23" t="s">
        <v>13264</v>
      </c>
      <c r="X937" s="23" t="s">
        <v>7226</v>
      </c>
      <c r="Y937" s="23" t="s">
        <v>7226</v>
      </c>
      <c r="Z937" s="25" t="s">
        <v>7225</v>
      </c>
      <c r="AA937" s="23" t="s">
        <v>8026</v>
      </c>
      <c r="AB937" s="23" t="s">
        <v>15573</v>
      </c>
      <c r="AC937" s="25" t="s">
        <v>15825</v>
      </c>
    </row>
    <row r="938" spans="2:29" x14ac:dyDescent="0.25">
      <c r="B938" s="21" t="s">
        <v>7434</v>
      </c>
      <c r="C938" s="22" t="s">
        <v>10823</v>
      </c>
      <c r="D938" s="23" t="s">
        <v>7434</v>
      </c>
      <c r="E938" s="23" t="s">
        <v>10152</v>
      </c>
      <c r="F938" s="23" t="s">
        <v>15729</v>
      </c>
      <c r="G938" s="23" t="s">
        <v>10825</v>
      </c>
      <c r="H938" s="23" t="s">
        <v>15826</v>
      </c>
      <c r="I938" s="23" t="s">
        <v>15731</v>
      </c>
      <c r="J938" s="23" t="s">
        <v>12941</v>
      </c>
      <c r="K938" s="23" t="s">
        <v>15827</v>
      </c>
      <c r="L938" s="24" t="s">
        <v>15828</v>
      </c>
      <c r="M938" s="23" t="s">
        <v>7274</v>
      </c>
      <c r="N938" s="23" t="s">
        <v>7450</v>
      </c>
      <c r="O938" s="23" t="s">
        <v>15829</v>
      </c>
      <c r="P938" s="25" t="s">
        <v>15830</v>
      </c>
      <c r="Q938" s="25" t="s">
        <v>15831</v>
      </c>
      <c r="R938" s="25" t="s">
        <v>15832</v>
      </c>
      <c r="S938" s="25" t="s">
        <v>15833</v>
      </c>
      <c r="T938" s="23" t="s">
        <v>9197</v>
      </c>
      <c r="U938" s="23" t="s">
        <v>15834</v>
      </c>
      <c r="V938" s="25" t="s">
        <v>15835</v>
      </c>
      <c r="W938" s="23" t="s">
        <v>13264</v>
      </c>
      <c r="X938" s="23" t="s">
        <v>7226</v>
      </c>
      <c r="Y938" s="23" t="s">
        <v>7226</v>
      </c>
      <c r="Z938" s="25" t="s">
        <v>7225</v>
      </c>
      <c r="AA938" s="23" t="s">
        <v>8026</v>
      </c>
      <c r="AB938" s="23" t="s">
        <v>15573</v>
      </c>
      <c r="AC938" s="25" t="s">
        <v>15836</v>
      </c>
    </row>
    <row r="939" spans="2:29" x14ac:dyDescent="0.25">
      <c r="B939" s="21" t="s">
        <v>7434</v>
      </c>
      <c r="C939" s="22" t="s">
        <v>10823</v>
      </c>
      <c r="D939" s="23" t="s">
        <v>7434</v>
      </c>
      <c r="E939" s="23" t="s">
        <v>10152</v>
      </c>
      <c r="F939" s="23" t="s">
        <v>15729</v>
      </c>
      <c r="G939" s="23" t="s">
        <v>10825</v>
      </c>
      <c r="H939" s="23" t="s">
        <v>15837</v>
      </c>
      <c r="I939" s="23" t="s">
        <v>15731</v>
      </c>
      <c r="J939" s="23" t="s">
        <v>12941</v>
      </c>
      <c r="K939" s="23" t="s">
        <v>15838</v>
      </c>
      <c r="L939" s="24" t="s">
        <v>15839</v>
      </c>
      <c r="M939" s="23" t="s">
        <v>7274</v>
      </c>
      <c r="N939" s="23" t="s">
        <v>7450</v>
      </c>
      <c r="O939" s="23" t="s">
        <v>15840</v>
      </c>
      <c r="P939" s="25" t="s">
        <v>15841</v>
      </c>
      <c r="Q939" s="25" t="s">
        <v>15842</v>
      </c>
      <c r="R939" s="25" t="s">
        <v>15843</v>
      </c>
      <c r="S939" s="25" t="s">
        <v>15844</v>
      </c>
      <c r="T939" s="23" t="s">
        <v>9197</v>
      </c>
      <c r="U939" s="23" t="s">
        <v>15845</v>
      </c>
      <c r="V939" s="25" t="s">
        <v>15846</v>
      </c>
      <c r="W939" s="23" t="s">
        <v>13264</v>
      </c>
      <c r="X939" s="23" t="s">
        <v>7226</v>
      </c>
      <c r="Y939" s="23" t="s">
        <v>7226</v>
      </c>
      <c r="Z939" s="25" t="s">
        <v>7225</v>
      </c>
      <c r="AA939" s="23" t="s">
        <v>8026</v>
      </c>
      <c r="AB939" s="23" t="s">
        <v>15573</v>
      </c>
      <c r="AC939" s="25" t="s">
        <v>15847</v>
      </c>
    </row>
    <row r="940" spans="2:29" x14ac:dyDescent="0.25">
      <c r="B940" s="21" t="s">
        <v>7434</v>
      </c>
      <c r="C940" s="22" t="s">
        <v>10823</v>
      </c>
      <c r="D940" s="23" t="s">
        <v>7434</v>
      </c>
      <c r="E940" s="23" t="s">
        <v>10152</v>
      </c>
      <c r="F940" s="23" t="s">
        <v>15729</v>
      </c>
      <c r="G940" s="23" t="s">
        <v>10825</v>
      </c>
      <c r="H940" s="23" t="s">
        <v>15848</v>
      </c>
      <c r="I940" s="23" t="s">
        <v>15731</v>
      </c>
      <c r="J940" s="23" t="s">
        <v>12941</v>
      </c>
      <c r="K940" s="23" t="s">
        <v>15849</v>
      </c>
      <c r="L940" s="24" t="s">
        <v>15850</v>
      </c>
      <c r="M940" s="23" t="s">
        <v>7274</v>
      </c>
      <c r="N940" s="23" t="s">
        <v>7450</v>
      </c>
      <c r="O940" s="23" t="s">
        <v>15851</v>
      </c>
      <c r="P940" s="25" t="s">
        <v>15852</v>
      </c>
      <c r="Q940" s="25" t="s">
        <v>15853</v>
      </c>
      <c r="R940" s="25" t="s">
        <v>15854</v>
      </c>
      <c r="S940" s="25" t="s">
        <v>15855</v>
      </c>
      <c r="T940" s="23" t="s">
        <v>9161</v>
      </c>
      <c r="U940" s="23" t="s">
        <v>15856</v>
      </c>
      <c r="V940" s="25" t="s">
        <v>15857</v>
      </c>
      <c r="W940" s="23" t="s">
        <v>13264</v>
      </c>
      <c r="X940" s="23" t="s">
        <v>7226</v>
      </c>
      <c r="Y940" s="23" t="s">
        <v>7226</v>
      </c>
      <c r="Z940" s="25" t="s">
        <v>7225</v>
      </c>
      <c r="AA940" s="23" t="s">
        <v>8026</v>
      </c>
      <c r="AB940" s="23" t="s">
        <v>15573</v>
      </c>
      <c r="AC940" s="25" t="s">
        <v>15858</v>
      </c>
    </row>
    <row r="941" spans="2:29" x14ac:dyDescent="0.25">
      <c r="B941" s="21" t="s">
        <v>7434</v>
      </c>
      <c r="C941" s="22" t="s">
        <v>10823</v>
      </c>
      <c r="D941" s="23" t="s">
        <v>7434</v>
      </c>
      <c r="E941" s="23" t="s">
        <v>10152</v>
      </c>
      <c r="F941" s="23" t="s">
        <v>15729</v>
      </c>
      <c r="G941" s="23" t="s">
        <v>10825</v>
      </c>
      <c r="H941" s="23" t="s">
        <v>15859</v>
      </c>
      <c r="I941" s="23" t="s">
        <v>15731</v>
      </c>
      <c r="J941" s="23" t="s">
        <v>12941</v>
      </c>
      <c r="K941" s="23" t="s">
        <v>15860</v>
      </c>
      <c r="L941" s="24" t="s">
        <v>15861</v>
      </c>
      <c r="M941" s="23" t="s">
        <v>7274</v>
      </c>
      <c r="N941" s="23" t="s">
        <v>7450</v>
      </c>
      <c r="O941" s="23" t="s">
        <v>15862</v>
      </c>
      <c r="P941" s="25" t="s">
        <v>15863</v>
      </c>
      <c r="Q941" s="25" t="s">
        <v>15864</v>
      </c>
      <c r="R941" s="25" t="s">
        <v>15865</v>
      </c>
      <c r="S941" s="25" t="s">
        <v>15866</v>
      </c>
      <c r="T941" s="23" t="s">
        <v>9161</v>
      </c>
      <c r="U941" s="23" t="s">
        <v>15867</v>
      </c>
      <c r="V941" s="25" t="s">
        <v>15868</v>
      </c>
      <c r="W941" s="23" t="s">
        <v>13264</v>
      </c>
      <c r="X941" s="23" t="s">
        <v>7226</v>
      </c>
      <c r="Y941" s="23" t="s">
        <v>7226</v>
      </c>
      <c r="Z941" s="25" t="s">
        <v>7225</v>
      </c>
      <c r="AA941" s="23" t="s">
        <v>8026</v>
      </c>
      <c r="AB941" s="23" t="s">
        <v>15573</v>
      </c>
      <c r="AC941" s="25" t="s">
        <v>15869</v>
      </c>
    </row>
    <row r="942" spans="2:29" x14ac:dyDescent="0.25">
      <c r="B942" s="21"/>
      <c r="C942" s="22"/>
      <c r="D942" s="23"/>
      <c r="E942" s="23"/>
      <c r="F942" s="23"/>
      <c r="G942" s="23"/>
      <c r="H942" s="26"/>
      <c r="I942" s="23"/>
      <c r="J942" s="26"/>
      <c r="K942" s="26"/>
      <c r="L942" s="27" t="s">
        <v>15870</v>
      </c>
      <c r="M942" s="26"/>
      <c r="N942" s="26"/>
      <c r="O942" s="26"/>
      <c r="P942" s="28" t="s">
        <v>15871</v>
      </c>
      <c r="Q942" s="28" t="s">
        <v>15872</v>
      </c>
      <c r="R942" s="28" t="s">
        <v>15873</v>
      </c>
      <c r="S942" s="28" t="s">
        <v>15874</v>
      </c>
      <c r="T942" s="26"/>
      <c r="U942" s="26"/>
      <c r="V942" s="28" t="s">
        <v>15875</v>
      </c>
      <c r="W942" s="26"/>
      <c r="X942" s="26"/>
      <c r="Y942" s="26"/>
      <c r="Z942" s="28" t="s">
        <v>7225</v>
      </c>
      <c r="AA942" s="26"/>
      <c r="AB942" s="26"/>
      <c r="AC942" s="28" t="s">
        <v>15876</v>
      </c>
    </row>
    <row r="943" spans="2:29" x14ac:dyDescent="0.25">
      <c r="B943" s="21" t="s">
        <v>7434</v>
      </c>
      <c r="C943" s="22" t="s">
        <v>7432</v>
      </c>
      <c r="D943" s="23" t="s">
        <v>8488</v>
      </c>
      <c r="E943" s="23" t="s">
        <v>7266</v>
      </c>
      <c r="F943" s="23" t="s">
        <v>14946</v>
      </c>
      <c r="G943" s="23" t="s">
        <v>7435</v>
      </c>
      <c r="H943" s="23" t="s">
        <v>15877</v>
      </c>
      <c r="I943" s="23" t="s">
        <v>15878</v>
      </c>
      <c r="J943" s="23" t="s">
        <v>15879</v>
      </c>
      <c r="K943" s="23" t="s">
        <v>15880</v>
      </c>
      <c r="L943" s="24" t="s">
        <v>15881</v>
      </c>
      <c r="M943" s="23" t="s">
        <v>7274</v>
      </c>
      <c r="N943" s="23" t="s">
        <v>7284</v>
      </c>
      <c r="O943" s="23" t="s">
        <v>15882</v>
      </c>
      <c r="P943" s="25" t="s">
        <v>15883</v>
      </c>
      <c r="Q943" s="25" t="s">
        <v>15884</v>
      </c>
      <c r="R943" s="25" t="s">
        <v>15885</v>
      </c>
      <c r="S943" s="25" t="s">
        <v>15886</v>
      </c>
      <c r="T943" s="23" t="s">
        <v>7447</v>
      </c>
      <c r="U943" s="23" t="s">
        <v>15887</v>
      </c>
      <c r="V943" s="25" t="s">
        <v>15888</v>
      </c>
      <c r="W943" s="23" t="s">
        <v>13264</v>
      </c>
      <c r="X943" s="23" t="s">
        <v>7226</v>
      </c>
      <c r="Y943" s="23" t="s">
        <v>7226</v>
      </c>
      <c r="Z943" s="25" t="s">
        <v>7225</v>
      </c>
      <c r="AA943" s="23" t="s">
        <v>8026</v>
      </c>
      <c r="AB943" s="23" t="s">
        <v>10838</v>
      </c>
      <c r="AC943" s="25" t="s">
        <v>15889</v>
      </c>
    </row>
    <row r="944" spans="2:29" x14ac:dyDescent="0.25">
      <c r="B944" s="21" t="s">
        <v>7434</v>
      </c>
      <c r="C944" s="22" t="s">
        <v>7432</v>
      </c>
      <c r="D944" s="23" t="s">
        <v>8488</v>
      </c>
      <c r="E944" s="23" t="s">
        <v>7266</v>
      </c>
      <c r="F944" s="23" t="s">
        <v>14946</v>
      </c>
      <c r="G944" s="23" t="s">
        <v>7435</v>
      </c>
      <c r="H944" s="23" t="s">
        <v>15890</v>
      </c>
      <c r="I944" s="23" t="s">
        <v>15878</v>
      </c>
      <c r="J944" s="23" t="s">
        <v>15879</v>
      </c>
      <c r="K944" s="23" t="s">
        <v>15891</v>
      </c>
      <c r="L944" s="24" t="s">
        <v>15892</v>
      </c>
      <c r="M944" s="23" t="s">
        <v>7274</v>
      </c>
      <c r="N944" s="23" t="s">
        <v>7284</v>
      </c>
      <c r="O944" s="23" t="s">
        <v>15893</v>
      </c>
      <c r="P944" s="25" t="s">
        <v>15894</v>
      </c>
      <c r="Q944" s="25" t="s">
        <v>15895</v>
      </c>
      <c r="R944" s="25" t="s">
        <v>15896</v>
      </c>
      <c r="S944" s="25" t="s">
        <v>15897</v>
      </c>
      <c r="T944" s="23" t="s">
        <v>7447</v>
      </c>
      <c r="U944" s="23" t="s">
        <v>15898</v>
      </c>
      <c r="V944" s="25" t="s">
        <v>15899</v>
      </c>
      <c r="W944" s="23" t="s">
        <v>13264</v>
      </c>
      <c r="X944" s="23" t="s">
        <v>7226</v>
      </c>
      <c r="Y944" s="23" t="s">
        <v>7226</v>
      </c>
      <c r="Z944" s="25" t="s">
        <v>7225</v>
      </c>
      <c r="AA944" s="23" t="s">
        <v>8026</v>
      </c>
      <c r="AB944" s="23" t="s">
        <v>10838</v>
      </c>
      <c r="AC944" s="25" t="s">
        <v>15900</v>
      </c>
    </row>
    <row r="945" spans="2:29" x14ac:dyDescent="0.25">
      <c r="B945" s="21" t="s">
        <v>7434</v>
      </c>
      <c r="C945" s="22" t="s">
        <v>7432</v>
      </c>
      <c r="D945" s="23" t="s">
        <v>8488</v>
      </c>
      <c r="E945" s="23" t="s">
        <v>7266</v>
      </c>
      <c r="F945" s="23" t="s">
        <v>14946</v>
      </c>
      <c r="G945" s="23" t="s">
        <v>7435</v>
      </c>
      <c r="H945" s="23" t="s">
        <v>15901</v>
      </c>
      <c r="I945" s="23" t="s">
        <v>15878</v>
      </c>
      <c r="J945" s="23" t="s">
        <v>15879</v>
      </c>
      <c r="K945" s="23" t="s">
        <v>15902</v>
      </c>
      <c r="L945" s="24" t="s">
        <v>15903</v>
      </c>
      <c r="M945" s="23" t="s">
        <v>7274</v>
      </c>
      <c r="N945" s="23" t="s">
        <v>7284</v>
      </c>
      <c r="O945" s="23" t="s">
        <v>15904</v>
      </c>
      <c r="P945" s="25" t="s">
        <v>15905</v>
      </c>
      <c r="Q945" s="25" t="s">
        <v>15906</v>
      </c>
      <c r="R945" s="25" t="s">
        <v>15907</v>
      </c>
      <c r="S945" s="25" t="s">
        <v>15908</v>
      </c>
      <c r="T945" s="23" t="s">
        <v>7447</v>
      </c>
      <c r="U945" s="23" t="s">
        <v>7558</v>
      </c>
      <c r="V945" s="25" t="s">
        <v>15909</v>
      </c>
      <c r="W945" s="23" t="s">
        <v>13264</v>
      </c>
      <c r="X945" s="23" t="s">
        <v>7226</v>
      </c>
      <c r="Y945" s="23" t="s">
        <v>7226</v>
      </c>
      <c r="Z945" s="25" t="s">
        <v>7225</v>
      </c>
      <c r="AA945" s="23" t="s">
        <v>8026</v>
      </c>
      <c r="AB945" s="23" t="s">
        <v>10838</v>
      </c>
      <c r="AC945" s="25" t="s">
        <v>15910</v>
      </c>
    </row>
    <row r="946" spans="2:29" x14ac:dyDescent="0.25">
      <c r="B946" s="21" t="s">
        <v>7434</v>
      </c>
      <c r="C946" s="22" t="s">
        <v>7432</v>
      </c>
      <c r="D946" s="23" t="s">
        <v>8488</v>
      </c>
      <c r="E946" s="23" t="s">
        <v>7266</v>
      </c>
      <c r="F946" s="23" t="s">
        <v>14946</v>
      </c>
      <c r="G946" s="23" t="s">
        <v>7435</v>
      </c>
      <c r="H946" s="23" t="s">
        <v>15911</v>
      </c>
      <c r="I946" s="23" t="s">
        <v>15878</v>
      </c>
      <c r="J946" s="23" t="s">
        <v>15879</v>
      </c>
      <c r="K946" s="23" t="s">
        <v>15912</v>
      </c>
      <c r="L946" s="24" t="s">
        <v>15913</v>
      </c>
      <c r="M946" s="23" t="s">
        <v>7274</v>
      </c>
      <c r="N946" s="23" t="s">
        <v>7284</v>
      </c>
      <c r="O946" s="23" t="s">
        <v>15893</v>
      </c>
      <c r="P946" s="25" t="s">
        <v>15914</v>
      </c>
      <c r="Q946" s="25" t="s">
        <v>15915</v>
      </c>
      <c r="R946" s="25" t="s">
        <v>15916</v>
      </c>
      <c r="S946" s="25" t="s">
        <v>15917</v>
      </c>
      <c r="T946" s="23" t="s">
        <v>7447</v>
      </c>
      <c r="U946" s="23" t="s">
        <v>15918</v>
      </c>
      <c r="V946" s="25" t="s">
        <v>15919</v>
      </c>
      <c r="W946" s="23" t="s">
        <v>13264</v>
      </c>
      <c r="X946" s="23" t="s">
        <v>7226</v>
      </c>
      <c r="Y946" s="23" t="s">
        <v>7226</v>
      </c>
      <c r="Z946" s="25" t="s">
        <v>7225</v>
      </c>
      <c r="AA946" s="23" t="s">
        <v>8026</v>
      </c>
      <c r="AB946" s="23" t="s">
        <v>10838</v>
      </c>
      <c r="AC946" s="25" t="s">
        <v>15920</v>
      </c>
    </row>
    <row r="947" spans="2:29" x14ac:dyDescent="0.25">
      <c r="B947" s="21" t="s">
        <v>7434</v>
      </c>
      <c r="C947" s="22" t="s">
        <v>7432</v>
      </c>
      <c r="D947" s="23" t="s">
        <v>8488</v>
      </c>
      <c r="E947" s="23" t="s">
        <v>7266</v>
      </c>
      <c r="F947" s="23" t="s">
        <v>14946</v>
      </c>
      <c r="G947" s="23" t="s">
        <v>7435</v>
      </c>
      <c r="H947" s="23" t="s">
        <v>15921</v>
      </c>
      <c r="I947" s="23" t="s">
        <v>15878</v>
      </c>
      <c r="J947" s="23" t="s">
        <v>15879</v>
      </c>
      <c r="K947" s="23" t="s">
        <v>15922</v>
      </c>
      <c r="L947" s="24" t="s">
        <v>15923</v>
      </c>
      <c r="M947" s="23" t="s">
        <v>7274</v>
      </c>
      <c r="N947" s="23" t="s">
        <v>7284</v>
      </c>
      <c r="O947" s="23" t="s">
        <v>15924</v>
      </c>
      <c r="P947" s="25" t="s">
        <v>15925</v>
      </c>
      <c r="Q947" s="25" t="s">
        <v>15926</v>
      </c>
      <c r="R947" s="25" t="s">
        <v>15927</v>
      </c>
      <c r="S947" s="25" t="s">
        <v>15928</v>
      </c>
      <c r="T947" s="23" t="s">
        <v>7447</v>
      </c>
      <c r="U947" s="23" t="s">
        <v>15929</v>
      </c>
      <c r="V947" s="25" t="s">
        <v>15930</v>
      </c>
      <c r="W947" s="23" t="s">
        <v>13264</v>
      </c>
      <c r="X947" s="23" t="s">
        <v>7226</v>
      </c>
      <c r="Y947" s="23" t="s">
        <v>7226</v>
      </c>
      <c r="Z947" s="25" t="s">
        <v>7225</v>
      </c>
      <c r="AA947" s="23" t="s">
        <v>8026</v>
      </c>
      <c r="AB947" s="23" t="s">
        <v>10838</v>
      </c>
      <c r="AC947" s="25" t="s">
        <v>15931</v>
      </c>
    </row>
    <row r="948" spans="2:29" x14ac:dyDescent="0.25">
      <c r="B948" s="21" t="s">
        <v>7434</v>
      </c>
      <c r="C948" s="22" t="s">
        <v>7432</v>
      </c>
      <c r="D948" s="23" t="s">
        <v>8488</v>
      </c>
      <c r="E948" s="23" t="s">
        <v>7266</v>
      </c>
      <c r="F948" s="23" t="s">
        <v>14946</v>
      </c>
      <c r="G948" s="23" t="s">
        <v>7435</v>
      </c>
      <c r="H948" s="23" t="s">
        <v>15932</v>
      </c>
      <c r="I948" s="23" t="s">
        <v>15878</v>
      </c>
      <c r="J948" s="23" t="s">
        <v>15879</v>
      </c>
      <c r="K948" s="23" t="s">
        <v>15933</v>
      </c>
      <c r="L948" s="24" t="s">
        <v>15934</v>
      </c>
      <c r="M948" s="23" t="s">
        <v>7274</v>
      </c>
      <c r="N948" s="23" t="s">
        <v>7284</v>
      </c>
      <c r="O948" s="23" t="s">
        <v>15935</v>
      </c>
      <c r="P948" s="25" t="s">
        <v>15936</v>
      </c>
      <c r="Q948" s="25" t="s">
        <v>15937</v>
      </c>
      <c r="R948" s="25" t="s">
        <v>14714</v>
      </c>
      <c r="S948" s="25" t="s">
        <v>15938</v>
      </c>
      <c r="T948" s="23" t="s">
        <v>7447</v>
      </c>
      <c r="U948" s="23" t="s">
        <v>15939</v>
      </c>
      <c r="V948" s="25" t="s">
        <v>15940</v>
      </c>
      <c r="W948" s="23" t="s">
        <v>13264</v>
      </c>
      <c r="X948" s="23" t="s">
        <v>7226</v>
      </c>
      <c r="Y948" s="23" t="s">
        <v>7226</v>
      </c>
      <c r="Z948" s="25" t="s">
        <v>7225</v>
      </c>
      <c r="AA948" s="23" t="s">
        <v>8026</v>
      </c>
      <c r="AB948" s="23" t="s">
        <v>10838</v>
      </c>
      <c r="AC948" s="25" t="s">
        <v>15941</v>
      </c>
    </row>
    <row r="949" spans="2:29" x14ac:dyDescent="0.25">
      <c r="B949" s="21" t="s">
        <v>7434</v>
      </c>
      <c r="C949" s="22" t="s">
        <v>7432</v>
      </c>
      <c r="D949" s="23" t="s">
        <v>8488</v>
      </c>
      <c r="E949" s="23" t="s">
        <v>7266</v>
      </c>
      <c r="F949" s="23" t="s">
        <v>14946</v>
      </c>
      <c r="G949" s="23" t="s">
        <v>7435</v>
      </c>
      <c r="H949" s="23" t="s">
        <v>15942</v>
      </c>
      <c r="I949" s="23" t="s">
        <v>15878</v>
      </c>
      <c r="J949" s="23" t="s">
        <v>15879</v>
      </c>
      <c r="K949" s="23" t="s">
        <v>15943</v>
      </c>
      <c r="L949" s="24" t="s">
        <v>15944</v>
      </c>
      <c r="M949" s="23" t="s">
        <v>7274</v>
      </c>
      <c r="N949" s="23" t="s">
        <v>7284</v>
      </c>
      <c r="O949" s="23" t="s">
        <v>15945</v>
      </c>
      <c r="P949" s="25" t="s">
        <v>15946</v>
      </c>
      <c r="Q949" s="25" t="s">
        <v>15947</v>
      </c>
      <c r="R949" s="25" t="s">
        <v>15948</v>
      </c>
      <c r="S949" s="25" t="s">
        <v>15949</v>
      </c>
      <c r="T949" s="23" t="s">
        <v>7447</v>
      </c>
      <c r="U949" s="23" t="s">
        <v>15950</v>
      </c>
      <c r="V949" s="25" t="s">
        <v>15951</v>
      </c>
      <c r="W949" s="23" t="s">
        <v>13264</v>
      </c>
      <c r="X949" s="23" t="s">
        <v>7226</v>
      </c>
      <c r="Y949" s="23" t="s">
        <v>7226</v>
      </c>
      <c r="Z949" s="25" t="s">
        <v>7225</v>
      </c>
      <c r="AA949" s="23" t="s">
        <v>8026</v>
      </c>
      <c r="AB949" s="23" t="s">
        <v>10838</v>
      </c>
      <c r="AC949" s="25" t="s">
        <v>15952</v>
      </c>
    </row>
    <row r="950" spans="2:29" x14ac:dyDescent="0.25">
      <c r="B950" s="21"/>
      <c r="C950" s="22"/>
      <c r="D950" s="23"/>
      <c r="E950" s="23"/>
      <c r="F950" s="23"/>
      <c r="G950" s="23"/>
      <c r="H950" s="26"/>
      <c r="I950" s="23"/>
      <c r="J950" s="26"/>
      <c r="K950" s="26"/>
      <c r="L950" s="27" t="s">
        <v>15953</v>
      </c>
      <c r="M950" s="26"/>
      <c r="N950" s="26"/>
      <c r="O950" s="26"/>
      <c r="P950" s="28" t="s">
        <v>15954</v>
      </c>
      <c r="Q950" s="28" t="s">
        <v>15955</v>
      </c>
      <c r="R950" s="28" t="s">
        <v>15956</v>
      </c>
      <c r="S950" s="28" t="s">
        <v>15957</v>
      </c>
      <c r="T950" s="26"/>
      <c r="U950" s="26"/>
      <c r="V950" s="28" t="s">
        <v>15958</v>
      </c>
      <c r="W950" s="26"/>
      <c r="X950" s="26"/>
      <c r="Y950" s="26"/>
      <c r="Z950" s="28" t="s">
        <v>7225</v>
      </c>
      <c r="AA950" s="26"/>
      <c r="AB950" s="26"/>
      <c r="AC950" s="28" t="s">
        <v>15959</v>
      </c>
    </row>
    <row r="951" spans="2:29" x14ac:dyDescent="0.25">
      <c r="B951" s="21" t="s">
        <v>7434</v>
      </c>
      <c r="C951" s="22" t="s">
        <v>9618</v>
      </c>
      <c r="D951" s="23" t="s">
        <v>7434</v>
      </c>
      <c r="E951" s="23" t="s">
        <v>7580</v>
      </c>
      <c r="F951" s="23" t="s">
        <v>13755</v>
      </c>
      <c r="G951" s="23" t="s">
        <v>9619</v>
      </c>
      <c r="H951" s="23" t="s">
        <v>15960</v>
      </c>
      <c r="I951" s="23" t="s">
        <v>15961</v>
      </c>
      <c r="J951" s="23" t="s">
        <v>15962</v>
      </c>
      <c r="K951" s="23" t="s">
        <v>15963</v>
      </c>
      <c r="L951" s="24" t="s">
        <v>15964</v>
      </c>
      <c r="M951" s="23" t="s">
        <v>7274</v>
      </c>
      <c r="N951" s="23" t="s">
        <v>15965</v>
      </c>
      <c r="O951" s="23" t="s">
        <v>15966</v>
      </c>
      <c r="P951" s="25" t="s">
        <v>15967</v>
      </c>
      <c r="Q951" s="25" t="s">
        <v>15968</v>
      </c>
      <c r="R951" s="25" t="s">
        <v>15969</v>
      </c>
      <c r="S951" s="25" t="s">
        <v>15970</v>
      </c>
      <c r="T951" s="23" t="s">
        <v>7226</v>
      </c>
      <c r="U951" s="23" t="s">
        <v>7226</v>
      </c>
      <c r="V951" s="25" t="s">
        <v>15968</v>
      </c>
      <c r="W951" s="23" t="s">
        <v>13264</v>
      </c>
      <c r="X951" s="23" t="s">
        <v>7226</v>
      </c>
      <c r="Y951" s="23" t="s">
        <v>7226</v>
      </c>
      <c r="Z951" s="25" t="s">
        <v>7225</v>
      </c>
      <c r="AA951" s="23" t="s">
        <v>8026</v>
      </c>
      <c r="AB951" s="23" t="s">
        <v>15971</v>
      </c>
      <c r="AC951" s="25" t="s">
        <v>15972</v>
      </c>
    </row>
    <row r="952" spans="2:29" x14ac:dyDescent="0.25">
      <c r="B952" s="21" t="s">
        <v>7434</v>
      </c>
      <c r="C952" s="22" t="s">
        <v>9618</v>
      </c>
      <c r="D952" s="23" t="s">
        <v>7434</v>
      </c>
      <c r="E952" s="23" t="s">
        <v>7580</v>
      </c>
      <c r="F952" s="23" t="s">
        <v>13755</v>
      </c>
      <c r="G952" s="23" t="s">
        <v>9619</v>
      </c>
      <c r="H952" s="23" t="s">
        <v>15973</v>
      </c>
      <c r="I952" s="23" t="s">
        <v>15961</v>
      </c>
      <c r="J952" s="23" t="s">
        <v>15962</v>
      </c>
      <c r="K952" s="23" t="s">
        <v>15974</v>
      </c>
      <c r="L952" s="24" t="s">
        <v>15975</v>
      </c>
      <c r="M952" s="23" t="s">
        <v>7274</v>
      </c>
      <c r="N952" s="23" t="s">
        <v>15965</v>
      </c>
      <c r="O952" s="23" t="s">
        <v>15976</v>
      </c>
      <c r="P952" s="25" t="s">
        <v>15977</v>
      </c>
      <c r="Q952" s="25" t="s">
        <v>15978</v>
      </c>
      <c r="R952" s="25" t="s">
        <v>15979</v>
      </c>
      <c r="S952" s="25" t="s">
        <v>15980</v>
      </c>
      <c r="T952" s="23" t="s">
        <v>7226</v>
      </c>
      <c r="U952" s="23" t="s">
        <v>7226</v>
      </c>
      <c r="V952" s="25" t="s">
        <v>15978</v>
      </c>
      <c r="W952" s="23" t="s">
        <v>13264</v>
      </c>
      <c r="X952" s="23" t="s">
        <v>7226</v>
      </c>
      <c r="Y952" s="23" t="s">
        <v>7226</v>
      </c>
      <c r="Z952" s="25" t="s">
        <v>7225</v>
      </c>
      <c r="AA952" s="23" t="s">
        <v>8026</v>
      </c>
      <c r="AB952" s="23" t="s">
        <v>15971</v>
      </c>
      <c r="AC952" s="25" t="s">
        <v>15981</v>
      </c>
    </row>
    <row r="953" spans="2:29" x14ac:dyDescent="0.25">
      <c r="B953" s="21" t="s">
        <v>7434</v>
      </c>
      <c r="C953" s="22" t="s">
        <v>9618</v>
      </c>
      <c r="D953" s="23" t="s">
        <v>7434</v>
      </c>
      <c r="E953" s="23" t="s">
        <v>7580</v>
      </c>
      <c r="F953" s="23" t="s">
        <v>13755</v>
      </c>
      <c r="G953" s="23" t="s">
        <v>9619</v>
      </c>
      <c r="H953" s="23" t="s">
        <v>15982</v>
      </c>
      <c r="I953" s="23" t="s">
        <v>15961</v>
      </c>
      <c r="J953" s="23" t="s">
        <v>15962</v>
      </c>
      <c r="K953" s="23" t="s">
        <v>15983</v>
      </c>
      <c r="L953" s="24" t="s">
        <v>15984</v>
      </c>
      <c r="M953" s="23" t="s">
        <v>7274</v>
      </c>
      <c r="N953" s="23" t="s">
        <v>15965</v>
      </c>
      <c r="O953" s="23" t="s">
        <v>15985</v>
      </c>
      <c r="P953" s="25" t="s">
        <v>15986</v>
      </c>
      <c r="Q953" s="25" t="s">
        <v>15987</v>
      </c>
      <c r="R953" s="25" t="s">
        <v>15988</v>
      </c>
      <c r="S953" s="25" t="s">
        <v>15989</v>
      </c>
      <c r="T953" s="23" t="s">
        <v>7226</v>
      </c>
      <c r="U953" s="23" t="s">
        <v>7226</v>
      </c>
      <c r="V953" s="25" t="s">
        <v>15987</v>
      </c>
      <c r="W953" s="23" t="s">
        <v>13264</v>
      </c>
      <c r="X953" s="23" t="s">
        <v>7226</v>
      </c>
      <c r="Y953" s="23" t="s">
        <v>7226</v>
      </c>
      <c r="Z953" s="25" t="s">
        <v>7225</v>
      </c>
      <c r="AA953" s="23" t="s">
        <v>8026</v>
      </c>
      <c r="AB953" s="23" t="s">
        <v>15971</v>
      </c>
      <c r="AC953" s="25" t="s">
        <v>15990</v>
      </c>
    </row>
    <row r="954" spans="2:29" x14ac:dyDescent="0.25">
      <c r="B954" s="21" t="s">
        <v>7434</v>
      </c>
      <c r="C954" s="22" t="s">
        <v>9618</v>
      </c>
      <c r="D954" s="23" t="s">
        <v>7434</v>
      </c>
      <c r="E954" s="23" t="s">
        <v>7580</v>
      </c>
      <c r="F954" s="23" t="s">
        <v>13755</v>
      </c>
      <c r="G954" s="23" t="s">
        <v>9619</v>
      </c>
      <c r="H954" s="23" t="s">
        <v>15991</v>
      </c>
      <c r="I954" s="23" t="s">
        <v>15961</v>
      </c>
      <c r="J954" s="23" t="s">
        <v>15962</v>
      </c>
      <c r="K954" s="23" t="s">
        <v>15992</v>
      </c>
      <c r="L954" s="24" t="s">
        <v>15993</v>
      </c>
      <c r="M954" s="23" t="s">
        <v>7274</v>
      </c>
      <c r="N954" s="23" t="s">
        <v>15965</v>
      </c>
      <c r="O954" s="23" t="s">
        <v>15994</v>
      </c>
      <c r="P954" s="25" t="s">
        <v>15995</v>
      </c>
      <c r="Q954" s="25" t="s">
        <v>15996</v>
      </c>
      <c r="R954" s="25" t="s">
        <v>15997</v>
      </c>
      <c r="S954" s="25" t="s">
        <v>15998</v>
      </c>
      <c r="T954" s="23" t="s">
        <v>7226</v>
      </c>
      <c r="U954" s="23" t="s">
        <v>7226</v>
      </c>
      <c r="V954" s="25" t="s">
        <v>15996</v>
      </c>
      <c r="W954" s="23" t="s">
        <v>13264</v>
      </c>
      <c r="X954" s="23" t="s">
        <v>7226</v>
      </c>
      <c r="Y954" s="23" t="s">
        <v>7226</v>
      </c>
      <c r="Z954" s="25" t="s">
        <v>7225</v>
      </c>
      <c r="AA954" s="23" t="s">
        <v>8026</v>
      </c>
      <c r="AB954" s="23" t="s">
        <v>15971</v>
      </c>
      <c r="AC954" s="25" t="s">
        <v>15999</v>
      </c>
    </row>
    <row r="955" spans="2:29" x14ac:dyDescent="0.25">
      <c r="B955" s="21" t="s">
        <v>7434</v>
      </c>
      <c r="C955" s="22" t="s">
        <v>9618</v>
      </c>
      <c r="D955" s="23" t="s">
        <v>7434</v>
      </c>
      <c r="E955" s="23" t="s">
        <v>7580</v>
      </c>
      <c r="F955" s="23" t="s">
        <v>13755</v>
      </c>
      <c r="G955" s="23" t="s">
        <v>9619</v>
      </c>
      <c r="H955" s="23" t="s">
        <v>16000</v>
      </c>
      <c r="I955" s="23" t="s">
        <v>15961</v>
      </c>
      <c r="J955" s="23" t="s">
        <v>15962</v>
      </c>
      <c r="K955" s="23" t="s">
        <v>16001</v>
      </c>
      <c r="L955" s="24" t="s">
        <v>16002</v>
      </c>
      <c r="M955" s="23" t="s">
        <v>7274</v>
      </c>
      <c r="N955" s="23" t="s">
        <v>15965</v>
      </c>
      <c r="O955" s="23" t="s">
        <v>16003</v>
      </c>
      <c r="P955" s="25" t="s">
        <v>16004</v>
      </c>
      <c r="Q955" s="25" t="s">
        <v>16005</v>
      </c>
      <c r="R955" s="25" t="s">
        <v>16006</v>
      </c>
      <c r="S955" s="25" t="s">
        <v>16007</v>
      </c>
      <c r="T955" s="23" t="s">
        <v>7226</v>
      </c>
      <c r="U955" s="23" t="s">
        <v>7226</v>
      </c>
      <c r="V955" s="25" t="s">
        <v>16005</v>
      </c>
      <c r="W955" s="23" t="s">
        <v>13264</v>
      </c>
      <c r="X955" s="23" t="s">
        <v>7226</v>
      </c>
      <c r="Y955" s="23" t="s">
        <v>7226</v>
      </c>
      <c r="Z955" s="25" t="s">
        <v>7225</v>
      </c>
      <c r="AA955" s="23" t="s">
        <v>8026</v>
      </c>
      <c r="AB955" s="23" t="s">
        <v>15971</v>
      </c>
      <c r="AC955" s="25" t="s">
        <v>16008</v>
      </c>
    </row>
    <row r="956" spans="2:29" x14ac:dyDescent="0.25">
      <c r="B956" s="21"/>
      <c r="C956" s="22"/>
      <c r="D956" s="23"/>
      <c r="E956" s="23"/>
      <c r="F956" s="23"/>
      <c r="G956" s="23"/>
      <c r="H956" s="26"/>
      <c r="I956" s="23"/>
      <c r="J956" s="26"/>
      <c r="K956" s="26"/>
      <c r="L956" s="27" t="s">
        <v>16009</v>
      </c>
      <c r="M956" s="26"/>
      <c r="N956" s="26"/>
      <c r="O956" s="26"/>
      <c r="P956" s="28" t="s">
        <v>16010</v>
      </c>
      <c r="Q956" s="28" t="s">
        <v>16011</v>
      </c>
      <c r="R956" s="28" t="s">
        <v>16012</v>
      </c>
      <c r="S956" s="28" t="s">
        <v>16013</v>
      </c>
      <c r="T956" s="26"/>
      <c r="U956" s="26"/>
      <c r="V956" s="28" t="s">
        <v>16011</v>
      </c>
      <c r="W956" s="26"/>
      <c r="X956" s="26"/>
      <c r="Y956" s="26"/>
      <c r="Z956" s="28" t="s">
        <v>7225</v>
      </c>
      <c r="AA956" s="26"/>
      <c r="AB956" s="26"/>
      <c r="AC956" s="28" t="s">
        <v>16014</v>
      </c>
    </row>
    <row r="957" spans="2:29" x14ac:dyDescent="0.25">
      <c r="B957" s="21" t="s">
        <v>7434</v>
      </c>
      <c r="C957" s="22" t="s">
        <v>9675</v>
      </c>
      <c r="D957" s="23" t="s">
        <v>7434</v>
      </c>
      <c r="E957" s="23" t="s">
        <v>8487</v>
      </c>
      <c r="F957" s="23" t="s">
        <v>14946</v>
      </c>
      <c r="G957" s="23" t="s">
        <v>9676</v>
      </c>
      <c r="H957" s="23" t="s">
        <v>16015</v>
      </c>
      <c r="I957" s="23" t="s">
        <v>16016</v>
      </c>
      <c r="J957" s="23" t="s">
        <v>13138</v>
      </c>
      <c r="K957" s="23" t="s">
        <v>16017</v>
      </c>
      <c r="L957" s="24" t="s">
        <v>16018</v>
      </c>
      <c r="M957" s="23" t="s">
        <v>7274</v>
      </c>
      <c r="N957" s="23" t="s">
        <v>7450</v>
      </c>
      <c r="O957" s="23" t="s">
        <v>16019</v>
      </c>
      <c r="P957" s="25" t="s">
        <v>16020</v>
      </c>
      <c r="Q957" s="25" t="s">
        <v>16021</v>
      </c>
      <c r="R957" s="25" t="s">
        <v>16022</v>
      </c>
      <c r="S957" s="25" t="s">
        <v>16023</v>
      </c>
      <c r="T957" s="23" t="s">
        <v>7447</v>
      </c>
      <c r="U957" s="23" t="s">
        <v>9929</v>
      </c>
      <c r="V957" s="25" t="s">
        <v>16024</v>
      </c>
      <c r="W957" s="23" t="s">
        <v>13264</v>
      </c>
      <c r="X957" s="23" t="s">
        <v>7226</v>
      </c>
      <c r="Y957" s="23" t="s">
        <v>7226</v>
      </c>
      <c r="Z957" s="25" t="s">
        <v>7225</v>
      </c>
      <c r="AA957" s="23" t="s">
        <v>8026</v>
      </c>
      <c r="AB957" s="23" t="s">
        <v>15573</v>
      </c>
      <c r="AC957" s="25" t="s">
        <v>16025</v>
      </c>
    </row>
    <row r="958" spans="2:29" x14ac:dyDescent="0.25">
      <c r="B958" s="21" t="s">
        <v>7434</v>
      </c>
      <c r="C958" s="22" t="s">
        <v>9675</v>
      </c>
      <c r="D958" s="23" t="s">
        <v>7434</v>
      </c>
      <c r="E958" s="23" t="s">
        <v>8487</v>
      </c>
      <c r="F958" s="23" t="s">
        <v>14946</v>
      </c>
      <c r="G958" s="23" t="s">
        <v>9676</v>
      </c>
      <c r="H958" s="23" t="s">
        <v>16026</v>
      </c>
      <c r="I958" s="23" t="s">
        <v>16016</v>
      </c>
      <c r="J958" s="23" t="s">
        <v>13138</v>
      </c>
      <c r="K958" s="23" t="s">
        <v>16027</v>
      </c>
      <c r="L958" s="24" t="s">
        <v>16028</v>
      </c>
      <c r="M958" s="23" t="s">
        <v>7274</v>
      </c>
      <c r="N958" s="23" t="s">
        <v>7450</v>
      </c>
      <c r="O958" s="23" t="s">
        <v>16029</v>
      </c>
      <c r="P958" s="25" t="s">
        <v>16030</v>
      </c>
      <c r="Q958" s="25" t="s">
        <v>16031</v>
      </c>
      <c r="R958" s="25" t="s">
        <v>10140</v>
      </c>
      <c r="S958" s="25" t="s">
        <v>16032</v>
      </c>
      <c r="T958" s="23" t="s">
        <v>7447</v>
      </c>
      <c r="U958" s="23" t="s">
        <v>13060</v>
      </c>
      <c r="V958" s="25" t="s">
        <v>16033</v>
      </c>
      <c r="W958" s="23" t="s">
        <v>13264</v>
      </c>
      <c r="X958" s="23" t="s">
        <v>7226</v>
      </c>
      <c r="Y958" s="23" t="s">
        <v>7226</v>
      </c>
      <c r="Z958" s="25" t="s">
        <v>7225</v>
      </c>
      <c r="AA958" s="23" t="s">
        <v>8026</v>
      </c>
      <c r="AB958" s="23" t="s">
        <v>15573</v>
      </c>
      <c r="AC958" s="25" t="s">
        <v>16034</v>
      </c>
    </row>
    <row r="959" spans="2:29" x14ac:dyDescent="0.25">
      <c r="B959" s="21" t="s">
        <v>7434</v>
      </c>
      <c r="C959" s="22" t="s">
        <v>9675</v>
      </c>
      <c r="D959" s="23" t="s">
        <v>7434</v>
      </c>
      <c r="E959" s="23" t="s">
        <v>8487</v>
      </c>
      <c r="F959" s="23" t="s">
        <v>14946</v>
      </c>
      <c r="G959" s="23" t="s">
        <v>9676</v>
      </c>
      <c r="H959" s="23" t="s">
        <v>16035</v>
      </c>
      <c r="I959" s="23" t="s">
        <v>16016</v>
      </c>
      <c r="J959" s="23" t="s">
        <v>13138</v>
      </c>
      <c r="K959" s="23" t="s">
        <v>16036</v>
      </c>
      <c r="L959" s="24" t="s">
        <v>16037</v>
      </c>
      <c r="M959" s="23" t="s">
        <v>7274</v>
      </c>
      <c r="N959" s="23" t="s">
        <v>7450</v>
      </c>
      <c r="O959" s="23" t="s">
        <v>16038</v>
      </c>
      <c r="P959" s="25" t="s">
        <v>16039</v>
      </c>
      <c r="Q959" s="25" t="s">
        <v>16040</v>
      </c>
      <c r="R959" s="25" t="s">
        <v>10446</v>
      </c>
      <c r="S959" s="25" t="s">
        <v>16041</v>
      </c>
      <c r="T959" s="23" t="s">
        <v>7447</v>
      </c>
      <c r="U959" s="23" t="s">
        <v>16042</v>
      </c>
      <c r="V959" s="25" t="s">
        <v>16043</v>
      </c>
      <c r="W959" s="23" t="s">
        <v>13264</v>
      </c>
      <c r="X959" s="23" t="s">
        <v>7226</v>
      </c>
      <c r="Y959" s="23" t="s">
        <v>7226</v>
      </c>
      <c r="Z959" s="25" t="s">
        <v>7225</v>
      </c>
      <c r="AA959" s="23" t="s">
        <v>8026</v>
      </c>
      <c r="AB959" s="23" t="s">
        <v>15573</v>
      </c>
      <c r="AC959" s="25" t="s">
        <v>16044</v>
      </c>
    </row>
    <row r="960" spans="2:29" x14ac:dyDescent="0.25">
      <c r="B960" s="21" t="s">
        <v>7434</v>
      </c>
      <c r="C960" s="22" t="s">
        <v>9675</v>
      </c>
      <c r="D960" s="23" t="s">
        <v>7434</v>
      </c>
      <c r="E960" s="23" t="s">
        <v>8487</v>
      </c>
      <c r="F960" s="23" t="s">
        <v>14946</v>
      </c>
      <c r="G960" s="23" t="s">
        <v>9676</v>
      </c>
      <c r="H960" s="23" t="s">
        <v>16045</v>
      </c>
      <c r="I960" s="23" t="s">
        <v>16016</v>
      </c>
      <c r="J960" s="23" t="s">
        <v>13138</v>
      </c>
      <c r="K960" s="23" t="s">
        <v>16046</v>
      </c>
      <c r="L960" s="24" t="s">
        <v>16047</v>
      </c>
      <c r="M960" s="23" t="s">
        <v>7274</v>
      </c>
      <c r="N960" s="23" t="s">
        <v>7450</v>
      </c>
      <c r="O960" s="23" t="s">
        <v>16048</v>
      </c>
      <c r="P960" s="25" t="s">
        <v>16049</v>
      </c>
      <c r="Q960" s="25" t="s">
        <v>16050</v>
      </c>
      <c r="R960" s="25" t="s">
        <v>11680</v>
      </c>
      <c r="S960" s="25" t="s">
        <v>16051</v>
      </c>
      <c r="T960" s="23" t="s">
        <v>7447</v>
      </c>
      <c r="U960" s="23" t="s">
        <v>2261</v>
      </c>
      <c r="V960" s="25" t="s">
        <v>16052</v>
      </c>
      <c r="W960" s="23" t="s">
        <v>13264</v>
      </c>
      <c r="X960" s="23" t="s">
        <v>7226</v>
      </c>
      <c r="Y960" s="23" t="s">
        <v>7226</v>
      </c>
      <c r="Z960" s="25" t="s">
        <v>7225</v>
      </c>
      <c r="AA960" s="23" t="s">
        <v>8026</v>
      </c>
      <c r="AB960" s="23" t="s">
        <v>15573</v>
      </c>
      <c r="AC960" s="25" t="s">
        <v>16053</v>
      </c>
    </row>
    <row r="961" spans="2:29" x14ac:dyDescent="0.25">
      <c r="B961" s="21" t="s">
        <v>7434</v>
      </c>
      <c r="C961" s="22" t="s">
        <v>9675</v>
      </c>
      <c r="D961" s="23" t="s">
        <v>7434</v>
      </c>
      <c r="E961" s="23" t="s">
        <v>8487</v>
      </c>
      <c r="F961" s="23" t="s">
        <v>14946</v>
      </c>
      <c r="G961" s="23" t="s">
        <v>9676</v>
      </c>
      <c r="H961" s="23" t="s">
        <v>16054</v>
      </c>
      <c r="I961" s="23" t="s">
        <v>16016</v>
      </c>
      <c r="J961" s="23" t="s">
        <v>13138</v>
      </c>
      <c r="K961" s="23" t="s">
        <v>16055</v>
      </c>
      <c r="L961" s="24" t="s">
        <v>7937</v>
      </c>
      <c r="M961" s="23" t="s">
        <v>7274</v>
      </c>
      <c r="N961" s="23" t="s">
        <v>7450</v>
      </c>
      <c r="O961" s="23" t="s">
        <v>16056</v>
      </c>
      <c r="P961" s="25" t="s">
        <v>16057</v>
      </c>
      <c r="Q961" s="25" t="s">
        <v>16058</v>
      </c>
      <c r="R961" s="25" t="s">
        <v>16059</v>
      </c>
      <c r="S961" s="25" t="s">
        <v>16060</v>
      </c>
      <c r="T961" s="23" t="s">
        <v>7447</v>
      </c>
      <c r="U961" s="23" t="s">
        <v>2072</v>
      </c>
      <c r="V961" s="25" t="s">
        <v>16061</v>
      </c>
      <c r="W961" s="23" t="s">
        <v>13264</v>
      </c>
      <c r="X961" s="23" t="s">
        <v>7226</v>
      </c>
      <c r="Y961" s="23" t="s">
        <v>7226</v>
      </c>
      <c r="Z961" s="25" t="s">
        <v>7225</v>
      </c>
      <c r="AA961" s="23" t="s">
        <v>8026</v>
      </c>
      <c r="AB961" s="23" t="s">
        <v>15573</v>
      </c>
      <c r="AC961" s="25" t="s">
        <v>16062</v>
      </c>
    </row>
    <row r="962" spans="2:29" x14ac:dyDescent="0.25">
      <c r="B962" s="21" t="s">
        <v>7434</v>
      </c>
      <c r="C962" s="22" t="s">
        <v>9675</v>
      </c>
      <c r="D962" s="23" t="s">
        <v>7434</v>
      </c>
      <c r="E962" s="23" t="s">
        <v>8487</v>
      </c>
      <c r="F962" s="23" t="s">
        <v>14946</v>
      </c>
      <c r="G962" s="23" t="s">
        <v>9676</v>
      </c>
      <c r="H962" s="23" t="s">
        <v>16063</v>
      </c>
      <c r="I962" s="23" t="s">
        <v>16016</v>
      </c>
      <c r="J962" s="23" t="s">
        <v>13138</v>
      </c>
      <c r="K962" s="23" t="s">
        <v>16064</v>
      </c>
      <c r="L962" s="24" t="s">
        <v>16065</v>
      </c>
      <c r="M962" s="23" t="s">
        <v>7274</v>
      </c>
      <c r="N962" s="23" t="s">
        <v>7450</v>
      </c>
      <c r="O962" s="23" t="s">
        <v>16066</v>
      </c>
      <c r="P962" s="25" t="s">
        <v>16067</v>
      </c>
      <c r="Q962" s="25" t="s">
        <v>16068</v>
      </c>
      <c r="R962" s="25" t="s">
        <v>16069</v>
      </c>
      <c r="S962" s="25" t="s">
        <v>16070</v>
      </c>
      <c r="T962" s="23" t="s">
        <v>7447</v>
      </c>
      <c r="U962" s="23" t="s">
        <v>9782</v>
      </c>
      <c r="V962" s="25" t="s">
        <v>16071</v>
      </c>
      <c r="W962" s="23" t="s">
        <v>13264</v>
      </c>
      <c r="X962" s="23" t="s">
        <v>7226</v>
      </c>
      <c r="Y962" s="23" t="s">
        <v>7226</v>
      </c>
      <c r="Z962" s="25" t="s">
        <v>7225</v>
      </c>
      <c r="AA962" s="23" t="s">
        <v>8026</v>
      </c>
      <c r="AB962" s="23" t="s">
        <v>15573</v>
      </c>
      <c r="AC962" s="25" t="s">
        <v>16072</v>
      </c>
    </row>
    <row r="963" spans="2:29" x14ac:dyDescent="0.25">
      <c r="B963" s="21" t="s">
        <v>7434</v>
      </c>
      <c r="C963" s="22" t="s">
        <v>9675</v>
      </c>
      <c r="D963" s="23" t="s">
        <v>7434</v>
      </c>
      <c r="E963" s="23" t="s">
        <v>8487</v>
      </c>
      <c r="F963" s="23" t="s">
        <v>14946</v>
      </c>
      <c r="G963" s="23" t="s">
        <v>9676</v>
      </c>
      <c r="H963" s="23" t="s">
        <v>16073</v>
      </c>
      <c r="I963" s="23" t="s">
        <v>16016</v>
      </c>
      <c r="J963" s="23" t="s">
        <v>13138</v>
      </c>
      <c r="K963" s="23" t="s">
        <v>16074</v>
      </c>
      <c r="L963" s="24" t="s">
        <v>16075</v>
      </c>
      <c r="M963" s="23" t="s">
        <v>7274</v>
      </c>
      <c r="N963" s="23" t="s">
        <v>7450</v>
      </c>
      <c r="O963" s="23" t="s">
        <v>16076</v>
      </c>
      <c r="P963" s="25" t="s">
        <v>16077</v>
      </c>
      <c r="Q963" s="25" t="s">
        <v>16078</v>
      </c>
      <c r="R963" s="25" t="s">
        <v>16079</v>
      </c>
      <c r="S963" s="25" t="s">
        <v>16080</v>
      </c>
      <c r="T963" s="23" t="s">
        <v>7447</v>
      </c>
      <c r="U963" s="23" t="s">
        <v>9709</v>
      </c>
      <c r="V963" s="25" t="s">
        <v>16081</v>
      </c>
      <c r="W963" s="23" t="s">
        <v>13264</v>
      </c>
      <c r="X963" s="23" t="s">
        <v>7226</v>
      </c>
      <c r="Y963" s="23" t="s">
        <v>7226</v>
      </c>
      <c r="Z963" s="25" t="s">
        <v>7225</v>
      </c>
      <c r="AA963" s="23" t="s">
        <v>8026</v>
      </c>
      <c r="AB963" s="23" t="s">
        <v>15573</v>
      </c>
      <c r="AC963" s="25" t="s">
        <v>16082</v>
      </c>
    </row>
    <row r="964" spans="2:29" x14ac:dyDescent="0.25">
      <c r="B964" s="21" t="s">
        <v>7434</v>
      </c>
      <c r="C964" s="22" t="s">
        <v>9675</v>
      </c>
      <c r="D964" s="23" t="s">
        <v>7434</v>
      </c>
      <c r="E964" s="23" t="s">
        <v>8487</v>
      </c>
      <c r="F964" s="23" t="s">
        <v>14946</v>
      </c>
      <c r="G964" s="23" t="s">
        <v>9676</v>
      </c>
      <c r="H964" s="23" t="s">
        <v>16083</v>
      </c>
      <c r="I964" s="23" t="s">
        <v>16016</v>
      </c>
      <c r="J964" s="23" t="s">
        <v>13138</v>
      </c>
      <c r="K964" s="23" t="s">
        <v>16084</v>
      </c>
      <c r="L964" s="24" t="s">
        <v>16085</v>
      </c>
      <c r="M964" s="23" t="s">
        <v>7274</v>
      </c>
      <c r="N964" s="23" t="s">
        <v>7450</v>
      </c>
      <c r="O964" s="23" t="s">
        <v>16086</v>
      </c>
      <c r="P964" s="25" t="s">
        <v>16087</v>
      </c>
      <c r="Q964" s="25" t="s">
        <v>16088</v>
      </c>
      <c r="R964" s="25" t="s">
        <v>16089</v>
      </c>
      <c r="S964" s="25" t="s">
        <v>16090</v>
      </c>
      <c r="T964" s="23" t="s">
        <v>7447</v>
      </c>
      <c r="U964" s="23" t="s">
        <v>16091</v>
      </c>
      <c r="V964" s="25" t="s">
        <v>16092</v>
      </c>
      <c r="W964" s="23" t="s">
        <v>13264</v>
      </c>
      <c r="X964" s="23" t="s">
        <v>7226</v>
      </c>
      <c r="Y964" s="23" t="s">
        <v>7226</v>
      </c>
      <c r="Z964" s="25" t="s">
        <v>7225</v>
      </c>
      <c r="AA964" s="23" t="s">
        <v>8026</v>
      </c>
      <c r="AB964" s="23" t="s">
        <v>15573</v>
      </c>
      <c r="AC964" s="25" t="s">
        <v>16093</v>
      </c>
    </row>
    <row r="965" spans="2:29" x14ac:dyDescent="0.25">
      <c r="B965" s="21" t="s">
        <v>7434</v>
      </c>
      <c r="C965" s="22" t="s">
        <v>9675</v>
      </c>
      <c r="D965" s="23" t="s">
        <v>7434</v>
      </c>
      <c r="E965" s="23" t="s">
        <v>8487</v>
      </c>
      <c r="F965" s="23" t="s">
        <v>14946</v>
      </c>
      <c r="G965" s="23" t="s">
        <v>9676</v>
      </c>
      <c r="H965" s="23" t="s">
        <v>16094</v>
      </c>
      <c r="I965" s="23" t="s">
        <v>16016</v>
      </c>
      <c r="J965" s="23" t="s">
        <v>13138</v>
      </c>
      <c r="K965" s="23" t="s">
        <v>16095</v>
      </c>
      <c r="L965" s="24" t="s">
        <v>16096</v>
      </c>
      <c r="M965" s="23" t="s">
        <v>7274</v>
      </c>
      <c r="N965" s="23" t="s">
        <v>7450</v>
      </c>
      <c r="O965" s="23" t="s">
        <v>16097</v>
      </c>
      <c r="P965" s="25" t="s">
        <v>16098</v>
      </c>
      <c r="Q965" s="25" t="s">
        <v>16099</v>
      </c>
      <c r="R965" s="25" t="s">
        <v>16100</v>
      </c>
      <c r="S965" s="25" t="s">
        <v>16101</v>
      </c>
      <c r="T965" s="23" t="s">
        <v>7447</v>
      </c>
      <c r="U965" s="23" t="s">
        <v>13726</v>
      </c>
      <c r="V965" s="25" t="s">
        <v>16102</v>
      </c>
      <c r="W965" s="23" t="s">
        <v>13264</v>
      </c>
      <c r="X965" s="23" t="s">
        <v>7226</v>
      </c>
      <c r="Y965" s="23" t="s">
        <v>7226</v>
      </c>
      <c r="Z965" s="25" t="s">
        <v>7225</v>
      </c>
      <c r="AA965" s="23" t="s">
        <v>8026</v>
      </c>
      <c r="AB965" s="23" t="s">
        <v>15573</v>
      </c>
      <c r="AC965" s="25" t="s">
        <v>16103</v>
      </c>
    </row>
    <row r="966" spans="2:29" x14ac:dyDescent="0.25">
      <c r="B966" s="21" t="s">
        <v>7434</v>
      </c>
      <c r="C966" s="22" t="s">
        <v>9675</v>
      </c>
      <c r="D966" s="23" t="s">
        <v>7434</v>
      </c>
      <c r="E966" s="23" t="s">
        <v>8487</v>
      </c>
      <c r="F966" s="23" t="s">
        <v>14946</v>
      </c>
      <c r="G966" s="23" t="s">
        <v>9676</v>
      </c>
      <c r="H966" s="23" t="s">
        <v>16104</v>
      </c>
      <c r="I966" s="23" t="s">
        <v>16016</v>
      </c>
      <c r="J966" s="23" t="s">
        <v>13138</v>
      </c>
      <c r="K966" s="23" t="s">
        <v>16105</v>
      </c>
      <c r="L966" s="24" t="s">
        <v>16106</v>
      </c>
      <c r="M966" s="23" t="s">
        <v>7274</v>
      </c>
      <c r="N966" s="23" t="s">
        <v>7450</v>
      </c>
      <c r="O966" s="23" t="s">
        <v>16107</v>
      </c>
      <c r="P966" s="25" t="s">
        <v>16108</v>
      </c>
      <c r="Q966" s="25" t="s">
        <v>16109</v>
      </c>
      <c r="R966" s="25" t="s">
        <v>16110</v>
      </c>
      <c r="S966" s="25" t="s">
        <v>16111</v>
      </c>
      <c r="T966" s="23" t="s">
        <v>7447</v>
      </c>
      <c r="U966" s="23" t="s">
        <v>9782</v>
      </c>
      <c r="V966" s="25" t="s">
        <v>16112</v>
      </c>
      <c r="W966" s="23" t="s">
        <v>13264</v>
      </c>
      <c r="X966" s="23" t="s">
        <v>7226</v>
      </c>
      <c r="Y966" s="23" t="s">
        <v>7226</v>
      </c>
      <c r="Z966" s="25" t="s">
        <v>7225</v>
      </c>
      <c r="AA966" s="23" t="s">
        <v>8026</v>
      </c>
      <c r="AB966" s="23" t="s">
        <v>15573</v>
      </c>
      <c r="AC966" s="25" t="s">
        <v>16113</v>
      </c>
    </row>
    <row r="967" spans="2:29" x14ac:dyDescent="0.25">
      <c r="B967" s="21" t="s">
        <v>7434</v>
      </c>
      <c r="C967" s="22" t="s">
        <v>9675</v>
      </c>
      <c r="D967" s="23" t="s">
        <v>7434</v>
      </c>
      <c r="E967" s="23" t="s">
        <v>8487</v>
      </c>
      <c r="F967" s="23" t="s">
        <v>14946</v>
      </c>
      <c r="G967" s="23" t="s">
        <v>9676</v>
      </c>
      <c r="H967" s="23" t="s">
        <v>16114</v>
      </c>
      <c r="I967" s="23" t="s">
        <v>16016</v>
      </c>
      <c r="J967" s="23" t="s">
        <v>13138</v>
      </c>
      <c r="K967" s="23" t="s">
        <v>16115</v>
      </c>
      <c r="L967" s="24" t="s">
        <v>16116</v>
      </c>
      <c r="M967" s="23" t="s">
        <v>7274</v>
      </c>
      <c r="N967" s="23" t="s">
        <v>7450</v>
      </c>
      <c r="O967" s="23" t="s">
        <v>16117</v>
      </c>
      <c r="P967" s="25" t="s">
        <v>16118</v>
      </c>
      <c r="Q967" s="25" t="s">
        <v>16119</v>
      </c>
      <c r="R967" s="25" t="s">
        <v>16120</v>
      </c>
      <c r="S967" s="25" t="s">
        <v>16121</v>
      </c>
      <c r="T967" s="23" t="s">
        <v>7447</v>
      </c>
      <c r="U967" s="23" t="s">
        <v>9782</v>
      </c>
      <c r="V967" s="25" t="s">
        <v>16122</v>
      </c>
      <c r="W967" s="23" t="s">
        <v>13264</v>
      </c>
      <c r="X967" s="23" t="s">
        <v>7226</v>
      </c>
      <c r="Y967" s="23" t="s">
        <v>7226</v>
      </c>
      <c r="Z967" s="25" t="s">
        <v>7225</v>
      </c>
      <c r="AA967" s="23" t="s">
        <v>8026</v>
      </c>
      <c r="AB967" s="23" t="s">
        <v>15573</v>
      </c>
      <c r="AC967" s="25" t="s">
        <v>16123</v>
      </c>
    </row>
    <row r="968" spans="2:29" x14ac:dyDescent="0.25">
      <c r="B968" s="21" t="s">
        <v>7434</v>
      </c>
      <c r="C968" s="22" t="s">
        <v>9675</v>
      </c>
      <c r="D968" s="23" t="s">
        <v>7434</v>
      </c>
      <c r="E968" s="23" t="s">
        <v>8487</v>
      </c>
      <c r="F968" s="23" t="s">
        <v>14946</v>
      </c>
      <c r="G968" s="23" t="s">
        <v>9676</v>
      </c>
      <c r="H968" s="23" t="s">
        <v>16124</v>
      </c>
      <c r="I968" s="23" t="s">
        <v>16016</v>
      </c>
      <c r="J968" s="23" t="s">
        <v>13138</v>
      </c>
      <c r="K968" s="23" t="s">
        <v>16125</v>
      </c>
      <c r="L968" s="24" t="s">
        <v>9766</v>
      </c>
      <c r="M968" s="23" t="s">
        <v>7274</v>
      </c>
      <c r="N968" s="23" t="s">
        <v>7450</v>
      </c>
      <c r="O968" s="23" t="s">
        <v>16076</v>
      </c>
      <c r="P968" s="25" t="s">
        <v>16126</v>
      </c>
      <c r="Q968" s="25" t="s">
        <v>16127</v>
      </c>
      <c r="R968" s="25" t="s">
        <v>16128</v>
      </c>
      <c r="S968" s="25" t="s">
        <v>16129</v>
      </c>
      <c r="T968" s="23" t="s">
        <v>7447</v>
      </c>
      <c r="U968" s="23" t="s">
        <v>13726</v>
      </c>
      <c r="V968" s="25" t="s">
        <v>16130</v>
      </c>
      <c r="W968" s="23" t="s">
        <v>13264</v>
      </c>
      <c r="X968" s="23" t="s">
        <v>7226</v>
      </c>
      <c r="Y968" s="23" t="s">
        <v>7226</v>
      </c>
      <c r="Z968" s="25" t="s">
        <v>7225</v>
      </c>
      <c r="AA968" s="23" t="s">
        <v>8026</v>
      </c>
      <c r="AB968" s="23" t="s">
        <v>15573</v>
      </c>
      <c r="AC968" s="25" t="s">
        <v>16131</v>
      </c>
    </row>
    <row r="969" spans="2:29" x14ac:dyDescent="0.25">
      <c r="B969" s="21" t="s">
        <v>7434</v>
      </c>
      <c r="C969" s="22" t="s">
        <v>9675</v>
      </c>
      <c r="D969" s="23" t="s">
        <v>7434</v>
      </c>
      <c r="E969" s="23" t="s">
        <v>8487</v>
      </c>
      <c r="F969" s="23" t="s">
        <v>14946</v>
      </c>
      <c r="G969" s="23" t="s">
        <v>9676</v>
      </c>
      <c r="H969" s="23" t="s">
        <v>16132</v>
      </c>
      <c r="I969" s="23" t="s">
        <v>16016</v>
      </c>
      <c r="J969" s="23" t="s">
        <v>13138</v>
      </c>
      <c r="K969" s="23" t="s">
        <v>16133</v>
      </c>
      <c r="L969" s="24" t="s">
        <v>16134</v>
      </c>
      <c r="M969" s="23" t="s">
        <v>7274</v>
      </c>
      <c r="N969" s="23" t="s">
        <v>7450</v>
      </c>
      <c r="O969" s="23" t="s">
        <v>16135</v>
      </c>
      <c r="P969" s="25" t="s">
        <v>16136</v>
      </c>
      <c r="Q969" s="25" t="s">
        <v>16137</v>
      </c>
      <c r="R969" s="25" t="s">
        <v>16138</v>
      </c>
      <c r="S969" s="25" t="s">
        <v>16139</v>
      </c>
      <c r="T969" s="23" t="s">
        <v>7447</v>
      </c>
      <c r="U969" s="23" t="s">
        <v>9906</v>
      </c>
      <c r="V969" s="25" t="s">
        <v>16140</v>
      </c>
      <c r="W969" s="23" t="s">
        <v>13264</v>
      </c>
      <c r="X969" s="23" t="s">
        <v>7226</v>
      </c>
      <c r="Y969" s="23" t="s">
        <v>7226</v>
      </c>
      <c r="Z969" s="25" t="s">
        <v>7225</v>
      </c>
      <c r="AA969" s="23" t="s">
        <v>8026</v>
      </c>
      <c r="AB969" s="23" t="s">
        <v>15573</v>
      </c>
      <c r="AC969" s="25" t="s">
        <v>16141</v>
      </c>
    </row>
    <row r="970" spans="2:29" x14ac:dyDescent="0.25">
      <c r="B970" s="21" t="s">
        <v>7434</v>
      </c>
      <c r="C970" s="22" t="s">
        <v>9675</v>
      </c>
      <c r="D970" s="23" t="s">
        <v>7434</v>
      </c>
      <c r="E970" s="23" t="s">
        <v>8487</v>
      </c>
      <c r="F970" s="23" t="s">
        <v>14946</v>
      </c>
      <c r="G970" s="23" t="s">
        <v>9676</v>
      </c>
      <c r="H970" s="23" t="s">
        <v>16142</v>
      </c>
      <c r="I970" s="23" t="s">
        <v>16016</v>
      </c>
      <c r="J970" s="23" t="s">
        <v>13138</v>
      </c>
      <c r="K970" s="23" t="s">
        <v>16143</v>
      </c>
      <c r="L970" s="24" t="s">
        <v>16144</v>
      </c>
      <c r="M970" s="23" t="s">
        <v>7274</v>
      </c>
      <c r="N970" s="23" t="s">
        <v>7450</v>
      </c>
      <c r="O970" s="23" t="s">
        <v>16145</v>
      </c>
      <c r="P970" s="25" t="s">
        <v>16146</v>
      </c>
      <c r="Q970" s="25" t="s">
        <v>16147</v>
      </c>
      <c r="R970" s="25" t="s">
        <v>16148</v>
      </c>
      <c r="S970" s="25" t="s">
        <v>16149</v>
      </c>
      <c r="T970" s="23" t="s">
        <v>7447</v>
      </c>
      <c r="U970" s="23" t="s">
        <v>12225</v>
      </c>
      <c r="V970" s="25" t="s">
        <v>16150</v>
      </c>
      <c r="W970" s="23" t="s">
        <v>13264</v>
      </c>
      <c r="X970" s="23" t="s">
        <v>7226</v>
      </c>
      <c r="Y970" s="23" t="s">
        <v>7226</v>
      </c>
      <c r="Z970" s="25" t="s">
        <v>7225</v>
      </c>
      <c r="AA970" s="23" t="s">
        <v>8026</v>
      </c>
      <c r="AB970" s="23" t="s">
        <v>15573</v>
      </c>
      <c r="AC970" s="25" t="s">
        <v>16151</v>
      </c>
    </row>
    <row r="971" spans="2:29" x14ac:dyDescent="0.25">
      <c r="B971" s="21" t="s">
        <v>7434</v>
      </c>
      <c r="C971" s="22" t="s">
        <v>9675</v>
      </c>
      <c r="D971" s="23" t="s">
        <v>7434</v>
      </c>
      <c r="E971" s="23" t="s">
        <v>8487</v>
      </c>
      <c r="F971" s="23" t="s">
        <v>14946</v>
      </c>
      <c r="G971" s="23" t="s">
        <v>9676</v>
      </c>
      <c r="H971" s="23" t="s">
        <v>16152</v>
      </c>
      <c r="I971" s="23" t="s">
        <v>16016</v>
      </c>
      <c r="J971" s="23" t="s">
        <v>13138</v>
      </c>
      <c r="K971" s="23" t="s">
        <v>16153</v>
      </c>
      <c r="L971" s="24" t="s">
        <v>16154</v>
      </c>
      <c r="M971" s="23" t="s">
        <v>7274</v>
      </c>
      <c r="N971" s="23" t="s">
        <v>7450</v>
      </c>
      <c r="O971" s="23" t="s">
        <v>16155</v>
      </c>
      <c r="P971" s="25" t="s">
        <v>16156</v>
      </c>
      <c r="Q971" s="25" t="s">
        <v>16157</v>
      </c>
      <c r="R971" s="25" t="s">
        <v>14828</v>
      </c>
      <c r="S971" s="25" t="s">
        <v>16158</v>
      </c>
      <c r="T971" s="23" t="s">
        <v>7447</v>
      </c>
      <c r="U971" s="23" t="s">
        <v>9804</v>
      </c>
      <c r="V971" s="25" t="s">
        <v>16159</v>
      </c>
      <c r="W971" s="23" t="s">
        <v>13264</v>
      </c>
      <c r="X971" s="23" t="s">
        <v>7226</v>
      </c>
      <c r="Y971" s="23" t="s">
        <v>7226</v>
      </c>
      <c r="Z971" s="25" t="s">
        <v>7225</v>
      </c>
      <c r="AA971" s="23" t="s">
        <v>8026</v>
      </c>
      <c r="AB971" s="23" t="s">
        <v>15573</v>
      </c>
      <c r="AC971" s="25" t="s">
        <v>16160</v>
      </c>
    </row>
    <row r="972" spans="2:29" x14ac:dyDescent="0.25">
      <c r="B972" s="21" t="s">
        <v>7434</v>
      </c>
      <c r="C972" s="22" t="s">
        <v>9675</v>
      </c>
      <c r="D972" s="23" t="s">
        <v>7434</v>
      </c>
      <c r="E972" s="23" t="s">
        <v>8487</v>
      </c>
      <c r="F972" s="23" t="s">
        <v>14946</v>
      </c>
      <c r="G972" s="23" t="s">
        <v>9676</v>
      </c>
      <c r="H972" s="23" t="s">
        <v>16161</v>
      </c>
      <c r="I972" s="23" t="s">
        <v>16016</v>
      </c>
      <c r="J972" s="23" t="s">
        <v>13138</v>
      </c>
      <c r="K972" s="23" t="s">
        <v>16162</v>
      </c>
      <c r="L972" s="24" t="s">
        <v>16047</v>
      </c>
      <c r="M972" s="23" t="s">
        <v>7274</v>
      </c>
      <c r="N972" s="23" t="s">
        <v>7450</v>
      </c>
      <c r="O972" s="23" t="s">
        <v>16163</v>
      </c>
      <c r="P972" s="25" t="s">
        <v>16164</v>
      </c>
      <c r="Q972" s="25" t="s">
        <v>16165</v>
      </c>
      <c r="R972" s="25" t="s">
        <v>16166</v>
      </c>
      <c r="S972" s="25" t="s">
        <v>16167</v>
      </c>
      <c r="T972" s="23" t="s">
        <v>7447</v>
      </c>
      <c r="U972" s="23" t="s">
        <v>2123</v>
      </c>
      <c r="V972" s="25" t="s">
        <v>16168</v>
      </c>
      <c r="W972" s="23" t="s">
        <v>13264</v>
      </c>
      <c r="X972" s="23" t="s">
        <v>7226</v>
      </c>
      <c r="Y972" s="23" t="s">
        <v>7226</v>
      </c>
      <c r="Z972" s="25" t="s">
        <v>7225</v>
      </c>
      <c r="AA972" s="23" t="s">
        <v>8026</v>
      </c>
      <c r="AB972" s="23" t="s">
        <v>15573</v>
      </c>
      <c r="AC972" s="25" t="s">
        <v>16169</v>
      </c>
    </row>
    <row r="973" spans="2:29" x14ac:dyDescent="0.25">
      <c r="B973" s="21" t="s">
        <v>7434</v>
      </c>
      <c r="C973" s="22" t="s">
        <v>9675</v>
      </c>
      <c r="D973" s="23" t="s">
        <v>7434</v>
      </c>
      <c r="E973" s="23" t="s">
        <v>8487</v>
      </c>
      <c r="F973" s="23" t="s">
        <v>14946</v>
      </c>
      <c r="G973" s="23" t="s">
        <v>9676</v>
      </c>
      <c r="H973" s="23" t="s">
        <v>16170</v>
      </c>
      <c r="I973" s="23" t="s">
        <v>16016</v>
      </c>
      <c r="J973" s="23" t="s">
        <v>13138</v>
      </c>
      <c r="K973" s="23" t="s">
        <v>16171</v>
      </c>
      <c r="L973" s="24" t="s">
        <v>16172</v>
      </c>
      <c r="M973" s="23" t="s">
        <v>7274</v>
      </c>
      <c r="N973" s="23" t="s">
        <v>7450</v>
      </c>
      <c r="O973" s="23" t="s">
        <v>16173</v>
      </c>
      <c r="P973" s="25" t="s">
        <v>16174</v>
      </c>
      <c r="Q973" s="25" t="s">
        <v>16175</v>
      </c>
      <c r="R973" s="25" t="s">
        <v>16176</v>
      </c>
      <c r="S973" s="25" t="s">
        <v>16177</v>
      </c>
      <c r="T973" s="23" t="s">
        <v>7447</v>
      </c>
      <c r="U973" s="23" t="s">
        <v>9804</v>
      </c>
      <c r="V973" s="25" t="s">
        <v>16178</v>
      </c>
      <c r="W973" s="23" t="s">
        <v>13264</v>
      </c>
      <c r="X973" s="23" t="s">
        <v>7226</v>
      </c>
      <c r="Y973" s="23" t="s">
        <v>7226</v>
      </c>
      <c r="Z973" s="25" t="s">
        <v>7225</v>
      </c>
      <c r="AA973" s="23" t="s">
        <v>8026</v>
      </c>
      <c r="AB973" s="23" t="s">
        <v>15573</v>
      </c>
      <c r="AC973" s="25" t="s">
        <v>16179</v>
      </c>
    </row>
    <row r="974" spans="2:29" x14ac:dyDescent="0.25">
      <c r="B974" s="21" t="s">
        <v>7434</v>
      </c>
      <c r="C974" s="22" t="s">
        <v>9675</v>
      </c>
      <c r="D974" s="23" t="s">
        <v>7434</v>
      </c>
      <c r="E974" s="23" t="s">
        <v>8487</v>
      </c>
      <c r="F974" s="23" t="s">
        <v>14946</v>
      </c>
      <c r="G974" s="23" t="s">
        <v>9676</v>
      </c>
      <c r="H974" s="23" t="s">
        <v>16180</v>
      </c>
      <c r="I974" s="23" t="s">
        <v>16016</v>
      </c>
      <c r="J974" s="23" t="s">
        <v>13138</v>
      </c>
      <c r="K974" s="23" t="s">
        <v>16181</v>
      </c>
      <c r="L974" s="24" t="s">
        <v>16028</v>
      </c>
      <c r="M974" s="23" t="s">
        <v>7274</v>
      </c>
      <c r="N974" s="23" t="s">
        <v>7450</v>
      </c>
      <c r="O974" s="23" t="s">
        <v>16182</v>
      </c>
      <c r="P974" s="25" t="s">
        <v>16183</v>
      </c>
      <c r="Q974" s="25" t="s">
        <v>16184</v>
      </c>
      <c r="R974" s="25" t="s">
        <v>16185</v>
      </c>
      <c r="S974" s="25" t="s">
        <v>16186</v>
      </c>
      <c r="T974" s="23" t="s">
        <v>7447</v>
      </c>
      <c r="U974" s="23" t="s">
        <v>2123</v>
      </c>
      <c r="V974" s="25" t="s">
        <v>16187</v>
      </c>
      <c r="W974" s="23" t="s">
        <v>13264</v>
      </c>
      <c r="X974" s="23" t="s">
        <v>7226</v>
      </c>
      <c r="Y974" s="23" t="s">
        <v>7226</v>
      </c>
      <c r="Z974" s="25" t="s">
        <v>7225</v>
      </c>
      <c r="AA974" s="23" t="s">
        <v>8026</v>
      </c>
      <c r="AB974" s="23" t="s">
        <v>15573</v>
      </c>
      <c r="AC974" s="25" t="s">
        <v>16188</v>
      </c>
    </row>
    <row r="975" spans="2:29" x14ac:dyDescent="0.25">
      <c r="B975" s="21"/>
      <c r="C975" s="22"/>
      <c r="D975" s="23"/>
      <c r="E975" s="23"/>
      <c r="F975" s="23"/>
      <c r="G975" s="23"/>
      <c r="H975" s="26"/>
      <c r="I975" s="23"/>
      <c r="J975" s="26"/>
      <c r="K975" s="26"/>
      <c r="L975" s="27" t="s">
        <v>16189</v>
      </c>
      <c r="M975" s="26"/>
      <c r="N975" s="26"/>
      <c r="O975" s="26"/>
      <c r="P975" s="28" t="s">
        <v>16190</v>
      </c>
      <c r="Q975" s="28" t="s">
        <v>16191</v>
      </c>
      <c r="R975" s="28" t="s">
        <v>16192</v>
      </c>
      <c r="S975" s="28" t="s">
        <v>16193</v>
      </c>
      <c r="T975" s="26"/>
      <c r="U975" s="26"/>
      <c r="V975" s="28" t="s">
        <v>16194</v>
      </c>
      <c r="W975" s="26"/>
      <c r="X975" s="26"/>
      <c r="Y975" s="26"/>
      <c r="Z975" s="28" t="s">
        <v>7225</v>
      </c>
      <c r="AA975" s="26"/>
      <c r="AB975" s="26"/>
      <c r="AC975" s="28" t="s">
        <v>16195</v>
      </c>
    </row>
    <row r="976" spans="2:29" x14ac:dyDescent="0.25">
      <c r="B976" s="21" t="s">
        <v>7434</v>
      </c>
      <c r="C976" s="22" t="s">
        <v>9814</v>
      </c>
      <c r="D976" s="23" t="s">
        <v>7434</v>
      </c>
      <c r="E976" s="23" t="s">
        <v>8487</v>
      </c>
      <c r="F976" s="23" t="s">
        <v>14946</v>
      </c>
      <c r="G976" s="23" t="s">
        <v>9815</v>
      </c>
      <c r="H976" s="23" t="s">
        <v>16196</v>
      </c>
      <c r="I976" s="23" t="s">
        <v>16197</v>
      </c>
      <c r="J976" s="23" t="s">
        <v>15962</v>
      </c>
      <c r="K976" s="23" t="s">
        <v>16198</v>
      </c>
      <c r="L976" s="24" t="s">
        <v>16199</v>
      </c>
      <c r="M976" s="23" t="s">
        <v>7274</v>
      </c>
      <c r="N976" s="23" t="s">
        <v>16200</v>
      </c>
      <c r="O976" s="23" t="s">
        <v>16201</v>
      </c>
      <c r="P976" s="25" t="s">
        <v>16202</v>
      </c>
      <c r="Q976" s="25" t="s">
        <v>16203</v>
      </c>
      <c r="R976" s="25" t="s">
        <v>9018</v>
      </c>
      <c r="S976" s="25" t="s">
        <v>16204</v>
      </c>
      <c r="T976" s="23" t="s">
        <v>7226</v>
      </c>
      <c r="U976" s="23" t="s">
        <v>7226</v>
      </c>
      <c r="V976" s="25" t="s">
        <v>16203</v>
      </c>
      <c r="W976" s="23" t="s">
        <v>13264</v>
      </c>
      <c r="X976" s="23" t="s">
        <v>7226</v>
      </c>
      <c r="Y976" s="23" t="s">
        <v>7226</v>
      </c>
      <c r="Z976" s="25" t="s">
        <v>7225</v>
      </c>
      <c r="AA976" s="23" t="s">
        <v>8026</v>
      </c>
      <c r="AB976" s="23" t="s">
        <v>16205</v>
      </c>
      <c r="AC976" s="25" t="s">
        <v>16206</v>
      </c>
    </row>
    <row r="977" spans="2:29" x14ac:dyDescent="0.25">
      <c r="B977" s="21" t="s">
        <v>7434</v>
      </c>
      <c r="C977" s="22" t="s">
        <v>9814</v>
      </c>
      <c r="D977" s="23" t="s">
        <v>7434</v>
      </c>
      <c r="E977" s="23" t="s">
        <v>8487</v>
      </c>
      <c r="F977" s="23" t="s">
        <v>14946</v>
      </c>
      <c r="G977" s="23" t="s">
        <v>9815</v>
      </c>
      <c r="H977" s="23" t="s">
        <v>16207</v>
      </c>
      <c r="I977" s="23" t="s">
        <v>16197</v>
      </c>
      <c r="J977" s="23" t="s">
        <v>15962</v>
      </c>
      <c r="K977" s="23" t="s">
        <v>16208</v>
      </c>
      <c r="L977" s="24" t="s">
        <v>16209</v>
      </c>
      <c r="M977" s="23" t="s">
        <v>7274</v>
      </c>
      <c r="N977" s="23" t="s">
        <v>16200</v>
      </c>
      <c r="O977" s="23" t="s">
        <v>16210</v>
      </c>
      <c r="P977" s="25" t="s">
        <v>16211</v>
      </c>
      <c r="Q977" s="25" t="s">
        <v>16212</v>
      </c>
      <c r="R977" s="25" t="s">
        <v>8730</v>
      </c>
      <c r="S977" s="25" t="s">
        <v>16213</v>
      </c>
      <c r="T977" s="23" t="s">
        <v>7226</v>
      </c>
      <c r="U977" s="23" t="s">
        <v>7226</v>
      </c>
      <c r="V977" s="25" t="s">
        <v>16212</v>
      </c>
      <c r="W977" s="23" t="s">
        <v>13264</v>
      </c>
      <c r="X977" s="23" t="s">
        <v>7226</v>
      </c>
      <c r="Y977" s="23" t="s">
        <v>7226</v>
      </c>
      <c r="Z977" s="25" t="s">
        <v>7225</v>
      </c>
      <c r="AA977" s="23" t="s">
        <v>8026</v>
      </c>
      <c r="AB977" s="23" t="s">
        <v>16205</v>
      </c>
      <c r="AC977" s="25" t="s">
        <v>16214</v>
      </c>
    </row>
    <row r="978" spans="2:29" x14ac:dyDescent="0.25">
      <c r="B978" s="21" t="s">
        <v>7434</v>
      </c>
      <c r="C978" s="22" t="s">
        <v>9814</v>
      </c>
      <c r="D978" s="23" t="s">
        <v>7434</v>
      </c>
      <c r="E978" s="23" t="s">
        <v>8487</v>
      </c>
      <c r="F978" s="23" t="s">
        <v>14946</v>
      </c>
      <c r="G978" s="23" t="s">
        <v>9815</v>
      </c>
      <c r="H978" s="23" t="s">
        <v>16215</v>
      </c>
      <c r="I978" s="23" t="s">
        <v>16197</v>
      </c>
      <c r="J978" s="23" t="s">
        <v>15962</v>
      </c>
      <c r="K978" s="23" t="s">
        <v>16216</v>
      </c>
      <c r="L978" s="24" t="s">
        <v>16217</v>
      </c>
      <c r="M978" s="23" t="s">
        <v>7274</v>
      </c>
      <c r="N978" s="23" t="s">
        <v>16200</v>
      </c>
      <c r="O978" s="23" t="s">
        <v>16218</v>
      </c>
      <c r="P978" s="25" t="s">
        <v>16219</v>
      </c>
      <c r="Q978" s="25" t="s">
        <v>16220</v>
      </c>
      <c r="R978" s="25" t="s">
        <v>16221</v>
      </c>
      <c r="S978" s="25" t="s">
        <v>16222</v>
      </c>
      <c r="T978" s="23" t="s">
        <v>7226</v>
      </c>
      <c r="U978" s="23" t="s">
        <v>7226</v>
      </c>
      <c r="V978" s="25" t="s">
        <v>16220</v>
      </c>
      <c r="W978" s="23" t="s">
        <v>13264</v>
      </c>
      <c r="X978" s="23" t="s">
        <v>7226</v>
      </c>
      <c r="Y978" s="23" t="s">
        <v>7226</v>
      </c>
      <c r="Z978" s="25" t="s">
        <v>7225</v>
      </c>
      <c r="AA978" s="23" t="s">
        <v>8026</v>
      </c>
      <c r="AB978" s="23" t="s">
        <v>16205</v>
      </c>
      <c r="AC978" s="25" t="s">
        <v>16223</v>
      </c>
    </row>
    <row r="979" spans="2:29" x14ac:dyDescent="0.25">
      <c r="B979" s="21" t="s">
        <v>7434</v>
      </c>
      <c r="C979" s="22" t="s">
        <v>9814</v>
      </c>
      <c r="D979" s="23" t="s">
        <v>7434</v>
      </c>
      <c r="E979" s="23" t="s">
        <v>8487</v>
      </c>
      <c r="F979" s="23" t="s">
        <v>14946</v>
      </c>
      <c r="G979" s="23" t="s">
        <v>9815</v>
      </c>
      <c r="H979" s="23" t="s">
        <v>16224</v>
      </c>
      <c r="I979" s="23" t="s">
        <v>16197</v>
      </c>
      <c r="J979" s="23" t="s">
        <v>15962</v>
      </c>
      <c r="K979" s="23" t="s">
        <v>16225</v>
      </c>
      <c r="L979" s="24" t="s">
        <v>16226</v>
      </c>
      <c r="M979" s="23" t="s">
        <v>7274</v>
      </c>
      <c r="N979" s="23" t="s">
        <v>16200</v>
      </c>
      <c r="O979" s="23" t="s">
        <v>16227</v>
      </c>
      <c r="P979" s="25" t="s">
        <v>16228</v>
      </c>
      <c r="Q979" s="25" t="s">
        <v>16229</v>
      </c>
      <c r="R979" s="25" t="s">
        <v>16230</v>
      </c>
      <c r="S979" s="25" t="s">
        <v>16231</v>
      </c>
      <c r="T979" s="23" t="s">
        <v>7226</v>
      </c>
      <c r="U979" s="23" t="s">
        <v>7226</v>
      </c>
      <c r="V979" s="25" t="s">
        <v>16229</v>
      </c>
      <c r="W979" s="23" t="s">
        <v>13264</v>
      </c>
      <c r="X979" s="23" t="s">
        <v>7226</v>
      </c>
      <c r="Y979" s="23" t="s">
        <v>7226</v>
      </c>
      <c r="Z979" s="25" t="s">
        <v>7225</v>
      </c>
      <c r="AA979" s="23" t="s">
        <v>8026</v>
      </c>
      <c r="AB979" s="23" t="s">
        <v>16205</v>
      </c>
      <c r="AC979" s="25" t="s">
        <v>16232</v>
      </c>
    </row>
    <row r="980" spans="2:29" x14ac:dyDescent="0.25">
      <c r="B980" s="21" t="s">
        <v>7434</v>
      </c>
      <c r="C980" s="22" t="s">
        <v>9814</v>
      </c>
      <c r="D980" s="23" t="s">
        <v>7434</v>
      </c>
      <c r="E980" s="23" t="s">
        <v>8487</v>
      </c>
      <c r="F980" s="23" t="s">
        <v>14946</v>
      </c>
      <c r="G980" s="23" t="s">
        <v>9815</v>
      </c>
      <c r="H980" s="23" t="s">
        <v>16233</v>
      </c>
      <c r="I980" s="23" t="s">
        <v>16197</v>
      </c>
      <c r="J980" s="23" t="s">
        <v>15962</v>
      </c>
      <c r="K980" s="23" t="s">
        <v>16234</v>
      </c>
      <c r="L980" s="24" t="s">
        <v>16235</v>
      </c>
      <c r="M980" s="23" t="s">
        <v>7274</v>
      </c>
      <c r="N980" s="23" t="s">
        <v>16200</v>
      </c>
      <c r="O980" s="23" t="s">
        <v>16236</v>
      </c>
      <c r="P980" s="25" t="s">
        <v>16237</v>
      </c>
      <c r="Q980" s="25" t="s">
        <v>16238</v>
      </c>
      <c r="R980" s="25" t="s">
        <v>16239</v>
      </c>
      <c r="S980" s="25" t="s">
        <v>16240</v>
      </c>
      <c r="T980" s="23" t="s">
        <v>7226</v>
      </c>
      <c r="U980" s="23" t="s">
        <v>7226</v>
      </c>
      <c r="V980" s="25" t="s">
        <v>16238</v>
      </c>
      <c r="W980" s="23" t="s">
        <v>13264</v>
      </c>
      <c r="X980" s="23" t="s">
        <v>7226</v>
      </c>
      <c r="Y980" s="23" t="s">
        <v>7226</v>
      </c>
      <c r="Z980" s="25" t="s">
        <v>7225</v>
      </c>
      <c r="AA980" s="23" t="s">
        <v>8026</v>
      </c>
      <c r="AB980" s="23" t="s">
        <v>16205</v>
      </c>
      <c r="AC980" s="25" t="s">
        <v>16241</v>
      </c>
    </row>
    <row r="981" spans="2:29" x14ac:dyDescent="0.25">
      <c r="B981" s="21" t="s">
        <v>7434</v>
      </c>
      <c r="C981" s="22" t="s">
        <v>9814</v>
      </c>
      <c r="D981" s="23" t="s">
        <v>7434</v>
      </c>
      <c r="E981" s="23" t="s">
        <v>8487</v>
      </c>
      <c r="F981" s="23" t="s">
        <v>14946</v>
      </c>
      <c r="G981" s="23" t="s">
        <v>9815</v>
      </c>
      <c r="H981" s="23" t="s">
        <v>16242</v>
      </c>
      <c r="I981" s="23" t="s">
        <v>16197</v>
      </c>
      <c r="J981" s="23" t="s">
        <v>15962</v>
      </c>
      <c r="K981" s="23" t="s">
        <v>16243</v>
      </c>
      <c r="L981" s="24" t="s">
        <v>16244</v>
      </c>
      <c r="M981" s="23" t="s">
        <v>7274</v>
      </c>
      <c r="N981" s="23" t="s">
        <v>16200</v>
      </c>
      <c r="O981" s="23" t="s">
        <v>16245</v>
      </c>
      <c r="P981" s="25" t="s">
        <v>16246</v>
      </c>
      <c r="Q981" s="25" t="s">
        <v>16247</v>
      </c>
      <c r="R981" s="25" t="s">
        <v>16248</v>
      </c>
      <c r="S981" s="25" t="s">
        <v>16249</v>
      </c>
      <c r="T981" s="23" t="s">
        <v>7226</v>
      </c>
      <c r="U981" s="23" t="s">
        <v>7226</v>
      </c>
      <c r="V981" s="25" t="s">
        <v>16247</v>
      </c>
      <c r="W981" s="23" t="s">
        <v>13264</v>
      </c>
      <c r="X981" s="23" t="s">
        <v>7226</v>
      </c>
      <c r="Y981" s="23" t="s">
        <v>7226</v>
      </c>
      <c r="Z981" s="25" t="s">
        <v>7225</v>
      </c>
      <c r="AA981" s="23" t="s">
        <v>8026</v>
      </c>
      <c r="AB981" s="23" t="s">
        <v>16205</v>
      </c>
      <c r="AC981" s="25" t="s">
        <v>16250</v>
      </c>
    </row>
    <row r="982" spans="2:29" x14ac:dyDescent="0.25">
      <c r="B982" s="21" t="s">
        <v>7434</v>
      </c>
      <c r="C982" s="22" t="s">
        <v>9814</v>
      </c>
      <c r="D982" s="23" t="s">
        <v>7434</v>
      </c>
      <c r="E982" s="23" t="s">
        <v>8487</v>
      </c>
      <c r="F982" s="23" t="s">
        <v>14946</v>
      </c>
      <c r="G982" s="23" t="s">
        <v>9815</v>
      </c>
      <c r="H982" s="23" t="s">
        <v>16251</v>
      </c>
      <c r="I982" s="23" t="s">
        <v>16197</v>
      </c>
      <c r="J982" s="23" t="s">
        <v>15962</v>
      </c>
      <c r="K982" s="23" t="s">
        <v>16252</v>
      </c>
      <c r="L982" s="24" t="s">
        <v>16253</v>
      </c>
      <c r="M982" s="23" t="s">
        <v>7274</v>
      </c>
      <c r="N982" s="23" t="s">
        <v>16200</v>
      </c>
      <c r="O982" s="23" t="s">
        <v>16254</v>
      </c>
      <c r="P982" s="25" t="s">
        <v>16255</v>
      </c>
      <c r="Q982" s="25" t="s">
        <v>16256</v>
      </c>
      <c r="R982" s="25" t="s">
        <v>8302</v>
      </c>
      <c r="S982" s="25" t="s">
        <v>16257</v>
      </c>
      <c r="T982" s="23" t="s">
        <v>7226</v>
      </c>
      <c r="U982" s="23" t="s">
        <v>7226</v>
      </c>
      <c r="V982" s="25" t="s">
        <v>16256</v>
      </c>
      <c r="W982" s="23" t="s">
        <v>13264</v>
      </c>
      <c r="X982" s="23" t="s">
        <v>7226</v>
      </c>
      <c r="Y982" s="23" t="s">
        <v>7226</v>
      </c>
      <c r="Z982" s="25" t="s">
        <v>7225</v>
      </c>
      <c r="AA982" s="23" t="s">
        <v>8026</v>
      </c>
      <c r="AB982" s="23" t="s">
        <v>16205</v>
      </c>
      <c r="AC982" s="25" t="s">
        <v>16258</v>
      </c>
    </row>
    <row r="983" spans="2:29" x14ac:dyDescent="0.25">
      <c r="B983" s="21" t="s">
        <v>7434</v>
      </c>
      <c r="C983" s="22" t="s">
        <v>9814</v>
      </c>
      <c r="D983" s="23" t="s">
        <v>7434</v>
      </c>
      <c r="E983" s="23" t="s">
        <v>8487</v>
      </c>
      <c r="F983" s="23" t="s">
        <v>14946</v>
      </c>
      <c r="G983" s="23" t="s">
        <v>9815</v>
      </c>
      <c r="H983" s="23" t="s">
        <v>16259</v>
      </c>
      <c r="I983" s="23" t="s">
        <v>16197</v>
      </c>
      <c r="J983" s="23" t="s">
        <v>15962</v>
      </c>
      <c r="K983" s="23" t="s">
        <v>16260</v>
      </c>
      <c r="L983" s="24" t="s">
        <v>16261</v>
      </c>
      <c r="M983" s="23" t="s">
        <v>7274</v>
      </c>
      <c r="N983" s="23" t="s">
        <v>16200</v>
      </c>
      <c r="O983" s="23" t="s">
        <v>16262</v>
      </c>
      <c r="P983" s="25" t="s">
        <v>16263</v>
      </c>
      <c r="Q983" s="25" t="s">
        <v>16264</v>
      </c>
      <c r="R983" s="25" t="s">
        <v>16265</v>
      </c>
      <c r="S983" s="25" t="s">
        <v>16266</v>
      </c>
      <c r="T983" s="23" t="s">
        <v>7226</v>
      </c>
      <c r="U983" s="23" t="s">
        <v>7226</v>
      </c>
      <c r="V983" s="25" t="s">
        <v>16264</v>
      </c>
      <c r="W983" s="23" t="s">
        <v>13264</v>
      </c>
      <c r="X983" s="23" t="s">
        <v>7226</v>
      </c>
      <c r="Y983" s="23" t="s">
        <v>7226</v>
      </c>
      <c r="Z983" s="25" t="s">
        <v>7225</v>
      </c>
      <c r="AA983" s="23" t="s">
        <v>8026</v>
      </c>
      <c r="AB983" s="23" t="s">
        <v>16205</v>
      </c>
      <c r="AC983" s="25" t="s">
        <v>16267</v>
      </c>
    </row>
    <row r="984" spans="2:29" x14ac:dyDescent="0.25">
      <c r="B984" s="21" t="s">
        <v>7434</v>
      </c>
      <c r="C984" s="22" t="s">
        <v>9814</v>
      </c>
      <c r="D984" s="23" t="s">
        <v>7434</v>
      </c>
      <c r="E984" s="23" t="s">
        <v>8487</v>
      </c>
      <c r="F984" s="23" t="s">
        <v>14946</v>
      </c>
      <c r="G984" s="23" t="s">
        <v>9815</v>
      </c>
      <c r="H984" s="23" t="s">
        <v>16268</v>
      </c>
      <c r="I984" s="23" t="s">
        <v>16197</v>
      </c>
      <c r="J984" s="23" t="s">
        <v>15962</v>
      </c>
      <c r="K984" s="23" t="s">
        <v>16269</v>
      </c>
      <c r="L984" s="24" t="s">
        <v>16270</v>
      </c>
      <c r="M984" s="23" t="s">
        <v>7274</v>
      </c>
      <c r="N984" s="23" t="s">
        <v>16200</v>
      </c>
      <c r="O984" s="23" t="s">
        <v>16271</v>
      </c>
      <c r="P984" s="25" t="s">
        <v>16272</v>
      </c>
      <c r="Q984" s="25" t="s">
        <v>16273</v>
      </c>
      <c r="R984" s="25" t="s">
        <v>16274</v>
      </c>
      <c r="S984" s="25" t="s">
        <v>16275</v>
      </c>
      <c r="T984" s="23" t="s">
        <v>7226</v>
      </c>
      <c r="U984" s="23" t="s">
        <v>7226</v>
      </c>
      <c r="V984" s="25" t="s">
        <v>16273</v>
      </c>
      <c r="W984" s="23" t="s">
        <v>13264</v>
      </c>
      <c r="X984" s="23" t="s">
        <v>7226</v>
      </c>
      <c r="Y984" s="23" t="s">
        <v>7226</v>
      </c>
      <c r="Z984" s="25" t="s">
        <v>7225</v>
      </c>
      <c r="AA984" s="23" t="s">
        <v>8026</v>
      </c>
      <c r="AB984" s="23" t="s">
        <v>16205</v>
      </c>
      <c r="AC984" s="25" t="s">
        <v>16276</v>
      </c>
    </row>
    <row r="985" spans="2:29" x14ac:dyDescent="0.25">
      <c r="B985" s="21" t="s">
        <v>7434</v>
      </c>
      <c r="C985" s="22" t="s">
        <v>9814</v>
      </c>
      <c r="D985" s="23" t="s">
        <v>7434</v>
      </c>
      <c r="E985" s="23" t="s">
        <v>8487</v>
      </c>
      <c r="F985" s="23" t="s">
        <v>14946</v>
      </c>
      <c r="G985" s="23" t="s">
        <v>9815</v>
      </c>
      <c r="H985" s="23" t="s">
        <v>16277</v>
      </c>
      <c r="I985" s="23" t="s">
        <v>16197</v>
      </c>
      <c r="J985" s="23" t="s">
        <v>15962</v>
      </c>
      <c r="K985" s="23" t="s">
        <v>16278</v>
      </c>
      <c r="L985" s="24" t="s">
        <v>16279</v>
      </c>
      <c r="M985" s="23" t="s">
        <v>7274</v>
      </c>
      <c r="N985" s="23" t="s">
        <v>16200</v>
      </c>
      <c r="O985" s="23" t="s">
        <v>16280</v>
      </c>
      <c r="P985" s="25" t="s">
        <v>16281</v>
      </c>
      <c r="Q985" s="25" t="s">
        <v>16282</v>
      </c>
      <c r="R985" s="25" t="s">
        <v>16283</v>
      </c>
      <c r="S985" s="25" t="s">
        <v>16284</v>
      </c>
      <c r="T985" s="23" t="s">
        <v>7226</v>
      </c>
      <c r="U985" s="23" t="s">
        <v>7226</v>
      </c>
      <c r="V985" s="25" t="s">
        <v>16282</v>
      </c>
      <c r="W985" s="23" t="s">
        <v>13264</v>
      </c>
      <c r="X985" s="23" t="s">
        <v>7226</v>
      </c>
      <c r="Y985" s="23" t="s">
        <v>7226</v>
      </c>
      <c r="Z985" s="25" t="s">
        <v>7225</v>
      </c>
      <c r="AA985" s="23" t="s">
        <v>8026</v>
      </c>
      <c r="AB985" s="23" t="s">
        <v>16205</v>
      </c>
      <c r="AC985" s="25" t="s">
        <v>16285</v>
      </c>
    </row>
    <row r="986" spans="2:29" x14ac:dyDescent="0.25">
      <c r="B986" s="21"/>
      <c r="C986" s="22"/>
      <c r="D986" s="23"/>
      <c r="E986" s="23"/>
      <c r="F986" s="23"/>
      <c r="G986" s="23"/>
      <c r="H986" s="26"/>
      <c r="I986" s="23"/>
      <c r="J986" s="26"/>
      <c r="K986" s="26"/>
      <c r="L986" s="27" t="s">
        <v>16286</v>
      </c>
      <c r="M986" s="26"/>
      <c r="N986" s="26"/>
      <c r="O986" s="26"/>
      <c r="P986" s="28" t="s">
        <v>16287</v>
      </c>
      <c r="Q986" s="28" t="s">
        <v>16288</v>
      </c>
      <c r="R986" s="28" t="s">
        <v>16289</v>
      </c>
      <c r="S986" s="28" t="s">
        <v>16290</v>
      </c>
      <c r="T986" s="26"/>
      <c r="U986" s="26"/>
      <c r="V986" s="28" t="s">
        <v>16288</v>
      </c>
      <c r="W986" s="26"/>
      <c r="X986" s="26"/>
      <c r="Y986" s="26"/>
      <c r="Z986" s="28" t="s">
        <v>7225</v>
      </c>
      <c r="AA986" s="26"/>
      <c r="AB986" s="26"/>
      <c r="AC986" s="28" t="s">
        <v>16291</v>
      </c>
    </row>
    <row r="987" spans="2:29" x14ac:dyDescent="0.25">
      <c r="B987" s="21" t="s">
        <v>7434</v>
      </c>
      <c r="C987" s="22" t="s">
        <v>9895</v>
      </c>
      <c r="D987" s="23" t="s">
        <v>8488</v>
      </c>
      <c r="E987" s="23" t="s">
        <v>10152</v>
      </c>
      <c r="F987" s="23" t="s">
        <v>14188</v>
      </c>
      <c r="G987" s="23" t="s">
        <v>9896</v>
      </c>
      <c r="H987" s="23" t="s">
        <v>6188</v>
      </c>
      <c r="I987" s="23" t="s">
        <v>16292</v>
      </c>
      <c r="J987" s="23" t="s">
        <v>15671</v>
      </c>
      <c r="K987" s="23" t="s">
        <v>16293</v>
      </c>
      <c r="L987" s="24" t="s">
        <v>10053</v>
      </c>
      <c r="M987" s="23" t="s">
        <v>7274</v>
      </c>
      <c r="N987" s="23" t="s">
        <v>8500</v>
      </c>
      <c r="O987" s="23" t="s">
        <v>16294</v>
      </c>
      <c r="P987" s="25" t="s">
        <v>16295</v>
      </c>
      <c r="Q987" s="25" t="s">
        <v>16296</v>
      </c>
      <c r="R987" s="25" t="s">
        <v>14258</v>
      </c>
      <c r="S987" s="25" t="s">
        <v>16297</v>
      </c>
      <c r="T987" s="23" t="s">
        <v>7220</v>
      </c>
      <c r="U987" s="23" t="s">
        <v>10266</v>
      </c>
      <c r="V987" s="25" t="s">
        <v>16298</v>
      </c>
      <c r="W987" s="23" t="s">
        <v>13264</v>
      </c>
      <c r="X987" s="23" t="s">
        <v>7226</v>
      </c>
      <c r="Y987" s="23" t="s">
        <v>7226</v>
      </c>
      <c r="Z987" s="25" t="s">
        <v>7225</v>
      </c>
      <c r="AA987" s="23" t="s">
        <v>8026</v>
      </c>
      <c r="AB987" s="23" t="s">
        <v>13768</v>
      </c>
      <c r="AC987" s="25" t="s">
        <v>16299</v>
      </c>
    </row>
    <row r="988" spans="2:29" x14ac:dyDescent="0.25">
      <c r="B988" s="21" t="s">
        <v>7434</v>
      </c>
      <c r="C988" s="22" t="s">
        <v>9895</v>
      </c>
      <c r="D988" s="23" t="s">
        <v>8488</v>
      </c>
      <c r="E988" s="23" t="s">
        <v>10152</v>
      </c>
      <c r="F988" s="23" t="s">
        <v>14188</v>
      </c>
      <c r="G988" s="23" t="s">
        <v>9896</v>
      </c>
      <c r="H988" s="23" t="s">
        <v>6190</v>
      </c>
      <c r="I988" s="23" t="s">
        <v>16292</v>
      </c>
      <c r="J988" s="23" t="s">
        <v>15671</v>
      </c>
      <c r="K988" s="23" t="s">
        <v>16300</v>
      </c>
      <c r="L988" s="24" t="s">
        <v>16301</v>
      </c>
      <c r="M988" s="23" t="s">
        <v>7274</v>
      </c>
      <c r="N988" s="23" t="s">
        <v>8500</v>
      </c>
      <c r="O988" s="23" t="s">
        <v>16302</v>
      </c>
      <c r="P988" s="25" t="s">
        <v>16303</v>
      </c>
      <c r="Q988" s="25" t="s">
        <v>16304</v>
      </c>
      <c r="R988" s="25" t="s">
        <v>16305</v>
      </c>
      <c r="S988" s="25" t="s">
        <v>16306</v>
      </c>
      <c r="T988" s="23" t="s">
        <v>7220</v>
      </c>
      <c r="U988" s="23" t="s">
        <v>10002</v>
      </c>
      <c r="V988" s="25" t="s">
        <v>16307</v>
      </c>
      <c r="W988" s="23" t="s">
        <v>13264</v>
      </c>
      <c r="X988" s="23" t="s">
        <v>7226</v>
      </c>
      <c r="Y988" s="23" t="s">
        <v>7226</v>
      </c>
      <c r="Z988" s="25" t="s">
        <v>7225</v>
      </c>
      <c r="AA988" s="23" t="s">
        <v>8026</v>
      </c>
      <c r="AB988" s="23" t="s">
        <v>13768</v>
      </c>
      <c r="AC988" s="25" t="s">
        <v>16308</v>
      </c>
    </row>
    <row r="989" spans="2:29" x14ac:dyDescent="0.25">
      <c r="B989" s="21" t="s">
        <v>7434</v>
      </c>
      <c r="C989" s="22" t="s">
        <v>9895</v>
      </c>
      <c r="D989" s="23" t="s">
        <v>8488</v>
      </c>
      <c r="E989" s="23" t="s">
        <v>10152</v>
      </c>
      <c r="F989" s="23" t="s">
        <v>14188</v>
      </c>
      <c r="G989" s="23" t="s">
        <v>9896</v>
      </c>
      <c r="H989" s="23" t="s">
        <v>6191</v>
      </c>
      <c r="I989" s="23" t="s">
        <v>16292</v>
      </c>
      <c r="J989" s="23" t="s">
        <v>15671</v>
      </c>
      <c r="K989" s="23" t="s">
        <v>16309</v>
      </c>
      <c r="L989" s="24" t="s">
        <v>16310</v>
      </c>
      <c r="M989" s="23" t="s">
        <v>7274</v>
      </c>
      <c r="N989" s="23" t="s">
        <v>8500</v>
      </c>
      <c r="O989" s="23" t="s">
        <v>16311</v>
      </c>
      <c r="P989" s="25" t="s">
        <v>16312</v>
      </c>
      <c r="Q989" s="25" t="s">
        <v>16313</v>
      </c>
      <c r="R989" s="25" t="s">
        <v>16314</v>
      </c>
      <c r="S989" s="25" t="s">
        <v>16315</v>
      </c>
      <c r="T989" s="23" t="s">
        <v>7220</v>
      </c>
      <c r="U989" s="23" t="s">
        <v>10059</v>
      </c>
      <c r="V989" s="25" t="s">
        <v>16316</v>
      </c>
      <c r="W989" s="23" t="s">
        <v>13264</v>
      </c>
      <c r="X989" s="23" t="s">
        <v>7226</v>
      </c>
      <c r="Y989" s="23" t="s">
        <v>7226</v>
      </c>
      <c r="Z989" s="25" t="s">
        <v>7225</v>
      </c>
      <c r="AA989" s="23" t="s">
        <v>8026</v>
      </c>
      <c r="AB989" s="23" t="s">
        <v>13768</v>
      </c>
      <c r="AC989" s="25" t="s">
        <v>16317</v>
      </c>
    </row>
    <row r="990" spans="2:29" x14ac:dyDescent="0.25">
      <c r="B990" s="21" t="s">
        <v>7434</v>
      </c>
      <c r="C990" s="22" t="s">
        <v>9895</v>
      </c>
      <c r="D990" s="23" t="s">
        <v>8488</v>
      </c>
      <c r="E990" s="23" t="s">
        <v>10152</v>
      </c>
      <c r="F990" s="23" t="s">
        <v>14188</v>
      </c>
      <c r="G990" s="23" t="s">
        <v>9896</v>
      </c>
      <c r="H990" s="23" t="s">
        <v>6192</v>
      </c>
      <c r="I990" s="23" t="s">
        <v>16292</v>
      </c>
      <c r="J990" s="23" t="s">
        <v>15671</v>
      </c>
      <c r="K990" s="23" t="s">
        <v>16318</v>
      </c>
      <c r="L990" s="24" t="s">
        <v>16319</v>
      </c>
      <c r="M990" s="23" t="s">
        <v>7274</v>
      </c>
      <c r="N990" s="23" t="s">
        <v>8500</v>
      </c>
      <c r="O990" s="23" t="s">
        <v>16320</v>
      </c>
      <c r="P990" s="25" t="s">
        <v>16321</v>
      </c>
      <c r="Q990" s="25" t="s">
        <v>16322</v>
      </c>
      <c r="R990" s="25" t="s">
        <v>16323</v>
      </c>
      <c r="S990" s="25" t="s">
        <v>16324</v>
      </c>
      <c r="T990" s="23" t="s">
        <v>7220</v>
      </c>
      <c r="U990" s="23" t="s">
        <v>10059</v>
      </c>
      <c r="V990" s="25" t="s">
        <v>16325</v>
      </c>
      <c r="W990" s="23" t="s">
        <v>13264</v>
      </c>
      <c r="X990" s="23" t="s">
        <v>7226</v>
      </c>
      <c r="Y990" s="23" t="s">
        <v>7226</v>
      </c>
      <c r="Z990" s="25" t="s">
        <v>7225</v>
      </c>
      <c r="AA990" s="23" t="s">
        <v>8026</v>
      </c>
      <c r="AB990" s="23" t="s">
        <v>13768</v>
      </c>
      <c r="AC990" s="25" t="s">
        <v>16326</v>
      </c>
    </row>
    <row r="991" spans="2:29" x14ac:dyDescent="0.25">
      <c r="B991" s="21" t="s">
        <v>7434</v>
      </c>
      <c r="C991" s="22" t="s">
        <v>9895</v>
      </c>
      <c r="D991" s="23" t="s">
        <v>8488</v>
      </c>
      <c r="E991" s="23" t="s">
        <v>10152</v>
      </c>
      <c r="F991" s="23" t="s">
        <v>14188</v>
      </c>
      <c r="G991" s="23" t="s">
        <v>9896</v>
      </c>
      <c r="H991" s="23" t="s">
        <v>6193</v>
      </c>
      <c r="I991" s="23" t="s">
        <v>16292</v>
      </c>
      <c r="J991" s="23" t="s">
        <v>15671</v>
      </c>
      <c r="K991" s="23" t="s">
        <v>16327</v>
      </c>
      <c r="L991" s="24" t="s">
        <v>16328</v>
      </c>
      <c r="M991" s="23" t="s">
        <v>7274</v>
      </c>
      <c r="N991" s="23" t="s">
        <v>8500</v>
      </c>
      <c r="O991" s="23" t="s">
        <v>16329</v>
      </c>
      <c r="P991" s="25" t="s">
        <v>16330</v>
      </c>
      <c r="Q991" s="25" t="s">
        <v>16331</v>
      </c>
      <c r="R991" s="25" t="s">
        <v>8451</v>
      </c>
      <c r="S991" s="25" t="s">
        <v>16332</v>
      </c>
      <c r="T991" s="23" t="s">
        <v>7220</v>
      </c>
      <c r="U991" s="23" t="s">
        <v>10002</v>
      </c>
      <c r="V991" s="25" t="s">
        <v>16333</v>
      </c>
      <c r="W991" s="23" t="s">
        <v>13264</v>
      </c>
      <c r="X991" s="23" t="s">
        <v>7226</v>
      </c>
      <c r="Y991" s="23" t="s">
        <v>7226</v>
      </c>
      <c r="Z991" s="25" t="s">
        <v>7225</v>
      </c>
      <c r="AA991" s="23" t="s">
        <v>8026</v>
      </c>
      <c r="AB991" s="23" t="s">
        <v>13768</v>
      </c>
      <c r="AC991" s="25" t="s">
        <v>16334</v>
      </c>
    </row>
    <row r="992" spans="2:29" x14ac:dyDescent="0.25">
      <c r="B992" s="21" t="s">
        <v>7434</v>
      </c>
      <c r="C992" s="22" t="s">
        <v>9895</v>
      </c>
      <c r="D992" s="23" t="s">
        <v>8488</v>
      </c>
      <c r="E992" s="23" t="s">
        <v>10152</v>
      </c>
      <c r="F992" s="23" t="s">
        <v>14188</v>
      </c>
      <c r="G992" s="23" t="s">
        <v>9896</v>
      </c>
      <c r="H992" s="23" t="s">
        <v>6194</v>
      </c>
      <c r="I992" s="23" t="s">
        <v>16292</v>
      </c>
      <c r="J992" s="23" t="s">
        <v>15671</v>
      </c>
      <c r="K992" s="23" t="s">
        <v>16335</v>
      </c>
      <c r="L992" s="24" t="s">
        <v>16336</v>
      </c>
      <c r="M992" s="23" t="s">
        <v>7274</v>
      </c>
      <c r="N992" s="23" t="s">
        <v>8500</v>
      </c>
      <c r="O992" s="23" t="s">
        <v>16337</v>
      </c>
      <c r="P992" s="25" t="s">
        <v>16338</v>
      </c>
      <c r="Q992" s="25" t="s">
        <v>16339</v>
      </c>
      <c r="R992" s="25" t="s">
        <v>16340</v>
      </c>
      <c r="S992" s="25" t="s">
        <v>16341</v>
      </c>
      <c r="T992" s="23" t="s">
        <v>7220</v>
      </c>
      <c r="U992" s="23" t="s">
        <v>10002</v>
      </c>
      <c r="V992" s="25" t="s">
        <v>16342</v>
      </c>
      <c r="W992" s="23" t="s">
        <v>13264</v>
      </c>
      <c r="X992" s="23" t="s">
        <v>7226</v>
      </c>
      <c r="Y992" s="23" t="s">
        <v>7226</v>
      </c>
      <c r="Z992" s="25" t="s">
        <v>7225</v>
      </c>
      <c r="AA992" s="23" t="s">
        <v>8026</v>
      </c>
      <c r="AB992" s="23" t="s">
        <v>13768</v>
      </c>
      <c r="AC992" s="25" t="s">
        <v>16343</v>
      </c>
    </row>
    <row r="993" spans="2:29" x14ac:dyDescent="0.25">
      <c r="B993" s="21" t="s">
        <v>7434</v>
      </c>
      <c r="C993" s="22" t="s">
        <v>9895</v>
      </c>
      <c r="D993" s="23" t="s">
        <v>8488</v>
      </c>
      <c r="E993" s="23" t="s">
        <v>10152</v>
      </c>
      <c r="F993" s="23" t="s">
        <v>14188</v>
      </c>
      <c r="G993" s="23" t="s">
        <v>9896</v>
      </c>
      <c r="H993" s="23" t="s">
        <v>6195</v>
      </c>
      <c r="I993" s="23" t="s">
        <v>16292</v>
      </c>
      <c r="J993" s="23" t="s">
        <v>15671</v>
      </c>
      <c r="K993" s="23" t="s">
        <v>16344</v>
      </c>
      <c r="L993" s="24" t="s">
        <v>16310</v>
      </c>
      <c r="M993" s="23" t="s">
        <v>7274</v>
      </c>
      <c r="N993" s="23" t="s">
        <v>8500</v>
      </c>
      <c r="O993" s="23" t="s">
        <v>16345</v>
      </c>
      <c r="P993" s="25" t="s">
        <v>16346</v>
      </c>
      <c r="Q993" s="25" t="s">
        <v>16347</v>
      </c>
      <c r="R993" s="25" t="s">
        <v>16348</v>
      </c>
      <c r="S993" s="25" t="s">
        <v>16349</v>
      </c>
      <c r="T993" s="23" t="s">
        <v>7220</v>
      </c>
      <c r="U993" s="23" t="s">
        <v>10059</v>
      </c>
      <c r="V993" s="25" t="s">
        <v>16350</v>
      </c>
      <c r="W993" s="23" t="s">
        <v>13264</v>
      </c>
      <c r="X993" s="23" t="s">
        <v>7226</v>
      </c>
      <c r="Y993" s="23" t="s">
        <v>7226</v>
      </c>
      <c r="Z993" s="25" t="s">
        <v>7225</v>
      </c>
      <c r="AA993" s="23" t="s">
        <v>8026</v>
      </c>
      <c r="AB993" s="23" t="s">
        <v>13768</v>
      </c>
      <c r="AC993" s="25" t="s">
        <v>16351</v>
      </c>
    </row>
    <row r="994" spans="2:29" x14ac:dyDescent="0.25">
      <c r="B994" s="21" t="s">
        <v>7434</v>
      </c>
      <c r="C994" s="22" t="s">
        <v>9895</v>
      </c>
      <c r="D994" s="23" t="s">
        <v>8488</v>
      </c>
      <c r="E994" s="23" t="s">
        <v>10152</v>
      </c>
      <c r="F994" s="23" t="s">
        <v>14188</v>
      </c>
      <c r="G994" s="23" t="s">
        <v>9896</v>
      </c>
      <c r="H994" s="23" t="s">
        <v>6198</v>
      </c>
      <c r="I994" s="23" t="s">
        <v>16292</v>
      </c>
      <c r="J994" s="23" t="s">
        <v>15671</v>
      </c>
      <c r="K994" s="23" t="s">
        <v>16352</v>
      </c>
      <c r="L994" s="24" t="s">
        <v>16353</v>
      </c>
      <c r="M994" s="23" t="s">
        <v>7274</v>
      </c>
      <c r="N994" s="23" t="s">
        <v>8500</v>
      </c>
      <c r="O994" s="23" t="s">
        <v>16354</v>
      </c>
      <c r="P994" s="25" t="s">
        <v>16355</v>
      </c>
      <c r="Q994" s="25" t="s">
        <v>16356</v>
      </c>
      <c r="R994" s="25" t="s">
        <v>16357</v>
      </c>
      <c r="S994" s="25" t="s">
        <v>16358</v>
      </c>
      <c r="T994" s="23" t="s">
        <v>7220</v>
      </c>
      <c r="U994" s="23" t="s">
        <v>10142</v>
      </c>
      <c r="V994" s="25" t="s">
        <v>16359</v>
      </c>
      <c r="W994" s="23" t="s">
        <v>13264</v>
      </c>
      <c r="X994" s="23" t="s">
        <v>7226</v>
      </c>
      <c r="Y994" s="23" t="s">
        <v>7226</v>
      </c>
      <c r="Z994" s="25" t="s">
        <v>7225</v>
      </c>
      <c r="AA994" s="23" t="s">
        <v>8026</v>
      </c>
      <c r="AB994" s="23" t="s">
        <v>13768</v>
      </c>
      <c r="AC994" s="25" t="s">
        <v>16360</v>
      </c>
    </row>
    <row r="995" spans="2:29" x14ac:dyDescent="0.25">
      <c r="B995" s="21" t="s">
        <v>7434</v>
      </c>
      <c r="C995" s="22" t="s">
        <v>9895</v>
      </c>
      <c r="D995" s="23" t="s">
        <v>8488</v>
      </c>
      <c r="E995" s="23" t="s">
        <v>10152</v>
      </c>
      <c r="F995" s="23" t="s">
        <v>14188</v>
      </c>
      <c r="G995" s="23" t="s">
        <v>9896</v>
      </c>
      <c r="H995" s="23" t="s">
        <v>6196</v>
      </c>
      <c r="I995" s="23" t="s">
        <v>16292</v>
      </c>
      <c r="J995" s="23" t="s">
        <v>15671</v>
      </c>
      <c r="K995" s="23" t="s">
        <v>16361</v>
      </c>
      <c r="L995" s="24" t="s">
        <v>16362</v>
      </c>
      <c r="M995" s="23" t="s">
        <v>7274</v>
      </c>
      <c r="N995" s="23" t="s">
        <v>8500</v>
      </c>
      <c r="O995" s="23" t="s">
        <v>16363</v>
      </c>
      <c r="P995" s="25" t="s">
        <v>16364</v>
      </c>
      <c r="Q995" s="25" t="s">
        <v>16365</v>
      </c>
      <c r="R995" s="25" t="s">
        <v>11196</v>
      </c>
      <c r="S995" s="25" t="s">
        <v>16366</v>
      </c>
      <c r="T995" s="23" t="s">
        <v>7220</v>
      </c>
      <c r="U995" s="23" t="s">
        <v>10113</v>
      </c>
      <c r="V995" s="25" t="s">
        <v>16367</v>
      </c>
      <c r="W995" s="23" t="s">
        <v>13264</v>
      </c>
      <c r="X995" s="23" t="s">
        <v>7226</v>
      </c>
      <c r="Y995" s="23" t="s">
        <v>7226</v>
      </c>
      <c r="Z995" s="25" t="s">
        <v>7225</v>
      </c>
      <c r="AA995" s="23" t="s">
        <v>8026</v>
      </c>
      <c r="AB995" s="23" t="s">
        <v>13768</v>
      </c>
      <c r="AC995" s="25" t="s">
        <v>16368</v>
      </c>
    </row>
    <row r="996" spans="2:29" x14ac:dyDescent="0.25">
      <c r="B996" s="21" t="s">
        <v>7434</v>
      </c>
      <c r="C996" s="22" t="s">
        <v>9895</v>
      </c>
      <c r="D996" s="23" t="s">
        <v>8488</v>
      </c>
      <c r="E996" s="23" t="s">
        <v>10152</v>
      </c>
      <c r="F996" s="23" t="s">
        <v>14188</v>
      </c>
      <c r="G996" s="23" t="s">
        <v>9896</v>
      </c>
      <c r="H996" s="23" t="s">
        <v>6197</v>
      </c>
      <c r="I996" s="23" t="s">
        <v>16292</v>
      </c>
      <c r="J996" s="23" t="s">
        <v>15671</v>
      </c>
      <c r="K996" s="23" t="s">
        <v>16369</v>
      </c>
      <c r="L996" s="24" t="s">
        <v>16370</v>
      </c>
      <c r="M996" s="23" t="s">
        <v>7274</v>
      </c>
      <c r="N996" s="23" t="s">
        <v>8500</v>
      </c>
      <c r="O996" s="23" t="s">
        <v>16371</v>
      </c>
      <c r="P996" s="25" t="s">
        <v>16372</v>
      </c>
      <c r="Q996" s="25" t="s">
        <v>16373</v>
      </c>
      <c r="R996" s="25" t="s">
        <v>15581</v>
      </c>
      <c r="S996" s="25" t="s">
        <v>16374</v>
      </c>
      <c r="T996" s="23" t="s">
        <v>7220</v>
      </c>
      <c r="U996" s="23" t="s">
        <v>11149</v>
      </c>
      <c r="V996" s="25" t="s">
        <v>16375</v>
      </c>
      <c r="W996" s="23" t="s">
        <v>13264</v>
      </c>
      <c r="X996" s="23" t="s">
        <v>7226</v>
      </c>
      <c r="Y996" s="23" t="s">
        <v>7226</v>
      </c>
      <c r="Z996" s="25" t="s">
        <v>7225</v>
      </c>
      <c r="AA996" s="23" t="s">
        <v>8026</v>
      </c>
      <c r="AB996" s="23" t="s">
        <v>13768</v>
      </c>
      <c r="AC996" s="25" t="s">
        <v>16376</v>
      </c>
    </row>
    <row r="997" spans="2:29" x14ac:dyDescent="0.25">
      <c r="B997" s="21" t="s">
        <v>7434</v>
      </c>
      <c r="C997" s="22" t="s">
        <v>9895</v>
      </c>
      <c r="D997" s="23" t="s">
        <v>8488</v>
      </c>
      <c r="E997" s="23" t="s">
        <v>10152</v>
      </c>
      <c r="F997" s="23" t="s">
        <v>14188</v>
      </c>
      <c r="G997" s="23" t="s">
        <v>9896</v>
      </c>
      <c r="H997" s="23" t="s">
        <v>6176</v>
      </c>
      <c r="I997" s="23" t="s">
        <v>16292</v>
      </c>
      <c r="J997" s="23" t="s">
        <v>15671</v>
      </c>
      <c r="K997" s="23" t="s">
        <v>16377</v>
      </c>
      <c r="L997" s="24" t="s">
        <v>16378</v>
      </c>
      <c r="M997" s="23" t="s">
        <v>7274</v>
      </c>
      <c r="N997" s="23" t="s">
        <v>8500</v>
      </c>
      <c r="O997" s="23" t="s">
        <v>16379</v>
      </c>
      <c r="P997" s="25" t="s">
        <v>16380</v>
      </c>
      <c r="Q997" s="25" t="s">
        <v>16381</v>
      </c>
      <c r="R997" s="25" t="s">
        <v>16382</v>
      </c>
      <c r="S997" s="25" t="s">
        <v>16383</v>
      </c>
      <c r="T997" s="23" t="s">
        <v>7220</v>
      </c>
      <c r="U997" s="23" t="s">
        <v>11149</v>
      </c>
      <c r="V997" s="25" t="s">
        <v>16384</v>
      </c>
      <c r="W997" s="23" t="s">
        <v>13264</v>
      </c>
      <c r="X997" s="23" t="s">
        <v>7226</v>
      </c>
      <c r="Y997" s="23" t="s">
        <v>7226</v>
      </c>
      <c r="Z997" s="25" t="s">
        <v>7225</v>
      </c>
      <c r="AA997" s="23" t="s">
        <v>8026</v>
      </c>
      <c r="AB997" s="23" t="s">
        <v>13768</v>
      </c>
      <c r="AC997" s="25" t="s">
        <v>16385</v>
      </c>
    </row>
    <row r="998" spans="2:29" x14ac:dyDescent="0.25">
      <c r="B998" s="21" t="s">
        <v>7434</v>
      </c>
      <c r="C998" s="22" t="s">
        <v>9895</v>
      </c>
      <c r="D998" s="23" t="s">
        <v>8488</v>
      </c>
      <c r="E998" s="23" t="s">
        <v>10152</v>
      </c>
      <c r="F998" s="23" t="s">
        <v>14188</v>
      </c>
      <c r="G998" s="23" t="s">
        <v>9896</v>
      </c>
      <c r="H998" s="23" t="s">
        <v>6178</v>
      </c>
      <c r="I998" s="23" t="s">
        <v>16292</v>
      </c>
      <c r="J998" s="23" t="s">
        <v>15671</v>
      </c>
      <c r="K998" s="23" t="s">
        <v>16386</v>
      </c>
      <c r="L998" s="24" t="s">
        <v>16387</v>
      </c>
      <c r="M998" s="23" t="s">
        <v>7274</v>
      </c>
      <c r="N998" s="23" t="s">
        <v>8500</v>
      </c>
      <c r="O998" s="23" t="s">
        <v>16388</v>
      </c>
      <c r="P998" s="25" t="s">
        <v>16389</v>
      </c>
      <c r="Q998" s="25" t="s">
        <v>16390</v>
      </c>
      <c r="R998" s="25" t="s">
        <v>11362</v>
      </c>
      <c r="S998" s="25" t="s">
        <v>16391</v>
      </c>
      <c r="T998" s="23" t="s">
        <v>7220</v>
      </c>
      <c r="U998" s="23" t="s">
        <v>10142</v>
      </c>
      <c r="V998" s="25" t="s">
        <v>16392</v>
      </c>
      <c r="W998" s="23" t="s">
        <v>13264</v>
      </c>
      <c r="X998" s="23" t="s">
        <v>7226</v>
      </c>
      <c r="Y998" s="23" t="s">
        <v>7226</v>
      </c>
      <c r="Z998" s="25" t="s">
        <v>7225</v>
      </c>
      <c r="AA998" s="23" t="s">
        <v>8026</v>
      </c>
      <c r="AB998" s="23" t="s">
        <v>13768</v>
      </c>
      <c r="AC998" s="25" t="s">
        <v>16393</v>
      </c>
    </row>
    <row r="999" spans="2:29" x14ac:dyDescent="0.25">
      <c r="B999" s="21" t="s">
        <v>7434</v>
      </c>
      <c r="C999" s="22" t="s">
        <v>9895</v>
      </c>
      <c r="D999" s="23" t="s">
        <v>8488</v>
      </c>
      <c r="E999" s="23" t="s">
        <v>10152</v>
      </c>
      <c r="F999" s="23" t="s">
        <v>14188</v>
      </c>
      <c r="G999" s="23" t="s">
        <v>9896</v>
      </c>
      <c r="H999" s="23" t="s">
        <v>6179</v>
      </c>
      <c r="I999" s="23" t="s">
        <v>16292</v>
      </c>
      <c r="J999" s="23" t="s">
        <v>15671</v>
      </c>
      <c r="K999" s="23" t="s">
        <v>16394</v>
      </c>
      <c r="L999" s="24" t="s">
        <v>16395</v>
      </c>
      <c r="M999" s="23" t="s">
        <v>7274</v>
      </c>
      <c r="N999" s="23" t="s">
        <v>8500</v>
      </c>
      <c r="O999" s="23" t="s">
        <v>16396</v>
      </c>
      <c r="P999" s="25" t="s">
        <v>16397</v>
      </c>
      <c r="Q999" s="25" t="s">
        <v>16398</v>
      </c>
      <c r="R999" s="25" t="s">
        <v>12505</v>
      </c>
      <c r="S999" s="25" t="s">
        <v>16399</v>
      </c>
      <c r="T999" s="23" t="s">
        <v>7220</v>
      </c>
      <c r="U999" s="23" t="s">
        <v>10113</v>
      </c>
      <c r="V999" s="25" t="s">
        <v>16400</v>
      </c>
      <c r="W999" s="23" t="s">
        <v>13264</v>
      </c>
      <c r="X999" s="23" t="s">
        <v>7226</v>
      </c>
      <c r="Y999" s="23" t="s">
        <v>7226</v>
      </c>
      <c r="Z999" s="25" t="s">
        <v>7225</v>
      </c>
      <c r="AA999" s="23" t="s">
        <v>8026</v>
      </c>
      <c r="AB999" s="23" t="s">
        <v>13768</v>
      </c>
      <c r="AC999" s="25" t="s">
        <v>16401</v>
      </c>
    </row>
    <row r="1000" spans="2:29" x14ac:dyDescent="0.25">
      <c r="B1000" s="21" t="s">
        <v>7434</v>
      </c>
      <c r="C1000" s="22" t="s">
        <v>9895</v>
      </c>
      <c r="D1000" s="23" t="s">
        <v>8488</v>
      </c>
      <c r="E1000" s="23" t="s">
        <v>10152</v>
      </c>
      <c r="F1000" s="23" t="s">
        <v>14188</v>
      </c>
      <c r="G1000" s="23" t="s">
        <v>9896</v>
      </c>
      <c r="H1000" s="23" t="s">
        <v>6180</v>
      </c>
      <c r="I1000" s="23" t="s">
        <v>16292</v>
      </c>
      <c r="J1000" s="23" t="s">
        <v>15671</v>
      </c>
      <c r="K1000" s="23" t="s">
        <v>16402</v>
      </c>
      <c r="L1000" s="24" t="s">
        <v>16403</v>
      </c>
      <c r="M1000" s="23" t="s">
        <v>7274</v>
      </c>
      <c r="N1000" s="23" t="s">
        <v>8500</v>
      </c>
      <c r="O1000" s="23" t="s">
        <v>16404</v>
      </c>
      <c r="P1000" s="25" t="s">
        <v>16405</v>
      </c>
      <c r="Q1000" s="25" t="s">
        <v>16406</v>
      </c>
      <c r="R1000" s="25" t="s">
        <v>16407</v>
      </c>
      <c r="S1000" s="25" t="s">
        <v>16408</v>
      </c>
      <c r="T1000" s="23" t="s">
        <v>7220</v>
      </c>
      <c r="U1000" s="23" t="s">
        <v>11149</v>
      </c>
      <c r="V1000" s="25" t="s">
        <v>16409</v>
      </c>
      <c r="W1000" s="23" t="s">
        <v>13264</v>
      </c>
      <c r="X1000" s="23" t="s">
        <v>7226</v>
      </c>
      <c r="Y1000" s="23" t="s">
        <v>7226</v>
      </c>
      <c r="Z1000" s="25" t="s">
        <v>7225</v>
      </c>
      <c r="AA1000" s="23" t="s">
        <v>8026</v>
      </c>
      <c r="AB1000" s="23" t="s">
        <v>13768</v>
      </c>
      <c r="AC1000" s="25" t="s">
        <v>16410</v>
      </c>
    </row>
    <row r="1001" spans="2:29" x14ac:dyDescent="0.25">
      <c r="B1001" s="21" t="s">
        <v>7434</v>
      </c>
      <c r="C1001" s="22" t="s">
        <v>9895</v>
      </c>
      <c r="D1001" s="23" t="s">
        <v>8488</v>
      </c>
      <c r="E1001" s="23" t="s">
        <v>10152</v>
      </c>
      <c r="F1001" s="23" t="s">
        <v>14188</v>
      </c>
      <c r="G1001" s="23" t="s">
        <v>9896</v>
      </c>
      <c r="H1001" s="23" t="s">
        <v>6181</v>
      </c>
      <c r="I1001" s="23" t="s">
        <v>16292</v>
      </c>
      <c r="J1001" s="23" t="s">
        <v>15671</v>
      </c>
      <c r="K1001" s="23" t="s">
        <v>16411</v>
      </c>
      <c r="L1001" s="24" t="s">
        <v>9776</v>
      </c>
      <c r="M1001" s="23" t="s">
        <v>7274</v>
      </c>
      <c r="N1001" s="23" t="s">
        <v>8500</v>
      </c>
      <c r="O1001" s="23" t="s">
        <v>16412</v>
      </c>
      <c r="P1001" s="25" t="s">
        <v>16413</v>
      </c>
      <c r="Q1001" s="25" t="s">
        <v>16414</v>
      </c>
      <c r="R1001" s="25" t="s">
        <v>16415</v>
      </c>
      <c r="S1001" s="25" t="s">
        <v>16416</v>
      </c>
      <c r="T1001" s="23" t="s">
        <v>7220</v>
      </c>
      <c r="U1001" s="23" t="s">
        <v>10113</v>
      </c>
      <c r="V1001" s="25" t="s">
        <v>16417</v>
      </c>
      <c r="W1001" s="23" t="s">
        <v>13264</v>
      </c>
      <c r="X1001" s="23" t="s">
        <v>7226</v>
      </c>
      <c r="Y1001" s="23" t="s">
        <v>7226</v>
      </c>
      <c r="Z1001" s="25" t="s">
        <v>7225</v>
      </c>
      <c r="AA1001" s="23" t="s">
        <v>8026</v>
      </c>
      <c r="AB1001" s="23" t="s">
        <v>13768</v>
      </c>
      <c r="AC1001" s="25" t="s">
        <v>16418</v>
      </c>
    </row>
    <row r="1002" spans="2:29" x14ac:dyDescent="0.25">
      <c r="B1002" s="21" t="s">
        <v>7434</v>
      </c>
      <c r="C1002" s="22" t="s">
        <v>9895</v>
      </c>
      <c r="D1002" s="23" t="s">
        <v>8488</v>
      </c>
      <c r="E1002" s="23" t="s">
        <v>10152</v>
      </c>
      <c r="F1002" s="23" t="s">
        <v>14188</v>
      </c>
      <c r="G1002" s="23" t="s">
        <v>9896</v>
      </c>
      <c r="H1002" s="23" t="s">
        <v>6182</v>
      </c>
      <c r="I1002" s="23" t="s">
        <v>16292</v>
      </c>
      <c r="J1002" s="23" t="s">
        <v>15671</v>
      </c>
      <c r="K1002" s="23" t="s">
        <v>16419</v>
      </c>
      <c r="L1002" s="24" t="s">
        <v>16420</v>
      </c>
      <c r="M1002" s="23" t="s">
        <v>7274</v>
      </c>
      <c r="N1002" s="23" t="s">
        <v>8500</v>
      </c>
      <c r="O1002" s="23" t="s">
        <v>16421</v>
      </c>
      <c r="P1002" s="25" t="s">
        <v>16422</v>
      </c>
      <c r="Q1002" s="25" t="s">
        <v>16423</v>
      </c>
      <c r="R1002" s="25" t="s">
        <v>16424</v>
      </c>
      <c r="S1002" s="25" t="s">
        <v>16425</v>
      </c>
      <c r="T1002" s="23" t="s">
        <v>7220</v>
      </c>
      <c r="U1002" s="23" t="s">
        <v>10132</v>
      </c>
      <c r="V1002" s="25" t="s">
        <v>16426</v>
      </c>
      <c r="W1002" s="23" t="s">
        <v>13264</v>
      </c>
      <c r="X1002" s="23" t="s">
        <v>7226</v>
      </c>
      <c r="Y1002" s="23" t="s">
        <v>7226</v>
      </c>
      <c r="Z1002" s="25" t="s">
        <v>7225</v>
      </c>
      <c r="AA1002" s="23" t="s">
        <v>8026</v>
      </c>
      <c r="AB1002" s="23" t="s">
        <v>13768</v>
      </c>
      <c r="AC1002" s="25" t="s">
        <v>16427</v>
      </c>
    </row>
    <row r="1003" spans="2:29" x14ac:dyDescent="0.25">
      <c r="B1003" s="21" t="s">
        <v>7434</v>
      </c>
      <c r="C1003" s="22" t="s">
        <v>9895</v>
      </c>
      <c r="D1003" s="23" t="s">
        <v>8488</v>
      </c>
      <c r="E1003" s="23" t="s">
        <v>10152</v>
      </c>
      <c r="F1003" s="23" t="s">
        <v>14188</v>
      </c>
      <c r="G1003" s="23" t="s">
        <v>9896</v>
      </c>
      <c r="H1003" s="23" t="s">
        <v>6183</v>
      </c>
      <c r="I1003" s="23" t="s">
        <v>16292</v>
      </c>
      <c r="J1003" s="23" t="s">
        <v>15671</v>
      </c>
      <c r="K1003" s="23" t="s">
        <v>16428</v>
      </c>
      <c r="L1003" s="24" t="s">
        <v>16429</v>
      </c>
      <c r="M1003" s="23" t="s">
        <v>7274</v>
      </c>
      <c r="N1003" s="23" t="s">
        <v>8500</v>
      </c>
      <c r="O1003" s="23" t="s">
        <v>16430</v>
      </c>
      <c r="P1003" s="25" t="s">
        <v>16431</v>
      </c>
      <c r="Q1003" s="25" t="s">
        <v>16432</v>
      </c>
      <c r="R1003" s="25" t="s">
        <v>13724</v>
      </c>
      <c r="S1003" s="25" t="s">
        <v>16433</v>
      </c>
      <c r="T1003" s="23" t="s">
        <v>7220</v>
      </c>
      <c r="U1003" s="23" t="s">
        <v>10142</v>
      </c>
      <c r="V1003" s="25" t="s">
        <v>16434</v>
      </c>
      <c r="W1003" s="23" t="s">
        <v>13264</v>
      </c>
      <c r="X1003" s="23" t="s">
        <v>7226</v>
      </c>
      <c r="Y1003" s="23" t="s">
        <v>7226</v>
      </c>
      <c r="Z1003" s="25" t="s">
        <v>7225</v>
      </c>
      <c r="AA1003" s="23" t="s">
        <v>8026</v>
      </c>
      <c r="AB1003" s="23" t="s">
        <v>13768</v>
      </c>
      <c r="AC1003" s="25" t="s">
        <v>16435</v>
      </c>
    </row>
    <row r="1004" spans="2:29" x14ac:dyDescent="0.25">
      <c r="B1004" s="21" t="s">
        <v>7434</v>
      </c>
      <c r="C1004" s="22" t="s">
        <v>9895</v>
      </c>
      <c r="D1004" s="23" t="s">
        <v>8488</v>
      </c>
      <c r="E1004" s="23" t="s">
        <v>10152</v>
      </c>
      <c r="F1004" s="23" t="s">
        <v>14188</v>
      </c>
      <c r="G1004" s="23" t="s">
        <v>9896</v>
      </c>
      <c r="H1004" s="23" t="s">
        <v>6184</v>
      </c>
      <c r="I1004" s="23" t="s">
        <v>16292</v>
      </c>
      <c r="J1004" s="23" t="s">
        <v>15671</v>
      </c>
      <c r="K1004" s="23" t="s">
        <v>16436</v>
      </c>
      <c r="L1004" s="24" t="s">
        <v>16362</v>
      </c>
      <c r="M1004" s="23" t="s">
        <v>7274</v>
      </c>
      <c r="N1004" s="23" t="s">
        <v>8500</v>
      </c>
      <c r="O1004" s="23" t="s">
        <v>16437</v>
      </c>
      <c r="P1004" s="25" t="s">
        <v>16438</v>
      </c>
      <c r="Q1004" s="25" t="s">
        <v>16439</v>
      </c>
      <c r="R1004" s="25" t="s">
        <v>10499</v>
      </c>
      <c r="S1004" s="25" t="s">
        <v>16440</v>
      </c>
      <c r="T1004" s="23" t="s">
        <v>7220</v>
      </c>
      <c r="U1004" s="23" t="s">
        <v>16441</v>
      </c>
      <c r="V1004" s="25" t="s">
        <v>16442</v>
      </c>
      <c r="W1004" s="23" t="s">
        <v>13264</v>
      </c>
      <c r="X1004" s="23" t="s">
        <v>7226</v>
      </c>
      <c r="Y1004" s="23" t="s">
        <v>7226</v>
      </c>
      <c r="Z1004" s="25" t="s">
        <v>7225</v>
      </c>
      <c r="AA1004" s="23" t="s">
        <v>8026</v>
      </c>
      <c r="AB1004" s="23" t="s">
        <v>13768</v>
      </c>
      <c r="AC1004" s="25" t="s">
        <v>16443</v>
      </c>
    </row>
    <row r="1005" spans="2:29" x14ac:dyDescent="0.25">
      <c r="B1005" s="21" t="s">
        <v>7434</v>
      </c>
      <c r="C1005" s="22" t="s">
        <v>9895</v>
      </c>
      <c r="D1005" s="23" t="s">
        <v>8488</v>
      </c>
      <c r="E1005" s="23" t="s">
        <v>10152</v>
      </c>
      <c r="F1005" s="23" t="s">
        <v>14188</v>
      </c>
      <c r="G1005" s="23" t="s">
        <v>9896</v>
      </c>
      <c r="H1005" s="23" t="s">
        <v>6185</v>
      </c>
      <c r="I1005" s="23" t="s">
        <v>16292</v>
      </c>
      <c r="J1005" s="23" t="s">
        <v>15671</v>
      </c>
      <c r="K1005" s="23" t="s">
        <v>16444</v>
      </c>
      <c r="L1005" s="24" t="s">
        <v>16445</v>
      </c>
      <c r="M1005" s="23" t="s">
        <v>7274</v>
      </c>
      <c r="N1005" s="23" t="s">
        <v>8500</v>
      </c>
      <c r="O1005" s="23" t="s">
        <v>16421</v>
      </c>
      <c r="P1005" s="25" t="s">
        <v>16446</v>
      </c>
      <c r="Q1005" s="25" t="s">
        <v>16447</v>
      </c>
      <c r="R1005" s="25" t="s">
        <v>11958</v>
      </c>
      <c r="S1005" s="25" t="s">
        <v>16448</v>
      </c>
      <c r="T1005" s="23" t="s">
        <v>7220</v>
      </c>
      <c r="U1005" s="23" t="s">
        <v>16441</v>
      </c>
      <c r="V1005" s="25" t="s">
        <v>16449</v>
      </c>
      <c r="W1005" s="23" t="s">
        <v>13264</v>
      </c>
      <c r="X1005" s="23" t="s">
        <v>7226</v>
      </c>
      <c r="Y1005" s="23" t="s">
        <v>7226</v>
      </c>
      <c r="Z1005" s="25" t="s">
        <v>7225</v>
      </c>
      <c r="AA1005" s="23" t="s">
        <v>8026</v>
      </c>
      <c r="AB1005" s="23" t="s">
        <v>13768</v>
      </c>
      <c r="AC1005" s="25" t="s">
        <v>16450</v>
      </c>
    </row>
    <row r="1006" spans="2:29" x14ac:dyDescent="0.25">
      <c r="B1006" s="21" t="s">
        <v>7434</v>
      </c>
      <c r="C1006" s="22" t="s">
        <v>9895</v>
      </c>
      <c r="D1006" s="23" t="s">
        <v>8488</v>
      </c>
      <c r="E1006" s="23" t="s">
        <v>10152</v>
      </c>
      <c r="F1006" s="23" t="s">
        <v>14188</v>
      </c>
      <c r="G1006" s="23" t="s">
        <v>9896</v>
      </c>
      <c r="H1006" s="23" t="s">
        <v>6186</v>
      </c>
      <c r="I1006" s="23" t="s">
        <v>16292</v>
      </c>
      <c r="J1006" s="23" t="s">
        <v>15671</v>
      </c>
      <c r="K1006" s="23" t="s">
        <v>16451</v>
      </c>
      <c r="L1006" s="24" t="s">
        <v>16452</v>
      </c>
      <c r="M1006" s="23" t="s">
        <v>7274</v>
      </c>
      <c r="N1006" s="23" t="s">
        <v>8500</v>
      </c>
      <c r="O1006" s="23" t="s">
        <v>16453</v>
      </c>
      <c r="P1006" s="25" t="s">
        <v>16454</v>
      </c>
      <c r="Q1006" s="25" t="s">
        <v>16455</v>
      </c>
      <c r="R1006" s="25" t="s">
        <v>16456</v>
      </c>
      <c r="S1006" s="25" t="s">
        <v>16457</v>
      </c>
      <c r="T1006" s="23" t="s">
        <v>7220</v>
      </c>
      <c r="U1006" s="23" t="s">
        <v>11149</v>
      </c>
      <c r="V1006" s="25" t="s">
        <v>16458</v>
      </c>
      <c r="W1006" s="23" t="s">
        <v>13264</v>
      </c>
      <c r="X1006" s="23" t="s">
        <v>7226</v>
      </c>
      <c r="Y1006" s="23" t="s">
        <v>7226</v>
      </c>
      <c r="Z1006" s="25" t="s">
        <v>7225</v>
      </c>
      <c r="AA1006" s="23" t="s">
        <v>8026</v>
      </c>
      <c r="AB1006" s="23" t="s">
        <v>13768</v>
      </c>
      <c r="AC1006" s="25" t="s">
        <v>16459</v>
      </c>
    </row>
    <row r="1007" spans="2:29" x14ac:dyDescent="0.25">
      <c r="B1007" s="21" t="s">
        <v>7434</v>
      </c>
      <c r="C1007" s="22" t="s">
        <v>9895</v>
      </c>
      <c r="D1007" s="23" t="s">
        <v>8488</v>
      </c>
      <c r="E1007" s="23" t="s">
        <v>10152</v>
      </c>
      <c r="F1007" s="23" t="s">
        <v>14188</v>
      </c>
      <c r="G1007" s="23" t="s">
        <v>9896</v>
      </c>
      <c r="H1007" s="23" t="s">
        <v>6187</v>
      </c>
      <c r="I1007" s="23" t="s">
        <v>16292</v>
      </c>
      <c r="J1007" s="23" t="s">
        <v>15671</v>
      </c>
      <c r="K1007" s="23" t="s">
        <v>16460</v>
      </c>
      <c r="L1007" s="24" t="s">
        <v>16461</v>
      </c>
      <c r="M1007" s="23" t="s">
        <v>7274</v>
      </c>
      <c r="N1007" s="23" t="s">
        <v>8500</v>
      </c>
      <c r="O1007" s="23" t="s">
        <v>16462</v>
      </c>
      <c r="P1007" s="25" t="s">
        <v>16463</v>
      </c>
      <c r="Q1007" s="25" t="s">
        <v>16464</v>
      </c>
      <c r="R1007" s="25" t="s">
        <v>7742</v>
      </c>
      <c r="S1007" s="25" t="s">
        <v>16465</v>
      </c>
      <c r="T1007" s="23" t="s">
        <v>7220</v>
      </c>
      <c r="U1007" s="23" t="s">
        <v>11149</v>
      </c>
      <c r="V1007" s="25" t="s">
        <v>16466</v>
      </c>
      <c r="W1007" s="23" t="s">
        <v>13264</v>
      </c>
      <c r="X1007" s="23" t="s">
        <v>7226</v>
      </c>
      <c r="Y1007" s="23" t="s">
        <v>7226</v>
      </c>
      <c r="Z1007" s="25" t="s">
        <v>7225</v>
      </c>
      <c r="AA1007" s="23" t="s">
        <v>8026</v>
      </c>
      <c r="AB1007" s="23" t="s">
        <v>13768</v>
      </c>
      <c r="AC1007" s="25" t="s">
        <v>16467</v>
      </c>
    </row>
    <row r="1008" spans="2:29" x14ac:dyDescent="0.25">
      <c r="B1008" s="21"/>
      <c r="C1008" s="22"/>
      <c r="D1008" s="23"/>
      <c r="E1008" s="23"/>
      <c r="F1008" s="23"/>
      <c r="G1008" s="23"/>
      <c r="H1008" s="26"/>
      <c r="I1008" s="23"/>
      <c r="J1008" s="26"/>
      <c r="K1008" s="26"/>
      <c r="L1008" s="27" t="s">
        <v>16468</v>
      </c>
      <c r="M1008" s="26"/>
      <c r="N1008" s="26"/>
      <c r="O1008" s="26"/>
      <c r="P1008" s="28" t="s">
        <v>16469</v>
      </c>
      <c r="Q1008" s="28" t="s">
        <v>16470</v>
      </c>
      <c r="R1008" s="28" t="s">
        <v>16471</v>
      </c>
      <c r="S1008" s="28" t="s">
        <v>16472</v>
      </c>
      <c r="T1008" s="26"/>
      <c r="U1008" s="26"/>
      <c r="V1008" s="28" t="s">
        <v>16473</v>
      </c>
      <c r="W1008" s="26"/>
      <c r="X1008" s="26"/>
      <c r="Y1008" s="26"/>
      <c r="Z1008" s="28" t="s">
        <v>7225</v>
      </c>
      <c r="AA1008" s="26"/>
      <c r="AB1008" s="26"/>
      <c r="AC1008" s="28" t="s">
        <v>16474</v>
      </c>
    </row>
    <row r="1009" spans="2:29" x14ac:dyDescent="0.25">
      <c r="B1009" s="21" t="s">
        <v>7434</v>
      </c>
      <c r="C1009" s="22" t="s">
        <v>9895</v>
      </c>
      <c r="D1009" s="23" t="s">
        <v>7434</v>
      </c>
      <c r="E1009" s="23" t="s">
        <v>7580</v>
      </c>
      <c r="F1009" s="23" t="s">
        <v>13755</v>
      </c>
      <c r="G1009" s="23" t="s">
        <v>9896</v>
      </c>
      <c r="H1009" s="23" t="s">
        <v>16475</v>
      </c>
      <c r="I1009" s="23" t="s">
        <v>16476</v>
      </c>
      <c r="J1009" s="23" t="s">
        <v>16477</v>
      </c>
      <c r="K1009" s="23" t="s">
        <v>16478</v>
      </c>
      <c r="L1009" s="24" t="s">
        <v>16479</v>
      </c>
      <c r="M1009" s="23" t="s">
        <v>7274</v>
      </c>
      <c r="N1009" s="23" t="s">
        <v>7450</v>
      </c>
      <c r="O1009" s="23" t="s">
        <v>16480</v>
      </c>
      <c r="P1009" s="25" t="s">
        <v>16481</v>
      </c>
      <c r="Q1009" s="25" t="s">
        <v>16482</v>
      </c>
      <c r="R1009" s="25" t="s">
        <v>16483</v>
      </c>
      <c r="S1009" s="25" t="s">
        <v>16484</v>
      </c>
      <c r="T1009" s="23" t="s">
        <v>7447</v>
      </c>
      <c r="U1009" s="23" t="s">
        <v>14926</v>
      </c>
      <c r="V1009" s="25" t="s">
        <v>16485</v>
      </c>
      <c r="W1009" s="23" t="s">
        <v>13264</v>
      </c>
      <c r="X1009" s="23" t="s">
        <v>7226</v>
      </c>
      <c r="Y1009" s="23" t="s">
        <v>7226</v>
      </c>
      <c r="Z1009" s="25" t="s">
        <v>7225</v>
      </c>
      <c r="AA1009" s="23" t="s">
        <v>8026</v>
      </c>
      <c r="AB1009" s="23" t="s">
        <v>15573</v>
      </c>
      <c r="AC1009" s="25" t="s">
        <v>16486</v>
      </c>
    </row>
    <row r="1010" spans="2:29" x14ac:dyDescent="0.25">
      <c r="B1010" s="21" t="s">
        <v>7434</v>
      </c>
      <c r="C1010" s="22" t="s">
        <v>9895</v>
      </c>
      <c r="D1010" s="23" t="s">
        <v>7434</v>
      </c>
      <c r="E1010" s="23" t="s">
        <v>7580</v>
      </c>
      <c r="F1010" s="23" t="s">
        <v>13755</v>
      </c>
      <c r="G1010" s="23" t="s">
        <v>9896</v>
      </c>
      <c r="H1010" s="23" t="s">
        <v>16487</v>
      </c>
      <c r="I1010" s="23" t="s">
        <v>16476</v>
      </c>
      <c r="J1010" s="23" t="s">
        <v>16477</v>
      </c>
      <c r="K1010" s="23" t="s">
        <v>16488</v>
      </c>
      <c r="L1010" s="24" t="s">
        <v>16489</v>
      </c>
      <c r="M1010" s="23" t="s">
        <v>7274</v>
      </c>
      <c r="N1010" s="23" t="s">
        <v>7450</v>
      </c>
      <c r="O1010" s="23" t="s">
        <v>16490</v>
      </c>
      <c r="P1010" s="25" t="s">
        <v>16491</v>
      </c>
      <c r="Q1010" s="25" t="s">
        <v>16492</v>
      </c>
      <c r="R1010" s="25" t="s">
        <v>16493</v>
      </c>
      <c r="S1010" s="25" t="s">
        <v>16494</v>
      </c>
      <c r="T1010" s="23" t="s">
        <v>7447</v>
      </c>
      <c r="U1010" s="23" t="s">
        <v>13766</v>
      </c>
      <c r="V1010" s="25" t="s">
        <v>16495</v>
      </c>
      <c r="W1010" s="23" t="s">
        <v>13264</v>
      </c>
      <c r="X1010" s="23" t="s">
        <v>7226</v>
      </c>
      <c r="Y1010" s="23" t="s">
        <v>7226</v>
      </c>
      <c r="Z1010" s="25" t="s">
        <v>7225</v>
      </c>
      <c r="AA1010" s="23" t="s">
        <v>8026</v>
      </c>
      <c r="AB1010" s="23" t="s">
        <v>15573</v>
      </c>
      <c r="AC1010" s="25" t="s">
        <v>16496</v>
      </c>
    </row>
    <row r="1011" spans="2:29" x14ac:dyDescent="0.25">
      <c r="B1011" s="21" t="s">
        <v>7434</v>
      </c>
      <c r="C1011" s="22" t="s">
        <v>9895</v>
      </c>
      <c r="D1011" s="23" t="s">
        <v>7434</v>
      </c>
      <c r="E1011" s="23" t="s">
        <v>7580</v>
      </c>
      <c r="F1011" s="23" t="s">
        <v>13755</v>
      </c>
      <c r="G1011" s="23" t="s">
        <v>9896</v>
      </c>
      <c r="H1011" s="23" t="s">
        <v>16497</v>
      </c>
      <c r="I1011" s="23" t="s">
        <v>16476</v>
      </c>
      <c r="J1011" s="23" t="s">
        <v>16477</v>
      </c>
      <c r="K1011" s="23" t="s">
        <v>16498</v>
      </c>
      <c r="L1011" s="24" t="s">
        <v>16499</v>
      </c>
      <c r="M1011" s="23" t="s">
        <v>7274</v>
      </c>
      <c r="N1011" s="23" t="s">
        <v>7450</v>
      </c>
      <c r="O1011" s="23" t="s">
        <v>16500</v>
      </c>
      <c r="P1011" s="25" t="s">
        <v>16501</v>
      </c>
      <c r="Q1011" s="25" t="s">
        <v>16502</v>
      </c>
      <c r="R1011" s="25" t="s">
        <v>16503</v>
      </c>
      <c r="S1011" s="25" t="s">
        <v>16504</v>
      </c>
      <c r="T1011" s="23" t="s">
        <v>7447</v>
      </c>
      <c r="U1011" s="23" t="s">
        <v>16505</v>
      </c>
      <c r="V1011" s="25" t="s">
        <v>16506</v>
      </c>
      <c r="W1011" s="23" t="s">
        <v>13264</v>
      </c>
      <c r="X1011" s="23" t="s">
        <v>7226</v>
      </c>
      <c r="Y1011" s="23" t="s">
        <v>7226</v>
      </c>
      <c r="Z1011" s="25" t="s">
        <v>7225</v>
      </c>
      <c r="AA1011" s="23" t="s">
        <v>8026</v>
      </c>
      <c r="AB1011" s="23" t="s">
        <v>15573</v>
      </c>
      <c r="AC1011" s="25" t="s">
        <v>16507</v>
      </c>
    </row>
    <row r="1012" spans="2:29" x14ac:dyDescent="0.25">
      <c r="B1012" s="21" t="s">
        <v>7434</v>
      </c>
      <c r="C1012" s="22" t="s">
        <v>9895</v>
      </c>
      <c r="D1012" s="23" t="s">
        <v>7434</v>
      </c>
      <c r="E1012" s="23" t="s">
        <v>7580</v>
      </c>
      <c r="F1012" s="23" t="s">
        <v>13755</v>
      </c>
      <c r="G1012" s="23" t="s">
        <v>9896</v>
      </c>
      <c r="H1012" s="23" t="s">
        <v>16508</v>
      </c>
      <c r="I1012" s="23" t="s">
        <v>16476</v>
      </c>
      <c r="J1012" s="23" t="s">
        <v>16477</v>
      </c>
      <c r="K1012" s="23" t="s">
        <v>16509</v>
      </c>
      <c r="L1012" s="24" t="s">
        <v>16510</v>
      </c>
      <c r="M1012" s="23" t="s">
        <v>7274</v>
      </c>
      <c r="N1012" s="23" t="s">
        <v>7450</v>
      </c>
      <c r="O1012" s="23" t="s">
        <v>16511</v>
      </c>
      <c r="P1012" s="25" t="s">
        <v>16512</v>
      </c>
      <c r="Q1012" s="25" t="s">
        <v>16513</v>
      </c>
      <c r="R1012" s="25" t="s">
        <v>16514</v>
      </c>
      <c r="S1012" s="25" t="s">
        <v>16515</v>
      </c>
      <c r="T1012" s="23" t="s">
        <v>7447</v>
      </c>
      <c r="U1012" s="23" t="s">
        <v>14657</v>
      </c>
      <c r="V1012" s="25" t="s">
        <v>16516</v>
      </c>
      <c r="W1012" s="23" t="s">
        <v>13264</v>
      </c>
      <c r="X1012" s="23" t="s">
        <v>7226</v>
      </c>
      <c r="Y1012" s="23" t="s">
        <v>7226</v>
      </c>
      <c r="Z1012" s="25" t="s">
        <v>7225</v>
      </c>
      <c r="AA1012" s="23" t="s">
        <v>8026</v>
      </c>
      <c r="AB1012" s="23" t="s">
        <v>15573</v>
      </c>
      <c r="AC1012" s="25" t="s">
        <v>16517</v>
      </c>
    </row>
    <row r="1013" spans="2:29" x14ac:dyDescent="0.25">
      <c r="B1013" s="21" t="s">
        <v>7434</v>
      </c>
      <c r="C1013" s="22" t="s">
        <v>9895</v>
      </c>
      <c r="D1013" s="23" t="s">
        <v>7434</v>
      </c>
      <c r="E1013" s="23" t="s">
        <v>7580</v>
      </c>
      <c r="F1013" s="23" t="s">
        <v>13755</v>
      </c>
      <c r="G1013" s="23" t="s">
        <v>9896</v>
      </c>
      <c r="H1013" s="23" t="s">
        <v>16518</v>
      </c>
      <c r="I1013" s="23" t="s">
        <v>16476</v>
      </c>
      <c r="J1013" s="23" t="s">
        <v>16477</v>
      </c>
      <c r="K1013" s="23" t="s">
        <v>16519</v>
      </c>
      <c r="L1013" s="24" t="s">
        <v>16520</v>
      </c>
      <c r="M1013" s="23" t="s">
        <v>7274</v>
      </c>
      <c r="N1013" s="23" t="s">
        <v>7450</v>
      </c>
      <c r="O1013" s="23" t="s">
        <v>16521</v>
      </c>
      <c r="P1013" s="25" t="s">
        <v>16522</v>
      </c>
      <c r="Q1013" s="25" t="s">
        <v>16523</v>
      </c>
      <c r="R1013" s="25" t="s">
        <v>16524</v>
      </c>
      <c r="S1013" s="25" t="s">
        <v>16525</v>
      </c>
      <c r="T1013" s="23" t="s">
        <v>7447</v>
      </c>
      <c r="U1013" s="23" t="s">
        <v>11427</v>
      </c>
      <c r="V1013" s="25" t="s">
        <v>16526</v>
      </c>
      <c r="W1013" s="23" t="s">
        <v>13264</v>
      </c>
      <c r="X1013" s="23" t="s">
        <v>7226</v>
      </c>
      <c r="Y1013" s="23" t="s">
        <v>7226</v>
      </c>
      <c r="Z1013" s="25" t="s">
        <v>7225</v>
      </c>
      <c r="AA1013" s="23" t="s">
        <v>8026</v>
      </c>
      <c r="AB1013" s="23" t="s">
        <v>15573</v>
      </c>
      <c r="AC1013" s="25" t="s">
        <v>16527</v>
      </c>
    </row>
    <row r="1014" spans="2:29" x14ac:dyDescent="0.25">
      <c r="B1014" s="21" t="s">
        <v>7434</v>
      </c>
      <c r="C1014" s="22" t="s">
        <v>9895</v>
      </c>
      <c r="D1014" s="23" t="s">
        <v>7434</v>
      </c>
      <c r="E1014" s="23" t="s">
        <v>7580</v>
      </c>
      <c r="F1014" s="23" t="s">
        <v>13755</v>
      </c>
      <c r="G1014" s="23" t="s">
        <v>9896</v>
      </c>
      <c r="H1014" s="23" t="s">
        <v>16528</v>
      </c>
      <c r="I1014" s="23" t="s">
        <v>16476</v>
      </c>
      <c r="J1014" s="23" t="s">
        <v>16477</v>
      </c>
      <c r="K1014" s="23" t="s">
        <v>16529</v>
      </c>
      <c r="L1014" s="24" t="s">
        <v>16530</v>
      </c>
      <c r="M1014" s="23" t="s">
        <v>7274</v>
      </c>
      <c r="N1014" s="23" t="s">
        <v>7450</v>
      </c>
      <c r="O1014" s="23" t="s">
        <v>16531</v>
      </c>
      <c r="P1014" s="25" t="s">
        <v>16532</v>
      </c>
      <c r="Q1014" s="25" t="s">
        <v>16533</v>
      </c>
      <c r="R1014" s="25" t="s">
        <v>8792</v>
      </c>
      <c r="S1014" s="25" t="s">
        <v>16534</v>
      </c>
      <c r="T1014" s="23" t="s">
        <v>7447</v>
      </c>
      <c r="U1014" s="23" t="s">
        <v>12203</v>
      </c>
      <c r="V1014" s="25" t="s">
        <v>16535</v>
      </c>
      <c r="W1014" s="23" t="s">
        <v>13264</v>
      </c>
      <c r="X1014" s="23" t="s">
        <v>7226</v>
      </c>
      <c r="Y1014" s="23" t="s">
        <v>7226</v>
      </c>
      <c r="Z1014" s="25" t="s">
        <v>7225</v>
      </c>
      <c r="AA1014" s="23" t="s">
        <v>8026</v>
      </c>
      <c r="AB1014" s="23" t="s">
        <v>15573</v>
      </c>
      <c r="AC1014" s="25" t="s">
        <v>16536</v>
      </c>
    </row>
    <row r="1015" spans="2:29" x14ac:dyDescent="0.25">
      <c r="B1015" s="21" t="s">
        <v>7434</v>
      </c>
      <c r="C1015" s="22" t="s">
        <v>9895</v>
      </c>
      <c r="D1015" s="23" t="s">
        <v>7434</v>
      </c>
      <c r="E1015" s="23" t="s">
        <v>7580</v>
      </c>
      <c r="F1015" s="23" t="s">
        <v>13755</v>
      </c>
      <c r="G1015" s="23" t="s">
        <v>9896</v>
      </c>
      <c r="H1015" s="23" t="s">
        <v>16537</v>
      </c>
      <c r="I1015" s="23" t="s">
        <v>16476</v>
      </c>
      <c r="J1015" s="23" t="s">
        <v>16477</v>
      </c>
      <c r="K1015" s="23" t="s">
        <v>16538</v>
      </c>
      <c r="L1015" s="24" t="s">
        <v>16539</v>
      </c>
      <c r="M1015" s="23" t="s">
        <v>7274</v>
      </c>
      <c r="N1015" s="23" t="s">
        <v>7450</v>
      </c>
      <c r="O1015" s="23" t="s">
        <v>16540</v>
      </c>
      <c r="P1015" s="25" t="s">
        <v>16541</v>
      </c>
      <c r="Q1015" s="25" t="s">
        <v>16542</v>
      </c>
      <c r="R1015" s="25" t="s">
        <v>16543</v>
      </c>
      <c r="S1015" s="25" t="s">
        <v>16544</v>
      </c>
      <c r="T1015" s="23" t="s">
        <v>7447</v>
      </c>
      <c r="U1015" s="23" t="s">
        <v>9906</v>
      </c>
      <c r="V1015" s="25" t="s">
        <v>16545</v>
      </c>
      <c r="W1015" s="23" t="s">
        <v>13264</v>
      </c>
      <c r="X1015" s="23" t="s">
        <v>7226</v>
      </c>
      <c r="Y1015" s="23" t="s">
        <v>7226</v>
      </c>
      <c r="Z1015" s="25" t="s">
        <v>7225</v>
      </c>
      <c r="AA1015" s="23" t="s">
        <v>8026</v>
      </c>
      <c r="AB1015" s="23" t="s">
        <v>15573</v>
      </c>
      <c r="AC1015" s="25" t="s">
        <v>16546</v>
      </c>
    </row>
    <row r="1016" spans="2:29" x14ac:dyDescent="0.25">
      <c r="B1016" s="21" t="s">
        <v>7434</v>
      </c>
      <c r="C1016" s="22" t="s">
        <v>9895</v>
      </c>
      <c r="D1016" s="23" t="s">
        <v>7434</v>
      </c>
      <c r="E1016" s="23" t="s">
        <v>7580</v>
      </c>
      <c r="F1016" s="23" t="s">
        <v>13755</v>
      </c>
      <c r="G1016" s="23" t="s">
        <v>9896</v>
      </c>
      <c r="H1016" s="23" t="s">
        <v>16547</v>
      </c>
      <c r="I1016" s="23" t="s">
        <v>16476</v>
      </c>
      <c r="J1016" s="23" t="s">
        <v>16477</v>
      </c>
      <c r="K1016" s="23" t="s">
        <v>16548</v>
      </c>
      <c r="L1016" s="24" t="s">
        <v>16549</v>
      </c>
      <c r="M1016" s="23" t="s">
        <v>7274</v>
      </c>
      <c r="N1016" s="23" t="s">
        <v>7450</v>
      </c>
      <c r="O1016" s="23" t="s">
        <v>16550</v>
      </c>
      <c r="P1016" s="25" t="s">
        <v>16551</v>
      </c>
      <c r="Q1016" s="25" t="s">
        <v>16552</v>
      </c>
      <c r="R1016" s="25" t="s">
        <v>15748</v>
      </c>
      <c r="S1016" s="25" t="s">
        <v>16553</v>
      </c>
      <c r="T1016" s="23" t="s">
        <v>7447</v>
      </c>
      <c r="U1016" s="23" t="s">
        <v>13060</v>
      </c>
      <c r="V1016" s="25" t="s">
        <v>16554</v>
      </c>
      <c r="W1016" s="23" t="s">
        <v>13264</v>
      </c>
      <c r="X1016" s="23" t="s">
        <v>7226</v>
      </c>
      <c r="Y1016" s="23" t="s">
        <v>7226</v>
      </c>
      <c r="Z1016" s="25" t="s">
        <v>7225</v>
      </c>
      <c r="AA1016" s="23" t="s">
        <v>8026</v>
      </c>
      <c r="AB1016" s="23" t="s">
        <v>15573</v>
      </c>
      <c r="AC1016" s="25" t="s">
        <v>16555</v>
      </c>
    </row>
    <row r="1017" spans="2:29" x14ac:dyDescent="0.25">
      <c r="B1017" s="21" t="s">
        <v>7434</v>
      </c>
      <c r="C1017" s="22" t="s">
        <v>9895</v>
      </c>
      <c r="D1017" s="23" t="s">
        <v>7434</v>
      </c>
      <c r="E1017" s="23" t="s">
        <v>7580</v>
      </c>
      <c r="F1017" s="23" t="s">
        <v>13755</v>
      </c>
      <c r="G1017" s="23" t="s">
        <v>9896</v>
      </c>
      <c r="H1017" s="23" t="s">
        <v>16556</v>
      </c>
      <c r="I1017" s="23" t="s">
        <v>16476</v>
      </c>
      <c r="J1017" s="23" t="s">
        <v>16477</v>
      </c>
      <c r="K1017" s="23" t="s">
        <v>16557</v>
      </c>
      <c r="L1017" s="24" t="s">
        <v>16558</v>
      </c>
      <c r="M1017" s="23" t="s">
        <v>7274</v>
      </c>
      <c r="N1017" s="23" t="s">
        <v>7450</v>
      </c>
      <c r="O1017" s="23" t="s">
        <v>16559</v>
      </c>
      <c r="P1017" s="25" t="s">
        <v>16560</v>
      </c>
      <c r="Q1017" s="25" t="s">
        <v>16561</v>
      </c>
      <c r="R1017" s="25" t="s">
        <v>16562</v>
      </c>
      <c r="S1017" s="25" t="s">
        <v>16563</v>
      </c>
      <c r="T1017" s="23" t="s">
        <v>7447</v>
      </c>
      <c r="U1017" s="23" t="s">
        <v>9972</v>
      </c>
      <c r="V1017" s="25" t="s">
        <v>16564</v>
      </c>
      <c r="W1017" s="23" t="s">
        <v>13264</v>
      </c>
      <c r="X1017" s="23" t="s">
        <v>7226</v>
      </c>
      <c r="Y1017" s="23" t="s">
        <v>7226</v>
      </c>
      <c r="Z1017" s="25" t="s">
        <v>7225</v>
      </c>
      <c r="AA1017" s="23" t="s">
        <v>8026</v>
      </c>
      <c r="AB1017" s="23" t="s">
        <v>15573</v>
      </c>
      <c r="AC1017" s="25" t="s">
        <v>16565</v>
      </c>
    </row>
    <row r="1018" spans="2:29" x14ac:dyDescent="0.25">
      <c r="B1018" s="21" t="s">
        <v>7434</v>
      </c>
      <c r="C1018" s="22" t="s">
        <v>9895</v>
      </c>
      <c r="D1018" s="23" t="s">
        <v>7434</v>
      </c>
      <c r="E1018" s="23" t="s">
        <v>7580</v>
      </c>
      <c r="F1018" s="23" t="s">
        <v>13755</v>
      </c>
      <c r="G1018" s="23" t="s">
        <v>9896</v>
      </c>
      <c r="H1018" s="23" t="s">
        <v>16566</v>
      </c>
      <c r="I1018" s="23" t="s">
        <v>16476</v>
      </c>
      <c r="J1018" s="23" t="s">
        <v>16477</v>
      </c>
      <c r="K1018" s="23" t="s">
        <v>16567</v>
      </c>
      <c r="L1018" s="24" t="s">
        <v>16568</v>
      </c>
      <c r="M1018" s="23" t="s">
        <v>7274</v>
      </c>
      <c r="N1018" s="23" t="s">
        <v>7450</v>
      </c>
      <c r="O1018" s="23" t="s">
        <v>16569</v>
      </c>
      <c r="P1018" s="25" t="s">
        <v>16570</v>
      </c>
      <c r="Q1018" s="25" t="s">
        <v>16571</v>
      </c>
      <c r="R1018" s="25" t="s">
        <v>16572</v>
      </c>
      <c r="S1018" s="25" t="s">
        <v>16573</v>
      </c>
      <c r="T1018" s="23" t="s">
        <v>7447</v>
      </c>
      <c r="U1018" s="23" t="s">
        <v>13766</v>
      </c>
      <c r="V1018" s="25" t="s">
        <v>16574</v>
      </c>
      <c r="W1018" s="23" t="s">
        <v>13264</v>
      </c>
      <c r="X1018" s="23" t="s">
        <v>7226</v>
      </c>
      <c r="Y1018" s="23" t="s">
        <v>7226</v>
      </c>
      <c r="Z1018" s="25" t="s">
        <v>7225</v>
      </c>
      <c r="AA1018" s="23" t="s">
        <v>8026</v>
      </c>
      <c r="AB1018" s="23" t="s">
        <v>15573</v>
      </c>
      <c r="AC1018" s="25" t="s">
        <v>16575</v>
      </c>
    </row>
    <row r="1019" spans="2:29" x14ac:dyDescent="0.25">
      <c r="B1019" s="21" t="s">
        <v>7434</v>
      </c>
      <c r="C1019" s="22" t="s">
        <v>9895</v>
      </c>
      <c r="D1019" s="23" t="s">
        <v>7434</v>
      </c>
      <c r="E1019" s="23" t="s">
        <v>7580</v>
      </c>
      <c r="F1019" s="23" t="s">
        <v>13755</v>
      </c>
      <c r="G1019" s="23" t="s">
        <v>9896</v>
      </c>
      <c r="H1019" s="23" t="s">
        <v>16576</v>
      </c>
      <c r="I1019" s="23" t="s">
        <v>16476</v>
      </c>
      <c r="J1019" s="23" t="s">
        <v>16477</v>
      </c>
      <c r="K1019" s="23" t="s">
        <v>16577</v>
      </c>
      <c r="L1019" s="24" t="s">
        <v>16578</v>
      </c>
      <c r="M1019" s="23" t="s">
        <v>7274</v>
      </c>
      <c r="N1019" s="23" t="s">
        <v>7450</v>
      </c>
      <c r="O1019" s="23" t="s">
        <v>16579</v>
      </c>
      <c r="P1019" s="25" t="s">
        <v>16580</v>
      </c>
      <c r="Q1019" s="25" t="s">
        <v>16581</v>
      </c>
      <c r="R1019" s="25" t="s">
        <v>10676</v>
      </c>
      <c r="S1019" s="25" t="s">
        <v>16582</v>
      </c>
      <c r="T1019" s="23" t="s">
        <v>7447</v>
      </c>
      <c r="U1019" s="23" t="s">
        <v>11438</v>
      </c>
      <c r="V1019" s="25" t="s">
        <v>16583</v>
      </c>
      <c r="W1019" s="23" t="s">
        <v>13264</v>
      </c>
      <c r="X1019" s="23" t="s">
        <v>7226</v>
      </c>
      <c r="Y1019" s="23" t="s">
        <v>7226</v>
      </c>
      <c r="Z1019" s="25" t="s">
        <v>7225</v>
      </c>
      <c r="AA1019" s="23" t="s">
        <v>8026</v>
      </c>
      <c r="AB1019" s="23" t="s">
        <v>15573</v>
      </c>
      <c r="AC1019" s="25" t="s">
        <v>16584</v>
      </c>
    </row>
    <row r="1020" spans="2:29" x14ac:dyDescent="0.25">
      <c r="B1020" s="21" t="s">
        <v>7434</v>
      </c>
      <c r="C1020" s="22" t="s">
        <v>9895</v>
      </c>
      <c r="D1020" s="23" t="s">
        <v>7434</v>
      </c>
      <c r="E1020" s="23" t="s">
        <v>7580</v>
      </c>
      <c r="F1020" s="23" t="s">
        <v>13755</v>
      </c>
      <c r="G1020" s="23" t="s">
        <v>9896</v>
      </c>
      <c r="H1020" s="23" t="s">
        <v>16585</v>
      </c>
      <c r="I1020" s="23" t="s">
        <v>16476</v>
      </c>
      <c r="J1020" s="23" t="s">
        <v>16477</v>
      </c>
      <c r="K1020" s="23" t="s">
        <v>16586</v>
      </c>
      <c r="L1020" s="24" t="s">
        <v>16587</v>
      </c>
      <c r="M1020" s="23" t="s">
        <v>7274</v>
      </c>
      <c r="N1020" s="23" t="s">
        <v>7450</v>
      </c>
      <c r="O1020" s="23" t="s">
        <v>16588</v>
      </c>
      <c r="P1020" s="25" t="s">
        <v>16589</v>
      </c>
      <c r="Q1020" s="25" t="s">
        <v>16590</v>
      </c>
      <c r="R1020" s="25" t="s">
        <v>15613</v>
      </c>
      <c r="S1020" s="25" t="s">
        <v>16591</v>
      </c>
      <c r="T1020" s="23" t="s">
        <v>7447</v>
      </c>
      <c r="U1020" s="23" t="s">
        <v>11353</v>
      </c>
      <c r="V1020" s="25" t="s">
        <v>16592</v>
      </c>
      <c r="W1020" s="23" t="s">
        <v>13264</v>
      </c>
      <c r="X1020" s="23" t="s">
        <v>7226</v>
      </c>
      <c r="Y1020" s="23" t="s">
        <v>7226</v>
      </c>
      <c r="Z1020" s="25" t="s">
        <v>7225</v>
      </c>
      <c r="AA1020" s="23" t="s">
        <v>8026</v>
      </c>
      <c r="AB1020" s="23" t="s">
        <v>15573</v>
      </c>
      <c r="AC1020" s="25" t="s">
        <v>16593</v>
      </c>
    </row>
    <row r="1021" spans="2:29" x14ac:dyDescent="0.25">
      <c r="B1021" s="21" t="s">
        <v>7434</v>
      </c>
      <c r="C1021" s="22" t="s">
        <v>9895</v>
      </c>
      <c r="D1021" s="23" t="s">
        <v>7434</v>
      </c>
      <c r="E1021" s="23" t="s">
        <v>7580</v>
      </c>
      <c r="F1021" s="23" t="s">
        <v>13755</v>
      </c>
      <c r="G1021" s="23" t="s">
        <v>9896</v>
      </c>
      <c r="H1021" s="23" t="s">
        <v>16594</v>
      </c>
      <c r="I1021" s="23" t="s">
        <v>16476</v>
      </c>
      <c r="J1021" s="23" t="s">
        <v>16477</v>
      </c>
      <c r="K1021" s="23" t="s">
        <v>16595</v>
      </c>
      <c r="L1021" s="24" t="s">
        <v>16596</v>
      </c>
      <c r="M1021" s="23" t="s">
        <v>7274</v>
      </c>
      <c r="N1021" s="23" t="s">
        <v>7450</v>
      </c>
      <c r="O1021" s="23" t="s">
        <v>16597</v>
      </c>
      <c r="P1021" s="25" t="s">
        <v>16598</v>
      </c>
      <c r="Q1021" s="25" t="s">
        <v>16599</v>
      </c>
      <c r="R1021" s="25" t="s">
        <v>11196</v>
      </c>
      <c r="S1021" s="25" t="s">
        <v>16600</v>
      </c>
      <c r="T1021" s="23" t="s">
        <v>7447</v>
      </c>
      <c r="U1021" s="23" t="s">
        <v>9972</v>
      </c>
      <c r="V1021" s="25" t="s">
        <v>16601</v>
      </c>
      <c r="W1021" s="23" t="s">
        <v>13264</v>
      </c>
      <c r="X1021" s="23" t="s">
        <v>7226</v>
      </c>
      <c r="Y1021" s="23" t="s">
        <v>7226</v>
      </c>
      <c r="Z1021" s="25" t="s">
        <v>7225</v>
      </c>
      <c r="AA1021" s="23" t="s">
        <v>8026</v>
      </c>
      <c r="AB1021" s="23" t="s">
        <v>15573</v>
      </c>
      <c r="AC1021" s="25" t="s">
        <v>16602</v>
      </c>
    </row>
    <row r="1022" spans="2:29" x14ac:dyDescent="0.25">
      <c r="B1022" s="21" t="s">
        <v>7434</v>
      </c>
      <c r="C1022" s="22" t="s">
        <v>9895</v>
      </c>
      <c r="D1022" s="23" t="s">
        <v>7434</v>
      </c>
      <c r="E1022" s="23" t="s">
        <v>7580</v>
      </c>
      <c r="F1022" s="23" t="s">
        <v>13755</v>
      </c>
      <c r="G1022" s="23" t="s">
        <v>9896</v>
      </c>
      <c r="H1022" s="23" t="s">
        <v>16603</v>
      </c>
      <c r="I1022" s="23" t="s">
        <v>16476</v>
      </c>
      <c r="J1022" s="23" t="s">
        <v>16477</v>
      </c>
      <c r="K1022" s="23" t="s">
        <v>16604</v>
      </c>
      <c r="L1022" s="24" t="s">
        <v>16605</v>
      </c>
      <c r="M1022" s="23" t="s">
        <v>7274</v>
      </c>
      <c r="N1022" s="23" t="s">
        <v>7450</v>
      </c>
      <c r="O1022" s="23" t="s">
        <v>16606</v>
      </c>
      <c r="P1022" s="25" t="s">
        <v>16607</v>
      </c>
      <c r="Q1022" s="25" t="s">
        <v>16608</v>
      </c>
      <c r="R1022" s="25" t="s">
        <v>11782</v>
      </c>
      <c r="S1022" s="25" t="s">
        <v>16609</v>
      </c>
      <c r="T1022" s="23" t="s">
        <v>7447</v>
      </c>
      <c r="U1022" s="23" t="s">
        <v>11438</v>
      </c>
      <c r="V1022" s="25" t="s">
        <v>16610</v>
      </c>
      <c r="W1022" s="23" t="s">
        <v>13264</v>
      </c>
      <c r="X1022" s="23" t="s">
        <v>7226</v>
      </c>
      <c r="Y1022" s="23" t="s">
        <v>7226</v>
      </c>
      <c r="Z1022" s="25" t="s">
        <v>7225</v>
      </c>
      <c r="AA1022" s="23" t="s">
        <v>8026</v>
      </c>
      <c r="AB1022" s="23" t="s">
        <v>15573</v>
      </c>
      <c r="AC1022" s="25" t="s">
        <v>16611</v>
      </c>
    </row>
    <row r="1023" spans="2:29" x14ac:dyDescent="0.25">
      <c r="B1023" s="21" t="s">
        <v>7434</v>
      </c>
      <c r="C1023" s="22" t="s">
        <v>9895</v>
      </c>
      <c r="D1023" s="23" t="s">
        <v>7434</v>
      </c>
      <c r="E1023" s="23" t="s">
        <v>7580</v>
      </c>
      <c r="F1023" s="23" t="s">
        <v>13755</v>
      </c>
      <c r="G1023" s="23" t="s">
        <v>9896</v>
      </c>
      <c r="H1023" s="23" t="s">
        <v>16612</v>
      </c>
      <c r="I1023" s="23" t="s">
        <v>16476</v>
      </c>
      <c r="J1023" s="23" t="s">
        <v>16477</v>
      </c>
      <c r="K1023" s="23" t="s">
        <v>16613</v>
      </c>
      <c r="L1023" s="24" t="s">
        <v>16614</v>
      </c>
      <c r="M1023" s="23" t="s">
        <v>7274</v>
      </c>
      <c r="N1023" s="23" t="s">
        <v>7450</v>
      </c>
      <c r="O1023" s="23" t="s">
        <v>16615</v>
      </c>
      <c r="P1023" s="25" t="s">
        <v>16616</v>
      </c>
      <c r="Q1023" s="25" t="s">
        <v>16617</v>
      </c>
      <c r="R1023" s="25" t="s">
        <v>16618</v>
      </c>
      <c r="S1023" s="25" t="s">
        <v>16619</v>
      </c>
      <c r="T1023" s="23" t="s">
        <v>7447</v>
      </c>
      <c r="U1023" s="23" t="s">
        <v>16620</v>
      </c>
      <c r="V1023" s="25" t="s">
        <v>16621</v>
      </c>
      <c r="W1023" s="23" t="s">
        <v>13264</v>
      </c>
      <c r="X1023" s="23" t="s">
        <v>7226</v>
      </c>
      <c r="Y1023" s="23" t="s">
        <v>7226</v>
      </c>
      <c r="Z1023" s="25" t="s">
        <v>7225</v>
      </c>
      <c r="AA1023" s="23" t="s">
        <v>8026</v>
      </c>
      <c r="AB1023" s="23" t="s">
        <v>15573</v>
      </c>
      <c r="AC1023" s="25" t="s">
        <v>16622</v>
      </c>
    </row>
    <row r="1024" spans="2:29" x14ac:dyDescent="0.25">
      <c r="B1024" s="21" t="s">
        <v>7434</v>
      </c>
      <c r="C1024" s="22" t="s">
        <v>9895</v>
      </c>
      <c r="D1024" s="23" t="s">
        <v>7434</v>
      </c>
      <c r="E1024" s="23" t="s">
        <v>7580</v>
      </c>
      <c r="F1024" s="23" t="s">
        <v>13755</v>
      </c>
      <c r="G1024" s="23" t="s">
        <v>9896</v>
      </c>
      <c r="H1024" s="23" t="s">
        <v>16623</v>
      </c>
      <c r="I1024" s="23" t="s">
        <v>16476</v>
      </c>
      <c r="J1024" s="23" t="s">
        <v>16477</v>
      </c>
      <c r="K1024" s="23" t="s">
        <v>16624</v>
      </c>
      <c r="L1024" s="24" t="s">
        <v>16625</v>
      </c>
      <c r="M1024" s="23" t="s">
        <v>7274</v>
      </c>
      <c r="N1024" s="23" t="s">
        <v>7450</v>
      </c>
      <c r="O1024" s="23" t="s">
        <v>16626</v>
      </c>
      <c r="P1024" s="25" t="s">
        <v>16627</v>
      </c>
      <c r="Q1024" s="25" t="s">
        <v>16628</v>
      </c>
      <c r="R1024" s="25" t="s">
        <v>16629</v>
      </c>
      <c r="S1024" s="25" t="s">
        <v>16630</v>
      </c>
      <c r="T1024" s="23" t="s">
        <v>7447</v>
      </c>
      <c r="U1024" s="23" t="s">
        <v>14657</v>
      </c>
      <c r="V1024" s="25" t="s">
        <v>16631</v>
      </c>
      <c r="W1024" s="23" t="s">
        <v>13264</v>
      </c>
      <c r="X1024" s="23" t="s">
        <v>7226</v>
      </c>
      <c r="Y1024" s="23" t="s">
        <v>7226</v>
      </c>
      <c r="Z1024" s="25" t="s">
        <v>7225</v>
      </c>
      <c r="AA1024" s="23" t="s">
        <v>8026</v>
      </c>
      <c r="AB1024" s="23" t="s">
        <v>15573</v>
      </c>
      <c r="AC1024" s="25" t="s">
        <v>16632</v>
      </c>
    </row>
    <row r="1025" spans="2:29" x14ac:dyDescent="0.25">
      <c r="B1025" s="21" t="s">
        <v>7434</v>
      </c>
      <c r="C1025" s="22" t="s">
        <v>9895</v>
      </c>
      <c r="D1025" s="23" t="s">
        <v>7434</v>
      </c>
      <c r="E1025" s="23" t="s">
        <v>7580</v>
      </c>
      <c r="F1025" s="23" t="s">
        <v>13755</v>
      </c>
      <c r="G1025" s="23" t="s">
        <v>9896</v>
      </c>
      <c r="H1025" s="23" t="s">
        <v>16633</v>
      </c>
      <c r="I1025" s="23" t="s">
        <v>16476</v>
      </c>
      <c r="J1025" s="23" t="s">
        <v>16477</v>
      </c>
      <c r="K1025" s="23" t="s">
        <v>16634</v>
      </c>
      <c r="L1025" s="24" t="s">
        <v>16635</v>
      </c>
      <c r="M1025" s="23" t="s">
        <v>7274</v>
      </c>
      <c r="N1025" s="23" t="s">
        <v>7450</v>
      </c>
      <c r="O1025" s="23" t="s">
        <v>16636</v>
      </c>
      <c r="P1025" s="25" t="s">
        <v>16637</v>
      </c>
      <c r="Q1025" s="25" t="s">
        <v>16638</v>
      </c>
      <c r="R1025" s="25" t="s">
        <v>16639</v>
      </c>
      <c r="S1025" s="25" t="s">
        <v>16640</v>
      </c>
      <c r="T1025" s="23" t="s">
        <v>7447</v>
      </c>
      <c r="U1025" s="23" t="s">
        <v>9940</v>
      </c>
      <c r="V1025" s="25" t="s">
        <v>16641</v>
      </c>
      <c r="W1025" s="23" t="s">
        <v>13264</v>
      </c>
      <c r="X1025" s="23" t="s">
        <v>7226</v>
      </c>
      <c r="Y1025" s="23" t="s">
        <v>7226</v>
      </c>
      <c r="Z1025" s="25" t="s">
        <v>7225</v>
      </c>
      <c r="AA1025" s="23" t="s">
        <v>8026</v>
      </c>
      <c r="AB1025" s="23" t="s">
        <v>15573</v>
      </c>
      <c r="AC1025" s="25" t="s">
        <v>16642</v>
      </c>
    </row>
    <row r="1026" spans="2:29" x14ac:dyDescent="0.25">
      <c r="B1026" s="21" t="s">
        <v>7434</v>
      </c>
      <c r="C1026" s="22" t="s">
        <v>9895</v>
      </c>
      <c r="D1026" s="23" t="s">
        <v>7434</v>
      </c>
      <c r="E1026" s="23" t="s">
        <v>7580</v>
      </c>
      <c r="F1026" s="23" t="s">
        <v>13755</v>
      </c>
      <c r="G1026" s="23" t="s">
        <v>9896</v>
      </c>
      <c r="H1026" s="23" t="s">
        <v>16643</v>
      </c>
      <c r="I1026" s="23" t="s">
        <v>16476</v>
      </c>
      <c r="J1026" s="23" t="s">
        <v>16477</v>
      </c>
      <c r="K1026" s="23" t="s">
        <v>16644</v>
      </c>
      <c r="L1026" s="24" t="s">
        <v>16499</v>
      </c>
      <c r="M1026" s="23" t="s">
        <v>7274</v>
      </c>
      <c r="N1026" s="23" t="s">
        <v>7450</v>
      </c>
      <c r="O1026" s="23" t="s">
        <v>16645</v>
      </c>
      <c r="P1026" s="25" t="s">
        <v>16646</v>
      </c>
      <c r="Q1026" s="25" t="s">
        <v>16647</v>
      </c>
      <c r="R1026" s="25" t="s">
        <v>16648</v>
      </c>
      <c r="S1026" s="25" t="s">
        <v>16649</v>
      </c>
      <c r="T1026" s="23" t="s">
        <v>7447</v>
      </c>
      <c r="U1026" s="23" t="s">
        <v>13766</v>
      </c>
      <c r="V1026" s="25" t="s">
        <v>16650</v>
      </c>
      <c r="W1026" s="23" t="s">
        <v>13264</v>
      </c>
      <c r="X1026" s="23" t="s">
        <v>7226</v>
      </c>
      <c r="Y1026" s="23" t="s">
        <v>7226</v>
      </c>
      <c r="Z1026" s="25" t="s">
        <v>7225</v>
      </c>
      <c r="AA1026" s="23" t="s">
        <v>8026</v>
      </c>
      <c r="AB1026" s="23" t="s">
        <v>15573</v>
      </c>
      <c r="AC1026" s="25" t="s">
        <v>16651</v>
      </c>
    </row>
    <row r="1027" spans="2:29" x14ac:dyDescent="0.25">
      <c r="B1027" s="21"/>
      <c r="C1027" s="22"/>
      <c r="D1027" s="23"/>
      <c r="E1027" s="23"/>
      <c r="F1027" s="23"/>
      <c r="G1027" s="23"/>
      <c r="H1027" s="26"/>
      <c r="I1027" s="23"/>
      <c r="J1027" s="26"/>
      <c r="K1027" s="26"/>
      <c r="L1027" s="27" t="s">
        <v>16652</v>
      </c>
      <c r="M1027" s="26"/>
      <c r="N1027" s="26"/>
      <c r="O1027" s="26"/>
      <c r="P1027" s="28" t="s">
        <v>16653</v>
      </c>
      <c r="Q1027" s="28" t="s">
        <v>16654</v>
      </c>
      <c r="R1027" s="28" t="s">
        <v>16655</v>
      </c>
      <c r="S1027" s="28" t="s">
        <v>16656</v>
      </c>
      <c r="T1027" s="26"/>
      <c r="U1027" s="26"/>
      <c r="V1027" s="28" t="s">
        <v>16657</v>
      </c>
      <c r="W1027" s="26"/>
      <c r="X1027" s="26"/>
      <c r="Y1027" s="26"/>
      <c r="Z1027" s="28" t="s">
        <v>7225</v>
      </c>
      <c r="AA1027" s="26"/>
      <c r="AB1027" s="26"/>
      <c r="AC1027" s="28" t="s">
        <v>16658</v>
      </c>
    </row>
    <row r="1028" spans="2:29" x14ac:dyDescent="0.25">
      <c r="B1028" s="21" t="s">
        <v>7434</v>
      </c>
      <c r="C1028" s="22" t="s">
        <v>9895</v>
      </c>
      <c r="D1028" s="23" t="s">
        <v>7434</v>
      </c>
      <c r="E1028" s="23" t="s">
        <v>10152</v>
      </c>
      <c r="F1028" s="23" t="s">
        <v>15729</v>
      </c>
      <c r="G1028" s="23" t="s">
        <v>9896</v>
      </c>
      <c r="H1028" s="23" t="s">
        <v>6686</v>
      </c>
      <c r="I1028" s="23" t="s">
        <v>16659</v>
      </c>
      <c r="J1028" s="23" t="s">
        <v>16660</v>
      </c>
      <c r="K1028" s="23" t="s">
        <v>16661</v>
      </c>
      <c r="L1028" s="24" t="s">
        <v>16662</v>
      </c>
      <c r="M1028" s="23" t="s">
        <v>7274</v>
      </c>
      <c r="N1028" s="23" t="s">
        <v>7450</v>
      </c>
      <c r="O1028" s="23" t="s">
        <v>16663</v>
      </c>
      <c r="P1028" s="25" t="s">
        <v>16664</v>
      </c>
      <c r="Q1028" s="25" t="s">
        <v>16665</v>
      </c>
      <c r="R1028" s="25" t="s">
        <v>16666</v>
      </c>
      <c r="S1028" s="25" t="s">
        <v>16667</v>
      </c>
      <c r="T1028" s="23" t="s">
        <v>7220</v>
      </c>
      <c r="U1028" s="23" t="s">
        <v>11130</v>
      </c>
      <c r="V1028" s="25" t="s">
        <v>16668</v>
      </c>
      <c r="W1028" s="23" t="s">
        <v>13264</v>
      </c>
      <c r="X1028" s="23" t="s">
        <v>7226</v>
      </c>
      <c r="Y1028" s="23" t="s">
        <v>7226</v>
      </c>
      <c r="Z1028" s="25" t="s">
        <v>7225</v>
      </c>
      <c r="AA1028" s="23" t="s">
        <v>8026</v>
      </c>
      <c r="AB1028" s="23" t="s">
        <v>15573</v>
      </c>
      <c r="AC1028" s="25" t="s">
        <v>16669</v>
      </c>
    </row>
    <row r="1029" spans="2:29" x14ac:dyDescent="0.25">
      <c r="B1029" s="21" t="s">
        <v>7434</v>
      </c>
      <c r="C1029" s="22" t="s">
        <v>9895</v>
      </c>
      <c r="D1029" s="23" t="s">
        <v>7434</v>
      </c>
      <c r="E1029" s="23" t="s">
        <v>10152</v>
      </c>
      <c r="F1029" s="23" t="s">
        <v>15729</v>
      </c>
      <c r="G1029" s="23" t="s">
        <v>9896</v>
      </c>
      <c r="H1029" s="23" t="s">
        <v>6687</v>
      </c>
      <c r="I1029" s="23" t="s">
        <v>16659</v>
      </c>
      <c r="J1029" s="23" t="s">
        <v>16660</v>
      </c>
      <c r="K1029" s="23" t="s">
        <v>16670</v>
      </c>
      <c r="L1029" s="24" t="s">
        <v>16671</v>
      </c>
      <c r="M1029" s="23" t="s">
        <v>7274</v>
      </c>
      <c r="N1029" s="23" t="s">
        <v>7450</v>
      </c>
      <c r="O1029" s="23" t="s">
        <v>16672</v>
      </c>
      <c r="P1029" s="25" t="s">
        <v>16673</v>
      </c>
      <c r="Q1029" s="25" t="s">
        <v>16674</v>
      </c>
      <c r="R1029" s="25" t="s">
        <v>7681</v>
      </c>
      <c r="S1029" s="25" t="s">
        <v>16675</v>
      </c>
      <c r="T1029" s="23" t="s">
        <v>7220</v>
      </c>
      <c r="U1029" s="23" t="s">
        <v>10266</v>
      </c>
      <c r="V1029" s="25" t="s">
        <v>16676</v>
      </c>
      <c r="W1029" s="23" t="s">
        <v>13264</v>
      </c>
      <c r="X1029" s="23" t="s">
        <v>7226</v>
      </c>
      <c r="Y1029" s="23" t="s">
        <v>7226</v>
      </c>
      <c r="Z1029" s="25" t="s">
        <v>7225</v>
      </c>
      <c r="AA1029" s="23" t="s">
        <v>8026</v>
      </c>
      <c r="AB1029" s="23" t="s">
        <v>15573</v>
      </c>
      <c r="AC1029" s="25" t="s">
        <v>16677</v>
      </c>
    </row>
    <row r="1030" spans="2:29" x14ac:dyDescent="0.25">
      <c r="B1030" s="21" t="s">
        <v>7434</v>
      </c>
      <c r="C1030" s="22" t="s">
        <v>9895</v>
      </c>
      <c r="D1030" s="23" t="s">
        <v>7434</v>
      </c>
      <c r="E1030" s="23" t="s">
        <v>10152</v>
      </c>
      <c r="F1030" s="23" t="s">
        <v>15729</v>
      </c>
      <c r="G1030" s="23" t="s">
        <v>9896</v>
      </c>
      <c r="H1030" s="23" t="s">
        <v>6685</v>
      </c>
      <c r="I1030" s="23" t="s">
        <v>16659</v>
      </c>
      <c r="J1030" s="23" t="s">
        <v>16660</v>
      </c>
      <c r="K1030" s="23" t="s">
        <v>16678</v>
      </c>
      <c r="L1030" s="24" t="s">
        <v>16679</v>
      </c>
      <c r="M1030" s="23" t="s">
        <v>7274</v>
      </c>
      <c r="N1030" s="23" t="s">
        <v>7450</v>
      </c>
      <c r="O1030" s="23" t="s">
        <v>16680</v>
      </c>
      <c r="P1030" s="25" t="s">
        <v>16681</v>
      </c>
      <c r="Q1030" s="25" t="s">
        <v>16682</v>
      </c>
      <c r="R1030" s="25" t="s">
        <v>7459</v>
      </c>
      <c r="S1030" s="25" t="s">
        <v>16683</v>
      </c>
      <c r="T1030" s="23" t="s">
        <v>7220</v>
      </c>
      <c r="U1030" s="23" t="s">
        <v>10266</v>
      </c>
      <c r="V1030" s="25" t="s">
        <v>16684</v>
      </c>
      <c r="W1030" s="23" t="s">
        <v>13264</v>
      </c>
      <c r="X1030" s="23" t="s">
        <v>7226</v>
      </c>
      <c r="Y1030" s="23" t="s">
        <v>7226</v>
      </c>
      <c r="Z1030" s="25" t="s">
        <v>7225</v>
      </c>
      <c r="AA1030" s="23" t="s">
        <v>8026</v>
      </c>
      <c r="AB1030" s="23" t="s">
        <v>15573</v>
      </c>
      <c r="AC1030" s="25" t="s">
        <v>16685</v>
      </c>
    </row>
    <row r="1031" spans="2:29" x14ac:dyDescent="0.25">
      <c r="B1031" s="21" t="s">
        <v>7434</v>
      </c>
      <c r="C1031" s="22" t="s">
        <v>9895</v>
      </c>
      <c r="D1031" s="23" t="s">
        <v>7434</v>
      </c>
      <c r="E1031" s="23" t="s">
        <v>10152</v>
      </c>
      <c r="F1031" s="23" t="s">
        <v>15729</v>
      </c>
      <c r="G1031" s="23" t="s">
        <v>9896</v>
      </c>
      <c r="H1031" s="23" t="s">
        <v>6682</v>
      </c>
      <c r="I1031" s="23" t="s">
        <v>16659</v>
      </c>
      <c r="J1031" s="23" t="s">
        <v>16660</v>
      </c>
      <c r="K1031" s="23" t="s">
        <v>16686</v>
      </c>
      <c r="L1031" s="24" t="s">
        <v>13632</v>
      </c>
      <c r="M1031" s="23" t="s">
        <v>7274</v>
      </c>
      <c r="N1031" s="23" t="s">
        <v>7450</v>
      </c>
      <c r="O1031" s="23" t="s">
        <v>16687</v>
      </c>
      <c r="P1031" s="25" t="s">
        <v>16688</v>
      </c>
      <c r="Q1031" s="25" t="s">
        <v>16689</v>
      </c>
      <c r="R1031" s="25" t="s">
        <v>13087</v>
      </c>
      <c r="S1031" s="25" t="s">
        <v>16690</v>
      </c>
      <c r="T1031" s="23" t="s">
        <v>7220</v>
      </c>
      <c r="U1031" s="23" t="s">
        <v>10255</v>
      </c>
      <c r="V1031" s="25" t="s">
        <v>16691</v>
      </c>
      <c r="W1031" s="23" t="s">
        <v>13264</v>
      </c>
      <c r="X1031" s="23" t="s">
        <v>7226</v>
      </c>
      <c r="Y1031" s="23" t="s">
        <v>7226</v>
      </c>
      <c r="Z1031" s="25" t="s">
        <v>7225</v>
      </c>
      <c r="AA1031" s="23" t="s">
        <v>8026</v>
      </c>
      <c r="AB1031" s="23" t="s">
        <v>15573</v>
      </c>
      <c r="AC1031" s="25" t="s">
        <v>16692</v>
      </c>
    </row>
    <row r="1032" spans="2:29" x14ac:dyDescent="0.25">
      <c r="B1032" s="21" t="s">
        <v>7434</v>
      </c>
      <c r="C1032" s="22" t="s">
        <v>9895</v>
      </c>
      <c r="D1032" s="23" t="s">
        <v>7434</v>
      </c>
      <c r="E1032" s="23" t="s">
        <v>10152</v>
      </c>
      <c r="F1032" s="23" t="s">
        <v>15729</v>
      </c>
      <c r="G1032" s="23" t="s">
        <v>9896</v>
      </c>
      <c r="H1032" s="23" t="s">
        <v>6681</v>
      </c>
      <c r="I1032" s="23" t="s">
        <v>16659</v>
      </c>
      <c r="J1032" s="23" t="s">
        <v>16660</v>
      </c>
      <c r="K1032" s="23" t="s">
        <v>16693</v>
      </c>
      <c r="L1032" s="24" t="s">
        <v>16694</v>
      </c>
      <c r="M1032" s="23" t="s">
        <v>7274</v>
      </c>
      <c r="N1032" s="23" t="s">
        <v>7450</v>
      </c>
      <c r="O1032" s="23" t="s">
        <v>16695</v>
      </c>
      <c r="P1032" s="25" t="s">
        <v>16696</v>
      </c>
      <c r="Q1032" s="25" t="s">
        <v>16697</v>
      </c>
      <c r="R1032" s="25" t="s">
        <v>15007</v>
      </c>
      <c r="S1032" s="25" t="s">
        <v>16698</v>
      </c>
      <c r="T1032" s="23" t="s">
        <v>7220</v>
      </c>
      <c r="U1032" s="23" t="s">
        <v>16699</v>
      </c>
      <c r="V1032" s="25" t="s">
        <v>16700</v>
      </c>
      <c r="W1032" s="23" t="s">
        <v>13264</v>
      </c>
      <c r="X1032" s="23" t="s">
        <v>7226</v>
      </c>
      <c r="Y1032" s="23" t="s">
        <v>7226</v>
      </c>
      <c r="Z1032" s="25" t="s">
        <v>7225</v>
      </c>
      <c r="AA1032" s="23" t="s">
        <v>8026</v>
      </c>
      <c r="AB1032" s="23" t="s">
        <v>15573</v>
      </c>
      <c r="AC1032" s="25" t="s">
        <v>16701</v>
      </c>
    </row>
    <row r="1033" spans="2:29" x14ac:dyDescent="0.25">
      <c r="B1033" s="21" t="s">
        <v>7434</v>
      </c>
      <c r="C1033" s="22" t="s">
        <v>9895</v>
      </c>
      <c r="D1033" s="23" t="s">
        <v>7434</v>
      </c>
      <c r="E1033" s="23" t="s">
        <v>10152</v>
      </c>
      <c r="F1033" s="23" t="s">
        <v>15729</v>
      </c>
      <c r="G1033" s="23" t="s">
        <v>9896</v>
      </c>
      <c r="H1033" s="23" t="s">
        <v>6679</v>
      </c>
      <c r="I1033" s="23" t="s">
        <v>16659</v>
      </c>
      <c r="J1033" s="23" t="s">
        <v>16660</v>
      </c>
      <c r="K1033" s="23" t="s">
        <v>16702</v>
      </c>
      <c r="L1033" s="24" t="s">
        <v>16703</v>
      </c>
      <c r="M1033" s="23" t="s">
        <v>7274</v>
      </c>
      <c r="N1033" s="23" t="s">
        <v>7450</v>
      </c>
      <c r="O1033" s="23" t="s">
        <v>16704</v>
      </c>
      <c r="P1033" s="25" t="s">
        <v>16705</v>
      </c>
      <c r="Q1033" s="25" t="s">
        <v>16706</v>
      </c>
      <c r="R1033" s="25" t="s">
        <v>8518</v>
      </c>
      <c r="S1033" s="25" t="s">
        <v>16707</v>
      </c>
      <c r="T1033" s="23" t="s">
        <v>7220</v>
      </c>
      <c r="U1033" s="23" t="s">
        <v>10013</v>
      </c>
      <c r="V1033" s="25" t="s">
        <v>16708</v>
      </c>
      <c r="W1033" s="23" t="s">
        <v>13264</v>
      </c>
      <c r="X1033" s="23" t="s">
        <v>7226</v>
      </c>
      <c r="Y1033" s="23" t="s">
        <v>7226</v>
      </c>
      <c r="Z1033" s="25" t="s">
        <v>7225</v>
      </c>
      <c r="AA1033" s="23" t="s">
        <v>8026</v>
      </c>
      <c r="AB1033" s="23" t="s">
        <v>15573</v>
      </c>
      <c r="AC1033" s="25" t="s">
        <v>16709</v>
      </c>
    </row>
    <row r="1034" spans="2:29" x14ac:dyDescent="0.25">
      <c r="B1034" s="21" t="s">
        <v>7434</v>
      </c>
      <c r="C1034" s="22" t="s">
        <v>9895</v>
      </c>
      <c r="D1034" s="23" t="s">
        <v>7434</v>
      </c>
      <c r="E1034" s="23" t="s">
        <v>10152</v>
      </c>
      <c r="F1034" s="23" t="s">
        <v>15729</v>
      </c>
      <c r="G1034" s="23" t="s">
        <v>9896</v>
      </c>
      <c r="H1034" s="23" t="s">
        <v>6684</v>
      </c>
      <c r="I1034" s="23" t="s">
        <v>16659</v>
      </c>
      <c r="J1034" s="23" t="s">
        <v>16660</v>
      </c>
      <c r="K1034" s="23" t="s">
        <v>16710</v>
      </c>
      <c r="L1034" s="24" t="s">
        <v>16711</v>
      </c>
      <c r="M1034" s="23" t="s">
        <v>7274</v>
      </c>
      <c r="N1034" s="23" t="s">
        <v>7450</v>
      </c>
      <c r="O1034" s="23" t="s">
        <v>16712</v>
      </c>
      <c r="P1034" s="25" t="s">
        <v>16713</v>
      </c>
      <c r="Q1034" s="25" t="s">
        <v>16714</v>
      </c>
      <c r="R1034" s="25" t="s">
        <v>14144</v>
      </c>
      <c r="S1034" s="25" t="s">
        <v>16715</v>
      </c>
      <c r="T1034" s="23" t="s">
        <v>7220</v>
      </c>
      <c r="U1034" s="23" t="s">
        <v>10013</v>
      </c>
      <c r="V1034" s="25" t="s">
        <v>16716</v>
      </c>
      <c r="W1034" s="23" t="s">
        <v>13264</v>
      </c>
      <c r="X1034" s="23" t="s">
        <v>7226</v>
      </c>
      <c r="Y1034" s="23" t="s">
        <v>7226</v>
      </c>
      <c r="Z1034" s="25" t="s">
        <v>7225</v>
      </c>
      <c r="AA1034" s="23" t="s">
        <v>8026</v>
      </c>
      <c r="AB1034" s="23" t="s">
        <v>15573</v>
      </c>
      <c r="AC1034" s="25" t="s">
        <v>16717</v>
      </c>
    </row>
    <row r="1035" spans="2:29" x14ac:dyDescent="0.25">
      <c r="B1035" s="21" t="s">
        <v>7434</v>
      </c>
      <c r="C1035" s="22" t="s">
        <v>9895</v>
      </c>
      <c r="D1035" s="23" t="s">
        <v>7434</v>
      </c>
      <c r="E1035" s="23" t="s">
        <v>10152</v>
      </c>
      <c r="F1035" s="23" t="s">
        <v>15729</v>
      </c>
      <c r="G1035" s="23" t="s">
        <v>9896</v>
      </c>
      <c r="H1035" s="23" t="s">
        <v>6683</v>
      </c>
      <c r="I1035" s="23" t="s">
        <v>16659</v>
      </c>
      <c r="J1035" s="23" t="s">
        <v>16660</v>
      </c>
      <c r="K1035" s="23" t="s">
        <v>16718</v>
      </c>
      <c r="L1035" s="24" t="s">
        <v>16719</v>
      </c>
      <c r="M1035" s="23" t="s">
        <v>7274</v>
      </c>
      <c r="N1035" s="23" t="s">
        <v>7450</v>
      </c>
      <c r="O1035" s="23" t="s">
        <v>16720</v>
      </c>
      <c r="P1035" s="25" t="s">
        <v>16721</v>
      </c>
      <c r="Q1035" s="25" t="s">
        <v>16722</v>
      </c>
      <c r="R1035" s="25" t="s">
        <v>16723</v>
      </c>
      <c r="S1035" s="25" t="s">
        <v>16724</v>
      </c>
      <c r="T1035" s="23" t="s">
        <v>7220</v>
      </c>
      <c r="U1035" s="23" t="s">
        <v>10266</v>
      </c>
      <c r="V1035" s="25" t="s">
        <v>16725</v>
      </c>
      <c r="W1035" s="23" t="s">
        <v>13264</v>
      </c>
      <c r="X1035" s="23" t="s">
        <v>7226</v>
      </c>
      <c r="Y1035" s="23" t="s">
        <v>7226</v>
      </c>
      <c r="Z1035" s="25" t="s">
        <v>7225</v>
      </c>
      <c r="AA1035" s="23" t="s">
        <v>8026</v>
      </c>
      <c r="AB1035" s="23" t="s">
        <v>15573</v>
      </c>
      <c r="AC1035" s="25" t="s">
        <v>16726</v>
      </c>
    </row>
    <row r="1036" spans="2:29" x14ac:dyDescent="0.25">
      <c r="B1036" s="21" t="s">
        <v>7434</v>
      </c>
      <c r="C1036" s="22" t="s">
        <v>9895</v>
      </c>
      <c r="D1036" s="23" t="s">
        <v>7434</v>
      </c>
      <c r="E1036" s="23" t="s">
        <v>10152</v>
      </c>
      <c r="F1036" s="23" t="s">
        <v>15729</v>
      </c>
      <c r="G1036" s="23" t="s">
        <v>9896</v>
      </c>
      <c r="H1036" s="23" t="s">
        <v>6837</v>
      </c>
      <c r="I1036" s="23" t="s">
        <v>16659</v>
      </c>
      <c r="J1036" s="23" t="s">
        <v>16660</v>
      </c>
      <c r="K1036" s="23" t="s">
        <v>16727</v>
      </c>
      <c r="L1036" s="24" t="s">
        <v>16728</v>
      </c>
      <c r="M1036" s="23" t="s">
        <v>7274</v>
      </c>
      <c r="N1036" s="23" t="s">
        <v>7450</v>
      </c>
      <c r="O1036" s="23" t="s">
        <v>16729</v>
      </c>
      <c r="P1036" s="25" t="s">
        <v>16730</v>
      </c>
      <c r="Q1036" s="25" t="s">
        <v>16731</v>
      </c>
      <c r="R1036" s="25" t="s">
        <v>16732</v>
      </c>
      <c r="S1036" s="25" t="s">
        <v>16733</v>
      </c>
      <c r="T1036" s="23" t="s">
        <v>7220</v>
      </c>
      <c r="U1036" s="23" t="s">
        <v>10176</v>
      </c>
      <c r="V1036" s="25" t="s">
        <v>16734</v>
      </c>
      <c r="W1036" s="23" t="s">
        <v>13264</v>
      </c>
      <c r="X1036" s="23" t="s">
        <v>7226</v>
      </c>
      <c r="Y1036" s="23" t="s">
        <v>7226</v>
      </c>
      <c r="Z1036" s="25" t="s">
        <v>7225</v>
      </c>
      <c r="AA1036" s="23" t="s">
        <v>8026</v>
      </c>
      <c r="AB1036" s="23" t="s">
        <v>15573</v>
      </c>
      <c r="AC1036" s="25" t="s">
        <v>16735</v>
      </c>
    </row>
    <row r="1037" spans="2:29" x14ac:dyDescent="0.25">
      <c r="B1037" s="21" t="s">
        <v>7434</v>
      </c>
      <c r="C1037" s="22" t="s">
        <v>9895</v>
      </c>
      <c r="D1037" s="23" t="s">
        <v>7434</v>
      </c>
      <c r="E1037" s="23" t="s">
        <v>10152</v>
      </c>
      <c r="F1037" s="23" t="s">
        <v>15729</v>
      </c>
      <c r="G1037" s="23" t="s">
        <v>9896</v>
      </c>
      <c r="H1037" s="23" t="s">
        <v>6836</v>
      </c>
      <c r="I1037" s="23" t="s">
        <v>16659</v>
      </c>
      <c r="J1037" s="23" t="s">
        <v>16660</v>
      </c>
      <c r="K1037" s="23" t="s">
        <v>16736</v>
      </c>
      <c r="L1037" s="24" t="s">
        <v>16737</v>
      </c>
      <c r="M1037" s="23" t="s">
        <v>7274</v>
      </c>
      <c r="N1037" s="23" t="s">
        <v>7450</v>
      </c>
      <c r="O1037" s="23" t="s">
        <v>16738</v>
      </c>
      <c r="P1037" s="25" t="s">
        <v>16739</v>
      </c>
      <c r="Q1037" s="25" t="s">
        <v>16740</v>
      </c>
      <c r="R1037" s="25" t="s">
        <v>16741</v>
      </c>
      <c r="S1037" s="25" t="s">
        <v>16742</v>
      </c>
      <c r="T1037" s="23" t="s">
        <v>7220</v>
      </c>
      <c r="U1037" s="23" t="s">
        <v>11130</v>
      </c>
      <c r="V1037" s="25" t="s">
        <v>16743</v>
      </c>
      <c r="W1037" s="23" t="s">
        <v>13264</v>
      </c>
      <c r="X1037" s="23" t="s">
        <v>7226</v>
      </c>
      <c r="Y1037" s="23" t="s">
        <v>7226</v>
      </c>
      <c r="Z1037" s="25" t="s">
        <v>7225</v>
      </c>
      <c r="AA1037" s="23" t="s">
        <v>8026</v>
      </c>
      <c r="AB1037" s="23" t="s">
        <v>15573</v>
      </c>
      <c r="AC1037" s="25" t="s">
        <v>16744</v>
      </c>
    </row>
    <row r="1038" spans="2:29" x14ac:dyDescent="0.25">
      <c r="B1038" s="21" t="s">
        <v>7434</v>
      </c>
      <c r="C1038" s="22" t="s">
        <v>9895</v>
      </c>
      <c r="D1038" s="23" t="s">
        <v>7434</v>
      </c>
      <c r="E1038" s="23" t="s">
        <v>10152</v>
      </c>
      <c r="F1038" s="23" t="s">
        <v>15729</v>
      </c>
      <c r="G1038" s="23" t="s">
        <v>9896</v>
      </c>
      <c r="H1038" s="23" t="s">
        <v>6835</v>
      </c>
      <c r="I1038" s="23" t="s">
        <v>16659</v>
      </c>
      <c r="J1038" s="23" t="s">
        <v>16660</v>
      </c>
      <c r="K1038" s="23" t="s">
        <v>16745</v>
      </c>
      <c r="L1038" s="24" t="s">
        <v>12432</v>
      </c>
      <c r="M1038" s="23" t="s">
        <v>7274</v>
      </c>
      <c r="N1038" s="23" t="s">
        <v>7450</v>
      </c>
      <c r="O1038" s="23" t="s">
        <v>16746</v>
      </c>
      <c r="P1038" s="25" t="s">
        <v>16747</v>
      </c>
      <c r="Q1038" s="25" t="s">
        <v>16748</v>
      </c>
      <c r="R1038" s="25" t="s">
        <v>16749</v>
      </c>
      <c r="S1038" s="25" t="s">
        <v>16750</v>
      </c>
      <c r="T1038" s="23" t="s">
        <v>7220</v>
      </c>
      <c r="U1038" s="23" t="s">
        <v>10255</v>
      </c>
      <c r="V1038" s="25" t="s">
        <v>16751</v>
      </c>
      <c r="W1038" s="23" t="s">
        <v>13264</v>
      </c>
      <c r="X1038" s="23" t="s">
        <v>7226</v>
      </c>
      <c r="Y1038" s="23" t="s">
        <v>7226</v>
      </c>
      <c r="Z1038" s="25" t="s">
        <v>7225</v>
      </c>
      <c r="AA1038" s="23" t="s">
        <v>8026</v>
      </c>
      <c r="AB1038" s="23" t="s">
        <v>15573</v>
      </c>
      <c r="AC1038" s="25" t="s">
        <v>16752</v>
      </c>
    </row>
    <row r="1039" spans="2:29" x14ac:dyDescent="0.25">
      <c r="B1039" s="21" t="s">
        <v>7434</v>
      </c>
      <c r="C1039" s="22" t="s">
        <v>9895</v>
      </c>
      <c r="D1039" s="23" t="s">
        <v>7434</v>
      </c>
      <c r="E1039" s="23" t="s">
        <v>10152</v>
      </c>
      <c r="F1039" s="23" t="s">
        <v>15729</v>
      </c>
      <c r="G1039" s="23" t="s">
        <v>9896</v>
      </c>
      <c r="H1039" s="23" t="s">
        <v>6834</v>
      </c>
      <c r="I1039" s="23" t="s">
        <v>16659</v>
      </c>
      <c r="J1039" s="23" t="s">
        <v>16660</v>
      </c>
      <c r="K1039" s="23" t="s">
        <v>16753</v>
      </c>
      <c r="L1039" s="24" t="s">
        <v>16754</v>
      </c>
      <c r="M1039" s="23" t="s">
        <v>7274</v>
      </c>
      <c r="N1039" s="23" t="s">
        <v>7450</v>
      </c>
      <c r="O1039" s="23" t="s">
        <v>16755</v>
      </c>
      <c r="P1039" s="25" t="s">
        <v>16756</v>
      </c>
      <c r="Q1039" s="25" t="s">
        <v>16757</v>
      </c>
      <c r="R1039" s="25" t="s">
        <v>16758</v>
      </c>
      <c r="S1039" s="25" t="s">
        <v>16759</v>
      </c>
      <c r="T1039" s="23" t="s">
        <v>7220</v>
      </c>
      <c r="U1039" s="23" t="s">
        <v>10266</v>
      </c>
      <c r="V1039" s="25" t="s">
        <v>16760</v>
      </c>
      <c r="W1039" s="23" t="s">
        <v>13264</v>
      </c>
      <c r="X1039" s="23" t="s">
        <v>7226</v>
      </c>
      <c r="Y1039" s="23" t="s">
        <v>7226</v>
      </c>
      <c r="Z1039" s="25" t="s">
        <v>7225</v>
      </c>
      <c r="AA1039" s="23" t="s">
        <v>8026</v>
      </c>
      <c r="AB1039" s="23" t="s">
        <v>15573</v>
      </c>
      <c r="AC1039" s="25" t="s">
        <v>16761</v>
      </c>
    </row>
    <row r="1040" spans="2:29" x14ac:dyDescent="0.25">
      <c r="B1040" s="21" t="s">
        <v>7434</v>
      </c>
      <c r="C1040" s="22" t="s">
        <v>9895</v>
      </c>
      <c r="D1040" s="23" t="s">
        <v>7434</v>
      </c>
      <c r="E1040" s="23" t="s">
        <v>10152</v>
      </c>
      <c r="F1040" s="23" t="s">
        <v>15729</v>
      </c>
      <c r="G1040" s="23" t="s">
        <v>9896</v>
      </c>
      <c r="H1040" s="23" t="s">
        <v>6833</v>
      </c>
      <c r="I1040" s="23" t="s">
        <v>16659</v>
      </c>
      <c r="J1040" s="23" t="s">
        <v>16660</v>
      </c>
      <c r="K1040" s="23" t="s">
        <v>16762</v>
      </c>
      <c r="L1040" s="24" t="s">
        <v>16763</v>
      </c>
      <c r="M1040" s="23" t="s">
        <v>7274</v>
      </c>
      <c r="N1040" s="23" t="s">
        <v>7450</v>
      </c>
      <c r="O1040" s="23" t="s">
        <v>16764</v>
      </c>
      <c r="P1040" s="25" t="s">
        <v>16765</v>
      </c>
      <c r="Q1040" s="25" t="s">
        <v>16766</v>
      </c>
      <c r="R1040" s="25" t="s">
        <v>16767</v>
      </c>
      <c r="S1040" s="25" t="s">
        <v>16768</v>
      </c>
      <c r="T1040" s="23" t="s">
        <v>7220</v>
      </c>
      <c r="U1040" s="23" t="s">
        <v>10266</v>
      </c>
      <c r="V1040" s="25" t="s">
        <v>16769</v>
      </c>
      <c r="W1040" s="23" t="s">
        <v>13264</v>
      </c>
      <c r="X1040" s="23" t="s">
        <v>7226</v>
      </c>
      <c r="Y1040" s="23" t="s">
        <v>7226</v>
      </c>
      <c r="Z1040" s="25" t="s">
        <v>7225</v>
      </c>
      <c r="AA1040" s="23" t="s">
        <v>8026</v>
      </c>
      <c r="AB1040" s="23" t="s">
        <v>15573</v>
      </c>
      <c r="AC1040" s="25" t="s">
        <v>16770</v>
      </c>
    </row>
    <row r="1041" spans="2:29" x14ac:dyDescent="0.25">
      <c r="B1041" s="21" t="s">
        <v>7434</v>
      </c>
      <c r="C1041" s="22" t="s">
        <v>9895</v>
      </c>
      <c r="D1041" s="23" t="s">
        <v>7434</v>
      </c>
      <c r="E1041" s="23" t="s">
        <v>10152</v>
      </c>
      <c r="F1041" s="23" t="s">
        <v>15729</v>
      </c>
      <c r="G1041" s="23" t="s">
        <v>9896</v>
      </c>
      <c r="H1041" s="23" t="s">
        <v>6832</v>
      </c>
      <c r="I1041" s="23" t="s">
        <v>16659</v>
      </c>
      <c r="J1041" s="23" t="s">
        <v>16660</v>
      </c>
      <c r="K1041" s="23" t="s">
        <v>16771</v>
      </c>
      <c r="L1041" s="24" t="s">
        <v>16737</v>
      </c>
      <c r="M1041" s="23" t="s">
        <v>7274</v>
      </c>
      <c r="N1041" s="23" t="s">
        <v>7450</v>
      </c>
      <c r="O1041" s="23" t="s">
        <v>16738</v>
      </c>
      <c r="P1041" s="25" t="s">
        <v>16739</v>
      </c>
      <c r="Q1041" s="25" t="s">
        <v>16772</v>
      </c>
      <c r="R1041" s="25" t="s">
        <v>16773</v>
      </c>
      <c r="S1041" s="25" t="s">
        <v>16774</v>
      </c>
      <c r="T1041" s="23" t="s">
        <v>7220</v>
      </c>
      <c r="U1041" s="23" t="s">
        <v>16775</v>
      </c>
      <c r="V1041" s="25" t="s">
        <v>16776</v>
      </c>
      <c r="W1041" s="23" t="s">
        <v>13264</v>
      </c>
      <c r="X1041" s="23" t="s">
        <v>7226</v>
      </c>
      <c r="Y1041" s="23" t="s">
        <v>7226</v>
      </c>
      <c r="Z1041" s="25" t="s">
        <v>7225</v>
      </c>
      <c r="AA1041" s="23" t="s">
        <v>8026</v>
      </c>
      <c r="AB1041" s="23" t="s">
        <v>15573</v>
      </c>
      <c r="AC1041" s="25" t="s">
        <v>16777</v>
      </c>
    </row>
    <row r="1042" spans="2:29" x14ac:dyDescent="0.25">
      <c r="B1042" s="21" t="s">
        <v>7434</v>
      </c>
      <c r="C1042" s="22" t="s">
        <v>9895</v>
      </c>
      <c r="D1042" s="23" t="s">
        <v>7434</v>
      </c>
      <c r="E1042" s="23" t="s">
        <v>10152</v>
      </c>
      <c r="F1042" s="23" t="s">
        <v>15729</v>
      </c>
      <c r="G1042" s="23" t="s">
        <v>9896</v>
      </c>
      <c r="H1042" s="23" t="s">
        <v>6830</v>
      </c>
      <c r="I1042" s="23" t="s">
        <v>16659</v>
      </c>
      <c r="J1042" s="23" t="s">
        <v>16660</v>
      </c>
      <c r="K1042" s="23" t="s">
        <v>16778</v>
      </c>
      <c r="L1042" s="24" t="s">
        <v>16779</v>
      </c>
      <c r="M1042" s="23" t="s">
        <v>7274</v>
      </c>
      <c r="N1042" s="23" t="s">
        <v>7450</v>
      </c>
      <c r="O1042" s="23" t="s">
        <v>16780</v>
      </c>
      <c r="P1042" s="25" t="s">
        <v>16781</v>
      </c>
      <c r="Q1042" s="25" t="s">
        <v>16782</v>
      </c>
      <c r="R1042" s="25" t="s">
        <v>11314</v>
      </c>
      <c r="S1042" s="25" t="s">
        <v>16783</v>
      </c>
      <c r="T1042" s="23" t="s">
        <v>7220</v>
      </c>
      <c r="U1042" s="23" t="s">
        <v>11130</v>
      </c>
      <c r="V1042" s="25" t="s">
        <v>16784</v>
      </c>
      <c r="W1042" s="23" t="s">
        <v>13264</v>
      </c>
      <c r="X1042" s="23" t="s">
        <v>7226</v>
      </c>
      <c r="Y1042" s="23" t="s">
        <v>7226</v>
      </c>
      <c r="Z1042" s="25" t="s">
        <v>7225</v>
      </c>
      <c r="AA1042" s="23" t="s">
        <v>8026</v>
      </c>
      <c r="AB1042" s="23" t="s">
        <v>15573</v>
      </c>
      <c r="AC1042" s="25" t="s">
        <v>16785</v>
      </c>
    </row>
    <row r="1043" spans="2:29" x14ac:dyDescent="0.25">
      <c r="B1043" s="21" t="s">
        <v>7434</v>
      </c>
      <c r="C1043" s="22" t="s">
        <v>9895</v>
      </c>
      <c r="D1043" s="23" t="s">
        <v>7434</v>
      </c>
      <c r="E1043" s="23" t="s">
        <v>10152</v>
      </c>
      <c r="F1043" s="23" t="s">
        <v>15729</v>
      </c>
      <c r="G1043" s="23" t="s">
        <v>9896</v>
      </c>
      <c r="H1043" s="23" t="s">
        <v>6829</v>
      </c>
      <c r="I1043" s="23" t="s">
        <v>16659</v>
      </c>
      <c r="J1043" s="23" t="s">
        <v>16660</v>
      </c>
      <c r="K1043" s="23" t="s">
        <v>16786</v>
      </c>
      <c r="L1043" s="24" t="s">
        <v>16787</v>
      </c>
      <c r="M1043" s="23" t="s">
        <v>7274</v>
      </c>
      <c r="N1043" s="23" t="s">
        <v>7450</v>
      </c>
      <c r="O1043" s="23" t="s">
        <v>16788</v>
      </c>
      <c r="P1043" s="25" t="s">
        <v>16789</v>
      </c>
      <c r="Q1043" s="25" t="s">
        <v>16790</v>
      </c>
      <c r="R1043" s="25" t="s">
        <v>16791</v>
      </c>
      <c r="S1043" s="25" t="s">
        <v>16792</v>
      </c>
      <c r="T1043" s="23" t="s">
        <v>7220</v>
      </c>
      <c r="U1043" s="23" t="s">
        <v>10013</v>
      </c>
      <c r="V1043" s="25" t="s">
        <v>16793</v>
      </c>
      <c r="W1043" s="23" t="s">
        <v>13264</v>
      </c>
      <c r="X1043" s="23" t="s">
        <v>7226</v>
      </c>
      <c r="Y1043" s="23" t="s">
        <v>7226</v>
      </c>
      <c r="Z1043" s="25" t="s">
        <v>7225</v>
      </c>
      <c r="AA1043" s="23" t="s">
        <v>8026</v>
      </c>
      <c r="AB1043" s="23" t="s">
        <v>15573</v>
      </c>
      <c r="AC1043" s="25" t="s">
        <v>16794</v>
      </c>
    </row>
    <row r="1044" spans="2:29" x14ac:dyDescent="0.25">
      <c r="B1044" s="21" t="s">
        <v>7434</v>
      </c>
      <c r="C1044" s="22" t="s">
        <v>9895</v>
      </c>
      <c r="D1044" s="23" t="s">
        <v>7434</v>
      </c>
      <c r="E1044" s="23" t="s">
        <v>10152</v>
      </c>
      <c r="F1044" s="23" t="s">
        <v>15729</v>
      </c>
      <c r="G1044" s="23" t="s">
        <v>9896</v>
      </c>
      <c r="H1044" s="23" t="s">
        <v>6828</v>
      </c>
      <c r="I1044" s="23" t="s">
        <v>16659</v>
      </c>
      <c r="J1044" s="23" t="s">
        <v>16660</v>
      </c>
      <c r="K1044" s="23" t="s">
        <v>16795</v>
      </c>
      <c r="L1044" s="24" t="s">
        <v>16796</v>
      </c>
      <c r="M1044" s="23" t="s">
        <v>7274</v>
      </c>
      <c r="N1044" s="23" t="s">
        <v>7450</v>
      </c>
      <c r="O1044" s="23" t="s">
        <v>16797</v>
      </c>
      <c r="P1044" s="25" t="s">
        <v>16798</v>
      </c>
      <c r="Q1044" s="25" t="s">
        <v>16799</v>
      </c>
      <c r="R1044" s="25" t="s">
        <v>7984</v>
      </c>
      <c r="S1044" s="25" t="s">
        <v>16800</v>
      </c>
      <c r="T1044" s="23" t="s">
        <v>7220</v>
      </c>
      <c r="U1044" s="23" t="s">
        <v>10086</v>
      </c>
      <c r="V1044" s="25" t="s">
        <v>16801</v>
      </c>
      <c r="W1044" s="23" t="s">
        <v>13264</v>
      </c>
      <c r="X1044" s="23" t="s">
        <v>7226</v>
      </c>
      <c r="Y1044" s="23" t="s">
        <v>7226</v>
      </c>
      <c r="Z1044" s="25" t="s">
        <v>7225</v>
      </c>
      <c r="AA1044" s="23" t="s">
        <v>8026</v>
      </c>
      <c r="AB1044" s="23" t="s">
        <v>15573</v>
      </c>
      <c r="AC1044" s="25" t="s">
        <v>16802</v>
      </c>
    </row>
    <row r="1045" spans="2:29" x14ac:dyDescent="0.25">
      <c r="B1045" s="21" t="s">
        <v>7434</v>
      </c>
      <c r="C1045" s="22" t="s">
        <v>9895</v>
      </c>
      <c r="D1045" s="23" t="s">
        <v>7434</v>
      </c>
      <c r="E1045" s="23" t="s">
        <v>10152</v>
      </c>
      <c r="F1045" s="23" t="s">
        <v>15729</v>
      </c>
      <c r="G1045" s="23" t="s">
        <v>9896</v>
      </c>
      <c r="H1045" s="23" t="s">
        <v>6827</v>
      </c>
      <c r="I1045" s="23" t="s">
        <v>16659</v>
      </c>
      <c r="J1045" s="23" t="s">
        <v>16660</v>
      </c>
      <c r="K1045" s="23" t="s">
        <v>16803</v>
      </c>
      <c r="L1045" s="24" t="s">
        <v>11300</v>
      </c>
      <c r="M1045" s="23" t="s">
        <v>7274</v>
      </c>
      <c r="N1045" s="23" t="s">
        <v>7450</v>
      </c>
      <c r="O1045" s="23" t="s">
        <v>16804</v>
      </c>
      <c r="P1045" s="25" t="s">
        <v>16805</v>
      </c>
      <c r="Q1045" s="25" t="s">
        <v>16806</v>
      </c>
      <c r="R1045" s="25" t="s">
        <v>16807</v>
      </c>
      <c r="S1045" s="25" t="s">
        <v>16808</v>
      </c>
      <c r="T1045" s="23" t="s">
        <v>7220</v>
      </c>
      <c r="U1045" s="23" t="s">
        <v>10013</v>
      </c>
      <c r="V1045" s="25" t="s">
        <v>16809</v>
      </c>
      <c r="W1045" s="23" t="s">
        <v>13264</v>
      </c>
      <c r="X1045" s="23" t="s">
        <v>7226</v>
      </c>
      <c r="Y1045" s="23" t="s">
        <v>7226</v>
      </c>
      <c r="Z1045" s="25" t="s">
        <v>7225</v>
      </c>
      <c r="AA1045" s="23" t="s">
        <v>8026</v>
      </c>
      <c r="AB1045" s="23" t="s">
        <v>15573</v>
      </c>
      <c r="AC1045" s="25" t="s">
        <v>16810</v>
      </c>
    </row>
    <row r="1046" spans="2:29" x14ac:dyDescent="0.25">
      <c r="B1046" s="21" t="s">
        <v>7434</v>
      </c>
      <c r="C1046" s="22" t="s">
        <v>9895</v>
      </c>
      <c r="D1046" s="23" t="s">
        <v>7434</v>
      </c>
      <c r="E1046" s="23" t="s">
        <v>10152</v>
      </c>
      <c r="F1046" s="23" t="s">
        <v>15729</v>
      </c>
      <c r="G1046" s="23" t="s">
        <v>9896</v>
      </c>
      <c r="H1046" s="23" t="s">
        <v>6826</v>
      </c>
      <c r="I1046" s="23" t="s">
        <v>16659</v>
      </c>
      <c r="J1046" s="23" t="s">
        <v>16660</v>
      </c>
      <c r="K1046" s="23" t="s">
        <v>16811</v>
      </c>
      <c r="L1046" s="24" t="s">
        <v>12397</v>
      </c>
      <c r="M1046" s="23" t="s">
        <v>7274</v>
      </c>
      <c r="N1046" s="23" t="s">
        <v>7450</v>
      </c>
      <c r="O1046" s="23" t="s">
        <v>16812</v>
      </c>
      <c r="P1046" s="25" t="s">
        <v>16813</v>
      </c>
      <c r="Q1046" s="25" t="s">
        <v>16814</v>
      </c>
      <c r="R1046" s="25" t="s">
        <v>16815</v>
      </c>
      <c r="S1046" s="25" t="s">
        <v>16816</v>
      </c>
      <c r="T1046" s="23" t="s">
        <v>7220</v>
      </c>
      <c r="U1046" s="23" t="s">
        <v>11149</v>
      </c>
      <c r="V1046" s="25" t="s">
        <v>16817</v>
      </c>
      <c r="W1046" s="23" t="s">
        <v>13264</v>
      </c>
      <c r="X1046" s="23" t="s">
        <v>7226</v>
      </c>
      <c r="Y1046" s="23" t="s">
        <v>7226</v>
      </c>
      <c r="Z1046" s="25" t="s">
        <v>7225</v>
      </c>
      <c r="AA1046" s="23" t="s">
        <v>8026</v>
      </c>
      <c r="AB1046" s="23" t="s">
        <v>15573</v>
      </c>
      <c r="AC1046" s="25" t="s">
        <v>16818</v>
      </c>
    </row>
    <row r="1047" spans="2:29" x14ac:dyDescent="0.25">
      <c r="B1047" s="21" t="s">
        <v>7434</v>
      </c>
      <c r="C1047" s="22" t="s">
        <v>9895</v>
      </c>
      <c r="D1047" s="23" t="s">
        <v>7434</v>
      </c>
      <c r="E1047" s="23" t="s">
        <v>10152</v>
      </c>
      <c r="F1047" s="23" t="s">
        <v>15729</v>
      </c>
      <c r="G1047" s="23" t="s">
        <v>9896</v>
      </c>
      <c r="H1047" s="23" t="s">
        <v>6825</v>
      </c>
      <c r="I1047" s="23" t="s">
        <v>16659</v>
      </c>
      <c r="J1047" s="23" t="s">
        <v>16660</v>
      </c>
      <c r="K1047" s="23" t="s">
        <v>16819</v>
      </c>
      <c r="L1047" s="24" t="s">
        <v>11290</v>
      </c>
      <c r="M1047" s="23" t="s">
        <v>7274</v>
      </c>
      <c r="N1047" s="23" t="s">
        <v>7450</v>
      </c>
      <c r="O1047" s="23" t="s">
        <v>16820</v>
      </c>
      <c r="P1047" s="25" t="s">
        <v>16821</v>
      </c>
      <c r="Q1047" s="25" t="s">
        <v>16822</v>
      </c>
      <c r="R1047" s="25" t="s">
        <v>16823</v>
      </c>
      <c r="S1047" s="25" t="s">
        <v>16824</v>
      </c>
      <c r="T1047" s="23" t="s">
        <v>7220</v>
      </c>
      <c r="U1047" s="23" t="s">
        <v>10142</v>
      </c>
      <c r="V1047" s="25" t="s">
        <v>16825</v>
      </c>
      <c r="W1047" s="23" t="s">
        <v>13264</v>
      </c>
      <c r="X1047" s="23" t="s">
        <v>7226</v>
      </c>
      <c r="Y1047" s="23" t="s">
        <v>7226</v>
      </c>
      <c r="Z1047" s="25" t="s">
        <v>7225</v>
      </c>
      <c r="AA1047" s="23" t="s">
        <v>8026</v>
      </c>
      <c r="AB1047" s="23" t="s">
        <v>15573</v>
      </c>
      <c r="AC1047" s="25" t="s">
        <v>16826</v>
      </c>
    </row>
    <row r="1048" spans="2:29" x14ac:dyDescent="0.25">
      <c r="B1048" s="21" t="s">
        <v>7434</v>
      </c>
      <c r="C1048" s="22" t="s">
        <v>9895</v>
      </c>
      <c r="D1048" s="23" t="s">
        <v>7434</v>
      </c>
      <c r="E1048" s="23" t="s">
        <v>10152</v>
      </c>
      <c r="F1048" s="23" t="s">
        <v>15729</v>
      </c>
      <c r="G1048" s="23" t="s">
        <v>9896</v>
      </c>
      <c r="H1048" s="23" t="s">
        <v>6823</v>
      </c>
      <c r="I1048" s="23" t="s">
        <v>16659</v>
      </c>
      <c r="J1048" s="23" t="s">
        <v>16660</v>
      </c>
      <c r="K1048" s="23" t="s">
        <v>16827</v>
      </c>
      <c r="L1048" s="24" t="s">
        <v>10136</v>
      </c>
      <c r="M1048" s="23" t="s">
        <v>7274</v>
      </c>
      <c r="N1048" s="23" t="s">
        <v>7450</v>
      </c>
      <c r="O1048" s="23" t="s">
        <v>16828</v>
      </c>
      <c r="P1048" s="25" t="s">
        <v>16829</v>
      </c>
      <c r="Q1048" s="25" t="s">
        <v>16830</v>
      </c>
      <c r="R1048" s="25" t="s">
        <v>10616</v>
      </c>
      <c r="S1048" s="25" t="s">
        <v>16831</v>
      </c>
      <c r="T1048" s="23" t="s">
        <v>7220</v>
      </c>
      <c r="U1048" s="23" t="s">
        <v>10113</v>
      </c>
      <c r="V1048" s="25" t="s">
        <v>16832</v>
      </c>
      <c r="W1048" s="23" t="s">
        <v>13264</v>
      </c>
      <c r="X1048" s="23" t="s">
        <v>7226</v>
      </c>
      <c r="Y1048" s="23" t="s">
        <v>7226</v>
      </c>
      <c r="Z1048" s="25" t="s">
        <v>7225</v>
      </c>
      <c r="AA1048" s="23" t="s">
        <v>8026</v>
      </c>
      <c r="AB1048" s="23" t="s">
        <v>15573</v>
      </c>
      <c r="AC1048" s="25" t="s">
        <v>16833</v>
      </c>
    </row>
    <row r="1049" spans="2:29" x14ac:dyDescent="0.25">
      <c r="B1049" s="21"/>
      <c r="C1049" s="22"/>
      <c r="D1049" s="23"/>
      <c r="E1049" s="23"/>
      <c r="F1049" s="23"/>
      <c r="G1049" s="23"/>
      <c r="H1049" s="26"/>
      <c r="I1049" s="23"/>
      <c r="J1049" s="26"/>
      <c r="K1049" s="26"/>
      <c r="L1049" s="27" t="s">
        <v>16834</v>
      </c>
      <c r="M1049" s="26"/>
      <c r="N1049" s="26"/>
      <c r="O1049" s="26"/>
      <c r="P1049" s="28" t="s">
        <v>16835</v>
      </c>
      <c r="Q1049" s="28" t="s">
        <v>16836</v>
      </c>
      <c r="R1049" s="28" t="s">
        <v>16837</v>
      </c>
      <c r="S1049" s="28" t="s">
        <v>16838</v>
      </c>
      <c r="T1049" s="26"/>
      <c r="U1049" s="26"/>
      <c r="V1049" s="28" t="s">
        <v>16839</v>
      </c>
      <c r="W1049" s="26"/>
      <c r="X1049" s="26"/>
      <c r="Y1049" s="26"/>
      <c r="Z1049" s="28" t="s">
        <v>7225</v>
      </c>
      <c r="AA1049" s="26"/>
      <c r="AB1049" s="26"/>
      <c r="AC1049" s="28" t="s">
        <v>16840</v>
      </c>
    </row>
    <row r="1050" spans="2:29" x14ac:dyDescent="0.25">
      <c r="B1050" s="21" t="s">
        <v>7434</v>
      </c>
      <c r="C1050" s="22" t="s">
        <v>7265</v>
      </c>
      <c r="D1050" s="23" t="s">
        <v>7434</v>
      </c>
      <c r="E1050" s="23" t="s">
        <v>7266</v>
      </c>
      <c r="F1050" s="23" t="s">
        <v>16841</v>
      </c>
      <c r="G1050" s="23" t="s">
        <v>8012</v>
      </c>
      <c r="H1050" s="23" t="s">
        <v>16842</v>
      </c>
      <c r="I1050" s="23" t="s">
        <v>16843</v>
      </c>
      <c r="J1050" s="23" t="s">
        <v>13138</v>
      </c>
      <c r="K1050" s="23" t="s">
        <v>16844</v>
      </c>
      <c r="L1050" s="24" t="s">
        <v>16845</v>
      </c>
      <c r="M1050" s="23" t="s">
        <v>7274</v>
      </c>
      <c r="N1050" s="23" t="s">
        <v>7450</v>
      </c>
      <c r="O1050" s="23" t="s">
        <v>16846</v>
      </c>
      <c r="P1050" s="25" t="s">
        <v>16847</v>
      </c>
      <c r="Q1050" s="25" t="s">
        <v>16848</v>
      </c>
      <c r="R1050" s="25" t="s">
        <v>16849</v>
      </c>
      <c r="S1050" s="25" t="s">
        <v>16850</v>
      </c>
      <c r="T1050" s="23" t="s">
        <v>7281</v>
      </c>
      <c r="U1050" s="23" t="s">
        <v>16851</v>
      </c>
      <c r="V1050" s="25" t="s">
        <v>16852</v>
      </c>
      <c r="W1050" s="23" t="s">
        <v>13264</v>
      </c>
      <c r="X1050" s="23" t="s">
        <v>7226</v>
      </c>
      <c r="Y1050" s="23" t="s">
        <v>7226</v>
      </c>
      <c r="Z1050" s="25" t="s">
        <v>7225</v>
      </c>
      <c r="AA1050" s="23" t="s">
        <v>8026</v>
      </c>
      <c r="AB1050" s="23" t="s">
        <v>15573</v>
      </c>
      <c r="AC1050" s="25" t="s">
        <v>16853</v>
      </c>
    </row>
    <row r="1051" spans="2:29" x14ac:dyDescent="0.25">
      <c r="B1051" s="21" t="s">
        <v>7434</v>
      </c>
      <c r="C1051" s="22" t="s">
        <v>7265</v>
      </c>
      <c r="D1051" s="23" t="s">
        <v>7434</v>
      </c>
      <c r="E1051" s="23" t="s">
        <v>7266</v>
      </c>
      <c r="F1051" s="23" t="s">
        <v>16841</v>
      </c>
      <c r="G1051" s="23" t="s">
        <v>8012</v>
      </c>
      <c r="H1051" s="23" t="s">
        <v>16854</v>
      </c>
      <c r="I1051" s="23" t="s">
        <v>16843</v>
      </c>
      <c r="J1051" s="23" t="s">
        <v>13138</v>
      </c>
      <c r="K1051" s="23" t="s">
        <v>16855</v>
      </c>
      <c r="L1051" s="24" t="s">
        <v>16856</v>
      </c>
      <c r="M1051" s="23" t="s">
        <v>7274</v>
      </c>
      <c r="N1051" s="23" t="s">
        <v>7450</v>
      </c>
      <c r="O1051" s="23" t="s">
        <v>16857</v>
      </c>
      <c r="P1051" s="25" t="s">
        <v>16858</v>
      </c>
      <c r="Q1051" s="25" t="s">
        <v>16859</v>
      </c>
      <c r="R1051" s="25" t="s">
        <v>16860</v>
      </c>
      <c r="S1051" s="25" t="s">
        <v>16861</v>
      </c>
      <c r="T1051" s="23" t="s">
        <v>7281</v>
      </c>
      <c r="U1051" s="23" t="s">
        <v>9162</v>
      </c>
      <c r="V1051" s="25" t="s">
        <v>16862</v>
      </c>
      <c r="W1051" s="23" t="s">
        <v>13264</v>
      </c>
      <c r="X1051" s="23" t="s">
        <v>7226</v>
      </c>
      <c r="Y1051" s="23" t="s">
        <v>7226</v>
      </c>
      <c r="Z1051" s="25" t="s">
        <v>7225</v>
      </c>
      <c r="AA1051" s="23" t="s">
        <v>8026</v>
      </c>
      <c r="AB1051" s="23" t="s">
        <v>15573</v>
      </c>
      <c r="AC1051" s="25" t="s">
        <v>16863</v>
      </c>
    </row>
    <row r="1052" spans="2:29" x14ac:dyDescent="0.25">
      <c r="B1052" s="21" t="s">
        <v>7434</v>
      </c>
      <c r="C1052" s="22" t="s">
        <v>7265</v>
      </c>
      <c r="D1052" s="23" t="s">
        <v>7434</v>
      </c>
      <c r="E1052" s="23" t="s">
        <v>7266</v>
      </c>
      <c r="F1052" s="23" t="s">
        <v>16841</v>
      </c>
      <c r="G1052" s="23" t="s">
        <v>8012</v>
      </c>
      <c r="H1052" s="23" t="s">
        <v>16864</v>
      </c>
      <c r="I1052" s="23" t="s">
        <v>16843</v>
      </c>
      <c r="J1052" s="23" t="s">
        <v>13138</v>
      </c>
      <c r="K1052" s="23" t="s">
        <v>16865</v>
      </c>
      <c r="L1052" s="24" t="s">
        <v>16866</v>
      </c>
      <c r="M1052" s="23" t="s">
        <v>7274</v>
      </c>
      <c r="N1052" s="23" t="s">
        <v>7450</v>
      </c>
      <c r="O1052" s="23" t="s">
        <v>16867</v>
      </c>
      <c r="P1052" s="25" t="s">
        <v>16868</v>
      </c>
      <c r="Q1052" s="25" t="s">
        <v>16869</v>
      </c>
      <c r="R1052" s="25" t="s">
        <v>16870</v>
      </c>
      <c r="S1052" s="25" t="s">
        <v>16871</v>
      </c>
      <c r="T1052" s="23" t="s">
        <v>8081</v>
      </c>
      <c r="U1052" s="23" t="s">
        <v>14010</v>
      </c>
      <c r="V1052" s="25" t="s">
        <v>16872</v>
      </c>
      <c r="W1052" s="23" t="s">
        <v>13264</v>
      </c>
      <c r="X1052" s="23" t="s">
        <v>7226</v>
      </c>
      <c r="Y1052" s="23" t="s">
        <v>7226</v>
      </c>
      <c r="Z1052" s="25" t="s">
        <v>7225</v>
      </c>
      <c r="AA1052" s="23" t="s">
        <v>8026</v>
      </c>
      <c r="AB1052" s="23" t="s">
        <v>15573</v>
      </c>
      <c r="AC1052" s="25" t="s">
        <v>16873</v>
      </c>
    </row>
    <row r="1053" spans="2:29" x14ac:dyDescent="0.25">
      <c r="B1053" s="21" t="s">
        <v>7434</v>
      </c>
      <c r="C1053" s="22" t="s">
        <v>7265</v>
      </c>
      <c r="D1053" s="23" t="s">
        <v>7434</v>
      </c>
      <c r="E1053" s="23" t="s">
        <v>7266</v>
      </c>
      <c r="F1053" s="23" t="s">
        <v>16841</v>
      </c>
      <c r="G1053" s="23" t="s">
        <v>8012</v>
      </c>
      <c r="H1053" s="23" t="s">
        <v>16874</v>
      </c>
      <c r="I1053" s="23" t="s">
        <v>16843</v>
      </c>
      <c r="J1053" s="23" t="s">
        <v>13138</v>
      </c>
      <c r="K1053" s="23" t="s">
        <v>16875</v>
      </c>
      <c r="L1053" s="24" t="s">
        <v>16876</v>
      </c>
      <c r="M1053" s="23" t="s">
        <v>7274</v>
      </c>
      <c r="N1053" s="23" t="s">
        <v>7450</v>
      </c>
      <c r="O1053" s="23" t="s">
        <v>16877</v>
      </c>
      <c r="P1053" s="25" t="s">
        <v>16878</v>
      </c>
      <c r="Q1053" s="25" t="s">
        <v>16879</v>
      </c>
      <c r="R1053" s="25" t="s">
        <v>16880</v>
      </c>
      <c r="S1053" s="25" t="s">
        <v>16881</v>
      </c>
      <c r="T1053" s="23" t="s">
        <v>8081</v>
      </c>
      <c r="U1053" s="23" t="s">
        <v>15571</v>
      </c>
      <c r="V1053" s="25" t="s">
        <v>16882</v>
      </c>
      <c r="W1053" s="23" t="s">
        <v>13264</v>
      </c>
      <c r="X1053" s="23" t="s">
        <v>7226</v>
      </c>
      <c r="Y1053" s="23" t="s">
        <v>7226</v>
      </c>
      <c r="Z1053" s="25" t="s">
        <v>7225</v>
      </c>
      <c r="AA1053" s="23" t="s">
        <v>8026</v>
      </c>
      <c r="AB1053" s="23" t="s">
        <v>15573</v>
      </c>
      <c r="AC1053" s="25" t="s">
        <v>16883</v>
      </c>
    </row>
    <row r="1054" spans="2:29" x14ac:dyDescent="0.25">
      <c r="B1054" s="21" t="s">
        <v>7434</v>
      </c>
      <c r="C1054" s="22" t="s">
        <v>7265</v>
      </c>
      <c r="D1054" s="23" t="s">
        <v>7434</v>
      </c>
      <c r="E1054" s="23" t="s">
        <v>7266</v>
      </c>
      <c r="F1054" s="23" t="s">
        <v>16841</v>
      </c>
      <c r="G1054" s="23" t="s">
        <v>8012</v>
      </c>
      <c r="H1054" s="23" t="s">
        <v>16884</v>
      </c>
      <c r="I1054" s="23" t="s">
        <v>16843</v>
      </c>
      <c r="J1054" s="23" t="s">
        <v>13138</v>
      </c>
      <c r="K1054" s="23" t="s">
        <v>16885</v>
      </c>
      <c r="L1054" s="24" t="s">
        <v>16886</v>
      </c>
      <c r="M1054" s="23" t="s">
        <v>7274</v>
      </c>
      <c r="N1054" s="23" t="s">
        <v>7450</v>
      </c>
      <c r="O1054" s="23" t="s">
        <v>16887</v>
      </c>
      <c r="P1054" s="25" t="s">
        <v>16888</v>
      </c>
      <c r="Q1054" s="25" t="s">
        <v>16889</v>
      </c>
      <c r="R1054" s="25" t="s">
        <v>16890</v>
      </c>
      <c r="S1054" s="25" t="s">
        <v>16891</v>
      </c>
      <c r="T1054" s="23" t="s">
        <v>8081</v>
      </c>
      <c r="U1054" s="23" t="s">
        <v>16892</v>
      </c>
      <c r="V1054" s="25" t="s">
        <v>16893</v>
      </c>
      <c r="W1054" s="23" t="s">
        <v>13264</v>
      </c>
      <c r="X1054" s="23" t="s">
        <v>7226</v>
      </c>
      <c r="Y1054" s="23" t="s">
        <v>7226</v>
      </c>
      <c r="Z1054" s="25" t="s">
        <v>7225</v>
      </c>
      <c r="AA1054" s="23" t="s">
        <v>8026</v>
      </c>
      <c r="AB1054" s="23" t="s">
        <v>15573</v>
      </c>
      <c r="AC1054" s="25" t="s">
        <v>16894</v>
      </c>
    </row>
    <row r="1055" spans="2:29" x14ac:dyDescent="0.25">
      <c r="B1055" s="21"/>
      <c r="C1055" s="22"/>
      <c r="D1055" s="23"/>
      <c r="E1055" s="23"/>
      <c r="F1055" s="23"/>
      <c r="G1055" s="23"/>
      <c r="H1055" s="26"/>
      <c r="I1055" s="23"/>
      <c r="J1055" s="26"/>
      <c r="K1055" s="26"/>
      <c r="L1055" s="27" t="s">
        <v>16895</v>
      </c>
      <c r="M1055" s="26"/>
      <c r="N1055" s="26"/>
      <c r="O1055" s="26"/>
      <c r="P1055" s="28" t="s">
        <v>16896</v>
      </c>
      <c r="Q1055" s="28" t="s">
        <v>16897</v>
      </c>
      <c r="R1055" s="28" t="s">
        <v>16898</v>
      </c>
      <c r="S1055" s="28" t="s">
        <v>16899</v>
      </c>
      <c r="T1055" s="26"/>
      <c r="U1055" s="26"/>
      <c r="V1055" s="28" t="s">
        <v>16900</v>
      </c>
      <c r="W1055" s="26"/>
      <c r="X1055" s="26"/>
      <c r="Y1055" s="26"/>
      <c r="Z1055" s="28" t="s">
        <v>7225</v>
      </c>
      <c r="AA1055" s="26"/>
      <c r="AB1055" s="26"/>
      <c r="AC1055" s="28" t="s">
        <v>16901</v>
      </c>
    </row>
    <row r="1056" spans="2:29" x14ac:dyDescent="0.25">
      <c r="B1056" s="21" t="s">
        <v>7434</v>
      </c>
      <c r="C1056" s="22" t="s">
        <v>10311</v>
      </c>
      <c r="D1056" s="23" t="s">
        <v>8488</v>
      </c>
      <c r="E1056" s="23" t="s">
        <v>8487</v>
      </c>
      <c r="F1056" s="23" t="s">
        <v>13755</v>
      </c>
      <c r="G1056" s="23" t="s">
        <v>10312</v>
      </c>
      <c r="H1056" s="23" t="s">
        <v>16902</v>
      </c>
      <c r="I1056" s="23" t="s">
        <v>15000</v>
      </c>
      <c r="J1056" s="23" t="s">
        <v>15001</v>
      </c>
      <c r="K1056" s="23" t="s">
        <v>16903</v>
      </c>
      <c r="L1056" s="24" t="s">
        <v>16904</v>
      </c>
      <c r="M1056" s="23" t="s">
        <v>7274</v>
      </c>
      <c r="N1056" s="23" t="s">
        <v>8500</v>
      </c>
      <c r="O1056" s="23" t="s">
        <v>16905</v>
      </c>
      <c r="P1056" s="25" t="s">
        <v>16906</v>
      </c>
      <c r="Q1056" s="25" t="s">
        <v>16907</v>
      </c>
      <c r="R1056" s="25" t="s">
        <v>11436</v>
      </c>
      <c r="S1056" s="25" t="s">
        <v>16908</v>
      </c>
      <c r="T1056" s="23" t="s">
        <v>7226</v>
      </c>
      <c r="U1056" s="23" t="s">
        <v>7226</v>
      </c>
      <c r="V1056" s="25" t="s">
        <v>16907</v>
      </c>
      <c r="W1056" s="23" t="s">
        <v>13264</v>
      </c>
      <c r="X1056" s="23" t="s">
        <v>7226</v>
      </c>
      <c r="Y1056" s="23" t="s">
        <v>7226</v>
      </c>
      <c r="Z1056" s="25" t="s">
        <v>7225</v>
      </c>
      <c r="AA1056" s="23" t="s">
        <v>8026</v>
      </c>
      <c r="AB1056" s="23" t="s">
        <v>15009</v>
      </c>
      <c r="AC1056" s="25" t="s">
        <v>16909</v>
      </c>
    </row>
    <row r="1057" spans="2:29" x14ac:dyDescent="0.25">
      <c r="B1057" s="21"/>
      <c r="C1057" s="22"/>
      <c r="D1057" s="23"/>
      <c r="E1057" s="23"/>
      <c r="F1057" s="23"/>
      <c r="G1057" s="23"/>
      <c r="H1057" s="26"/>
      <c r="I1057" s="23"/>
      <c r="J1057" s="26"/>
      <c r="K1057" s="26"/>
      <c r="L1057" s="27" t="s">
        <v>16904</v>
      </c>
      <c r="M1057" s="26"/>
      <c r="N1057" s="26"/>
      <c r="O1057" s="26"/>
      <c r="P1057" s="28" t="s">
        <v>16906</v>
      </c>
      <c r="Q1057" s="28" t="s">
        <v>16907</v>
      </c>
      <c r="R1057" s="28" t="s">
        <v>11436</v>
      </c>
      <c r="S1057" s="28" t="s">
        <v>16908</v>
      </c>
      <c r="T1057" s="26"/>
      <c r="U1057" s="26"/>
      <c r="V1057" s="28" t="s">
        <v>16907</v>
      </c>
      <c r="W1057" s="26"/>
      <c r="X1057" s="26"/>
      <c r="Y1057" s="26"/>
      <c r="Z1057" s="28" t="s">
        <v>7225</v>
      </c>
      <c r="AA1057" s="26"/>
      <c r="AB1057" s="26"/>
      <c r="AC1057" s="28" t="s">
        <v>16909</v>
      </c>
    </row>
    <row r="1058" spans="2:29" x14ac:dyDescent="0.25">
      <c r="B1058" s="21" t="s">
        <v>7434</v>
      </c>
      <c r="C1058" s="22" t="s">
        <v>10311</v>
      </c>
      <c r="D1058" s="23" t="s">
        <v>7434</v>
      </c>
      <c r="E1058" s="23" t="s">
        <v>8487</v>
      </c>
      <c r="F1058" s="23" t="s">
        <v>14946</v>
      </c>
      <c r="G1058" s="23" t="s">
        <v>10312</v>
      </c>
      <c r="H1058" s="23" t="s">
        <v>16910</v>
      </c>
      <c r="I1058" s="23" t="s">
        <v>16911</v>
      </c>
      <c r="J1058" s="23" t="s">
        <v>13138</v>
      </c>
      <c r="K1058" s="23" t="s">
        <v>16912</v>
      </c>
      <c r="L1058" s="24" t="s">
        <v>16913</v>
      </c>
      <c r="M1058" s="23" t="s">
        <v>7274</v>
      </c>
      <c r="N1058" s="23" t="s">
        <v>7450</v>
      </c>
      <c r="O1058" s="23" t="s">
        <v>16914</v>
      </c>
      <c r="P1058" s="25" t="s">
        <v>16915</v>
      </c>
      <c r="Q1058" s="25" t="s">
        <v>16916</v>
      </c>
      <c r="R1058" s="25" t="s">
        <v>16917</v>
      </c>
      <c r="S1058" s="25" t="s">
        <v>16918</v>
      </c>
      <c r="T1058" s="23" t="s">
        <v>7226</v>
      </c>
      <c r="U1058" s="23" t="s">
        <v>7226</v>
      </c>
      <c r="V1058" s="25" t="s">
        <v>16916</v>
      </c>
      <c r="W1058" s="23" t="s">
        <v>13264</v>
      </c>
      <c r="X1058" s="23" t="s">
        <v>7226</v>
      </c>
      <c r="Y1058" s="23" t="s">
        <v>7226</v>
      </c>
      <c r="Z1058" s="25" t="s">
        <v>7225</v>
      </c>
      <c r="AA1058" s="23" t="s">
        <v>8026</v>
      </c>
      <c r="AB1058" s="23" t="s">
        <v>16919</v>
      </c>
      <c r="AC1058" s="25" t="s">
        <v>16920</v>
      </c>
    </row>
    <row r="1059" spans="2:29" x14ac:dyDescent="0.25">
      <c r="B1059" s="21" t="s">
        <v>7434</v>
      </c>
      <c r="C1059" s="22" t="s">
        <v>10311</v>
      </c>
      <c r="D1059" s="23" t="s">
        <v>7434</v>
      </c>
      <c r="E1059" s="23" t="s">
        <v>8487</v>
      </c>
      <c r="F1059" s="23" t="s">
        <v>14946</v>
      </c>
      <c r="G1059" s="23" t="s">
        <v>10312</v>
      </c>
      <c r="H1059" s="23" t="s">
        <v>16921</v>
      </c>
      <c r="I1059" s="23" t="s">
        <v>16911</v>
      </c>
      <c r="J1059" s="23" t="s">
        <v>13138</v>
      </c>
      <c r="K1059" s="23" t="s">
        <v>16922</v>
      </c>
      <c r="L1059" s="24" t="s">
        <v>16923</v>
      </c>
      <c r="M1059" s="23" t="s">
        <v>7274</v>
      </c>
      <c r="N1059" s="23" t="s">
        <v>7450</v>
      </c>
      <c r="O1059" s="23" t="s">
        <v>16924</v>
      </c>
      <c r="P1059" s="25" t="s">
        <v>16925</v>
      </c>
      <c r="Q1059" s="25" t="s">
        <v>16926</v>
      </c>
      <c r="R1059" s="25" t="s">
        <v>16927</v>
      </c>
      <c r="S1059" s="25" t="s">
        <v>16928</v>
      </c>
      <c r="T1059" s="23" t="s">
        <v>7226</v>
      </c>
      <c r="U1059" s="23" t="s">
        <v>7226</v>
      </c>
      <c r="V1059" s="25" t="s">
        <v>16926</v>
      </c>
      <c r="W1059" s="23" t="s">
        <v>13264</v>
      </c>
      <c r="X1059" s="23" t="s">
        <v>7226</v>
      </c>
      <c r="Y1059" s="23" t="s">
        <v>7226</v>
      </c>
      <c r="Z1059" s="25" t="s">
        <v>7225</v>
      </c>
      <c r="AA1059" s="23" t="s">
        <v>8026</v>
      </c>
      <c r="AB1059" s="23" t="s">
        <v>16919</v>
      </c>
      <c r="AC1059" s="25" t="s">
        <v>16929</v>
      </c>
    </row>
    <row r="1060" spans="2:29" x14ac:dyDescent="0.25">
      <c r="B1060" s="21" t="s">
        <v>7434</v>
      </c>
      <c r="C1060" s="22" t="s">
        <v>10311</v>
      </c>
      <c r="D1060" s="23" t="s">
        <v>7434</v>
      </c>
      <c r="E1060" s="23" t="s">
        <v>8487</v>
      </c>
      <c r="F1060" s="23" t="s">
        <v>14946</v>
      </c>
      <c r="G1060" s="23" t="s">
        <v>10312</v>
      </c>
      <c r="H1060" s="23" t="s">
        <v>16930</v>
      </c>
      <c r="I1060" s="23" t="s">
        <v>16911</v>
      </c>
      <c r="J1060" s="23" t="s">
        <v>13138</v>
      </c>
      <c r="K1060" s="23" t="s">
        <v>16931</v>
      </c>
      <c r="L1060" s="24" t="s">
        <v>16932</v>
      </c>
      <c r="M1060" s="23" t="s">
        <v>7274</v>
      </c>
      <c r="N1060" s="23" t="s">
        <v>7450</v>
      </c>
      <c r="O1060" s="23" t="s">
        <v>16914</v>
      </c>
      <c r="P1060" s="25" t="s">
        <v>16933</v>
      </c>
      <c r="Q1060" s="25" t="s">
        <v>16934</v>
      </c>
      <c r="R1060" s="25" t="s">
        <v>16935</v>
      </c>
      <c r="S1060" s="25" t="s">
        <v>16936</v>
      </c>
      <c r="T1060" s="23" t="s">
        <v>7226</v>
      </c>
      <c r="U1060" s="23" t="s">
        <v>7226</v>
      </c>
      <c r="V1060" s="25" t="s">
        <v>16934</v>
      </c>
      <c r="W1060" s="23" t="s">
        <v>13264</v>
      </c>
      <c r="X1060" s="23" t="s">
        <v>7226</v>
      </c>
      <c r="Y1060" s="23" t="s">
        <v>7226</v>
      </c>
      <c r="Z1060" s="25" t="s">
        <v>7225</v>
      </c>
      <c r="AA1060" s="23" t="s">
        <v>8026</v>
      </c>
      <c r="AB1060" s="23" t="s">
        <v>16919</v>
      </c>
      <c r="AC1060" s="25" t="s">
        <v>16937</v>
      </c>
    </row>
    <row r="1061" spans="2:29" x14ac:dyDescent="0.25">
      <c r="B1061" s="21" t="s">
        <v>7434</v>
      </c>
      <c r="C1061" s="22" t="s">
        <v>10311</v>
      </c>
      <c r="D1061" s="23" t="s">
        <v>7434</v>
      </c>
      <c r="E1061" s="23" t="s">
        <v>8487</v>
      </c>
      <c r="F1061" s="23" t="s">
        <v>14946</v>
      </c>
      <c r="G1061" s="23" t="s">
        <v>10312</v>
      </c>
      <c r="H1061" s="23" t="s">
        <v>16938</v>
      </c>
      <c r="I1061" s="23" t="s">
        <v>16911</v>
      </c>
      <c r="J1061" s="23" t="s">
        <v>13138</v>
      </c>
      <c r="K1061" s="23" t="s">
        <v>16939</v>
      </c>
      <c r="L1061" s="24" t="s">
        <v>16940</v>
      </c>
      <c r="M1061" s="23" t="s">
        <v>7274</v>
      </c>
      <c r="N1061" s="23" t="s">
        <v>7450</v>
      </c>
      <c r="O1061" s="23" t="s">
        <v>16941</v>
      </c>
      <c r="P1061" s="25" t="s">
        <v>16942</v>
      </c>
      <c r="Q1061" s="25" t="s">
        <v>16943</v>
      </c>
      <c r="R1061" s="25" t="s">
        <v>15712</v>
      </c>
      <c r="S1061" s="25" t="s">
        <v>16944</v>
      </c>
      <c r="T1061" s="23" t="s">
        <v>7226</v>
      </c>
      <c r="U1061" s="23" t="s">
        <v>7226</v>
      </c>
      <c r="V1061" s="25" t="s">
        <v>16943</v>
      </c>
      <c r="W1061" s="23" t="s">
        <v>13264</v>
      </c>
      <c r="X1061" s="23" t="s">
        <v>7226</v>
      </c>
      <c r="Y1061" s="23" t="s">
        <v>7226</v>
      </c>
      <c r="Z1061" s="25" t="s">
        <v>7225</v>
      </c>
      <c r="AA1061" s="23" t="s">
        <v>8026</v>
      </c>
      <c r="AB1061" s="23" t="s">
        <v>16919</v>
      </c>
      <c r="AC1061" s="25" t="s">
        <v>16945</v>
      </c>
    </row>
    <row r="1062" spans="2:29" x14ac:dyDescent="0.25">
      <c r="B1062" s="21" t="s">
        <v>7434</v>
      </c>
      <c r="C1062" s="22" t="s">
        <v>10311</v>
      </c>
      <c r="D1062" s="23" t="s">
        <v>7434</v>
      </c>
      <c r="E1062" s="23" t="s">
        <v>8487</v>
      </c>
      <c r="F1062" s="23" t="s">
        <v>14946</v>
      </c>
      <c r="G1062" s="23" t="s">
        <v>10312</v>
      </c>
      <c r="H1062" s="23" t="s">
        <v>16946</v>
      </c>
      <c r="I1062" s="23" t="s">
        <v>16911</v>
      </c>
      <c r="J1062" s="23" t="s">
        <v>13138</v>
      </c>
      <c r="K1062" s="23" t="s">
        <v>16947</v>
      </c>
      <c r="L1062" s="24" t="s">
        <v>16948</v>
      </c>
      <c r="M1062" s="23" t="s">
        <v>7274</v>
      </c>
      <c r="N1062" s="23" t="s">
        <v>7450</v>
      </c>
      <c r="O1062" s="23" t="s">
        <v>16949</v>
      </c>
      <c r="P1062" s="25" t="s">
        <v>16950</v>
      </c>
      <c r="Q1062" s="25" t="s">
        <v>16951</v>
      </c>
      <c r="R1062" s="25" t="s">
        <v>13058</v>
      </c>
      <c r="S1062" s="25" t="s">
        <v>16952</v>
      </c>
      <c r="T1062" s="23" t="s">
        <v>7226</v>
      </c>
      <c r="U1062" s="23" t="s">
        <v>7226</v>
      </c>
      <c r="V1062" s="25" t="s">
        <v>16951</v>
      </c>
      <c r="W1062" s="23" t="s">
        <v>13264</v>
      </c>
      <c r="X1062" s="23" t="s">
        <v>7226</v>
      </c>
      <c r="Y1062" s="23" t="s">
        <v>7226</v>
      </c>
      <c r="Z1062" s="25" t="s">
        <v>7225</v>
      </c>
      <c r="AA1062" s="23" t="s">
        <v>8026</v>
      </c>
      <c r="AB1062" s="23" t="s">
        <v>16919</v>
      </c>
      <c r="AC1062" s="25" t="s">
        <v>16953</v>
      </c>
    </row>
    <row r="1063" spans="2:29" x14ac:dyDescent="0.25">
      <c r="B1063" s="21"/>
      <c r="C1063" s="22"/>
      <c r="D1063" s="23"/>
      <c r="E1063" s="23"/>
      <c r="F1063" s="23"/>
      <c r="G1063" s="23"/>
      <c r="H1063" s="26"/>
      <c r="I1063" s="23"/>
      <c r="J1063" s="26"/>
      <c r="K1063" s="26"/>
      <c r="L1063" s="27" t="s">
        <v>16954</v>
      </c>
      <c r="M1063" s="26"/>
      <c r="N1063" s="26"/>
      <c r="O1063" s="26"/>
      <c r="P1063" s="28" t="s">
        <v>16955</v>
      </c>
      <c r="Q1063" s="28" t="s">
        <v>16956</v>
      </c>
      <c r="R1063" s="28" t="s">
        <v>16957</v>
      </c>
      <c r="S1063" s="28" t="s">
        <v>16958</v>
      </c>
      <c r="T1063" s="26"/>
      <c r="U1063" s="26"/>
      <c r="V1063" s="28" t="s">
        <v>16956</v>
      </c>
      <c r="W1063" s="26"/>
      <c r="X1063" s="26"/>
      <c r="Y1063" s="26"/>
      <c r="Z1063" s="28" t="s">
        <v>7225</v>
      </c>
      <c r="AA1063" s="26"/>
      <c r="AB1063" s="26"/>
      <c r="AC1063" s="28" t="s">
        <v>16959</v>
      </c>
    </row>
    <row r="1064" spans="2:29" x14ac:dyDescent="0.25">
      <c r="B1064" s="21" t="s">
        <v>7434</v>
      </c>
      <c r="C1064" s="22" t="s">
        <v>8185</v>
      </c>
      <c r="D1064" s="23" t="s">
        <v>7434</v>
      </c>
      <c r="E1064" s="23" t="s">
        <v>7266</v>
      </c>
      <c r="F1064" s="23" t="s">
        <v>16841</v>
      </c>
      <c r="G1064" s="23" t="s">
        <v>8186</v>
      </c>
      <c r="H1064" s="23" t="s">
        <v>16960</v>
      </c>
      <c r="I1064" s="23" t="s">
        <v>16961</v>
      </c>
      <c r="J1064" s="23" t="s">
        <v>12941</v>
      </c>
      <c r="K1064" s="23" t="s">
        <v>16962</v>
      </c>
      <c r="L1064" s="24" t="s">
        <v>16963</v>
      </c>
      <c r="M1064" s="23" t="s">
        <v>7274</v>
      </c>
      <c r="N1064" s="23" t="s">
        <v>7450</v>
      </c>
      <c r="O1064" s="23" t="s">
        <v>16964</v>
      </c>
      <c r="P1064" s="25" t="s">
        <v>16965</v>
      </c>
      <c r="Q1064" s="25" t="s">
        <v>16966</v>
      </c>
      <c r="R1064" s="25" t="s">
        <v>16967</v>
      </c>
      <c r="S1064" s="25" t="s">
        <v>16968</v>
      </c>
      <c r="T1064" s="23" t="s">
        <v>8196</v>
      </c>
      <c r="U1064" s="23" t="s">
        <v>16969</v>
      </c>
      <c r="V1064" s="25" t="s">
        <v>16970</v>
      </c>
      <c r="W1064" s="23" t="s">
        <v>13264</v>
      </c>
      <c r="X1064" s="23" t="s">
        <v>7226</v>
      </c>
      <c r="Y1064" s="23" t="s">
        <v>7226</v>
      </c>
      <c r="Z1064" s="25" t="s">
        <v>7225</v>
      </c>
      <c r="AA1064" s="23" t="s">
        <v>8026</v>
      </c>
      <c r="AB1064" s="23" t="s">
        <v>15573</v>
      </c>
      <c r="AC1064" s="25" t="s">
        <v>16971</v>
      </c>
    </row>
    <row r="1065" spans="2:29" x14ac:dyDescent="0.25">
      <c r="B1065" s="21" t="s">
        <v>7434</v>
      </c>
      <c r="C1065" s="22" t="s">
        <v>8185</v>
      </c>
      <c r="D1065" s="23" t="s">
        <v>7434</v>
      </c>
      <c r="E1065" s="23" t="s">
        <v>7266</v>
      </c>
      <c r="F1065" s="23" t="s">
        <v>16841</v>
      </c>
      <c r="G1065" s="23" t="s">
        <v>8186</v>
      </c>
      <c r="H1065" s="23" t="s">
        <v>16972</v>
      </c>
      <c r="I1065" s="23" t="s">
        <v>16961</v>
      </c>
      <c r="J1065" s="23" t="s">
        <v>12941</v>
      </c>
      <c r="K1065" s="23" t="s">
        <v>16973</v>
      </c>
      <c r="L1065" s="24" t="s">
        <v>16974</v>
      </c>
      <c r="M1065" s="23" t="s">
        <v>7274</v>
      </c>
      <c r="N1065" s="23" t="s">
        <v>7450</v>
      </c>
      <c r="O1065" s="23" t="s">
        <v>16975</v>
      </c>
      <c r="P1065" s="25" t="s">
        <v>16976</v>
      </c>
      <c r="Q1065" s="25" t="s">
        <v>16977</v>
      </c>
      <c r="R1065" s="25" t="s">
        <v>11629</v>
      </c>
      <c r="S1065" s="25" t="s">
        <v>16978</v>
      </c>
      <c r="T1065" s="23" t="s">
        <v>8196</v>
      </c>
      <c r="U1065" s="23" t="s">
        <v>16979</v>
      </c>
      <c r="V1065" s="25" t="s">
        <v>16980</v>
      </c>
      <c r="W1065" s="23" t="s">
        <v>13264</v>
      </c>
      <c r="X1065" s="23" t="s">
        <v>7226</v>
      </c>
      <c r="Y1065" s="23" t="s">
        <v>7226</v>
      </c>
      <c r="Z1065" s="25" t="s">
        <v>7225</v>
      </c>
      <c r="AA1065" s="23" t="s">
        <v>8026</v>
      </c>
      <c r="AB1065" s="23" t="s">
        <v>15573</v>
      </c>
      <c r="AC1065" s="25" t="s">
        <v>16981</v>
      </c>
    </row>
    <row r="1066" spans="2:29" x14ac:dyDescent="0.25">
      <c r="B1066" s="21" t="s">
        <v>7434</v>
      </c>
      <c r="C1066" s="22" t="s">
        <v>8185</v>
      </c>
      <c r="D1066" s="23" t="s">
        <v>7434</v>
      </c>
      <c r="E1066" s="23" t="s">
        <v>7266</v>
      </c>
      <c r="F1066" s="23" t="s">
        <v>16841</v>
      </c>
      <c r="G1066" s="23" t="s">
        <v>8186</v>
      </c>
      <c r="H1066" s="23" t="s">
        <v>16982</v>
      </c>
      <c r="I1066" s="23" t="s">
        <v>16961</v>
      </c>
      <c r="J1066" s="23" t="s">
        <v>12941</v>
      </c>
      <c r="K1066" s="23" t="s">
        <v>16983</v>
      </c>
      <c r="L1066" s="24" t="s">
        <v>16984</v>
      </c>
      <c r="M1066" s="23" t="s">
        <v>7274</v>
      </c>
      <c r="N1066" s="23" t="s">
        <v>7450</v>
      </c>
      <c r="O1066" s="23" t="s">
        <v>16985</v>
      </c>
      <c r="P1066" s="25" t="s">
        <v>16986</v>
      </c>
      <c r="Q1066" s="25" t="s">
        <v>16987</v>
      </c>
      <c r="R1066" s="25" t="s">
        <v>16988</v>
      </c>
      <c r="S1066" s="25" t="s">
        <v>16989</v>
      </c>
      <c r="T1066" s="23" t="s">
        <v>8196</v>
      </c>
      <c r="U1066" s="23" t="s">
        <v>16990</v>
      </c>
      <c r="V1066" s="25" t="s">
        <v>16991</v>
      </c>
      <c r="W1066" s="23" t="s">
        <v>13264</v>
      </c>
      <c r="X1066" s="23" t="s">
        <v>7226</v>
      </c>
      <c r="Y1066" s="23" t="s">
        <v>7226</v>
      </c>
      <c r="Z1066" s="25" t="s">
        <v>7225</v>
      </c>
      <c r="AA1066" s="23" t="s">
        <v>8026</v>
      </c>
      <c r="AB1066" s="23" t="s">
        <v>15573</v>
      </c>
      <c r="AC1066" s="25" t="s">
        <v>16992</v>
      </c>
    </row>
    <row r="1067" spans="2:29" x14ac:dyDescent="0.25">
      <c r="B1067" s="21" t="s">
        <v>7434</v>
      </c>
      <c r="C1067" s="22" t="s">
        <v>8185</v>
      </c>
      <c r="D1067" s="23" t="s">
        <v>7434</v>
      </c>
      <c r="E1067" s="23" t="s">
        <v>7266</v>
      </c>
      <c r="F1067" s="23" t="s">
        <v>16841</v>
      </c>
      <c r="G1067" s="23" t="s">
        <v>8186</v>
      </c>
      <c r="H1067" s="23" t="s">
        <v>16993</v>
      </c>
      <c r="I1067" s="23" t="s">
        <v>16961</v>
      </c>
      <c r="J1067" s="23" t="s">
        <v>12941</v>
      </c>
      <c r="K1067" s="23" t="s">
        <v>16994</v>
      </c>
      <c r="L1067" s="24" t="s">
        <v>16995</v>
      </c>
      <c r="M1067" s="23" t="s">
        <v>7274</v>
      </c>
      <c r="N1067" s="23" t="s">
        <v>7450</v>
      </c>
      <c r="O1067" s="23" t="s">
        <v>16996</v>
      </c>
      <c r="P1067" s="25" t="s">
        <v>16997</v>
      </c>
      <c r="Q1067" s="25" t="s">
        <v>16998</v>
      </c>
      <c r="R1067" s="25" t="s">
        <v>16999</v>
      </c>
      <c r="S1067" s="25" t="s">
        <v>17000</v>
      </c>
      <c r="T1067" s="23" t="s">
        <v>8196</v>
      </c>
      <c r="U1067" s="23" t="s">
        <v>17001</v>
      </c>
      <c r="V1067" s="25" t="s">
        <v>17002</v>
      </c>
      <c r="W1067" s="23" t="s">
        <v>13264</v>
      </c>
      <c r="X1067" s="23" t="s">
        <v>7226</v>
      </c>
      <c r="Y1067" s="23" t="s">
        <v>7226</v>
      </c>
      <c r="Z1067" s="25" t="s">
        <v>7225</v>
      </c>
      <c r="AA1067" s="23" t="s">
        <v>8026</v>
      </c>
      <c r="AB1067" s="23" t="s">
        <v>15573</v>
      </c>
      <c r="AC1067" s="25" t="s">
        <v>17003</v>
      </c>
    </row>
    <row r="1068" spans="2:29" x14ac:dyDescent="0.25">
      <c r="B1068" s="21" t="s">
        <v>7434</v>
      </c>
      <c r="C1068" s="22" t="s">
        <v>8185</v>
      </c>
      <c r="D1068" s="23" t="s">
        <v>7434</v>
      </c>
      <c r="E1068" s="23" t="s">
        <v>7266</v>
      </c>
      <c r="F1068" s="23" t="s">
        <v>16841</v>
      </c>
      <c r="G1068" s="23" t="s">
        <v>8186</v>
      </c>
      <c r="H1068" s="23" t="s">
        <v>17004</v>
      </c>
      <c r="I1068" s="23" t="s">
        <v>16961</v>
      </c>
      <c r="J1068" s="23" t="s">
        <v>12941</v>
      </c>
      <c r="K1068" s="23" t="s">
        <v>17005</v>
      </c>
      <c r="L1068" s="24" t="s">
        <v>17006</v>
      </c>
      <c r="M1068" s="23" t="s">
        <v>7274</v>
      </c>
      <c r="N1068" s="23" t="s">
        <v>7450</v>
      </c>
      <c r="O1068" s="23" t="s">
        <v>17007</v>
      </c>
      <c r="P1068" s="25" t="s">
        <v>17008</v>
      </c>
      <c r="Q1068" s="25" t="s">
        <v>17009</v>
      </c>
      <c r="R1068" s="25" t="s">
        <v>17010</v>
      </c>
      <c r="S1068" s="25" t="s">
        <v>17011</v>
      </c>
      <c r="T1068" s="23" t="s">
        <v>8196</v>
      </c>
      <c r="U1068" s="23" t="s">
        <v>14146</v>
      </c>
      <c r="V1068" s="25" t="s">
        <v>17012</v>
      </c>
      <c r="W1068" s="23" t="s">
        <v>13264</v>
      </c>
      <c r="X1068" s="23" t="s">
        <v>7226</v>
      </c>
      <c r="Y1068" s="23" t="s">
        <v>7226</v>
      </c>
      <c r="Z1068" s="25" t="s">
        <v>7225</v>
      </c>
      <c r="AA1068" s="23" t="s">
        <v>8026</v>
      </c>
      <c r="AB1068" s="23" t="s">
        <v>15573</v>
      </c>
      <c r="AC1068" s="25" t="s">
        <v>17013</v>
      </c>
    </row>
    <row r="1069" spans="2:29" x14ac:dyDescent="0.25">
      <c r="B1069" s="21" t="s">
        <v>7434</v>
      </c>
      <c r="C1069" s="22" t="s">
        <v>8185</v>
      </c>
      <c r="D1069" s="23" t="s">
        <v>7434</v>
      </c>
      <c r="E1069" s="23" t="s">
        <v>7266</v>
      </c>
      <c r="F1069" s="23" t="s">
        <v>16841</v>
      </c>
      <c r="G1069" s="23" t="s">
        <v>8186</v>
      </c>
      <c r="H1069" s="23" t="s">
        <v>17014</v>
      </c>
      <c r="I1069" s="23" t="s">
        <v>16961</v>
      </c>
      <c r="J1069" s="23" t="s">
        <v>12941</v>
      </c>
      <c r="K1069" s="23" t="s">
        <v>17015</v>
      </c>
      <c r="L1069" s="24" t="s">
        <v>17016</v>
      </c>
      <c r="M1069" s="23" t="s">
        <v>7274</v>
      </c>
      <c r="N1069" s="23" t="s">
        <v>7450</v>
      </c>
      <c r="O1069" s="23" t="s">
        <v>17017</v>
      </c>
      <c r="P1069" s="25" t="s">
        <v>17018</v>
      </c>
      <c r="Q1069" s="25" t="s">
        <v>17019</v>
      </c>
      <c r="R1069" s="25" t="s">
        <v>17020</v>
      </c>
      <c r="S1069" s="25" t="s">
        <v>17021</v>
      </c>
      <c r="T1069" s="23" t="s">
        <v>8196</v>
      </c>
      <c r="U1069" s="23" t="s">
        <v>14084</v>
      </c>
      <c r="V1069" s="25" t="s">
        <v>17022</v>
      </c>
      <c r="W1069" s="23" t="s">
        <v>13264</v>
      </c>
      <c r="X1069" s="23" t="s">
        <v>7226</v>
      </c>
      <c r="Y1069" s="23" t="s">
        <v>7226</v>
      </c>
      <c r="Z1069" s="25" t="s">
        <v>7225</v>
      </c>
      <c r="AA1069" s="23" t="s">
        <v>8026</v>
      </c>
      <c r="AB1069" s="23" t="s">
        <v>15573</v>
      </c>
      <c r="AC1069" s="25" t="s">
        <v>17023</v>
      </c>
    </row>
    <row r="1070" spans="2:29" x14ac:dyDescent="0.25">
      <c r="B1070" s="21"/>
      <c r="C1070" s="22"/>
      <c r="D1070" s="23"/>
      <c r="E1070" s="23"/>
      <c r="F1070" s="23"/>
      <c r="G1070" s="23"/>
      <c r="H1070" s="26"/>
      <c r="I1070" s="23"/>
      <c r="J1070" s="26"/>
      <c r="K1070" s="26"/>
      <c r="L1070" s="27" t="s">
        <v>17024</v>
      </c>
      <c r="M1070" s="26"/>
      <c r="N1070" s="26"/>
      <c r="O1070" s="26"/>
      <c r="P1070" s="28" t="s">
        <v>17025</v>
      </c>
      <c r="Q1070" s="28" t="s">
        <v>17026</v>
      </c>
      <c r="R1070" s="28" t="s">
        <v>17027</v>
      </c>
      <c r="S1070" s="28" t="s">
        <v>17028</v>
      </c>
      <c r="T1070" s="26"/>
      <c r="U1070" s="26"/>
      <c r="V1070" s="28" t="s">
        <v>17029</v>
      </c>
      <c r="W1070" s="26"/>
      <c r="X1070" s="26"/>
      <c r="Y1070" s="26"/>
      <c r="Z1070" s="28" t="s">
        <v>7225</v>
      </c>
      <c r="AA1070" s="26"/>
      <c r="AB1070" s="26"/>
      <c r="AC1070" s="28" t="s">
        <v>17030</v>
      </c>
    </row>
    <row r="1071" spans="2:29" x14ac:dyDescent="0.25">
      <c r="B1071" s="21" t="s">
        <v>7434</v>
      </c>
      <c r="C1071" s="22" t="s">
        <v>8344</v>
      </c>
      <c r="D1071" s="23" t="s">
        <v>8488</v>
      </c>
      <c r="E1071" s="23" t="s">
        <v>7580</v>
      </c>
      <c r="F1071" s="23" t="s">
        <v>13252</v>
      </c>
      <c r="G1071" s="23" t="s">
        <v>8345</v>
      </c>
      <c r="H1071" s="23" t="s">
        <v>17031</v>
      </c>
      <c r="I1071" s="23" t="s">
        <v>17032</v>
      </c>
      <c r="J1071" s="23" t="s">
        <v>17033</v>
      </c>
      <c r="K1071" s="23" t="s">
        <v>17034</v>
      </c>
      <c r="L1071" s="24" t="s">
        <v>17035</v>
      </c>
      <c r="M1071" s="23" t="s">
        <v>7274</v>
      </c>
      <c r="N1071" s="23" t="s">
        <v>17036</v>
      </c>
      <c r="O1071" s="23" t="s">
        <v>17037</v>
      </c>
      <c r="P1071" s="25" t="s">
        <v>17038</v>
      </c>
      <c r="Q1071" s="25" t="s">
        <v>17039</v>
      </c>
      <c r="R1071" s="25" t="s">
        <v>14006</v>
      </c>
      <c r="S1071" s="25" t="s">
        <v>17040</v>
      </c>
      <c r="T1071" s="23" t="s">
        <v>7226</v>
      </c>
      <c r="U1071" s="23" t="s">
        <v>7226</v>
      </c>
      <c r="V1071" s="25" t="s">
        <v>17039</v>
      </c>
      <c r="W1071" s="23" t="s">
        <v>13264</v>
      </c>
      <c r="X1071" s="23" t="s">
        <v>7226</v>
      </c>
      <c r="Y1071" s="23" t="s">
        <v>7226</v>
      </c>
      <c r="Z1071" s="25" t="s">
        <v>7225</v>
      </c>
      <c r="AA1071" s="23" t="s">
        <v>8026</v>
      </c>
      <c r="AB1071" s="23" t="s">
        <v>17041</v>
      </c>
      <c r="AC1071" s="25" t="s">
        <v>17042</v>
      </c>
    </row>
    <row r="1072" spans="2:29" x14ac:dyDescent="0.25">
      <c r="B1072" s="21" t="s">
        <v>7434</v>
      </c>
      <c r="C1072" s="22" t="s">
        <v>8344</v>
      </c>
      <c r="D1072" s="23" t="s">
        <v>8488</v>
      </c>
      <c r="E1072" s="23" t="s">
        <v>7580</v>
      </c>
      <c r="F1072" s="23" t="s">
        <v>13252</v>
      </c>
      <c r="G1072" s="23" t="s">
        <v>8345</v>
      </c>
      <c r="H1072" s="23" t="s">
        <v>17043</v>
      </c>
      <c r="I1072" s="23" t="s">
        <v>17032</v>
      </c>
      <c r="J1072" s="23" t="s">
        <v>17033</v>
      </c>
      <c r="K1072" s="23" t="s">
        <v>17044</v>
      </c>
      <c r="L1072" s="24" t="s">
        <v>17045</v>
      </c>
      <c r="M1072" s="23" t="s">
        <v>7274</v>
      </c>
      <c r="N1072" s="23" t="s">
        <v>17036</v>
      </c>
      <c r="O1072" s="23" t="s">
        <v>17046</v>
      </c>
      <c r="P1072" s="25" t="s">
        <v>17047</v>
      </c>
      <c r="Q1072" s="25" t="s">
        <v>17048</v>
      </c>
      <c r="R1072" s="25" t="s">
        <v>9843</v>
      </c>
      <c r="S1072" s="25" t="s">
        <v>17049</v>
      </c>
      <c r="T1072" s="23" t="s">
        <v>7226</v>
      </c>
      <c r="U1072" s="23" t="s">
        <v>7226</v>
      </c>
      <c r="V1072" s="25" t="s">
        <v>17048</v>
      </c>
      <c r="W1072" s="23" t="s">
        <v>13264</v>
      </c>
      <c r="X1072" s="23" t="s">
        <v>7226</v>
      </c>
      <c r="Y1072" s="23" t="s">
        <v>7226</v>
      </c>
      <c r="Z1072" s="25" t="s">
        <v>7225</v>
      </c>
      <c r="AA1072" s="23" t="s">
        <v>8026</v>
      </c>
      <c r="AB1072" s="23" t="s">
        <v>17041</v>
      </c>
      <c r="AC1072" s="25" t="s">
        <v>17050</v>
      </c>
    </row>
    <row r="1073" spans="2:29" x14ac:dyDescent="0.25">
      <c r="B1073" s="21" t="s">
        <v>7434</v>
      </c>
      <c r="C1073" s="22" t="s">
        <v>8344</v>
      </c>
      <c r="D1073" s="23" t="s">
        <v>8488</v>
      </c>
      <c r="E1073" s="23" t="s">
        <v>7580</v>
      </c>
      <c r="F1073" s="23" t="s">
        <v>13252</v>
      </c>
      <c r="G1073" s="23" t="s">
        <v>8345</v>
      </c>
      <c r="H1073" s="23" t="s">
        <v>17051</v>
      </c>
      <c r="I1073" s="23" t="s">
        <v>17032</v>
      </c>
      <c r="J1073" s="23" t="s">
        <v>17033</v>
      </c>
      <c r="K1073" s="23" t="s">
        <v>17052</v>
      </c>
      <c r="L1073" s="24" t="s">
        <v>17053</v>
      </c>
      <c r="M1073" s="23" t="s">
        <v>7274</v>
      </c>
      <c r="N1073" s="23" t="s">
        <v>17036</v>
      </c>
      <c r="O1073" s="23" t="s">
        <v>17054</v>
      </c>
      <c r="P1073" s="25" t="s">
        <v>17055</v>
      </c>
      <c r="Q1073" s="25" t="s">
        <v>17056</v>
      </c>
      <c r="R1073" s="25" t="s">
        <v>12000</v>
      </c>
      <c r="S1073" s="25" t="s">
        <v>17057</v>
      </c>
      <c r="T1073" s="23" t="s">
        <v>7226</v>
      </c>
      <c r="U1073" s="23" t="s">
        <v>7226</v>
      </c>
      <c r="V1073" s="25" t="s">
        <v>17056</v>
      </c>
      <c r="W1073" s="23" t="s">
        <v>13264</v>
      </c>
      <c r="X1073" s="23" t="s">
        <v>7226</v>
      </c>
      <c r="Y1073" s="23" t="s">
        <v>7226</v>
      </c>
      <c r="Z1073" s="25" t="s">
        <v>7225</v>
      </c>
      <c r="AA1073" s="23" t="s">
        <v>8026</v>
      </c>
      <c r="AB1073" s="23" t="s">
        <v>17041</v>
      </c>
      <c r="AC1073" s="25" t="s">
        <v>17058</v>
      </c>
    </row>
    <row r="1074" spans="2:29" x14ac:dyDescent="0.25">
      <c r="B1074" s="21" t="s">
        <v>7434</v>
      </c>
      <c r="C1074" s="22" t="s">
        <v>8344</v>
      </c>
      <c r="D1074" s="23" t="s">
        <v>8488</v>
      </c>
      <c r="E1074" s="23" t="s">
        <v>7580</v>
      </c>
      <c r="F1074" s="23" t="s">
        <v>13252</v>
      </c>
      <c r="G1074" s="23" t="s">
        <v>8345</v>
      </c>
      <c r="H1074" s="23" t="s">
        <v>17059</v>
      </c>
      <c r="I1074" s="23" t="s">
        <v>17032</v>
      </c>
      <c r="J1074" s="23" t="s">
        <v>17033</v>
      </c>
      <c r="K1074" s="23" t="s">
        <v>17060</v>
      </c>
      <c r="L1074" s="24" t="s">
        <v>17061</v>
      </c>
      <c r="M1074" s="23" t="s">
        <v>7274</v>
      </c>
      <c r="N1074" s="23" t="s">
        <v>17036</v>
      </c>
      <c r="O1074" s="23" t="s">
        <v>17062</v>
      </c>
      <c r="P1074" s="25" t="s">
        <v>17063</v>
      </c>
      <c r="Q1074" s="25" t="s">
        <v>17064</v>
      </c>
      <c r="R1074" s="25" t="s">
        <v>17065</v>
      </c>
      <c r="S1074" s="25" t="s">
        <v>17066</v>
      </c>
      <c r="T1074" s="23" t="s">
        <v>7226</v>
      </c>
      <c r="U1074" s="23" t="s">
        <v>7226</v>
      </c>
      <c r="V1074" s="25" t="s">
        <v>17064</v>
      </c>
      <c r="W1074" s="23" t="s">
        <v>13264</v>
      </c>
      <c r="X1074" s="23" t="s">
        <v>7226</v>
      </c>
      <c r="Y1074" s="23" t="s">
        <v>7226</v>
      </c>
      <c r="Z1074" s="25" t="s">
        <v>7225</v>
      </c>
      <c r="AA1074" s="23" t="s">
        <v>8026</v>
      </c>
      <c r="AB1074" s="23" t="s">
        <v>17041</v>
      </c>
      <c r="AC1074" s="25" t="s">
        <v>17067</v>
      </c>
    </row>
    <row r="1075" spans="2:29" x14ac:dyDescent="0.25">
      <c r="B1075" s="21" t="s">
        <v>7434</v>
      </c>
      <c r="C1075" s="22" t="s">
        <v>8344</v>
      </c>
      <c r="D1075" s="23" t="s">
        <v>8488</v>
      </c>
      <c r="E1075" s="23" t="s">
        <v>7580</v>
      </c>
      <c r="F1075" s="23" t="s">
        <v>13252</v>
      </c>
      <c r="G1075" s="23" t="s">
        <v>8345</v>
      </c>
      <c r="H1075" s="23" t="s">
        <v>17068</v>
      </c>
      <c r="I1075" s="23" t="s">
        <v>17032</v>
      </c>
      <c r="J1075" s="23" t="s">
        <v>17033</v>
      </c>
      <c r="K1075" s="23" t="s">
        <v>17069</v>
      </c>
      <c r="L1075" s="24" t="s">
        <v>17070</v>
      </c>
      <c r="M1075" s="23" t="s">
        <v>7274</v>
      </c>
      <c r="N1075" s="23" t="s">
        <v>17036</v>
      </c>
      <c r="O1075" s="23" t="s">
        <v>17071</v>
      </c>
      <c r="P1075" s="25" t="s">
        <v>17072</v>
      </c>
      <c r="Q1075" s="25" t="s">
        <v>17073</v>
      </c>
      <c r="R1075" s="25" t="s">
        <v>17074</v>
      </c>
      <c r="S1075" s="25" t="s">
        <v>17075</v>
      </c>
      <c r="T1075" s="23" t="s">
        <v>7226</v>
      </c>
      <c r="U1075" s="23" t="s">
        <v>7226</v>
      </c>
      <c r="V1075" s="25" t="s">
        <v>17073</v>
      </c>
      <c r="W1075" s="23" t="s">
        <v>13264</v>
      </c>
      <c r="X1075" s="23" t="s">
        <v>7226</v>
      </c>
      <c r="Y1075" s="23" t="s">
        <v>7226</v>
      </c>
      <c r="Z1075" s="25" t="s">
        <v>7225</v>
      </c>
      <c r="AA1075" s="23" t="s">
        <v>8026</v>
      </c>
      <c r="AB1075" s="23" t="s">
        <v>17041</v>
      </c>
      <c r="AC1075" s="25" t="s">
        <v>17076</v>
      </c>
    </row>
    <row r="1076" spans="2:29" x14ac:dyDescent="0.25">
      <c r="B1076" s="21" t="s">
        <v>7434</v>
      </c>
      <c r="C1076" s="22" t="s">
        <v>8344</v>
      </c>
      <c r="D1076" s="23" t="s">
        <v>8488</v>
      </c>
      <c r="E1076" s="23" t="s">
        <v>7580</v>
      </c>
      <c r="F1076" s="23" t="s">
        <v>13252</v>
      </c>
      <c r="G1076" s="23" t="s">
        <v>8345</v>
      </c>
      <c r="H1076" s="23" t="s">
        <v>17077</v>
      </c>
      <c r="I1076" s="23" t="s">
        <v>17032</v>
      </c>
      <c r="J1076" s="23" t="s">
        <v>17033</v>
      </c>
      <c r="K1076" s="23" t="s">
        <v>17078</v>
      </c>
      <c r="L1076" s="24" t="s">
        <v>11717</v>
      </c>
      <c r="M1076" s="23" t="s">
        <v>7274</v>
      </c>
      <c r="N1076" s="23" t="s">
        <v>17036</v>
      </c>
      <c r="O1076" s="23" t="s">
        <v>17079</v>
      </c>
      <c r="P1076" s="25" t="s">
        <v>17080</v>
      </c>
      <c r="Q1076" s="25" t="s">
        <v>17081</v>
      </c>
      <c r="R1076" s="25" t="s">
        <v>17082</v>
      </c>
      <c r="S1076" s="25" t="s">
        <v>17083</v>
      </c>
      <c r="T1076" s="23" t="s">
        <v>7226</v>
      </c>
      <c r="U1076" s="23" t="s">
        <v>7226</v>
      </c>
      <c r="V1076" s="25" t="s">
        <v>17081</v>
      </c>
      <c r="W1076" s="23" t="s">
        <v>13264</v>
      </c>
      <c r="X1076" s="23" t="s">
        <v>7226</v>
      </c>
      <c r="Y1076" s="23" t="s">
        <v>7226</v>
      </c>
      <c r="Z1076" s="25" t="s">
        <v>7225</v>
      </c>
      <c r="AA1076" s="23" t="s">
        <v>8026</v>
      </c>
      <c r="AB1076" s="23" t="s">
        <v>17041</v>
      </c>
      <c r="AC1076" s="25" t="s">
        <v>17084</v>
      </c>
    </row>
    <row r="1077" spans="2:29" x14ac:dyDescent="0.25">
      <c r="B1077" s="21"/>
      <c r="C1077" s="22"/>
      <c r="D1077" s="23"/>
      <c r="E1077" s="23"/>
      <c r="F1077" s="23"/>
      <c r="G1077" s="23"/>
      <c r="H1077" s="26"/>
      <c r="I1077" s="23"/>
      <c r="J1077" s="26"/>
      <c r="K1077" s="26"/>
      <c r="L1077" s="27" t="s">
        <v>17085</v>
      </c>
      <c r="M1077" s="26"/>
      <c r="N1077" s="26"/>
      <c r="O1077" s="26"/>
      <c r="P1077" s="28" t="s">
        <v>17086</v>
      </c>
      <c r="Q1077" s="28" t="s">
        <v>17087</v>
      </c>
      <c r="R1077" s="28" t="s">
        <v>17088</v>
      </c>
      <c r="S1077" s="28" t="s">
        <v>17089</v>
      </c>
      <c r="T1077" s="26"/>
      <c r="U1077" s="26"/>
      <c r="V1077" s="28" t="s">
        <v>17087</v>
      </c>
      <c r="W1077" s="26"/>
      <c r="X1077" s="26"/>
      <c r="Y1077" s="26"/>
      <c r="Z1077" s="28" t="s">
        <v>7225</v>
      </c>
      <c r="AA1077" s="26"/>
      <c r="AB1077" s="26"/>
      <c r="AC1077" s="28" t="s">
        <v>17090</v>
      </c>
    </row>
    <row r="1078" spans="2:29" x14ac:dyDescent="0.25">
      <c r="B1078" s="21" t="s">
        <v>7434</v>
      </c>
      <c r="C1078" s="22" t="s">
        <v>8344</v>
      </c>
      <c r="D1078" s="23" t="s">
        <v>8488</v>
      </c>
      <c r="E1078" s="23" t="s">
        <v>7580</v>
      </c>
      <c r="F1078" s="23" t="s">
        <v>13252</v>
      </c>
      <c r="G1078" s="23" t="s">
        <v>8345</v>
      </c>
      <c r="H1078" s="23" t="s">
        <v>17091</v>
      </c>
      <c r="I1078" s="23" t="s">
        <v>17092</v>
      </c>
      <c r="J1078" s="23" t="s">
        <v>17033</v>
      </c>
      <c r="K1078" s="23" t="s">
        <v>17093</v>
      </c>
      <c r="L1078" s="24" t="s">
        <v>17094</v>
      </c>
      <c r="M1078" s="23" t="s">
        <v>7274</v>
      </c>
      <c r="N1078" s="23" t="s">
        <v>17036</v>
      </c>
      <c r="O1078" s="23" t="s">
        <v>17095</v>
      </c>
      <c r="P1078" s="25" t="s">
        <v>17096</v>
      </c>
      <c r="Q1078" s="25" t="s">
        <v>17097</v>
      </c>
      <c r="R1078" s="25" t="s">
        <v>10461</v>
      </c>
      <c r="S1078" s="25" t="s">
        <v>17098</v>
      </c>
      <c r="T1078" s="23" t="s">
        <v>7226</v>
      </c>
      <c r="U1078" s="23" t="s">
        <v>7226</v>
      </c>
      <c r="V1078" s="25" t="s">
        <v>17097</v>
      </c>
      <c r="W1078" s="23" t="s">
        <v>13264</v>
      </c>
      <c r="X1078" s="23" t="s">
        <v>7226</v>
      </c>
      <c r="Y1078" s="23" t="s">
        <v>7226</v>
      </c>
      <c r="Z1078" s="25" t="s">
        <v>7225</v>
      </c>
      <c r="AA1078" s="23" t="s">
        <v>8026</v>
      </c>
      <c r="AB1078" s="23" t="s">
        <v>17041</v>
      </c>
      <c r="AC1078" s="25" t="s">
        <v>17099</v>
      </c>
    </row>
    <row r="1079" spans="2:29" x14ac:dyDescent="0.25">
      <c r="B1079" s="21" t="s">
        <v>7434</v>
      </c>
      <c r="C1079" s="22" t="s">
        <v>8344</v>
      </c>
      <c r="D1079" s="23" t="s">
        <v>8488</v>
      </c>
      <c r="E1079" s="23" t="s">
        <v>7580</v>
      </c>
      <c r="F1079" s="23" t="s">
        <v>13252</v>
      </c>
      <c r="G1079" s="23" t="s">
        <v>8345</v>
      </c>
      <c r="H1079" s="23" t="s">
        <v>17100</v>
      </c>
      <c r="I1079" s="23" t="s">
        <v>17092</v>
      </c>
      <c r="J1079" s="23" t="s">
        <v>17033</v>
      </c>
      <c r="K1079" s="23" t="s">
        <v>17101</v>
      </c>
      <c r="L1079" s="24" t="s">
        <v>17102</v>
      </c>
      <c r="M1079" s="23" t="s">
        <v>7274</v>
      </c>
      <c r="N1079" s="23" t="s">
        <v>17036</v>
      </c>
      <c r="O1079" s="23" t="s">
        <v>17103</v>
      </c>
      <c r="P1079" s="25" t="s">
        <v>17104</v>
      </c>
      <c r="Q1079" s="25" t="s">
        <v>17105</v>
      </c>
      <c r="R1079" s="25" t="s">
        <v>17106</v>
      </c>
      <c r="S1079" s="25" t="s">
        <v>17107</v>
      </c>
      <c r="T1079" s="23" t="s">
        <v>7226</v>
      </c>
      <c r="U1079" s="23" t="s">
        <v>7226</v>
      </c>
      <c r="V1079" s="25" t="s">
        <v>17105</v>
      </c>
      <c r="W1079" s="23" t="s">
        <v>13264</v>
      </c>
      <c r="X1079" s="23" t="s">
        <v>7226</v>
      </c>
      <c r="Y1079" s="23" t="s">
        <v>7226</v>
      </c>
      <c r="Z1079" s="25" t="s">
        <v>7225</v>
      </c>
      <c r="AA1079" s="23" t="s">
        <v>8026</v>
      </c>
      <c r="AB1079" s="23" t="s">
        <v>17041</v>
      </c>
      <c r="AC1079" s="25" t="s">
        <v>17108</v>
      </c>
    </row>
    <row r="1080" spans="2:29" x14ac:dyDescent="0.25">
      <c r="B1080" s="21" t="s">
        <v>7434</v>
      </c>
      <c r="C1080" s="22" t="s">
        <v>8344</v>
      </c>
      <c r="D1080" s="23" t="s">
        <v>8488</v>
      </c>
      <c r="E1080" s="23" t="s">
        <v>7580</v>
      </c>
      <c r="F1080" s="23" t="s">
        <v>13252</v>
      </c>
      <c r="G1080" s="23" t="s">
        <v>8345</v>
      </c>
      <c r="H1080" s="23" t="s">
        <v>17109</v>
      </c>
      <c r="I1080" s="23" t="s">
        <v>17092</v>
      </c>
      <c r="J1080" s="23" t="s">
        <v>17033</v>
      </c>
      <c r="K1080" s="23" t="s">
        <v>17110</v>
      </c>
      <c r="L1080" s="24" t="s">
        <v>17111</v>
      </c>
      <c r="M1080" s="23" t="s">
        <v>7274</v>
      </c>
      <c r="N1080" s="23" t="s">
        <v>17036</v>
      </c>
      <c r="O1080" s="23" t="s">
        <v>17112</v>
      </c>
      <c r="P1080" s="25" t="s">
        <v>17113</v>
      </c>
      <c r="Q1080" s="25" t="s">
        <v>17114</v>
      </c>
      <c r="R1080" s="25" t="s">
        <v>10721</v>
      </c>
      <c r="S1080" s="25" t="s">
        <v>17115</v>
      </c>
      <c r="T1080" s="23" t="s">
        <v>7226</v>
      </c>
      <c r="U1080" s="23" t="s">
        <v>7226</v>
      </c>
      <c r="V1080" s="25" t="s">
        <v>17114</v>
      </c>
      <c r="W1080" s="23" t="s">
        <v>13264</v>
      </c>
      <c r="X1080" s="23" t="s">
        <v>7226</v>
      </c>
      <c r="Y1080" s="23" t="s">
        <v>7226</v>
      </c>
      <c r="Z1080" s="25" t="s">
        <v>7225</v>
      </c>
      <c r="AA1080" s="23" t="s">
        <v>8026</v>
      </c>
      <c r="AB1080" s="23" t="s">
        <v>17041</v>
      </c>
      <c r="AC1080" s="25" t="s">
        <v>17116</v>
      </c>
    </row>
    <row r="1081" spans="2:29" x14ac:dyDescent="0.25">
      <c r="B1081" s="21" t="s">
        <v>7434</v>
      </c>
      <c r="C1081" s="22" t="s">
        <v>8344</v>
      </c>
      <c r="D1081" s="23" t="s">
        <v>8488</v>
      </c>
      <c r="E1081" s="23" t="s">
        <v>7580</v>
      </c>
      <c r="F1081" s="23" t="s">
        <v>13252</v>
      </c>
      <c r="G1081" s="23" t="s">
        <v>8345</v>
      </c>
      <c r="H1081" s="23" t="s">
        <v>17117</v>
      </c>
      <c r="I1081" s="23" t="s">
        <v>17092</v>
      </c>
      <c r="J1081" s="23" t="s">
        <v>17033</v>
      </c>
      <c r="K1081" s="23" t="s">
        <v>17118</v>
      </c>
      <c r="L1081" s="24" t="s">
        <v>17119</v>
      </c>
      <c r="M1081" s="23" t="s">
        <v>7274</v>
      </c>
      <c r="N1081" s="23" t="s">
        <v>17036</v>
      </c>
      <c r="O1081" s="23" t="s">
        <v>17095</v>
      </c>
      <c r="P1081" s="25" t="s">
        <v>17120</v>
      </c>
      <c r="Q1081" s="25" t="s">
        <v>17121</v>
      </c>
      <c r="R1081" s="25" t="s">
        <v>16629</v>
      </c>
      <c r="S1081" s="25" t="s">
        <v>17122</v>
      </c>
      <c r="T1081" s="23" t="s">
        <v>7226</v>
      </c>
      <c r="U1081" s="23" t="s">
        <v>7226</v>
      </c>
      <c r="V1081" s="25" t="s">
        <v>17121</v>
      </c>
      <c r="W1081" s="23" t="s">
        <v>13264</v>
      </c>
      <c r="X1081" s="23" t="s">
        <v>7226</v>
      </c>
      <c r="Y1081" s="23" t="s">
        <v>7226</v>
      </c>
      <c r="Z1081" s="25" t="s">
        <v>7225</v>
      </c>
      <c r="AA1081" s="23" t="s">
        <v>8026</v>
      </c>
      <c r="AB1081" s="23" t="s">
        <v>17041</v>
      </c>
      <c r="AC1081" s="25" t="s">
        <v>17123</v>
      </c>
    </row>
    <row r="1082" spans="2:29" x14ac:dyDescent="0.25">
      <c r="B1082" s="21" t="s">
        <v>7434</v>
      </c>
      <c r="C1082" s="22" t="s">
        <v>8344</v>
      </c>
      <c r="D1082" s="23" t="s">
        <v>8488</v>
      </c>
      <c r="E1082" s="23" t="s">
        <v>7580</v>
      </c>
      <c r="F1082" s="23" t="s">
        <v>13252</v>
      </c>
      <c r="G1082" s="23" t="s">
        <v>8345</v>
      </c>
      <c r="H1082" s="23" t="s">
        <v>17124</v>
      </c>
      <c r="I1082" s="23" t="s">
        <v>17092</v>
      </c>
      <c r="J1082" s="23" t="s">
        <v>17033</v>
      </c>
      <c r="K1082" s="23" t="s">
        <v>17125</v>
      </c>
      <c r="L1082" s="24" t="s">
        <v>17126</v>
      </c>
      <c r="M1082" s="23" t="s">
        <v>7274</v>
      </c>
      <c r="N1082" s="23" t="s">
        <v>17036</v>
      </c>
      <c r="O1082" s="23" t="s">
        <v>17127</v>
      </c>
      <c r="P1082" s="25" t="s">
        <v>17128</v>
      </c>
      <c r="Q1082" s="25" t="s">
        <v>17129</v>
      </c>
      <c r="R1082" s="25" t="s">
        <v>17130</v>
      </c>
      <c r="S1082" s="25" t="s">
        <v>17131</v>
      </c>
      <c r="T1082" s="23" t="s">
        <v>7226</v>
      </c>
      <c r="U1082" s="23" t="s">
        <v>7226</v>
      </c>
      <c r="V1082" s="25" t="s">
        <v>17129</v>
      </c>
      <c r="W1082" s="23" t="s">
        <v>13264</v>
      </c>
      <c r="X1082" s="23" t="s">
        <v>7226</v>
      </c>
      <c r="Y1082" s="23" t="s">
        <v>7226</v>
      </c>
      <c r="Z1082" s="25" t="s">
        <v>7225</v>
      </c>
      <c r="AA1082" s="23" t="s">
        <v>8026</v>
      </c>
      <c r="AB1082" s="23" t="s">
        <v>17041</v>
      </c>
      <c r="AC1082" s="25" t="s">
        <v>17132</v>
      </c>
    </row>
    <row r="1083" spans="2:29" x14ac:dyDescent="0.25">
      <c r="B1083" s="21"/>
      <c r="C1083" s="22"/>
      <c r="D1083" s="23"/>
      <c r="E1083" s="23"/>
      <c r="F1083" s="23"/>
      <c r="G1083" s="23"/>
      <c r="H1083" s="26"/>
      <c r="I1083" s="23"/>
      <c r="J1083" s="26"/>
      <c r="K1083" s="26"/>
      <c r="L1083" s="27" t="s">
        <v>17133</v>
      </c>
      <c r="M1083" s="26"/>
      <c r="N1083" s="26"/>
      <c r="O1083" s="26"/>
      <c r="P1083" s="28" t="s">
        <v>17134</v>
      </c>
      <c r="Q1083" s="28" t="s">
        <v>17135</v>
      </c>
      <c r="R1083" s="28" t="s">
        <v>17136</v>
      </c>
      <c r="S1083" s="28" t="s">
        <v>17137</v>
      </c>
      <c r="T1083" s="26"/>
      <c r="U1083" s="26"/>
      <c r="V1083" s="28" t="s">
        <v>17135</v>
      </c>
      <c r="W1083" s="26"/>
      <c r="X1083" s="26"/>
      <c r="Y1083" s="26"/>
      <c r="Z1083" s="28" t="s">
        <v>7225</v>
      </c>
      <c r="AA1083" s="26"/>
      <c r="AB1083" s="26"/>
      <c r="AC1083" s="28" t="s">
        <v>17138</v>
      </c>
    </row>
    <row r="1084" spans="2:29" x14ac:dyDescent="0.25">
      <c r="B1084" s="21" t="s">
        <v>7434</v>
      </c>
      <c r="C1084" s="22" t="s">
        <v>8344</v>
      </c>
      <c r="D1084" s="23" t="s">
        <v>7434</v>
      </c>
      <c r="E1084" s="23" t="s">
        <v>8630</v>
      </c>
      <c r="F1084" s="23" t="s">
        <v>13252</v>
      </c>
      <c r="G1084" s="23" t="s">
        <v>8631</v>
      </c>
      <c r="H1084" s="23" t="s">
        <v>17139</v>
      </c>
      <c r="I1084" s="23" t="s">
        <v>17140</v>
      </c>
      <c r="J1084" s="23" t="s">
        <v>17141</v>
      </c>
      <c r="K1084" s="23" t="s">
        <v>17142</v>
      </c>
      <c r="L1084" s="24" t="s">
        <v>17143</v>
      </c>
      <c r="M1084" s="23" t="s">
        <v>7274</v>
      </c>
      <c r="N1084" s="23" t="s">
        <v>8500</v>
      </c>
      <c r="O1084" s="23" t="s">
        <v>17144</v>
      </c>
      <c r="P1084" s="25" t="s">
        <v>17145</v>
      </c>
      <c r="Q1084" s="25" t="s">
        <v>17146</v>
      </c>
      <c r="R1084" s="25" t="s">
        <v>17147</v>
      </c>
      <c r="S1084" s="25" t="s">
        <v>17148</v>
      </c>
      <c r="T1084" s="23" t="s">
        <v>7226</v>
      </c>
      <c r="U1084" s="23" t="s">
        <v>7226</v>
      </c>
      <c r="V1084" s="25" t="s">
        <v>17146</v>
      </c>
      <c r="W1084" s="23" t="s">
        <v>13264</v>
      </c>
      <c r="X1084" s="23" t="s">
        <v>7226</v>
      </c>
      <c r="Y1084" s="23" t="s">
        <v>7226</v>
      </c>
      <c r="Z1084" s="25" t="s">
        <v>7225</v>
      </c>
      <c r="AA1084" s="23" t="s">
        <v>8026</v>
      </c>
      <c r="AB1084" s="23" t="s">
        <v>13768</v>
      </c>
      <c r="AC1084" s="25" t="s">
        <v>17149</v>
      </c>
    </row>
    <row r="1085" spans="2:29" x14ac:dyDescent="0.25">
      <c r="B1085" s="21" t="s">
        <v>7434</v>
      </c>
      <c r="C1085" s="22" t="s">
        <v>8344</v>
      </c>
      <c r="D1085" s="23" t="s">
        <v>7434</v>
      </c>
      <c r="E1085" s="23" t="s">
        <v>8630</v>
      </c>
      <c r="F1085" s="23" t="s">
        <v>13252</v>
      </c>
      <c r="G1085" s="23" t="s">
        <v>8631</v>
      </c>
      <c r="H1085" s="23" t="s">
        <v>17150</v>
      </c>
      <c r="I1085" s="23" t="s">
        <v>17140</v>
      </c>
      <c r="J1085" s="23" t="s">
        <v>17141</v>
      </c>
      <c r="K1085" s="23" t="s">
        <v>17151</v>
      </c>
      <c r="L1085" s="24" t="s">
        <v>17152</v>
      </c>
      <c r="M1085" s="23" t="s">
        <v>7274</v>
      </c>
      <c r="N1085" s="23" t="s">
        <v>8500</v>
      </c>
      <c r="O1085" s="23" t="s">
        <v>17153</v>
      </c>
      <c r="P1085" s="25" t="s">
        <v>17154</v>
      </c>
      <c r="Q1085" s="25" t="s">
        <v>17155</v>
      </c>
      <c r="R1085" s="25" t="s">
        <v>14049</v>
      </c>
      <c r="S1085" s="25" t="s">
        <v>17156</v>
      </c>
      <c r="T1085" s="23" t="s">
        <v>7226</v>
      </c>
      <c r="U1085" s="23" t="s">
        <v>7226</v>
      </c>
      <c r="V1085" s="25" t="s">
        <v>17155</v>
      </c>
      <c r="W1085" s="23" t="s">
        <v>13264</v>
      </c>
      <c r="X1085" s="23" t="s">
        <v>7226</v>
      </c>
      <c r="Y1085" s="23" t="s">
        <v>7226</v>
      </c>
      <c r="Z1085" s="25" t="s">
        <v>7225</v>
      </c>
      <c r="AA1085" s="23" t="s">
        <v>8026</v>
      </c>
      <c r="AB1085" s="23" t="s">
        <v>13768</v>
      </c>
      <c r="AC1085" s="25" t="s">
        <v>17157</v>
      </c>
    </row>
    <row r="1086" spans="2:29" x14ac:dyDescent="0.25">
      <c r="B1086" s="21" t="s">
        <v>7434</v>
      </c>
      <c r="C1086" s="22" t="s">
        <v>8344</v>
      </c>
      <c r="D1086" s="23" t="s">
        <v>7434</v>
      </c>
      <c r="E1086" s="23" t="s">
        <v>8630</v>
      </c>
      <c r="F1086" s="23" t="s">
        <v>13252</v>
      </c>
      <c r="G1086" s="23" t="s">
        <v>8631</v>
      </c>
      <c r="H1086" s="23" t="s">
        <v>17158</v>
      </c>
      <c r="I1086" s="23" t="s">
        <v>17140</v>
      </c>
      <c r="J1086" s="23" t="s">
        <v>17141</v>
      </c>
      <c r="K1086" s="23" t="s">
        <v>17159</v>
      </c>
      <c r="L1086" s="24" t="s">
        <v>17160</v>
      </c>
      <c r="M1086" s="23" t="s">
        <v>7274</v>
      </c>
      <c r="N1086" s="23" t="s">
        <v>8500</v>
      </c>
      <c r="O1086" s="23" t="s">
        <v>17161</v>
      </c>
      <c r="P1086" s="25" t="s">
        <v>17162</v>
      </c>
      <c r="Q1086" s="25" t="s">
        <v>17163</v>
      </c>
      <c r="R1086" s="25" t="s">
        <v>17164</v>
      </c>
      <c r="S1086" s="25" t="s">
        <v>17165</v>
      </c>
      <c r="T1086" s="23" t="s">
        <v>7226</v>
      </c>
      <c r="U1086" s="23" t="s">
        <v>7226</v>
      </c>
      <c r="V1086" s="25" t="s">
        <v>17163</v>
      </c>
      <c r="W1086" s="23" t="s">
        <v>13264</v>
      </c>
      <c r="X1086" s="23" t="s">
        <v>7226</v>
      </c>
      <c r="Y1086" s="23" t="s">
        <v>7226</v>
      </c>
      <c r="Z1086" s="25" t="s">
        <v>7225</v>
      </c>
      <c r="AA1086" s="23" t="s">
        <v>8026</v>
      </c>
      <c r="AB1086" s="23" t="s">
        <v>13768</v>
      </c>
      <c r="AC1086" s="25" t="s">
        <v>17166</v>
      </c>
    </row>
    <row r="1087" spans="2:29" x14ac:dyDescent="0.25">
      <c r="B1087" s="21" t="s">
        <v>7434</v>
      </c>
      <c r="C1087" s="22" t="s">
        <v>8344</v>
      </c>
      <c r="D1087" s="23" t="s">
        <v>7434</v>
      </c>
      <c r="E1087" s="23" t="s">
        <v>8630</v>
      </c>
      <c r="F1087" s="23" t="s">
        <v>13252</v>
      </c>
      <c r="G1087" s="23" t="s">
        <v>8631</v>
      </c>
      <c r="H1087" s="23" t="s">
        <v>17167</v>
      </c>
      <c r="I1087" s="23" t="s">
        <v>17140</v>
      </c>
      <c r="J1087" s="23" t="s">
        <v>17141</v>
      </c>
      <c r="K1087" s="23" t="s">
        <v>17168</v>
      </c>
      <c r="L1087" s="24" t="s">
        <v>17169</v>
      </c>
      <c r="M1087" s="23" t="s">
        <v>7274</v>
      </c>
      <c r="N1087" s="23" t="s">
        <v>8500</v>
      </c>
      <c r="O1087" s="23" t="s">
        <v>17153</v>
      </c>
      <c r="P1087" s="25" t="s">
        <v>17170</v>
      </c>
      <c r="Q1087" s="25" t="s">
        <v>17171</v>
      </c>
      <c r="R1087" s="25" t="s">
        <v>17172</v>
      </c>
      <c r="S1087" s="25" t="s">
        <v>17173</v>
      </c>
      <c r="T1087" s="23" t="s">
        <v>7226</v>
      </c>
      <c r="U1087" s="23" t="s">
        <v>7226</v>
      </c>
      <c r="V1087" s="25" t="s">
        <v>17171</v>
      </c>
      <c r="W1087" s="23" t="s">
        <v>13264</v>
      </c>
      <c r="X1087" s="23" t="s">
        <v>7226</v>
      </c>
      <c r="Y1087" s="23" t="s">
        <v>7226</v>
      </c>
      <c r="Z1087" s="25" t="s">
        <v>7225</v>
      </c>
      <c r="AA1087" s="23" t="s">
        <v>8026</v>
      </c>
      <c r="AB1087" s="23" t="s">
        <v>13768</v>
      </c>
      <c r="AC1087" s="25" t="s">
        <v>17174</v>
      </c>
    </row>
    <row r="1088" spans="2:29" x14ac:dyDescent="0.25">
      <c r="B1088" s="21" t="s">
        <v>7434</v>
      </c>
      <c r="C1088" s="22" t="s">
        <v>8344</v>
      </c>
      <c r="D1088" s="23" t="s">
        <v>7434</v>
      </c>
      <c r="E1088" s="23" t="s">
        <v>8630</v>
      </c>
      <c r="F1088" s="23" t="s">
        <v>13252</v>
      </c>
      <c r="G1088" s="23" t="s">
        <v>8631</v>
      </c>
      <c r="H1088" s="23" t="s">
        <v>17175</v>
      </c>
      <c r="I1088" s="23" t="s">
        <v>17140</v>
      </c>
      <c r="J1088" s="23" t="s">
        <v>17141</v>
      </c>
      <c r="K1088" s="23" t="s">
        <v>17176</v>
      </c>
      <c r="L1088" s="24" t="s">
        <v>17177</v>
      </c>
      <c r="M1088" s="23" t="s">
        <v>7274</v>
      </c>
      <c r="N1088" s="23" t="s">
        <v>8500</v>
      </c>
      <c r="O1088" s="23" t="s">
        <v>17178</v>
      </c>
      <c r="P1088" s="25" t="s">
        <v>17179</v>
      </c>
      <c r="Q1088" s="25" t="s">
        <v>17180</v>
      </c>
      <c r="R1088" s="25" t="s">
        <v>17181</v>
      </c>
      <c r="S1088" s="25" t="s">
        <v>17182</v>
      </c>
      <c r="T1088" s="23" t="s">
        <v>7226</v>
      </c>
      <c r="U1088" s="23" t="s">
        <v>7226</v>
      </c>
      <c r="V1088" s="25" t="s">
        <v>17180</v>
      </c>
      <c r="W1088" s="23" t="s">
        <v>13264</v>
      </c>
      <c r="X1088" s="23" t="s">
        <v>7226</v>
      </c>
      <c r="Y1088" s="23" t="s">
        <v>7226</v>
      </c>
      <c r="Z1088" s="25" t="s">
        <v>7225</v>
      </c>
      <c r="AA1088" s="23" t="s">
        <v>8026</v>
      </c>
      <c r="AB1088" s="23" t="s">
        <v>13768</v>
      </c>
      <c r="AC1088" s="25" t="s">
        <v>17183</v>
      </c>
    </row>
    <row r="1089" spans="2:29" x14ac:dyDescent="0.25">
      <c r="B1089" s="21" t="s">
        <v>7434</v>
      </c>
      <c r="C1089" s="22" t="s">
        <v>8344</v>
      </c>
      <c r="D1089" s="23" t="s">
        <v>7434</v>
      </c>
      <c r="E1089" s="23" t="s">
        <v>8630</v>
      </c>
      <c r="F1089" s="23" t="s">
        <v>13252</v>
      </c>
      <c r="G1089" s="23" t="s">
        <v>8631</v>
      </c>
      <c r="H1089" s="23" t="s">
        <v>17184</v>
      </c>
      <c r="I1089" s="23" t="s">
        <v>17140</v>
      </c>
      <c r="J1089" s="23" t="s">
        <v>17141</v>
      </c>
      <c r="K1089" s="23" t="s">
        <v>17185</v>
      </c>
      <c r="L1089" s="24" t="s">
        <v>17186</v>
      </c>
      <c r="M1089" s="23" t="s">
        <v>7274</v>
      </c>
      <c r="N1089" s="23" t="s">
        <v>8500</v>
      </c>
      <c r="O1089" s="23" t="s">
        <v>17187</v>
      </c>
      <c r="P1089" s="25" t="s">
        <v>17188</v>
      </c>
      <c r="Q1089" s="25" t="s">
        <v>17189</v>
      </c>
      <c r="R1089" s="25" t="s">
        <v>9600</v>
      </c>
      <c r="S1089" s="25" t="s">
        <v>17190</v>
      </c>
      <c r="T1089" s="23" t="s">
        <v>7226</v>
      </c>
      <c r="U1089" s="23" t="s">
        <v>7226</v>
      </c>
      <c r="V1089" s="25" t="s">
        <v>17189</v>
      </c>
      <c r="W1089" s="23" t="s">
        <v>13264</v>
      </c>
      <c r="X1089" s="23" t="s">
        <v>7226</v>
      </c>
      <c r="Y1089" s="23" t="s">
        <v>7226</v>
      </c>
      <c r="Z1089" s="25" t="s">
        <v>7225</v>
      </c>
      <c r="AA1089" s="23" t="s">
        <v>8026</v>
      </c>
      <c r="AB1089" s="23" t="s">
        <v>13768</v>
      </c>
      <c r="AC1089" s="25" t="s">
        <v>17191</v>
      </c>
    </row>
    <row r="1090" spans="2:29" x14ac:dyDescent="0.25">
      <c r="B1090" s="21" t="s">
        <v>7434</v>
      </c>
      <c r="C1090" s="22" t="s">
        <v>8344</v>
      </c>
      <c r="D1090" s="23" t="s">
        <v>7434</v>
      </c>
      <c r="E1090" s="23" t="s">
        <v>8630</v>
      </c>
      <c r="F1090" s="23" t="s">
        <v>13252</v>
      </c>
      <c r="G1090" s="23" t="s">
        <v>8631</v>
      </c>
      <c r="H1090" s="23" t="s">
        <v>17192</v>
      </c>
      <c r="I1090" s="23" t="s">
        <v>17140</v>
      </c>
      <c r="J1090" s="23" t="s">
        <v>17141</v>
      </c>
      <c r="K1090" s="23" t="s">
        <v>17193</v>
      </c>
      <c r="L1090" s="24" t="s">
        <v>17194</v>
      </c>
      <c r="M1090" s="23" t="s">
        <v>7274</v>
      </c>
      <c r="N1090" s="23" t="s">
        <v>8500</v>
      </c>
      <c r="O1090" s="23" t="s">
        <v>17195</v>
      </c>
      <c r="P1090" s="25" t="s">
        <v>17196</v>
      </c>
      <c r="Q1090" s="25" t="s">
        <v>17197</v>
      </c>
      <c r="R1090" s="25" t="s">
        <v>17198</v>
      </c>
      <c r="S1090" s="25" t="s">
        <v>17199</v>
      </c>
      <c r="T1090" s="23" t="s">
        <v>7226</v>
      </c>
      <c r="U1090" s="23" t="s">
        <v>7226</v>
      </c>
      <c r="V1090" s="25" t="s">
        <v>17197</v>
      </c>
      <c r="W1090" s="23" t="s">
        <v>13264</v>
      </c>
      <c r="X1090" s="23" t="s">
        <v>7226</v>
      </c>
      <c r="Y1090" s="23" t="s">
        <v>7226</v>
      </c>
      <c r="Z1090" s="25" t="s">
        <v>7225</v>
      </c>
      <c r="AA1090" s="23" t="s">
        <v>8026</v>
      </c>
      <c r="AB1090" s="23" t="s">
        <v>13768</v>
      </c>
      <c r="AC1090" s="25" t="s">
        <v>17200</v>
      </c>
    </row>
    <row r="1091" spans="2:29" x14ac:dyDescent="0.25">
      <c r="B1091" s="21" t="s">
        <v>7434</v>
      </c>
      <c r="C1091" s="22" t="s">
        <v>8344</v>
      </c>
      <c r="D1091" s="23" t="s">
        <v>7434</v>
      </c>
      <c r="E1091" s="23" t="s">
        <v>8630</v>
      </c>
      <c r="F1091" s="23" t="s">
        <v>13252</v>
      </c>
      <c r="G1091" s="23" t="s">
        <v>8631</v>
      </c>
      <c r="H1091" s="23" t="s">
        <v>17201</v>
      </c>
      <c r="I1091" s="23" t="s">
        <v>17140</v>
      </c>
      <c r="J1091" s="23" t="s">
        <v>17141</v>
      </c>
      <c r="K1091" s="23" t="s">
        <v>17202</v>
      </c>
      <c r="L1091" s="24" t="s">
        <v>17203</v>
      </c>
      <c r="M1091" s="23" t="s">
        <v>7274</v>
      </c>
      <c r="N1091" s="23" t="s">
        <v>8500</v>
      </c>
      <c r="O1091" s="23" t="s">
        <v>17153</v>
      </c>
      <c r="P1091" s="25" t="s">
        <v>17204</v>
      </c>
      <c r="Q1091" s="25" t="s">
        <v>17205</v>
      </c>
      <c r="R1091" s="25" t="s">
        <v>17206</v>
      </c>
      <c r="S1091" s="25" t="s">
        <v>17207</v>
      </c>
      <c r="T1091" s="23" t="s">
        <v>7226</v>
      </c>
      <c r="U1091" s="23" t="s">
        <v>7226</v>
      </c>
      <c r="V1091" s="25" t="s">
        <v>17205</v>
      </c>
      <c r="W1091" s="23" t="s">
        <v>13264</v>
      </c>
      <c r="X1091" s="23" t="s">
        <v>7226</v>
      </c>
      <c r="Y1091" s="23" t="s">
        <v>7226</v>
      </c>
      <c r="Z1091" s="25" t="s">
        <v>7225</v>
      </c>
      <c r="AA1091" s="23" t="s">
        <v>8026</v>
      </c>
      <c r="AB1091" s="23" t="s">
        <v>13768</v>
      </c>
      <c r="AC1091" s="25" t="s">
        <v>17208</v>
      </c>
    </row>
    <row r="1092" spans="2:29" x14ac:dyDescent="0.25">
      <c r="B1092" s="21" t="s">
        <v>7434</v>
      </c>
      <c r="C1092" s="22" t="s">
        <v>8344</v>
      </c>
      <c r="D1092" s="23" t="s">
        <v>7434</v>
      </c>
      <c r="E1092" s="23" t="s">
        <v>8630</v>
      </c>
      <c r="F1092" s="23" t="s">
        <v>13252</v>
      </c>
      <c r="G1092" s="23" t="s">
        <v>8631</v>
      </c>
      <c r="H1092" s="23" t="s">
        <v>17209</v>
      </c>
      <c r="I1092" s="23" t="s">
        <v>17140</v>
      </c>
      <c r="J1092" s="23" t="s">
        <v>17141</v>
      </c>
      <c r="K1092" s="23" t="s">
        <v>17210</v>
      </c>
      <c r="L1092" s="24" t="s">
        <v>17211</v>
      </c>
      <c r="M1092" s="23" t="s">
        <v>7274</v>
      </c>
      <c r="N1092" s="23" t="s">
        <v>8500</v>
      </c>
      <c r="O1092" s="23" t="s">
        <v>17212</v>
      </c>
      <c r="P1092" s="25" t="s">
        <v>17213</v>
      </c>
      <c r="Q1092" s="25" t="s">
        <v>17214</v>
      </c>
      <c r="R1092" s="25" t="s">
        <v>10461</v>
      </c>
      <c r="S1092" s="25" t="s">
        <v>17215</v>
      </c>
      <c r="T1092" s="23" t="s">
        <v>7226</v>
      </c>
      <c r="U1092" s="23" t="s">
        <v>7226</v>
      </c>
      <c r="V1092" s="25" t="s">
        <v>17214</v>
      </c>
      <c r="W1092" s="23" t="s">
        <v>13264</v>
      </c>
      <c r="X1092" s="23" t="s">
        <v>7226</v>
      </c>
      <c r="Y1092" s="23" t="s">
        <v>7226</v>
      </c>
      <c r="Z1092" s="25" t="s">
        <v>7225</v>
      </c>
      <c r="AA1092" s="23" t="s">
        <v>8026</v>
      </c>
      <c r="AB1092" s="23" t="s">
        <v>13768</v>
      </c>
      <c r="AC1092" s="25" t="s">
        <v>17216</v>
      </c>
    </row>
    <row r="1093" spans="2:29" x14ac:dyDescent="0.25">
      <c r="B1093" s="21" t="s">
        <v>7434</v>
      </c>
      <c r="C1093" s="22" t="s">
        <v>8344</v>
      </c>
      <c r="D1093" s="23" t="s">
        <v>7434</v>
      </c>
      <c r="E1093" s="23" t="s">
        <v>8630</v>
      </c>
      <c r="F1093" s="23" t="s">
        <v>13252</v>
      </c>
      <c r="G1093" s="23" t="s">
        <v>8631</v>
      </c>
      <c r="H1093" s="23" t="s">
        <v>17217</v>
      </c>
      <c r="I1093" s="23" t="s">
        <v>17140</v>
      </c>
      <c r="J1093" s="23" t="s">
        <v>17141</v>
      </c>
      <c r="K1093" s="23" t="s">
        <v>17218</v>
      </c>
      <c r="L1093" s="24" t="s">
        <v>17219</v>
      </c>
      <c r="M1093" s="23" t="s">
        <v>7274</v>
      </c>
      <c r="N1093" s="23" t="s">
        <v>8500</v>
      </c>
      <c r="O1093" s="23" t="s">
        <v>17220</v>
      </c>
      <c r="P1093" s="25" t="s">
        <v>17221</v>
      </c>
      <c r="Q1093" s="25" t="s">
        <v>17222</v>
      </c>
      <c r="R1093" s="25" t="s">
        <v>17223</v>
      </c>
      <c r="S1093" s="25" t="s">
        <v>17224</v>
      </c>
      <c r="T1093" s="23" t="s">
        <v>7226</v>
      </c>
      <c r="U1093" s="23" t="s">
        <v>7226</v>
      </c>
      <c r="V1093" s="25" t="s">
        <v>17222</v>
      </c>
      <c r="W1093" s="23" t="s">
        <v>13264</v>
      </c>
      <c r="X1093" s="23" t="s">
        <v>7226</v>
      </c>
      <c r="Y1093" s="23" t="s">
        <v>7226</v>
      </c>
      <c r="Z1093" s="25" t="s">
        <v>7225</v>
      </c>
      <c r="AA1093" s="23" t="s">
        <v>8026</v>
      </c>
      <c r="AB1093" s="23" t="s">
        <v>13768</v>
      </c>
      <c r="AC1093" s="25" t="s">
        <v>17225</v>
      </c>
    </row>
    <row r="1094" spans="2:29" x14ac:dyDescent="0.25">
      <c r="B1094" s="21"/>
      <c r="C1094" s="22"/>
      <c r="D1094" s="23"/>
      <c r="E1094" s="23"/>
      <c r="F1094" s="23"/>
      <c r="G1094" s="23"/>
      <c r="H1094" s="26"/>
      <c r="I1094" s="23"/>
      <c r="J1094" s="26"/>
      <c r="K1094" s="26"/>
      <c r="L1094" s="27" t="s">
        <v>17226</v>
      </c>
      <c r="M1094" s="26"/>
      <c r="N1094" s="26"/>
      <c r="O1094" s="26"/>
      <c r="P1094" s="28" t="s">
        <v>17227</v>
      </c>
      <c r="Q1094" s="28" t="s">
        <v>17228</v>
      </c>
      <c r="R1094" s="28" t="s">
        <v>17229</v>
      </c>
      <c r="S1094" s="28" t="s">
        <v>17230</v>
      </c>
      <c r="T1094" s="26"/>
      <c r="U1094" s="26"/>
      <c r="V1094" s="28" t="s">
        <v>17228</v>
      </c>
      <c r="W1094" s="26"/>
      <c r="X1094" s="26"/>
      <c r="Y1094" s="26"/>
      <c r="Z1094" s="28" t="s">
        <v>7225</v>
      </c>
      <c r="AA1094" s="26"/>
      <c r="AB1094" s="26"/>
      <c r="AC1094" s="28" t="s">
        <v>17231</v>
      </c>
    </row>
    <row r="1095" spans="2:29" x14ac:dyDescent="0.25">
      <c r="B1095" s="21" t="s">
        <v>7434</v>
      </c>
      <c r="C1095" s="22" t="s">
        <v>8344</v>
      </c>
      <c r="D1095" s="23" t="s">
        <v>7434</v>
      </c>
      <c r="E1095" s="23" t="s">
        <v>7580</v>
      </c>
      <c r="F1095" s="23" t="s">
        <v>13755</v>
      </c>
      <c r="G1095" s="23" t="s">
        <v>8345</v>
      </c>
      <c r="H1095" s="23" t="s">
        <v>17232</v>
      </c>
      <c r="I1095" s="23" t="s">
        <v>17233</v>
      </c>
      <c r="J1095" s="23" t="s">
        <v>14794</v>
      </c>
      <c r="K1095" s="23" t="s">
        <v>17234</v>
      </c>
      <c r="L1095" s="24" t="s">
        <v>17235</v>
      </c>
      <c r="M1095" s="23" t="s">
        <v>7274</v>
      </c>
      <c r="N1095" s="23" t="s">
        <v>17236</v>
      </c>
      <c r="O1095" s="23" t="s">
        <v>17237</v>
      </c>
      <c r="P1095" s="25" t="s">
        <v>17238</v>
      </c>
      <c r="Q1095" s="25" t="s">
        <v>17239</v>
      </c>
      <c r="R1095" s="25" t="s">
        <v>8801</v>
      </c>
      <c r="S1095" s="25" t="s">
        <v>17240</v>
      </c>
      <c r="T1095" s="23" t="s">
        <v>7226</v>
      </c>
      <c r="U1095" s="23" t="s">
        <v>7226</v>
      </c>
      <c r="V1095" s="25" t="s">
        <v>17239</v>
      </c>
      <c r="W1095" s="23" t="s">
        <v>13264</v>
      </c>
      <c r="X1095" s="23" t="s">
        <v>7226</v>
      </c>
      <c r="Y1095" s="23" t="s">
        <v>7226</v>
      </c>
      <c r="Z1095" s="25" t="s">
        <v>7225</v>
      </c>
      <c r="AA1095" s="23" t="s">
        <v>8026</v>
      </c>
      <c r="AB1095" s="23" t="s">
        <v>17241</v>
      </c>
      <c r="AC1095" s="25" t="s">
        <v>17242</v>
      </c>
    </row>
    <row r="1096" spans="2:29" x14ac:dyDescent="0.25">
      <c r="B1096" s="21" t="s">
        <v>7434</v>
      </c>
      <c r="C1096" s="22" t="s">
        <v>8344</v>
      </c>
      <c r="D1096" s="23" t="s">
        <v>7434</v>
      </c>
      <c r="E1096" s="23" t="s">
        <v>7580</v>
      </c>
      <c r="F1096" s="23" t="s">
        <v>13755</v>
      </c>
      <c r="G1096" s="23" t="s">
        <v>8345</v>
      </c>
      <c r="H1096" s="23" t="s">
        <v>17243</v>
      </c>
      <c r="I1096" s="23" t="s">
        <v>17233</v>
      </c>
      <c r="J1096" s="23" t="s">
        <v>14794</v>
      </c>
      <c r="K1096" s="23" t="s">
        <v>17244</v>
      </c>
      <c r="L1096" s="24" t="s">
        <v>17245</v>
      </c>
      <c r="M1096" s="23" t="s">
        <v>7274</v>
      </c>
      <c r="N1096" s="23" t="s">
        <v>17236</v>
      </c>
      <c r="O1096" s="23" t="s">
        <v>17246</v>
      </c>
      <c r="P1096" s="25" t="s">
        <v>17247</v>
      </c>
      <c r="Q1096" s="25" t="s">
        <v>17248</v>
      </c>
      <c r="R1096" s="25" t="s">
        <v>16022</v>
      </c>
      <c r="S1096" s="25" t="s">
        <v>17249</v>
      </c>
      <c r="T1096" s="23" t="s">
        <v>7226</v>
      </c>
      <c r="U1096" s="23" t="s">
        <v>7226</v>
      </c>
      <c r="V1096" s="25" t="s">
        <v>17248</v>
      </c>
      <c r="W1096" s="23" t="s">
        <v>13264</v>
      </c>
      <c r="X1096" s="23" t="s">
        <v>7226</v>
      </c>
      <c r="Y1096" s="23" t="s">
        <v>7226</v>
      </c>
      <c r="Z1096" s="25" t="s">
        <v>7225</v>
      </c>
      <c r="AA1096" s="23" t="s">
        <v>8026</v>
      </c>
      <c r="AB1096" s="23" t="s">
        <v>17241</v>
      </c>
      <c r="AC1096" s="25" t="s">
        <v>17250</v>
      </c>
    </row>
    <row r="1097" spans="2:29" x14ac:dyDescent="0.25">
      <c r="B1097" s="21" t="s">
        <v>7434</v>
      </c>
      <c r="C1097" s="22" t="s">
        <v>8344</v>
      </c>
      <c r="D1097" s="23" t="s">
        <v>7434</v>
      </c>
      <c r="E1097" s="23" t="s">
        <v>7580</v>
      </c>
      <c r="F1097" s="23" t="s">
        <v>13755</v>
      </c>
      <c r="G1097" s="23" t="s">
        <v>8345</v>
      </c>
      <c r="H1097" s="23" t="s">
        <v>17251</v>
      </c>
      <c r="I1097" s="23" t="s">
        <v>17233</v>
      </c>
      <c r="J1097" s="23" t="s">
        <v>14794</v>
      </c>
      <c r="K1097" s="23" t="s">
        <v>17252</v>
      </c>
      <c r="L1097" s="24" t="s">
        <v>17253</v>
      </c>
      <c r="M1097" s="23" t="s">
        <v>7274</v>
      </c>
      <c r="N1097" s="23" t="s">
        <v>17236</v>
      </c>
      <c r="O1097" s="23" t="s">
        <v>17254</v>
      </c>
      <c r="P1097" s="25" t="s">
        <v>17255</v>
      </c>
      <c r="Q1097" s="25" t="s">
        <v>17256</v>
      </c>
      <c r="R1097" s="25" t="s">
        <v>10525</v>
      </c>
      <c r="S1097" s="25" t="s">
        <v>17257</v>
      </c>
      <c r="T1097" s="23" t="s">
        <v>7226</v>
      </c>
      <c r="U1097" s="23" t="s">
        <v>7226</v>
      </c>
      <c r="V1097" s="25" t="s">
        <v>17256</v>
      </c>
      <c r="W1097" s="23" t="s">
        <v>13264</v>
      </c>
      <c r="X1097" s="23" t="s">
        <v>7226</v>
      </c>
      <c r="Y1097" s="23" t="s">
        <v>7226</v>
      </c>
      <c r="Z1097" s="25" t="s">
        <v>7225</v>
      </c>
      <c r="AA1097" s="23" t="s">
        <v>8026</v>
      </c>
      <c r="AB1097" s="23" t="s">
        <v>17241</v>
      </c>
      <c r="AC1097" s="25" t="s">
        <v>17258</v>
      </c>
    </row>
    <row r="1098" spans="2:29" x14ac:dyDescent="0.25">
      <c r="B1098" s="21"/>
      <c r="C1098" s="22"/>
      <c r="D1098" s="23"/>
      <c r="E1098" s="23"/>
      <c r="F1098" s="23"/>
      <c r="G1098" s="23"/>
      <c r="H1098" s="26"/>
      <c r="I1098" s="23"/>
      <c r="J1098" s="26"/>
      <c r="K1098" s="26"/>
      <c r="L1098" s="27" t="s">
        <v>17259</v>
      </c>
      <c r="M1098" s="26"/>
      <c r="N1098" s="26"/>
      <c r="O1098" s="26"/>
      <c r="P1098" s="28" t="s">
        <v>17260</v>
      </c>
      <c r="Q1098" s="28" t="s">
        <v>17261</v>
      </c>
      <c r="R1098" s="28" t="s">
        <v>17262</v>
      </c>
      <c r="S1098" s="28" t="s">
        <v>17263</v>
      </c>
      <c r="T1098" s="26"/>
      <c r="U1098" s="26"/>
      <c r="V1098" s="28" t="s">
        <v>17261</v>
      </c>
      <c r="W1098" s="26"/>
      <c r="X1098" s="26"/>
      <c r="Y1098" s="26"/>
      <c r="Z1098" s="28" t="s">
        <v>7225</v>
      </c>
      <c r="AA1098" s="26"/>
      <c r="AB1098" s="26"/>
      <c r="AC1098" s="28" t="s">
        <v>17264</v>
      </c>
    </row>
    <row r="1099" spans="2:29" x14ac:dyDescent="0.25">
      <c r="B1099" s="21" t="s">
        <v>7434</v>
      </c>
      <c r="C1099" s="22" t="s">
        <v>8344</v>
      </c>
      <c r="D1099" s="23" t="s">
        <v>7434</v>
      </c>
      <c r="E1099" s="23" t="s">
        <v>7580</v>
      </c>
      <c r="F1099" s="23" t="s">
        <v>13755</v>
      </c>
      <c r="G1099" s="23" t="s">
        <v>8345</v>
      </c>
      <c r="H1099" s="23" t="s">
        <v>17265</v>
      </c>
      <c r="I1099" s="23" t="s">
        <v>17266</v>
      </c>
      <c r="J1099" s="23" t="s">
        <v>17141</v>
      </c>
      <c r="K1099" s="23" t="s">
        <v>17267</v>
      </c>
      <c r="L1099" s="24" t="s">
        <v>17268</v>
      </c>
      <c r="M1099" s="23" t="s">
        <v>7274</v>
      </c>
      <c r="N1099" s="23" t="s">
        <v>17269</v>
      </c>
      <c r="O1099" s="23" t="s">
        <v>17270</v>
      </c>
      <c r="P1099" s="25" t="s">
        <v>17271</v>
      </c>
      <c r="Q1099" s="25" t="s">
        <v>17272</v>
      </c>
      <c r="R1099" s="25" t="s">
        <v>12009</v>
      </c>
      <c r="S1099" s="25" t="s">
        <v>17273</v>
      </c>
      <c r="T1099" s="23" t="s">
        <v>7226</v>
      </c>
      <c r="U1099" s="23" t="s">
        <v>7226</v>
      </c>
      <c r="V1099" s="25" t="s">
        <v>17272</v>
      </c>
      <c r="W1099" s="23" t="s">
        <v>13264</v>
      </c>
      <c r="X1099" s="23" t="s">
        <v>7226</v>
      </c>
      <c r="Y1099" s="23" t="s">
        <v>7226</v>
      </c>
      <c r="Z1099" s="25" t="s">
        <v>7225</v>
      </c>
      <c r="AA1099" s="23" t="s">
        <v>8026</v>
      </c>
      <c r="AB1099" s="23" t="s">
        <v>17274</v>
      </c>
      <c r="AC1099" s="25" t="s">
        <v>17275</v>
      </c>
    </row>
    <row r="1100" spans="2:29" x14ac:dyDescent="0.25">
      <c r="B1100" s="21" t="s">
        <v>7434</v>
      </c>
      <c r="C1100" s="22" t="s">
        <v>8344</v>
      </c>
      <c r="D1100" s="23" t="s">
        <v>7434</v>
      </c>
      <c r="E1100" s="23" t="s">
        <v>7580</v>
      </c>
      <c r="F1100" s="23" t="s">
        <v>13755</v>
      </c>
      <c r="G1100" s="23" t="s">
        <v>8345</v>
      </c>
      <c r="H1100" s="23" t="s">
        <v>17276</v>
      </c>
      <c r="I1100" s="23" t="s">
        <v>17266</v>
      </c>
      <c r="J1100" s="23" t="s">
        <v>17141</v>
      </c>
      <c r="K1100" s="23" t="s">
        <v>17277</v>
      </c>
      <c r="L1100" s="24" t="s">
        <v>17278</v>
      </c>
      <c r="M1100" s="23" t="s">
        <v>7274</v>
      </c>
      <c r="N1100" s="23" t="s">
        <v>17269</v>
      </c>
      <c r="O1100" s="23" t="s">
        <v>17279</v>
      </c>
      <c r="P1100" s="25" t="s">
        <v>17280</v>
      </c>
      <c r="Q1100" s="25" t="s">
        <v>17281</v>
      </c>
      <c r="R1100" s="25" t="s">
        <v>17282</v>
      </c>
      <c r="S1100" s="25" t="s">
        <v>17283</v>
      </c>
      <c r="T1100" s="23" t="s">
        <v>7226</v>
      </c>
      <c r="U1100" s="23" t="s">
        <v>7226</v>
      </c>
      <c r="V1100" s="25" t="s">
        <v>17281</v>
      </c>
      <c r="W1100" s="23" t="s">
        <v>13264</v>
      </c>
      <c r="X1100" s="23" t="s">
        <v>7226</v>
      </c>
      <c r="Y1100" s="23" t="s">
        <v>7226</v>
      </c>
      <c r="Z1100" s="25" t="s">
        <v>7225</v>
      </c>
      <c r="AA1100" s="23" t="s">
        <v>8026</v>
      </c>
      <c r="AB1100" s="23" t="s">
        <v>17274</v>
      </c>
      <c r="AC1100" s="25" t="s">
        <v>17284</v>
      </c>
    </row>
    <row r="1101" spans="2:29" x14ac:dyDescent="0.25">
      <c r="B1101" s="21" t="s">
        <v>7434</v>
      </c>
      <c r="C1101" s="22" t="s">
        <v>8344</v>
      </c>
      <c r="D1101" s="23" t="s">
        <v>7434</v>
      </c>
      <c r="E1101" s="23" t="s">
        <v>7580</v>
      </c>
      <c r="F1101" s="23" t="s">
        <v>13755</v>
      </c>
      <c r="G1101" s="23" t="s">
        <v>8345</v>
      </c>
      <c r="H1101" s="23" t="s">
        <v>17285</v>
      </c>
      <c r="I1101" s="23" t="s">
        <v>17266</v>
      </c>
      <c r="J1101" s="23" t="s">
        <v>17141</v>
      </c>
      <c r="K1101" s="23" t="s">
        <v>17286</v>
      </c>
      <c r="L1101" s="24" t="s">
        <v>17287</v>
      </c>
      <c r="M1101" s="23" t="s">
        <v>7274</v>
      </c>
      <c r="N1101" s="23" t="s">
        <v>17269</v>
      </c>
      <c r="O1101" s="23" t="s">
        <v>17288</v>
      </c>
      <c r="P1101" s="25" t="s">
        <v>17289</v>
      </c>
      <c r="Q1101" s="25" t="s">
        <v>17290</v>
      </c>
      <c r="R1101" s="25" t="s">
        <v>12646</v>
      </c>
      <c r="S1101" s="25" t="s">
        <v>17291</v>
      </c>
      <c r="T1101" s="23" t="s">
        <v>7226</v>
      </c>
      <c r="U1101" s="23" t="s">
        <v>7226</v>
      </c>
      <c r="V1101" s="25" t="s">
        <v>17290</v>
      </c>
      <c r="W1101" s="23" t="s">
        <v>13264</v>
      </c>
      <c r="X1101" s="23" t="s">
        <v>7226</v>
      </c>
      <c r="Y1101" s="23" t="s">
        <v>7226</v>
      </c>
      <c r="Z1101" s="25" t="s">
        <v>7225</v>
      </c>
      <c r="AA1101" s="23" t="s">
        <v>8026</v>
      </c>
      <c r="AB1101" s="23" t="s">
        <v>17274</v>
      </c>
      <c r="AC1101" s="25" t="s">
        <v>17292</v>
      </c>
    </row>
    <row r="1102" spans="2:29" x14ac:dyDescent="0.25">
      <c r="B1102" s="21" t="s">
        <v>7434</v>
      </c>
      <c r="C1102" s="22" t="s">
        <v>8344</v>
      </c>
      <c r="D1102" s="23" t="s">
        <v>7434</v>
      </c>
      <c r="E1102" s="23" t="s">
        <v>7580</v>
      </c>
      <c r="F1102" s="23" t="s">
        <v>13755</v>
      </c>
      <c r="G1102" s="23" t="s">
        <v>8345</v>
      </c>
      <c r="H1102" s="23" t="s">
        <v>17293</v>
      </c>
      <c r="I1102" s="23" t="s">
        <v>17266</v>
      </c>
      <c r="J1102" s="23" t="s">
        <v>17141</v>
      </c>
      <c r="K1102" s="23" t="s">
        <v>17294</v>
      </c>
      <c r="L1102" s="24" t="s">
        <v>17295</v>
      </c>
      <c r="M1102" s="23" t="s">
        <v>7274</v>
      </c>
      <c r="N1102" s="23" t="s">
        <v>17269</v>
      </c>
      <c r="O1102" s="23" t="s">
        <v>17296</v>
      </c>
      <c r="P1102" s="25" t="s">
        <v>17297</v>
      </c>
      <c r="Q1102" s="25" t="s">
        <v>17298</v>
      </c>
      <c r="R1102" s="25" t="s">
        <v>15613</v>
      </c>
      <c r="S1102" s="25" t="s">
        <v>17299</v>
      </c>
      <c r="T1102" s="23" t="s">
        <v>7226</v>
      </c>
      <c r="U1102" s="23" t="s">
        <v>7226</v>
      </c>
      <c r="V1102" s="25" t="s">
        <v>17298</v>
      </c>
      <c r="W1102" s="23" t="s">
        <v>13264</v>
      </c>
      <c r="X1102" s="23" t="s">
        <v>7226</v>
      </c>
      <c r="Y1102" s="23" t="s">
        <v>7226</v>
      </c>
      <c r="Z1102" s="25" t="s">
        <v>7225</v>
      </c>
      <c r="AA1102" s="23" t="s">
        <v>8026</v>
      </c>
      <c r="AB1102" s="23" t="s">
        <v>17274</v>
      </c>
      <c r="AC1102" s="25" t="s">
        <v>17300</v>
      </c>
    </row>
    <row r="1103" spans="2:29" x14ac:dyDescent="0.25">
      <c r="B1103" s="21"/>
      <c r="C1103" s="22"/>
      <c r="D1103" s="23"/>
      <c r="E1103" s="23"/>
      <c r="F1103" s="23"/>
      <c r="G1103" s="23"/>
      <c r="H1103" s="26"/>
      <c r="I1103" s="23"/>
      <c r="J1103" s="26"/>
      <c r="K1103" s="26"/>
      <c r="L1103" s="27" t="s">
        <v>17301</v>
      </c>
      <c r="M1103" s="26"/>
      <c r="N1103" s="26"/>
      <c r="O1103" s="26"/>
      <c r="P1103" s="28" t="s">
        <v>17302</v>
      </c>
      <c r="Q1103" s="28" t="s">
        <v>17303</v>
      </c>
      <c r="R1103" s="28" t="s">
        <v>17304</v>
      </c>
      <c r="S1103" s="28" t="s">
        <v>17305</v>
      </c>
      <c r="T1103" s="26"/>
      <c r="U1103" s="26"/>
      <c r="V1103" s="28" t="s">
        <v>17303</v>
      </c>
      <c r="W1103" s="26"/>
      <c r="X1103" s="26"/>
      <c r="Y1103" s="26"/>
      <c r="Z1103" s="28" t="s">
        <v>7225</v>
      </c>
      <c r="AA1103" s="26"/>
      <c r="AB1103" s="26"/>
      <c r="AC1103" s="28" t="s">
        <v>17306</v>
      </c>
    </row>
    <row r="1104" spans="2:29" x14ac:dyDescent="0.25">
      <c r="B1104" s="21" t="s">
        <v>7434</v>
      </c>
      <c r="C1104" s="22" t="s">
        <v>8344</v>
      </c>
      <c r="D1104" s="23" t="s">
        <v>7434</v>
      </c>
      <c r="E1104" s="23" t="s">
        <v>7580</v>
      </c>
      <c r="F1104" s="23" t="s">
        <v>13755</v>
      </c>
      <c r="G1104" s="23" t="s">
        <v>8345</v>
      </c>
      <c r="H1104" s="23" t="s">
        <v>17307</v>
      </c>
      <c r="I1104" s="23" t="s">
        <v>17308</v>
      </c>
      <c r="J1104" s="23" t="s">
        <v>17309</v>
      </c>
      <c r="K1104" s="23" t="s">
        <v>17310</v>
      </c>
      <c r="L1104" s="24" t="s">
        <v>17311</v>
      </c>
      <c r="M1104" s="23" t="s">
        <v>7274</v>
      </c>
      <c r="N1104" s="23" t="s">
        <v>17312</v>
      </c>
      <c r="O1104" s="23" t="s">
        <v>17313</v>
      </c>
      <c r="P1104" s="25" t="s">
        <v>17314</v>
      </c>
      <c r="Q1104" s="25" t="s">
        <v>17315</v>
      </c>
      <c r="R1104" s="25" t="s">
        <v>17316</v>
      </c>
      <c r="S1104" s="25" t="s">
        <v>17317</v>
      </c>
      <c r="T1104" s="23" t="s">
        <v>7226</v>
      </c>
      <c r="U1104" s="23" t="s">
        <v>7226</v>
      </c>
      <c r="V1104" s="25" t="s">
        <v>17315</v>
      </c>
      <c r="W1104" s="23" t="s">
        <v>13264</v>
      </c>
      <c r="X1104" s="23" t="s">
        <v>7226</v>
      </c>
      <c r="Y1104" s="23" t="s">
        <v>7226</v>
      </c>
      <c r="Z1104" s="25" t="s">
        <v>7225</v>
      </c>
      <c r="AA1104" s="23" t="s">
        <v>8026</v>
      </c>
      <c r="AB1104" s="23" t="s">
        <v>17318</v>
      </c>
      <c r="AC1104" s="25" t="s">
        <v>17319</v>
      </c>
    </row>
    <row r="1105" spans="2:29" x14ac:dyDescent="0.25">
      <c r="B1105" s="21" t="s">
        <v>7434</v>
      </c>
      <c r="C1105" s="22" t="s">
        <v>8344</v>
      </c>
      <c r="D1105" s="23" t="s">
        <v>7434</v>
      </c>
      <c r="E1105" s="23" t="s">
        <v>7580</v>
      </c>
      <c r="F1105" s="23" t="s">
        <v>13755</v>
      </c>
      <c r="G1105" s="23" t="s">
        <v>8345</v>
      </c>
      <c r="H1105" s="23" t="s">
        <v>17320</v>
      </c>
      <c r="I1105" s="23" t="s">
        <v>17308</v>
      </c>
      <c r="J1105" s="23" t="s">
        <v>17309</v>
      </c>
      <c r="K1105" s="23" t="s">
        <v>17321</v>
      </c>
      <c r="L1105" s="24" t="s">
        <v>17322</v>
      </c>
      <c r="M1105" s="23" t="s">
        <v>7274</v>
      </c>
      <c r="N1105" s="23" t="s">
        <v>17312</v>
      </c>
      <c r="O1105" s="23" t="s">
        <v>17323</v>
      </c>
      <c r="P1105" s="25" t="s">
        <v>17324</v>
      </c>
      <c r="Q1105" s="25" t="s">
        <v>17325</v>
      </c>
      <c r="R1105" s="25" t="s">
        <v>17326</v>
      </c>
      <c r="S1105" s="25" t="s">
        <v>17327</v>
      </c>
      <c r="T1105" s="23" t="s">
        <v>7226</v>
      </c>
      <c r="U1105" s="23" t="s">
        <v>7226</v>
      </c>
      <c r="V1105" s="25" t="s">
        <v>17325</v>
      </c>
      <c r="W1105" s="23" t="s">
        <v>13264</v>
      </c>
      <c r="X1105" s="23" t="s">
        <v>7226</v>
      </c>
      <c r="Y1105" s="23" t="s">
        <v>7226</v>
      </c>
      <c r="Z1105" s="25" t="s">
        <v>7225</v>
      </c>
      <c r="AA1105" s="23" t="s">
        <v>8026</v>
      </c>
      <c r="AB1105" s="23" t="s">
        <v>17318</v>
      </c>
      <c r="AC1105" s="25" t="s">
        <v>17328</v>
      </c>
    </row>
    <row r="1106" spans="2:29" x14ac:dyDescent="0.25">
      <c r="B1106" s="21" t="s">
        <v>7434</v>
      </c>
      <c r="C1106" s="22" t="s">
        <v>8344</v>
      </c>
      <c r="D1106" s="23" t="s">
        <v>7434</v>
      </c>
      <c r="E1106" s="23" t="s">
        <v>7580</v>
      </c>
      <c r="F1106" s="23" t="s">
        <v>13755</v>
      </c>
      <c r="G1106" s="23" t="s">
        <v>8345</v>
      </c>
      <c r="H1106" s="23" t="s">
        <v>17329</v>
      </c>
      <c r="I1106" s="23" t="s">
        <v>17308</v>
      </c>
      <c r="J1106" s="23" t="s">
        <v>17309</v>
      </c>
      <c r="K1106" s="23" t="s">
        <v>17330</v>
      </c>
      <c r="L1106" s="24" t="s">
        <v>17331</v>
      </c>
      <c r="M1106" s="23" t="s">
        <v>7274</v>
      </c>
      <c r="N1106" s="23" t="s">
        <v>17312</v>
      </c>
      <c r="O1106" s="23" t="s">
        <v>17332</v>
      </c>
      <c r="P1106" s="25" t="s">
        <v>17333</v>
      </c>
      <c r="Q1106" s="25" t="s">
        <v>17334</v>
      </c>
      <c r="R1106" s="25" t="s">
        <v>17335</v>
      </c>
      <c r="S1106" s="25" t="s">
        <v>17336</v>
      </c>
      <c r="T1106" s="23" t="s">
        <v>7226</v>
      </c>
      <c r="U1106" s="23" t="s">
        <v>7226</v>
      </c>
      <c r="V1106" s="25" t="s">
        <v>17334</v>
      </c>
      <c r="W1106" s="23" t="s">
        <v>13264</v>
      </c>
      <c r="X1106" s="23" t="s">
        <v>7226</v>
      </c>
      <c r="Y1106" s="23" t="s">
        <v>7226</v>
      </c>
      <c r="Z1106" s="25" t="s">
        <v>7225</v>
      </c>
      <c r="AA1106" s="23" t="s">
        <v>8026</v>
      </c>
      <c r="AB1106" s="23" t="s">
        <v>17318</v>
      </c>
      <c r="AC1106" s="25" t="s">
        <v>17337</v>
      </c>
    </row>
    <row r="1107" spans="2:29" x14ac:dyDescent="0.25">
      <c r="B1107" s="21" t="s">
        <v>7434</v>
      </c>
      <c r="C1107" s="22" t="s">
        <v>8344</v>
      </c>
      <c r="D1107" s="23" t="s">
        <v>7434</v>
      </c>
      <c r="E1107" s="23" t="s">
        <v>7580</v>
      </c>
      <c r="F1107" s="23" t="s">
        <v>13755</v>
      </c>
      <c r="G1107" s="23" t="s">
        <v>8345</v>
      </c>
      <c r="H1107" s="23" t="s">
        <v>17338</v>
      </c>
      <c r="I1107" s="23" t="s">
        <v>17308</v>
      </c>
      <c r="J1107" s="23" t="s">
        <v>17309</v>
      </c>
      <c r="K1107" s="23" t="s">
        <v>17339</v>
      </c>
      <c r="L1107" s="24" t="s">
        <v>17340</v>
      </c>
      <c r="M1107" s="23" t="s">
        <v>7274</v>
      </c>
      <c r="N1107" s="23" t="s">
        <v>17312</v>
      </c>
      <c r="O1107" s="23" t="s">
        <v>17341</v>
      </c>
      <c r="P1107" s="25" t="s">
        <v>17342</v>
      </c>
      <c r="Q1107" s="25" t="s">
        <v>17343</v>
      </c>
      <c r="R1107" s="25" t="s">
        <v>9886</v>
      </c>
      <c r="S1107" s="25" t="s">
        <v>17344</v>
      </c>
      <c r="T1107" s="23" t="s">
        <v>7226</v>
      </c>
      <c r="U1107" s="23" t="s">
        <v>7226</v>
      </c>
      <c r="V1107" s="25" t="s">
        <v>17343</v>
      </c>
      <c r="W1107" s="23" t="s">
        <v>13264</v>
      </c>
      <c r="X1107" s="23" t="s">
        <v>7226</v>
      </c>
      <c r="Y1107" s="23" t="s">
        <v>7226</v>
      </c>
      <c r="Z1107" s="25" t="s">
        <v>7225</v>
      </c>
      <c r="AA1107" s="23" t="s">
        <v>8026</v>
      </c>
      <c r="AB1107" s="23" t="s">
        <v>17318</v>
      </c>
      <c r="AC1107" s="25" t="s">
        <v>17345</v>
      </c>
    </row>
    <row r="1108" spans="2:29" x14ac:dyDescent="0.25">
      <c r="B1108" s="21"/>
      <c r="C1108" s="22"/>
      <c r="D1108" s="23"/>
      <c r="E1108" s="23"/>
      <c r="F1108" s="23"/>
      <c r="G1108" s="23"/>
      <c r="H1108" s="26"/>
      <c r="I1108" s="23"/>
      <c r="J1108" s="26"/>
      <c r="K1108" s="26"/>
      <c r="L1108" s="27" t="s">
        <v>17346</v>
      </c>
      <c r="M1108" s="26"/>
      <c r="N1108" s="26"/>
      <c r="O1108" s="26"/>
      <c r="P1108" s="28" t="s">
        <v>17347</v>
      </c>
      <c r="Q1108" s="28" t="s">
        <v>17348</v>
      </c>
      <c r="R1108" s="28" t="s">
        <v>17349</v>
      </c>
      <c r="S1108" s="28" t="s">
        <v>17350</v>
      </c>
      <c r="T1108" s="26"/>
      <c r="U1108" s="26"/>
      <c r="V1108" s="28" t="s">
        <v>17348</v>
      </c>
      <c r="W1108" s="26"/>
      <c r="X1108" s="26"/>
      <c r="Y1108" s="26"/>
      <c r="Z1108" s="28" t="s">
        <v>7225</v>
      </c>
      <c r="AA1108" s="26"/>
      <c r="AB1108" s="26"/>
      <c r="AC1108" s="28" t="s">
        <v>17351</v>
      </c>
    </row>
    <row r="1109" spans="2:29" x14ac:dyDescent="0.25">
      <c r="B1109" s="21" t="s">
        <v>7434</v>
      </c>
      <c r="C1109" s="22" t="s">
        <v>8344</v>
      </c>
      <c r="D1109" s="23" t="s">
        <v>7434</v>
      </c>
      <c r="E1109" s="23" t="s">
        <v>7580</v>
      </c>
      <c r="F1109" s="23" t="s">
        <v>13755</v>
      </c>
      <c r="G1109" s="23" t="s">
        <v>8345</v>
      </c>
      <c r="H1109" s="23" t="s">
        <v>17352</v>
      </c>
      <c r="I1109" s="23" t="s">
        <v>17353</v>
      </c>
      <c r="J1109" s="23" t="s">
        <v>17309</v>
      </c>
      <c r="K1109" s="23" t="s">
        <v>17354</v>
      </c>
      <c r="L1109" s="24" t="s">
        <v>11529</v>
      </c>
      <c r="M1109" s="23" t="s">
        <v>7274</v>
      </c>
      <c r="N1109" s="23" t="s">
        <v>17312</v>
      </c>
      <c r="O1109" s="23" t="s">
        <v>17355</v>
      </c>
      <c r="P1109" s="25" t="s">
        <v>17356</v>
      </c>
      <c r="Q1109" s="25" t="s">
        <v>17357</v>
      </c>
      <c r="R1109" s="25" t="s">
        <v>17316</v>
      </c>
      <c r="S1109" s="25" t="s">
        <v>17358</v>
      </c>
      <c r="T1109" s="23" t="s">
        <v>7226</v>
      </c>
      <c r="U1109" s="23" t="s">
        <v>7226</v>
      </c>
      <c r="V1109" s="25" t="s">
        <v>17357</v>
      </c>
      <c r="W1109" s="23" t="s">
        <v>13264</v>
      </c>
      <c r="X1109" s="23" t="s">
        <v>7226</v>
      </c>
      <c r="Y1109" s="23" t="s">
        <v>7226</v>
      </c>
      <c r="Z1109" s="25" t="s">
        <v>7225</v>
      </c>
      <c r="AA1109" s="23" t="s">
        <v>8026</v>
      </c>
      <c r="AB1109" s="23" t="s">
        <v>17318</v>
      </c>
      <c r="AC1109" s="25" t="s">
        <v>17359</v>
      </c>
    </row>
    <row r="1110" spans="2:29" x14ac:dyDescent="0.25">
      <c r="B1110" s="21" t="s">
        <v>7434</v>
      </c>
      <c r="C1110" s="22" t="s">
        <v>8344</v>
      </c>
      <c r="D1110" s="23" t="s">
        <v>7434</v>
      </c>
      <c r="E1110" s="23" t="s">
        <v>7580</v>
      </c>
      <c r="F1110" s="23" t="s">
        <v>13755</v>
      </c>
      <c r="G1110" s="23" t="s">
        <v>8345</v>
      </c>
      <c r="H1110" s="23" t="s">
        <v>17360</v>
      </c>
      <c r="I1110" s="23" t="s">
        <v>17353</v>
      </c>
      <c r="J1110" s="23" t="s">
        <v>17309</v>
      </c>
      <c r="K1110" s="23" t="s">
        <v>17361</v>
      </c>
      <c r="L1110" s="24" t="s">
        <v>17362</v>
      </c>
      <c r="M1110" s="23" t="s">
        <v>7274</v>
      </c>
      <c r="N1110" s="23" t="s">
        <v>17312</v>
      </c>
      <c r="O1110" s="23" t="s">
        <v>17363</v>
      </c>
      <c r="P1110" s="25" t="s">
        <v>17364</v>
      </c>
      <c r="Q1110" s="25" t="s">
        <v>17365</v>
      </c>
      <c r="R1110" s="25" t="s">
        <v>17366</v>
      </c>
      <c r="S1110" s="25" t="s">
        <v>17367</v>
      </c>
      <c r="T1110" s="23" t="s">
        <v>7226</v>
      </c>
      <c r="U1110" s="23" t="s">
        <v>7226</v>
      </c>
      <c r="V1110" s="25" t="s">
        <v>17365</v>
      </c>
      <c r="W1110" s="23" t="s">
        <v>13264</v>
      </c>
      <c r="X1110" s="23" t="s">
        <v>7226</v>
      </c>
      <c r="Y1110" s="23" t="s">
        <v>7226</v>
      </c>
      <c r="Z1110" s="25" t="s">
        <v>7225</v>
      </c>
      <c r="AA1110" s="23" t="s">
        <v>8026</v>
      </c>
      <c r="AB1110" s="23" t="s">
        <v>17318</v>
      </c>
      <c r="AC1110" s="25" t="s">
        <v>17368</v>
      </c>
    </row>
    <row r="1111" spans="2:29" x14ac:dyDescent="0.25">
      <c r="B1111" s="21" t="s">
        <v>7434</v>
      </c>
      <c r="C1111" s="22" t="s">
        <v>8344</v>
      </c>
      <c r="D1111" s="23" t="s">
        <v>7434</v>
      </c>
      <c r="E1111" s="23" t="s">
        <v>7580</v>
      </c>
      <c r="F1111" s="23" t="s">
        <v>13755</v>
      </c>
      <c r="G1111" s="23" t="s">
        <v>8345</v>
      </c>
      <c r="H1111" s="23" t="s">
        <v>17369</v>
      </c>
      <c r="I1111" s="23" t="s">
        <v>17353</v>
      </c>
      <c r="J1111" s="23" t="s">
        <v>17309</v>
      </c>
      <c r="K1111" s="23" t="s">
        <v>17370</v>
      </c>
      <c r="L1111" s="24" t="s">
        <v>17371</v>
      </c>
      <c r="M1111" s="23" t="s">
        <v>7274</v>
      </c>
      <c r="N1111" s="23" t="s">
        <v>17312</v>
      </c>
      <c r="O1111" s="23" t="s">
        <v>17372</v>
      </c>
      <c r="P1111" s="25" t="s">
        <v>17373</v>
      </c>
      <c r="Q1111" s="25" t="s">
        <v>17374</v>
      </c>
      <c r="R1111" s="25" t="s">
        <v>17375</v>
      </c>
      <c r="S1111" s="25" t="s">
        <v>17376</v>
      </c>
      <c r="T1111" s="23" t="s">
        <v>7226</v>
      </c>
      <c r="U1111" s="23" t="s">
        <v>7226</v>
      </c>
      <c r="V1111" s="25" t="s">
        <v>17374</v>
      </c>
      <c r="W1111" s="23" t="s">
        <v>13264</v>
      </c>
      <c r="X1111" s="23" t="s">
        <v>7226</v>
      </c>
      <c r="Y1111" s="23" t="s">
        <v>7226</v>
      </c>
      <c r="Z1111" s="25" t="s">
        <v>7225</v>
      </c>
      <c r="AA1111" s="23" t="s">
        <v>8026</v>
      </c>
      <c r="AB1111" s="23" t="s">
        <v>17318</v>
      </c>
      <c r="AC1111" s="25" t="s">
        <v>17377</v>
      </c>
    </row>
    <row r="1112" spans="2:29" x14ac:dyDescent="0.25">
      <c r="B1112" s="21" t="s">
        <v>7434</v>
      </c>
      <c r="C1112" s="22" t="s">
        <v>8344</v>
      </c>
      <c r="D1112" s="23" t="s">
        <v>7434</v>
      </c>
      <c r="E1112" s="23" t="s">
        <v>7580</v>
      </c>
      <c r="F1112" s="23" t="s">
        <v>13755</v>
      </c>
      <c r="G1112" s="23" t="s">
        <v>8345</v>
      </c>
      <c r="H1112" s="23" t="s">
        <v>17378</v>
      </c>
      <c r="I1112" s="23" t="s">
        <v>17353</v>
      </c>
      <c r="J1112" s="23" t="s">
        <v>17309</v>
      </c>
      <c r="K1112" s="23" t="s">
        <v>17379</v>
      </c>
      <c r="L1112" s="24" t="s">
        <v>17380</v>
      </c>
      <c r="M1112" s="23" t="s">
        <v>7274</v>
      </c>
      <c r="N1112" s="23" t="s">
        <v>17312</v>
      </c>
      <c r="O1112" s="23" t="s">
        <v>17381</v>
      </c>
      <c r="P1112" s="25" t="s">
        <v>17382</v>
      </c>
      <c r="Q1112" s="25" t="s">
        <v>17383</v>
      </c>
      <c r="R1112" s="25" t="s">
        <v>7715</v>
      </c>
      <c r="S1112" s="25" t="s">
        <v>17384</v>
      </c>
      <c r="T1112" s="23" t="s">
        <v>7226</v>
      </c>
      <c r="U1112" s="23" t="s">
        <v>7226</v>
      </c>
      <c r="V1112" s="25" t="s">
        <v>17383</v>
      </c>
      <c r="W1112" s="23" t="s">
        <v>13264</v>
      </c>
      <c r="X1112" s="23" t="s">
        <v>7226</v>
      </c>
      <c r="Y1112" s="23" t="s">
        <v>7226</v>
      </c>
      <c r="Z1112" s="25" t="s">
        <v>7225</v>
      </c>
      <c r="AA1112" s="23" t="s">
        <v>8026</v>
      </c>
      <c r="AB1112" s="23" t="s">
        <v>17318</v>
      </c>
      <c r="AC1112" s="25" t="s">
        <v>17385</v>
      </c>
    </row>
    <row r="1113" spans="2:29" x14ac:dyDescent="0.25">
      <c r="B1113" s="21" t="s">
        <v>7434</v>
      </c>
      <c r="C1113" s="22" t="s">
        <v>8344</v>
      </c>
      <c r="D1113" s="23" t="s">
        <v>7434</v>
      </c>
      <c r="E1113" s="23" t="s">
        <v>7580</v>
      </c>
      <c r="F1113" s="23" t="s">
        <v>13755</v>
      </c>
      <c r="G1113" s="23" t="s">
        <v>8345</v>
      </c>
      <c r="H1113" s="23" t="s">
        <v>17386</v>
      </c>
      <c r="I1113" s="23" t="s">
        <v>17353</v>
      </c>
      <c r="J1113" s="23" t="s">
        <v>17309</v>
      </c>
      <c r="K1113" s="23" t="s">
        <v>17387</v>
      </c>
      <c r="L1113" s="24" t="s">
        <v>17388</v>
      </c>
      <c r="M1113" s="23" t="s">
        <v>7274</v>
      </c>
      <c r="N1113" s="23" t="s">
        <v>17312</v>
      </c>
      <c r="O1113" s="23" t="s">
        <v>17389</v>
      </c>
      <c r="P1113" s="25" t="s">
        <v>17390</v>
      </c>
      <c r="Q1113" s="25" t="s">
        <v>17391</v>
      </c>
      <c r="R1113" s="25" t="s">
        <v>17392</v>
      </c>
      <c r="S1113" s="25" t="s">
        <v>17393</v>
      </c>
      <c r="T1113" s="23" t="s">
        <v>7226</v>
      </c>
      <c r="U1113" s="23" t="s">
        <v>7226</v>
      </c>
      <c r="V1113" s="25" t="s">
        <v>17391</v>
      </c>
      <c r="W1113" s="23" t="s">
        <v>13264</v>
      </c>
      <c r="X1113" s="23" t="s">
        <v>7226</v>
      </c>
      <c r="Y1113" s="23" t="s">
        <v>7226</v>
      </c>
      <c r="Z1113" s="25" t="s">
        <v>7225</v>
      </c>
      <c r="AA1113" s="23" t="s">
        <v>8026</v>
      </c>
      <c r="AB1113" s="23" t="s">
        <v>17318</v>
      </c>
      <c r="AC1113" s="25" t="s">
        <v>17394</v>
      </c>
    </row>
    <row r="1114" spans="2:29" x14ac:dyDescent="0.25">
      <c r="B1114" s="21" t="s">
        <v>7434</v>
      </c>
      <c r="C1114" s="22" t="s">
        <v>8344</v>
      </c>
      <c r="D1114" s="23" t="s">
        <v>7434</v>
      </c>
      <c r="E1114" s="23" t="s">
        <v>7580</v>
      </c>
      <c r="F1114" s="23" t="s">
        <v>13755</v>
      </c>
      <c r="G1114" s="23" t="s">
        <v>8345</v>
      </c>
      <c r="H1114" s="23" t="s">
        <v>17395</v>
      </c>
      <c r="I1114" s="23" t="s">
        <v>17353</v>
      </c>
      <c r="J1114" s="23" t="s">
        <v>17309</v>
      </c>
      <c r="K1114" s="23" t="s">
        <v>17396</v>
      </c>
      <c r="L1114" s="24" t="s">
        <v>17397</v>
      </c>
      <c r="M1114" s="23" t="s">
        <v>7274</v>
      </c>
      <c r="N1114" s="23" t="s">
        <v>17312</v>
      </c>
      <c r="O1114" s="23" t="s">
        <v>17398</v>
      </c>
      <c r="P1114" s="25" t="s">
        <v>17399</v>
      </c>
      <c r="Q1114" s="25" t="s">
        <v>17400</v>
      </c>
      <c r="R1114" s="25" t="s">
        <v>17401</v>
      </c>
      <c r="S1114" s="25" t="s">
        <v>17402</v>
      </c>
      <c r="T1114" s="23" t="s">
        <v>7226</v>
      </c>
      <c r="U1114" s="23" t="s">
        <v>7226</v>
      </c>
      <c r="V1114" s="25" t="s">
        <v>17400</v>
      </c>
      <c r="W1114" s="23" t="s">
        <v>13264</v>
      </c>
      <c r="X1114" s="23" t="s">
        <v>7226</v>
      </c>
      <c r="Y1114" s="23" t="s">
        <v>7226</v>
      </c>
      <c r="Z1114" s="25" t="s">
        <v>7225</v>
      </c>
      <c r="AA1114" s="23" t="s">
        <v>8026</v>
      </c>
      <c r="AB1114" s="23" t="s">
        <v>17318</v>
      </c>
      <c r="AC1114" s="25" t="s">
        <v>17403</v>
      </c>
    </row>
    <row r="1115" spans="2:29" x14ac:dyDescent="0.25">
      <c r="B1115" s="21" t="s">
        <v>7434</v>
      </c>
      <c r="C1115" s="22" t="s">
        <v>8344</v>
      </c>
      <c r="D1115" s="23" t="s">
        <v>7434</v>
      </c>
      <c r="E1115" s="23" t="s">
        <v>7580</v>
      </c>
      <c r="F1115" s="23" t="s">
        <v>13755</v>
      </c>
      <c r="G1115" s="23" t="s">
        <v>8345</v>
      </c>
      <c r="H1115" s="23" t="s">
        <v>17404</v>
      </c>
      <c r="I1115" s="23" t="s">
        <v>17353</v>
      </c>
      <c r="J1115" s="23" t="s">
        <v>17309</v>
      </c>
      <c r="K1115" s="23" t="s">
        <v>17405</v>
      </c>
      <c r="L1115" s="24" t="s">
        <v>17406</v>
      </c>
      <c r="M1115" s="23" t="s">
        <v>7274</v>
      </c>
      <c r="N1115" s="23" t="s">
        <v>17312</v>
      </c>
      <c r="O1115" s="23" t="s">
        <v>17407</v>
      </c>
      <c r="P1115" s="25" t="s">
        <v>17408</v>
      </c>
      <c r="Q1115" s="25" t="s">
        <v>17409</v>
      </c>
      <c r="R1115" s="25" t="s">
        <v>8621</v>
      </c>
      <c r="S1115" s="25" t="s">
        <v>17410</v>
      </c>
      <c r="T1115" s="23" t="s">
        <v>7226</v>
      </c>
      <c r="U1115" s="23" t="s">
        <v>7226</v>
      </c>
      <c r="V1115" s="25" t="s">
        <v>17409</v>
      </c>
      <c r="W1115" s="23" t="s">
        <v>13264</v>
      </c>
      <c r="X1115" s="23" t="s">
        <v>7226</v>
      </c>
      <c r="Y1115" s="23" t="s">
        <v>7226</v>
      </c>
      <c r="Z1115" s="25" t="s">
        <v>7225</v>
      </c>
      <c r="AA1115" s="23" t="s">
        <v>8026</v>
      </c>
      <c r="AB1115" s="23" t="s">
        <v>17318</v>
      </c>
      <c r="AC1115" s="25" t="s">
        <v>17411</v>
      </c>
    </row>
    <row r="1116" spans="2:29" x14ac:dyDescent="0.25">
      <c r="B1116" s="21" t="s">
        <v>7434</v>
      </c>
      <c r="C1116" s="22" t="s">
        <v>8344</v>
      </c>
      <c r="D1116" s="23" t="s">
        <v>7434</v>
      </c>
      <c r="E1116" s="23" t="s">
        <v>7580</v>
      </c>
      <c r="F1116" s="23" t="s">
        <v>13755</v>
      </c>
      <c r="G1116" s="23" t="s">
        <v>8345</v>
      </c>
      <c r="H1116" s="23" t="s">
        <v>17412</v>
      </c>
      <c r="I1116" s="23" t="s">
        <v>17353</v>
      </c>
      <c r="J1116" s="23" t="s">
        <v>17309</v>
      </c>
      <c r="K1116" s="23" t="s">
        <v>17413</v>
      </c>
      <c r="L1116" s="24" t="s">
        <v>17414</v>
      </c>
      <c r="M1116" s="23" t="s">
        <v>7274</v>
      </c>
      <c r="N1116" s="23" t="s">
        <v>17312</v>
      </c>
      <c r="O1116" s="23" t="s">
        <v>17415</v>
      </c>
      <c r="P1116" s="25" t="s">
        <v>17416</v>
      </c>
      <c r="Q1116" s="25" t="s">
        <v>17417</v>
      </c>
      <c r="R1116" s="25" t="s">
        <v>14049</v>
      </c>
      <c r="S1116" s="25" t="s">
        <v>17418</v>
      </c>
      <c r="T1116" s="23" t="s">
        <v>7226</v>
      </c>
      <c r="U1116" s="23" t="s">
        <v>7226</v>
      </c>
      <c r="V1116" s="25" t="s">
        <v>17417</v>
      </c>
      <c r="W1116" s="23" t="s">
        <v>13264</v>
      </c>
      <c r="X1116" s="23" t="s">
        <v>7226</v>
      </c>
      <c r="Y1116" s="23" t="s">
        <v>7226</v>
      </c>
      <c r="Z1116" s="25" t="s">
        <v>7225</v>
      </c>
      <c r="AA1116" s="23" t="s">
        <v>8026</v>
      </c>
      <c r="AB1116" s="23" t="s">
        <v>17318</v>
      </c>
      <c r="AC1116" s="25" t="s">
        <v>17419</v>
      </c>
    </row>
    <row r="1117" spans="2:29" x14ac:dyDescent="0.25">
      <c r="B1117" s="21" t="s">
        <v>7434</v>
      </c>
      <c r="C1117" s="22" t="s">
        <v>8344</v>
      </c>
      <c r="D1117" s="23" t="s">
        <v>7434</v>
      </c>
      <c r="E1117" s="23" t="s">
        <v>7580</v>
      </c>
      <c r="F1117" s="23" t="s">
        <v>13755</v>
      </c>
      <c r="G1117" s="23" t="s">
        <v>8345</v>
      </c>
      <c r="H1117" s="23" t="s">
        <v>17420</v>
      </c>
      <c r="I1117" s="23" t="s">
        <v>17353</v>
      </c>
      <c r="J1117" s="23" t="s">
        <v>17309</v>
      </c>
      <c r="K1117" s="23" t="s">
        <v>17421</v>
      </c>
      <c r="L1117" s="24" t="s">
        <v>17422</v>
      </c>
      <c r="M1117" s="23" t="s">
        <v>7274</v>
      </c>
      <c r="N1117" s="23" t="s">
        <v>17312</v>
      </c>
      <c r="O1117" s="23" t="s">
        <v>17423</v>
      </c>
      <c r="P1117" s="25" t="s">
        <v>17424</v>
      </c>
      <c r="Q1117" s="25" t="s">
        <v>17425</v>
      </c>
      <c r="R1117" s="25" t="s">
        <v>17426</v>
      </c>
      <c r="S1117" s="25" t="s">
        <v>17427</v>
      </c>
      <c r="T1117" s="23" t="s">
        <v>7226</v>
      </c>
      <c r="U1117" s="23" t="s">
        <v>7226</v>
      </c>
      <c r="V1117" s="25" t="s">
        <v>17425</v>
      </c>
      <c r="W1117" s="23" t="s">
        <v>13264</v>
      </c>
      <c r="X1117" s="23" t="s">
        <v>7226</v>
      </c>
      <c r="Y1117" s="23" t="s">
        <v>7226</v>
      </c>
      <c r="Z1117" s="25" t="s">
        <v>7225</v>
      </c>
      <c r="AA1117" s="23" t="s">
        <v>8026</v>
      </c>
      <c r="AB1117" s="23" t="s">
        <v>17318</v>
      </c>
      <c r="AC1117" s="25" t="s">
        <v>17428</v>
      </c>
    </row>
    <row r="1118" spans="2:29" x14ac:dyDescent="0.25">
      <c r="B1118" s="21" t="s">
        <v>7434</v>
      </c>
      <c r="C1118" s="22" t="s">
        <v>8344</v>
      </c>
      <c r="D1118" s="23" t="s">
        <v>7434</v>
      </c>
      <c r="E1118" s="23" t="s">
        <v>7580</v>
      </c>
      <c r="F1118" s="23" t="s">
        <v>13755</v>
      </c>
      <c r="G1118" s="23" t="s">
        <v>8345</v>
      </c>
      <c r="H1118" s="23" t="s">
        <v>17429</v>
      </c>
      <c r="I1118" s="23" t="s">
        <v>17353</v>
      </c>
      <c r="J1118" s="23" t="s">
        <v>17309</v>
      </c>
      <c r="K1118" s="23" t="s">
        <v>17430</v>
      </c>
      <c r="L1118" s="24" t="s">
        <v>17431</v>
      </c>
      <c r="M1118" s="23" t="s">
        <v>7274</v>
      </c>
      <c r="N1118" s="23" t="s">
        <v>17312</v>
      </c>
      <c r="O1118" s="23" t="s">
        <v>17432</v>
      </c>
      <c r="P1118" s="25" t="s">
        <v>17433</v>
      </c>
      <c r="Q1118" s="25" t="s">
        <v>17434</v>
      </c>
      <c r="R1118" s="25" t="s">
        <v>17435</v>
      </c>
      <c r="S1118" s="25" t="s">
        <v>17436</v>
      </c>
      <c r="T1118" s="23" t="s">
        <v>7226</v>
      </c>
      <c r="U1118" s="23" t="s">
        <v>7226</v>
      </c>
      <c r="V1118" s="25" t="s">
        <v>17434</v>
      </c>
      <c r="W1118" s="23" t="s">
        <v>13264</v>
      </c>
      <c r="X1118" s="23" t="s">
        <v>7226</v>
      </c>
      <c r="Y1118" s="23" t="s">
        <v>7226</v>
      </c>
      <c r="Z1118" s="25" t="s">
        <v>7225</v>
      </c>
      <c r="AA1118" s="23" t="s">
        <v>8026</v>
      </c>
      <c r="AB1118" s="23" t="s">
        <v>17318</v>
      </c>
      <c r="AC1118" s="25" t="s">
        <v>17437</v>
      </c>
    </row>
    <row r="1119" spans="2:29" x14ac:dyDescent="0.25">
      <c r="B1119" s="21"/>
      <c r="C1119" s="22"/>
      <c r="D1119" s="23"/>
      <c r="E1119" s="23"/>
      <c r="F1119" s="23"/>
      <c r="G1119" s="23"/>
      <c r="H1119" s="26"/>
      <c r="I1119" s="23"/>
      <c r="J1119" s="26"/>
      <c r="K1119" s="26"/>
      <c r="L1119" s="27" t="s">
        <v>17438</v>
      </c>
      <c r="M1119" s="26"/>
      <c r="N1119" s="26"/>
      <c r="O1119" s="26"/>
      <c r="P1119" s="28" t="s">
        <v>17439</v>
      </c>
      <c r="Q1119" s="28" t="s">
        <v>17440</v>
      </c>
      <c r="R1119" s="28" t="s">
        <v>17441</v>
      </c>
      <c r="S1119" s="28" t="s">
        <v>17442</v>
      </c>
      <c r="T1119" s="26"/>
      <c r="U1119" s="26"/>
      <c r="V1119" s="28" t="s">
        <v>17440</v>
      </c>
      <c r="W1119" s="26"/>
      <c r="X1119" s="26"/>
      <c r="Y1119" s="26"/>
      <c r="Z1119" s="28" t="s">
        <v>7225</v>
      </c>
      <c r="AA1119" s="26"/>
      <c r="AB1119" s="26"/>
      <c r="AC1119" s="28" t="s">
        <v>17443</v>
      </c>
    </row>
    <row r="1120" spans="2:29" x14ac:dyDescent="0.25">
      <c r="B1120" s="21" t="s">
        <v>7434</v>
      </c>
      <c r="C1120" s="22" t="s">
        <v>8344</v>
      </c>
      <c r="D1120" s="23" t="s">
        <v>7434</v>
      </c>
      <c r="E1120" s="23" t="s">
        <v>7580</v>
      </c>
      <c r="F1120" s="23" t="s">
        <v>13755</v>
      </c>
      <c r="G1120" s="23" t="s">
        <v>8345</v>
      </c>
      <c r="H1120" s="23" t="s">
        <v>17444</v>
      </c>
      <c r="I1120" s="23" t="s">
        <v>17445</v>
      </c>
      <c r="J1120" s="23" t="s">
        <v>17446</v>
      </c>
      <c r="K1120" s="23" t="s">
        <v>17447</v>
      </c>
      <c r="L1120" s="24" t="s">
        <v>17448</v>
      </c>
      <c r="M1120" s="23" t="s">
        <v>7274</v>
      </c>
      <c r="N1120" s="23" t="s">
        <v>17312</v>
      </c>
      <c r="O1120" s="23" t="s">
        <v>17449</v>
      </c>
      <c r="P1120" s="25" t="s">
        <v>17450</v>
      </c>
      <c r="Q1120" s="25" t="s">
        <v>17451</v>
      </c>
      <c r="R1120" s="25" t="s">
        <v>17452</v>
      </c>
      <c r="S1120" s="25" t="s">
        <v>17453</v>
      </c>
      <c r="T1120" s="23" t="s">
        <v>7226</v>
      </c>
      <c r="U1120" s="23" t="s">
        <v>7226</v>
      </c>
      <c r="V1120" s="25" t="s">
        <v>17451</v>
      </c>
      <c r="W1120" s="23" t="s">
        <v>13264</v>
      </c>
      <c r="X1120" s="23" t="s">
        <v>7226</v>
      </c>
      <c r="Y1120" s="23" t="s">
        <v>7226</v>
      </c>
      <c r="Z1120" s="25" t="s">
        <v>7225</v>
      </c>
      <c r="AA1120" s="23" t="s">
        <v>8026</v>
      </c>
      <c r="AB1120" s="23" t="s">
        <v>17318</v>
      </c>
      <c r="AC1120" s="25" t="s">
        <v>17454</v>
      </c>
    </row>
    <row r="1121" spans="2:29" x14ac:dyDescent="0.25">
      <c r="B1121" s="21" t="s">
        <v>7434</v>
      </c>
      <c r="C1121" s="22" t="s">
        <v>8344</v>
      </c>
      <c r="D1121" s="23" t="s">
        <v>7434</v>
      </c>
      <c r="E1121" s="23" t="s">
        <v>7580</v>
      </c>
      <c r="F1121" s="23" t="s">
        <v>13755</v>
      </c>
      <c r="G1121" s="23" t="s">
        <v>8345</v>
      </c>
      <c r="H1121" s="23" t="s">
        <v>17455</v>
      </c>
      <c r="I1121" s="23" t="s">
        <v>17445</v>
      </c>
      <c r="J1121" s="23" t="s">
        <v>17446</v>
      </c>
      <c r="K1121" s="23" t="s">
        <v>17456</v>
      </c>
      <c r="L1121" s="24" t="s">
        <v>10426</v>
      </c>
      <c r="M1121" s="23" t="s">
        <v>7274</v>
      </c>
      <c r="N1121" s="23" t="s">
        <v>17312</v>
      </c>
      <c r="O1121" s="23" t="s">
        <v>17457</v>
      </c>
      <c r="P1121" s="25" t="s">
        <v>17458</v>
      </c>
      <c r="Q1121" s="25" t="s">
        <v>17459</v>
      </c>
      <c r="R1121" s="25" t="s">
        <v>10583</v>
      </c>
      <c r="S1121" s="25" t="s">
        <v>17460</v>
      </c>
      <c r="T1121" s="23" t="s">
        <v>7226</v>
      </c>
      <c r="U1121" s="23" t="s">
        <v>7226</v>
      </c>
      <c r="V1121" s="25" t="s">
        <v>17459</v>
      </c>
      <c r="W1121" s="23" t="s">
        <v>13264</v>
      </c>
      <c r="X1121" s="23" t="s">
        <v>7226</v>
      </c>
      <c r="Y1121" s="23" t="s">
        <v>7226</v>
      </c>
      <c r="Z1121" s="25" t="s">
        <v>7225</v>
      </c>
      <c r="AA1121" s="23" t="s">
        <v>8026</v>
      </c>
      <c r="AB1121" s="23" t="s">
        <v>17318</v>
      </c>
      <c r="AC1121" s="25" t="s">
        <v>17461</v>
      </c>
    </row>
    <row r="1122" spans="2:29" x14ac:dyDescent="0.25">
      <c r="B1122" s="21" t="s">
        <v>7434</v>
      </c>
      <c r="C1122" s="22" t="s">
        <v>8344</v>
      </c>
      <c r="D1122" s="23" t="s">
        <v>7434</v>
      </c>
      <c r="E1122" s="23" t="s">
        <v>7580</v>
      </c>
      <c r="F1122" s="23" t="s">
        <v>13755</v>
      </c>
      <c r="G1122" s="23" t="s">
        <v>8345</v>
      </c>
      <c r="H1122" s="23" t="s">
        <v>17462</v>
      </c>
      <c r="I1122" s="23" t="s">
        <v>17445</v>
      </c>
      <c r="J1122" s="23" t="s">
        <v>17446</v>
      </c>
      <c r="K1122" s="23" t="s">
        <v>17463</v>
      </c>
      <c r="L1122" s="24" t="s">
        <v>17464</v>
      </c>
      <c r="M1122" s="23" t="s">
        <v>7274</v>
      </c>
      <c r="N1122" s="23" t="s">
        <v>17312</v>
      </c>
      <c r="O1122" s="23" t="s">
        <v>17332</v>
      </c>
      <c r="P1122" s="25" t="s">
        <v>17465</v>
      </c>
      <c r="Q1122" s="25" t="s">
        <v>17466</v>
      </c>
      <c r="R1122" s="25" t="s">
        <v>7545</v>
      </c>
      <c r="S1122" s="25" t="s">
        <v>17467</v>
      </c>
      <c r="T1122" s="23" t="s">
        <v>7226</v>
      </c>
      <c r="U1122" s="23" t="s">
        <v>7226</v>
      </c>
      <c r="V1122" s="25" t="s">
        <v>17466</v>
      </c>
      <c r="W1122" s="23" t="s">
        <v>13264</v>
      </c>
      <c r="X1122" s="23" t="s">
        <v>7226</v>
      </c>
      <c r="Y1122" s="23" t="s">
        <v>7226</v>
      </c>
      <c r="Z1122" s="25" t="s">
        <v>7225</v>
      </c>
      <c r="AA1122" s="23" t="s">
        <v>8026</v>
      </c>
      <c r="AB1122" s="23" t="s">
        <v>17318</v>
      </c>
      <c r="AC1122" s="25" t="s">
        <v>17468</v>
      </c>
    </row>
    <row r="1123" spans="2:29" x14ac:dyDescent="0.25">
      <c r="B1123" s="21" t="s">
        <v>7434</v>
      </c>
      <c r="C1123" s="22" t="s">
        <v>8344</v>
      </c>
      <c r="D1123" s="23" t="s">
        <v>7434</v>
      </c>
      <c r="E1123" s="23" t="s">
        <v>7580</v>
      </c>
      <c r="F1123" s="23" t="s">
        <v>13755</v>
      </c>
      <c r="G1123" s="23" t="s">
        <v>8345</v>
      </c>
      <c r="H1123" s="23" t="s">
        <v>17469</v>
      </c>
      <c r="I1123" s="23" t="s">
        <v>17445</v>
      </c>
      <c r="J1123" s="23" t="s">
        <v>17446</v>
      </c>
      <c r="K1123" s="23" t="s">
        <v>17470</v>
      </c>
      <c r="L1123" s="24" t="s">
        <v>17471</v>
      </c>
      <c r="M1123" s="23" t="s">
        <v>7274</v>
      </c>
      <c r="N1123" s="23" t="s">
        <v>17312</v>
      </c>
      <c r="O1123" s="23" t="s">
        <v>17472</v>
      </c>
      <c r="P1123" s="25" t="s">
        <v>17473</v>
      </c>
      <c r="Q1123" s="25" t="s">
        <v>17474</v>
      </c>
      <c r="R1123" s="25" t="s">
        <v>17475</v>
      </c>
      <c r="S1123" s="25" t="s">
        <v>17476</v>
      </c>
      <c r="T1123" s="23" t="s">
        <v>7226</v>
      </c>
      <c r="U1123" s="23" t="s">
        <v>7226</v>
      </c>
      <c r="V1123" s="25" t="s">
        <v>17474</v>
      </c>
      <c r="W1123" s="23" t="s">
        <v>13264</v>
      </c>
      <c r="X1123" s="23" t="s">
        <v>7226</v>
      </c>
      <c r="Y1123" s="23" t="s">
        <v>7226</v>
      </c>
      <c r="Z1123" s="25" t="s">
        <v>7225</v>
      </c>
      <c r="AA1123" s="23" t="s">
        <v>8026</v>
      </c>
      <c r="AB1123" s="23" t="s">
        <v>17318</v>
      </c>
      <c r="AC1123" s="25" t="s">
        <v>17477</v>
      </c>
    </row>
    <row r="1124" spans="2:29" x14ac:dyDescent="0.25">
      <c r="B1124" s="21" t="s">
        <v>7434</v>
      </c>
      <c r="C1124" s="22" t="s">
        <v>8344</v>
      </c>
      <c r="D1124" s="23" t="s">
        <v>7434</v>
      </c>
      <c r="E1124" s="23" t="s">
        <v>7580</v>
      </c>
      <c r="F1124" s="23" t="s">
        <v>13755</v>
      </c>
      <c r="G1124" s="23" t="s">
        <v>8345</v>
      </c>
      <c r="H1124" s="23" t="s">
        <v>17478</v>
      </c>
      <c r="I1124" s="23" t="s">
        <v>17445</v>
      </c>
      <c r="J1124" s="23" t="s">
        <v>17446</v>
      </c>
      <c r="K1124" s="23" t="s">
        <v>17479</v>
      </c>
      <c r="L1124" s="24" t="s">
        <v>17194</v>
      </c>
      <c r="M1124" s="23" t="s">
        <v>7274</v>
      </c>
      <c r="N1124" s="23" t="s">
        <v>17312</v>
      </c>
      <c r="O1124" s="23" t="s">
        <v>17480</v>
      </c>
      <c r="P1124" s="25" t="s">
        <v>17481</v>
      </c>
      <c r="Q1124" s="25" t="s">
        <v>17482</v>
      </c>
      <c r="R1124" s="25" t="s">
        <v>8217</v>
      </c>
      <c r="S1124" s="25" t="s">
        <v>17483</v>
      </c>
      <c r="T1124" s="23" t="s">
        <v>7226</v>
      </c>
      <c r="U1124" s="23" t="s">
        <v>7226</v>
      </c>
      <c r="V1124" s="25" t="s">
        <v>17482</v>
      </c>
      <c r="W1124" s="23" t="s">
        <v>13264</v>
      </c>
      <c r="X1124" s="23" t="s">
        <v>7226</v>
      </c>
      <c r="Y1124" s="23" t="s">
        <v>7226</v>
      </c>
      <c r="Z1124" s="25" t="s">
        <v>7225</v>
      </c>
      <c r="AA1124" s="23" t="s">
        <v>8026</v>
      </c>
      <c r="AB1124" s="23" t="s">
        <v>17318</v>
      </c>
      <c r="AC1124" s="25" t="s">
        <v>17484</v>
      </c>
    </row>
    <row r="1125" spans="2:29" x14ac:dyDescent="0.25">
      <c r="B1125" s="21"/>
      <c r="C1125" s="22"/>
      <c r="D1125" s="23"/>
      <c r="E1125" s="23"/>
      <c r="F1125" s="23"/>
      <c r="G1125" s="23"/>
      <c r="H1125" s="26"/>
      <c r="I1125" s="23"/>
      <c r="J1125" s="26"/>
      <c r="K1125" s="26"/>
      <c r="L1125" s="27" t="s">
        <v>17485</v>
      </c>
      <c r="M1125" s="26"/>
      <c r="N1125" s="26"/>
      <c r="O1125" s="26"/>
      <c r="P1125" s="28" t="s">
        <v>17486</v>
      </c>
      <c r="Q1125" s="28" t="s">
        <v>17487</v>
      </c>
      <c r="R1125" s="28" t="s">
        <v>17488</v>
      </c>
      <c r="S1125" s="28" t="s">
        <v>17489</v>
      </c>
      <c r="T1125" s="26"/>
      <c r="U1125" s="26"/>
      <c r="V1125" s="28" t="s">
        <v>17487</v>
      </c>
      <c r="W1125" s="26"/>
      <c r="X1125" s="26"/>
      <c r="Y1125" s="26"/>
      <c r="Z1125" s="28" t="s">
        <v>7225</v>
      </c>
      <c r="AA1125" s="26"/>
      <c r="AB1125" s="26"/>
      <c r="AC1125" s="28" t="s">
        <v>17490</v>
      </c>
    </row>
    <row r="1126" spans="2:29" x14ac:dyDescent="0.25">
      <c r="B1126" s="21" t="s">
        <v>7434</v>
      </c>
      <c r="C1126" s="22" t="s">
        <v>8344</v>
      </c>
      <c r="D1126" s="23" t="s">
        <v>7434</v>
      </c>
      <c r="E1126" s="23" t="s">
        <v>7580</v>
      </c>
      <c r="F1126" s="23" t="s">
        <v>13755</v>
      </c>
      <c r="G1126" s="23" t="s">
        <v>8345</v>
      </c>
      <c r="H1126" s="23" t="s">
        <v>17491</v>
      </c>
      <c r="I1126" s="23" t="s">
        <v>17492</v>
      </c>
      <c r="J1126" s="23" t="s">
        <v>17446</v>
      </c>
      <c r="K1126" s="23" t="s">
        <v>17493</v>
      </c>
      <c r="L1126" s="24" t="s">
        <v>17494</v>
      </c>
      <c r="M1126" s="23" t="s">
        <v>7274</v>
      </c>
      <c r="N1126" s="23" t="s">
        <v>17312</v>
      </c>
      <c r="O1126" s="23" t="s">
        <v>17432</v>
      </c>
      <c r="P1126" s="25" t="s">
        <v>17495</v>
      </c>
      <c r="Q1126" s="25" t="s">
        <v>17496</v>
      </c>
      <c r="R1126" s="25" t="s">
        <v>17497</v>
      </c>
      <c r="S1126" s="25" t="s">
        <v>17498</v>
      </c>
      <c r="T1126" s="23" t="s">
        <v>7226</v>
      </c>
      <c r="U1126" s="23" t="s">
        <v>7226</v>
      </c>
      <c r="V1126" s="25" t="s">
        <v>17496</v>
      </c>
      <c r="W1126" s="23" t="s">
        <v>13264</v>
      </c>
      <c r="X1126" s="23" t="s">
        <v>7226</v>
      </c>
      <c r="Y1126" s="23" t="s">
        <v>7226</v>
      </c>
      <c r="Z1126" s="25" t="s">
        <v>7225</v>
      </c>
      <c r="AA1126" s="23" t="s">
        <v>8026</v>
      </c>
      <c r="AB1126" s="23" t="s">
        <v>17318</v>
      </c>
      <c r="AC1126" s="25" t="s">
        <v>17499</v>
      </c>
    </row>
    <row r="1127" spans="2:29" x14ac:dyDescent="0.25">
      <c r="B1127" s="21" t="s">
        <v>7434</v>
      </c>
      <c r="C1127" s="22" t="s">
        <v>8344</v>
      </c>
      <c r="D1127" s="23" t="s">
        <v>7434</v>
      </c>
      <c r="E1127" s="23" t="s">
        <v>7580</v>
      </c>
      <c r="F1127" s="23" t="s">
        <v>13755</v>
      </c>
      <c r="G1127" s="23" t="s">
        <v>8345</v>
      </c>
      <c r="H1127" s="23" t="s">
        <v>17500</v>
      </c>
      <c r="I1127" s="23" t="s">
        <v>17492</v>
      </c>
      <c r="J1127" s="23" t="s">
        <v>17446</v>
      </c>
      <c r="K1127" s="23" t="s">
        <v>17501</v>
      </c>
      <c r="L1127" s="24" t="s">
        <v>17502</v>
      </c>
      <c r="M1127" s="23" t="s">
        <v>7274</v>
      </c>
      <c r="N1127" s="23" t="s">
        <v>17312</v>
      </c>
      <c r="O1127" s="23" t="s">
        <v>17503</v>
      </c>
      <c r="P1127" s="25" t="s">
        <v>17504</v>
      </c>
      <c r="Q1127" s="25" t="s">
        <v>17505</v>
      </c>
      <c r="R1127" s="25" t="s">
        <v>17506</v>
      </c>
      <c r="S1127" s="25" t="s">
        <v>17507</v>
      </c>
      <c r="T1127" s="23" t="s">
        <v>7226</v>
      </c>
      <c r="U1127" s="23" t="s">
        <v>7226</v>
      </c>
      <c r="V1127" s="25" t="s">
        <v>17505</v>
      </c>
      <c r="W1127" s="23" t="s">
        <v>13264</v>
      </c>
      <c r="X1127" s="23" t="s">
        <v>7226</v>
      </c>
      <c r="Y1127" s="23" t="s">
        <v>7226</v>
      </c>
      <c r="Z1127" s="25" t="s">
        <v>7225</v>
      </c>
      <c r="AA1127" s="23" t="s">
        <v>8026</v>
      </c>
      <c r="AB1127" s="23" t="s">
        <v>17318</v>
      </c>
      <c r="AC1127" s="25" t="s">
        <v>17508</v>
      </c>
    </row>
    <row r="1128" spans="2:29" x14ac:dyDescent="0.25">
      <c r="B1128" s="21" t="s">
        <v>7434</v>
      </c>
      <c r="C1128" s="22" t="s">
        <v>8344</v>
      </c>
      <c r="D1128" s="23" t="s">
        <v>7434</v>
      </c>
      <c r="E1128" s="23" t="s">
        <v>7580</v>
      </c>
      <c r="F1128" s="23" t="s">
        <v>13755</v>
      </c>
      <c r="G1128" s="23" t="s">
        <v>8345</v>
      </c>
      <c r="H1128" s="23" t="s">
        <v>17509</v>
      </c>
      <c r="I1128" s="23" t="s">
        <v>17492</v>
      </c>
      <c r="J1128" s="23" t="s">
        <v>17446</v>
      </c>
      <c r="K1128" s="23" t="s">
        <v>17510</v>
      </c>
      <c r="L1128" s="24" t="s">
        <v>17511</v>
      </c>
      <c r="M1128" s="23" t="s">
        <v>7274</v>
      </c>
      <c r="N1128" s="23" t="s">
        <v>17312</v>
      </c>
      <c r="O1128" s="23" t="s">
        <v>17512</v>
      </c>
      <c r="P1128" s="25" t="s">
        <v>17513</v>
      </c>
      <c r="Q1128" s="25" t="s">
        <v>17514</v>
      </c>
      <c r="R1128" s="25" t="s">
        <v>17515</v>
      </c>
      <c r="S1128" s="25" t="s">
        <v>17516</v>
      </c>
      <c r="T1128" s="23" t="s">
        <v>7226</v>
      </c>
      <c r="U1128" s="23" t="s">
        <v>7226</v>
      </c>
      <c r="V1128" s="25" t="s">
        <v>17514</v>
      </c>
      <c r="W1128" s="23" t="s">
        <v>13264</v>
      </c>
      <c r="X1128" s="23" t="s">
        <v>7226</v>
      </c>
      <c r="Y1128" s="23" t="s">
        <v>7226</v>
      </c>
      <c r="Z1128" s="25" t="s">
        <v>7225</v>
      </c>
      <c r="AA1128" s="23" t="s">
        <v>8026</v>
      </c>
      <c r="AB1128" s="23" t="s">
        <v>17318</v>
      </c>
      <c r="AC1128" s="25" t="s">
        <v>17517</v>
      </c>
    </row>
    <row r="1129" spans="2:29" x14ac:dyDescent="0.25">
      <c r="B1129" s="21" t="s">
        <v>7434</v>
      </c>
      <c r="C1129" s="22" t="s">
        <v>8344</v>
      </c>
      <c r="D1129" s="23" t="s">
        <v>7434</v>
      </c>
      <c r="E1129" s="23" t="s">
        <v>7580</v>
      </c>
      <c r="F1129" s="23" t="s">
        <v>13755</v>
      </c>
      <c r="G1129" s="23" t="s">
        <v>8345</v>
      </c>
      <c r="H1129" s="23" t="s">
        <v>17518</v>
      </c>
      <c r="I1129" s="23" t="s">
        <v>17492</v>
      </c>
      <c r="J1129" s="23" t="s">
        <v>17446</v>
      </c>
      <c r="K1129" s="23" t="s">
        <v>17519</v>
      </c>
      <c r="L1129" s="24" t="s">
        <v>17520</v>
      </c>
      <c r="M1129" s="23" t="s">
        <v>7274</v>
      </c>
      <c r="N1129" s="23" t="s">
        <v>17312</v>
      </c>
      <c r="O1129" s="23" t="s">
        <v>17521</v>
      </c>
      <c r="P1129" s="25" t="s">
        <v>17522</v>
      </c>
      <c r="Q1129" s="25" t="s">
        <v>17523</v>
      </c>
      <c r="R1129" s="25" t="s">
        <v>17524</v>
      </c>
      <c r="S1129" s="25" t="s">
        <v>17525</v>
      </c>
      <c r="T1129" s="23" t="s">
        <v>7226</v>
      </c>
      <c r="U1129" s="23" t="s">
        <v>7226</v>
      </c>
      <c r="V1129" s="25" t="s">
        <v>17523</v>
      </c>
      <c r="W1129" s="23" t="s">
        <v>13264</v>
      </c>
      <c r="X1129" s="23" t="s">
        <v>7226</v>
      </c>
      <c r="Y1129" s="23" t="s">
        <v>7226</v>
      </c>
      <c r="Z1129" s="25" t="s">
        <v>7225</v>
      </c>
      <c r="AA1129" s="23" t="s">
        <v>8026</v>
      </c>
      <c r="AB1129" s="23" t="s">
        <v>17318</v>
      </c>
      <c r="AC1129" s="25" t="s">
        <v>17526</v>
      </c>
    </row>
    <row r="1130" spans="2:29" x14ac:dyDescent="0.25">
      <c r="B1130" s="21" t="s">
        <v>7434</v>
      </c>
      <c r="C1130" s="22" t="s">
        <v>8344</v>
      </c>
      <c r="D1130" s="23" t="s">
        <v>7434</v>
      </c>
      <c r="E1130" s="23" t="s">
        <v>7580</v>
      </c>
      <c r="F1130" s="23" t="s">
        <v>13755</v>
      </c>
      <c r="G1130" s="23" t="s">
        <v>8345</v>
      </c>
      <c r="H1130" s="23" t="s">
        <v>17527</v>
      </c>
      <c r="I1130" s="23" t="s">
        <v>17492</v>
      </c>
      <c r="J1130" s="23" t="s">
        <v>17446</v>
      </c>
      <c r="K1130" s="23" t="s">
        <v>17528</v>
      </c>
      <c r="L1130" s="24" t="s">
        <v>17529</v>
      </c>
      <c r="M1130" s="23" t="s">
        <v>7274</v>
      </c>
      <c r="N1130" s="23" t="s">
        <v>17312</v>
      </c>
      <c r="O1130" s="23" t="s">
        <v>17530</v>
      </c>
      <c r="P1130" s="25" t="s">
        <v>17531</v>
      </c>
      <c r="Q1130" s="25" t="s">
        <v>17532</v>
      </c>
      <c r="R1130" s="25" t="s">
        <v>16815</v>
      </c>
      <c r="S1130" s="25" t="s">
        <v>17533</v>
      </c>
      <c r="T1130" s="23" t="s">
        <v>7226</v>
      </c>
      <c r="U1130" s="23" t="s">
        <v>7226</v>
      </c>
      <c r="V1130" s="25" t="s">
        <v>17532</v>
      </c>
      <c r="W1130" s="23" t="s">
        <v>13264</v>
      </c>
      <c r="X1130" s="23" t="s">
        <v>7226</v>
      </c>
      <c r="Y1130" s="23" t="s">
        <v>7226</v>
      </c>
      <c r="Z1130" s="25" t="s">
        <v>7225</v>
      </c>
      <c r="AA1130" s="23" t="s">
        <v>8026</v>
      </c>
      <c r="AB1130" s="23" t="s">
        <v>17318</v>
      </c>
      <c r="AC1130" s="25" t="s">
        <v>17534</v>
      </c>
    </row>
    <row r="1131" spans="2:29" x14ac:dyDescent="0.25">
      <c r="B1131" s="21" t="s">
        <v>7434</v>
      </c>
      <c r="C1131" s="22" t="s">
        <v>8344</v>
      </c>
      <c r="D1131" s="23" t="s">
        <v>7434</v>
      </c>
      <c r="E1131" s="23" t="s">
        <v>7580</v>
      </c>
      <c r="F1131" s="23" t="s">
        <v>13755</v>
      </c>
      <c r="G1131" s="23" t="s">
        <v>8345</v>
      </c>
      <c r="H1131" s="23" t="s">
        <v>17535</v>
      </c>
      <c r="I1131" s="23" t="s">
        <v>17492</v>
      </c>
      <c r="J1131" s="23" t="s">
        <v>17446</v>
      </c>
      <c r="K1131" s="23" t="s">
        <v>17536</v>
      </c>
      <c r="L1131" s="24" t="s">
        <v>17537</v>
      </c>
      <c r="M1131" s="23" t="s">
        <v>7274</v>
      </c>
      <c r="N1131" s="23" t="s">
        <v>17312</v>
      </c>
      <c r="O1131" s="23" t="s">
        <v>17538</v>
      </c>
      <c r="P1131" s="25" t="s">
        <v>17539</v>
      </c>
      <c r="Q1131" s="25" t="s">
        <v>17540</v>
      </c>
      <c r="R1131" s="25" t="s">
        <v>11738</v>
      </c>
      <c r="S1131" s="25" t="s">
        <v>17541</v>
      </c>
      <c r="T1131" s="23" t="s">
        <v>7226</v>
      </c>
      <c r="U1131" s="23" t="s">
        <v>7226</v>
      </c>
      <c r="V1131" s="25" t="s">
        <v>17540</v>
      </c>
      <c r="W1131" s="23" t="s">
        <v>13264</v>
      </c>
      <c r="X1131" s="23" t="s">
        <v>7226</v>
      </c>
      <c r="Y1131" s="23" t="s">
        <v>7226</v>
      </c>
      <c r="Z1131" s="25" t="s">
        <v>7225</v>
      </c>
      <c r="AA1131" s="23" t="s">
        <v>8026</v>
      </c>
      <c r="AB1131" s="23" t="s">
        <v>17318</v>
      </c>
      <c r="AC1131" s="25" t="s">
        <v>17542</v>
      </c>
    </row>
    <row r="1132" spans="2:29" x14ac:dyDescent="0.25">
      <c r="B1132" s="21" t="s">
        <v>7434</v>
      </c>
      <c r="C1132" s="22" t="s">
        <v>8344</v>
      </c>
      <c r="D1132" s="23" t="s">
        <v>7434</v>
      </c>
      <c r="E1132" s="23" t="s">
        <v>7580</v>
      </c>
      <c r="F1132" s="23" t="s">
        <v>13755</v>
      </c>
      <c r="G1132" s="23" t="s">
        <v>8345</v>
      </c>
      <c r="H1132" s="23" t="s">
        <v>17543</v>
      </c>
      <c r="I1132" s="23" t="s">
        <v>17492</v>
      </c>
      <c r="J1132" s="23" t="s">
        <v>17446</v>
      </c>
      <c r="K1132" s="23" t="s">
        <v>17544</v>
      </c>
      <c r="L1132" s="24" t="s">
        <v>17545</v>
      </c>
      <c r="M1132" s="23" t="s">
        <v>7274</v>
      </c>
      <c r="N1132" s="23" t="s">
        <v>17312</v>
      </c>
      <c r="O1132" s="23" t="s">
        <v>17546</v>
      </c>
      <c r="P1132" s="25" t="s">
        <v>17547</v>
      </c>
      <c r="Q1132" s="25" t="s">
        <v>17548</v>
      </c>
      <c r="R1132" s="25" t="s">
        <v>17549</v>
      </c>
      <c r="S1132" s="25" t="s">
        <v>17550</v>
      </c>
      <c r="T1132" s="23" t="s">
        <v>7226</v>
      </c>
      <c r="U1132" s="23" t="s">
        <v>7226</v>
      </c>
      <c r="V1132" s="25" t="s">
        <v>17548</v>
      </c>
      <c r="W1132" s="23" t="s">
        <v>13264</v>
      </c>
      <c r="X1132" s="23" t="s">
        <v>7226</v>
      </c>
      <c r="Y1132" s="23" t="s">
        <v>7226</v>
      </c>
      <c r="Z1132" s="25" t="s">
        <v>7225</v>
      </c>
      <c r="AA1132" s="23" t="s">
        <v>8026</v>
      </c>
      <c r="AB1132" s="23" t="s">
        <v>17318</v>
      </c>
      <c r="AC1132" s="25" t="s">
        <v>17551</v>
      </c>
    </row>
    <row r="1133" spans="2:29" x14ac:dyDescent="0.25">
      <c r="B1133" s="21" t="s">
        <v>7434</v>
      </c>
      <c r="C1133" s="22" t="s">
        <v>8344</v>
      </c>
      <c r="D1133" s="23" t="s">
        <v>7434</v>
      </c>
      <c r="E1133" s="23" t="s">
        <v>7580</v>
      </c>
      <c r="F1133" s="23" t="s">
        <v>13755</v>
      </c>
      <c r="G1133" s="23" t="s">
        <v>8345</v>
      </c>
      <c r="H1133" s="23" t="s">
        <v>17552</v>
      </c>
      <c r="I1133" s="23" t="s">
        <v>17492</v>
      </c>
      <c r="J1133" s="23" t="s">
        <v>17446</v>
      </c>
      <c r="K1133" s="23" t="s">
        <v>17553</v>
      </c>
      <c r="L1133" s="24" t="s">
        <v>17287</v>
      </c>
      <c r="M1133" s="23" t="s">
        <v>7274</v>
      </c>
      <c r="N1133" s="23" t="s">
        <v>17312</v>
      </c>
      <c r="O1133" s="23" t="s">
        <v>17372</v>
      </c>
      <c r="P1133" s="25" t="s">
        <v>17554</v>
      </c>
      <c r="Q1133" s="25" t="s">
        <v>17555</v>
      </c>
      <c r="R1133" s="25" t="s">
        <v>16639</v>
      </c>
      <c r="S1133" s="25" t="s">
        <v>17556</v>
      </c>
      <c r="T1133" s="23" t="s">
        <v>7226</v>
      </c>
      <c r="U1133" s="23" t="s">
        <v>7226</v>
      </c>
      <c r="V1133" s="25" t="s">
        <v>17555</v>
      </c>
      <c r="W1133" s="23" t="s">
        <v>13264</v>
      </c>
      <c r="X1133" s="23" t="s">
        <v>7226</v>
      </c>
      <c r="Y1133" s="23" t="s">
        <v>7226</v>
      </c>
      <c r="Z1133" s="25" t="s">
        <v>7225</v>
      </c>
      <c r="AA1133" s="23" t="s">
        <v>8026</v>
      </c>
      <c r="AB1133" s="23" t="s">
        <v>17318</v>
      </c>
      <c r="AC1133" s="25" t="s">
        <v>17557</v>
      </c>
    </row>
    <row r="1134" spans="2:29" x14ac:dyDescent="0.25">
      <c r="B1134" s="21" t="s">
        <v>7434</v>
      </c>
      <c r="C1134" s="22" t="s">
        <v>8344</v>
      </c>
      <c r="D1134" s="23" t="s">
        <v>7434</v>
      </c>
      <c r="E1134" s="23" t="s">
        <v>7580</v>
      </c>
      <c r="F1134" s="23" t="s">
        <v>13755</v>
      </c>
      <c r="G1134" s="23" t="s">
        <v>8345</v>
      </c>
      <c r="H1134" s="23" t="s">
        <v>17558</v>
      </c>
      <c r="I1134" s="23" t="s">
        <v>17492</v>
      </c>
      <c r="J1134" s="23" t="s">
        <v>17446</v>
      </c>
      <c r="K1134" s="23" t="s">
        <v>17559</v>
      </c>
      <c r="L1134" s="24" t="s">
        <v>17560</v>
      </c>
      <c r="M1134" s="23" t="s">
        <v>7274</v>
      </c>
      <c r="N1134" s="23" t="s">
        <v>17312</v>
      </c>
      <c r="O1134" s="23" t="s">
        <v>17423</v>
      </c>
      <c r="P1134" s="25" t="s">
        <v>17561</v>
      </c>
      <c r="Q1134" s="25" t="s">
        <v>17562</v>
      </c>
      <c r="R1134" s="25" t="s">
        <v>17563</v>
      </c>
      <c r="S1134" s="25" t="s">
        <v>17564</v>
      </c>
      <c r="T1134" s="23" t="s">
        <v>7226</v>
      </c>
      <c r="U1134" s="23" t="s">
        <v>7226</v>
      </c>
      <c r="V1134" s="25" t="s">
        <v>17562</v>
      </c>
      <c r="W1134" s="23" t="s">
        <v>13264</v>
      </c>
      <c r="X1134" s="23" t="s">
        <v>7226</v>
      </c>
      <c r="Y1134" s="23" t="s">
        <v>7226</v>
      </c>
      <c r="Z1134" s="25" t="s">
        <v>7225</v>
      </c>
      <c r="AA1134" s="23" t="s">
        <v>8026</v>
      </c>
      <c r="AB1134" s="23" t="s">
        <v>17318</v>
      </c>
      <c r="AC1134" s="25" t="s">
        <v>17565</v>
      </c>
    </row>
    <row r="1135" spans="2:29" x14ac:dyDescent="0.25">
      <c r="B1135" s="21"/>
      <c r="C1135" s="22"/>
      <c r="D1135" s="23"/>
      <c r="E1135" s="23"/>
      <c r="F1135" s="23"/>
      <c r="G1135" s="23"/>
      <c r="H1135" s="26"/>
      <c r="I1135" s="23"/>
      <c r="J1135" s="26"/>
      <c r="K1135" s="26"/>
      <c r="L1135" s="27" t="s">
        <v>17566</v>
      </c>
      <c r="M1135" s="26"/>
      <c r="N1135" s="26"/>
      <c r="O1135" s="26"/>
      <c r="P1135" s="28" t="s">
        <v>17567</v>
      </c>
      <c r="Q1135" s="28" t="s">
        <v>17568</v>
      </c>
      <c r="R1135" s="28" t="s">
        <v>17569</v>
      </c>
      <c r="S1135" s="28" t="s">
        <v>17570</v>
      </c>
      <c r="T1135" s="26"/>
      <c r="U1135" s="26"/>
      <c r="V1135" s="28" t="s">
        <v>17568</v>
      </c>
      <c r="W1135" s="26"/>
      <c r="X1135" s="26"/>
      <c r="Y1135" s="26"/>
      <c r="Z1135" s="28" t="s">
        <v>7225</v>
      </c>
      <c r="AA1135" s="26"/>
      <c r="AB1135" s="26"/>
      <c r="AC1135" s="28" t="s">
        <v>17571</v>
      </c>
    </row>
    <row r="1136" spans="2:29" x14ac:dyDescent="0.25">
      <c r="B1136" s="21" t="s">
        <v>7434</v>
      </c>
      <c r="C1136" s="22" t="s">
        <v>12035</v>
      </c>
      <c r="D1136" s="23" t="s">
        <v>8488</v>
      </c>
      <c r="E1136" s="23" t="s">
        <v>7580</v>
      </c>
      <c r="F1136" s="23" t="s">
        <v>13252</v>
      </c>
      <c r="G1136" s="23" t="s">
        <v>12036</v>
      </c>
      <c r="H1136" s="23" t="s">
        <v>17572</v>
      </c>
      <c r="I1136" s="23" t="s">
        <v>17573</v>
      </c>
      <c r="J1136" s="23" t="s">
        <v>17574</v>
      </c>
      <c r="K1136" s="23" t="s">
        <v>17575</v>
      </c>
      <c r="L1136" s="24" t="s">
        <v>17576</v>
      </c>
      <c r="M1136" s="23" t="s">
        <v>7274</v>
      </c>
      <c r="N1136" s="23" t="s">
        <v>14454</v>
      </c>
      <c r="O1136" s="23" t="s">
        <v>17577</v>
      </c>
      <c r="P1136" s="25" t="s">
        <v>17578</v>
      </c>
      <c r="Q1136" s="25" t="s">
        <v>17579</v>
      </c>
      <c r="R1136" s="25" t="s">
        <v>17580</v>
      </c>
      <c r="S1136" s="25" t="s">
        <v>17581</v>
      </c>
      <c r="T1136" s="23" t="s">
        <v>7226</v>
      </c>
      <c r="U1136" s="23" t="s">
        <v>7226</v>
      </c>
      <c r="V1136" s="25" t="s">
        <v>17579</v>
      </c>
      <c r="W1136" s="23" t="s">
        <v>13264</v>
      </c>
      <c r="X1136" s="23" t="s">
        <v>7226</v>
      </c>
      <c r="Y1136" s="23" t="s">
        <v>7226</v>
      </c>
      <c r="Z1136" s="25" t="s">
        <v>7225</v>
      </c>
      <c r="AA1136" s="23" t="s">
        <v>8026</v>
      </c>
      <c r="AB1136" s="23" t="s">
        <v>14460</v>
      </c>
      <c r="AC1136" s="25" t="s">
        <v>17582</v>
      </c>
    </row>
    <row r="1137" spans="2:29" x14ac:dyDescent="0.25">
      <c r="B1137" s="21" t="s">
        <v>7434</v>
      </c>
      <c r="C1137" s="22" t="s">
        <v>12035</v>
      </c>
      <c r="D1137" s="23" t="s">
        <v>8488</v>
      </c>
      <c r="E1137" s="23" t="s">
        <v>7580</v>
      </c>
      <c r="F1137" s="23" t="s">
        <v>13252</v>
      </c>
      <c r="G1137" s="23" t="s">
        <v>12036</v>
      </c>
      <c r="H1137" s="23" t="s">
        <v>17583</v>
      </c>
      <c r="I1137" s="23" t="s">
        <v>17573</v>
      </c>
      <c r="J1137" s="23" t="s">
        <v>17574</v>
      </c>
      <c r="K1137" s="23" t="s">
        <v>17584</v>
      </c>
      <c r="L1137" s="24" t="s">
        <v>17585</v>
      </c>
      <c r="M1137" s="23" t="s">
        <v>7274</v>
      </c>
      <c r="N1137" s="23" t="s">
        <v>14454</v>
      </c>
      <c r="O1137" s="23" t="s">
        <v>17586</v>
      </c>
      <c r="P1137" s="25" t="s">
        <v>17587</v>
      </c>
      <c r="Q1137" s="25" t="s">
        <v>17588</v>
      </c>
      <c r="R1137" s="25" t="s">
        <v>17589</v>
      </c>
      <c r="S1137" s="25" t="s">
        <v>17590</v>
      </c>
      <c r="T1137" s="23" t="s">
        <v>7226</v>
      </c>
      <c r="U1137" s="23" t="s">
        <v>7226</v>
      </c>
      <c r="V1137" s="25" t="s">
        <v>17588</v>
      </c>
      <c r="W1137" s="23" t="s">
        <v>13264</v>
      </c>
      <c r="X1137" s="23" t="s">
        <v>7226</v>
      </c>
      <c r="Y1137" s="23" t="s">
        <v>7226</v>
      </c>
      <c r="Z1137" s="25" t="s">
        <v>7225</v>
      </c>
      <c r="AA1137" s="23" t="s">
        <v>8026</v>
      </c>
      <c r="AB1137" s="23" t="s">
        <v>14460</v>
      </c>
      <c r="AC1137" s="25" t="s">
        <v>17591</v>
      </c>
    </row>
    <row r="1138" spans="2:29" x14ac:dyDescent="0.25">
      <c r="B1138" s="21" t="s">
        <v>7434</v>
      </c>
      <c r="C1138" s="22" t="s">
        <v>12035</v>
      </c>
      <c r="D1138" s="23" t="s">
        <v>8488</v>
      </c>
      <c r="E1138" s="23" t="s">
        <v>7580</v>
      </c>
      <c r="F1138" s="23" t="s">
        <v>13252</v>
      </c>
      <c r="G1138" s="23" t="s">
        <v>12036</v>
      </c>
      <c r="H1138" s="23" t="s">
        <v>17592</v>
      </c>
      <c r="I1138" s="23" t="s">
        <v>17573</v>
      </c>
      <c r="J1138" s="23" t="s">
        <v>17574</v>
      </c>
      <c r="K1138" s="23" t="s">
        <v>17593</v>
      </c>
      <c r="L1138" s="24" t="s">
        <v>17594</v>
      </c>
      <c r="M1138" s="23" t="s">
        <v>7274</v>
      </c>
      <c r="N1138" s="23" t="s">
        <v>14454</v>
      </c>
      <c r="O1138" s="23" t="s">
        <v>17595</v>
      </c>
      <c r="P1138" s="25" t="s">
        <v>17596</v>
      </c>
      <c r="Q1138" s="25" t="s">
        <v>17597</v>
      </c>
      <c r="R1138" s="25" t="s">
        <v>15703</v>
      </c>
      <c r="S1138" s="25" t="s">
        <v>17598</v>
      </c>
      <c r="T1138" s="23" t="s">
        <v>7226</v>
      </c>
      <c r="U1138" s="23" t="s">
        <v>7226</v>
      </c>
      <c r="V1138" s="25" t="s">
        <v>17597</v>
      </c>
      <c r="W1138" s="23" t="s">
        <v>13264</v>
      </c>
      <c r="X1138" s="23" t="s">
        <v>7226</v>
      </c>
      <c r="Y1138" s="23" t="s">
        <v>7226</v>
      </c>
      <c r="Z1138" s="25" t="s">
        <v>7225</v>
      </c>
      <c r="AA1138" s="23" t="s">
        <v>8026</v>
      </c>
      <c r="AB1138" s="23" t="s">
        <v>14460</v>
      </c>
      <c r="AC1138" s="25" t="s">
        <v>17599</v>
      </c>
    </row>
    <row r="1139" spans="2:29" x14ac:dyDescent="0.25">
      <c r="B1139" s="21" t="s">
        <v>7434</v>
      </c>
      <c r="C1139" s="22" t="s">
        <v>12035</v>
      </c>
      <c r="D1139" s="23" t="s">
        <v>8488</v>
      </c>
      <c r="E1139" s="23" t="s">
        <v>7580</v>
      </c>
      <c r="F1139" s="23" t="s">
        <v>13252</v>
      </c>
      <c r="G1139" s="23" t="s">
        <v>12036</v>
      </c>
      <c r="H1139" s="23" t="s">
        <v>17600</v>
      </c>
      <c r="I1139" s="23" t="s">
        <v>17573</v>
      </c>
      <c r="J1139" s="23" t="s">
        <v>17574</v>
      </c>
      <c r="K1139" s="23" t="s">
        <v>17601</v>
      </c>
      <c r="L1139" s="24" t="s">
        <v>17602</v>
      </c>
      <c r="M1139" s="23" t="s">
        <v>7274</v>
      </c>
      <c r="N1139" s="23" t="s">
        <v>14454</v>
      </c>
      <c r="O1139" s="23" t="s">
        <v>17603</v>
      </c>
      <c r="P1139" s="25" t="s">
        <v>17604</v>
      </c>
      <c r="Q1139" s="25" t="s">
        <v>17605</v>
      </c>
      <c r="R1139" s="25" t="s">
        <v>17606</v>
      </c>
      <c r="S1139" s="25" t="s">
        <v>17607</v>
      </c>
      <c r="T1139" s="23" t="s">
        <v>7226</v>
      </c>
      <c r="U1139" s="23" t="s">
        <v>7226</v>
      </c>
      <c r="V1139" s="25" t="s">
        <v>17605</v>
      </c>
      <c r="W1139" s="23" t="s">
        <v>13264</v>
      </c>
      <c r="X1139" s="23" t="s">
        <v>7226</v>
      </c>
      <c r="Y1139" s="23" t="s">
        <v>7226</v>
      </c>
      <c r="Z1139" s="25" t="s">
        <v>7225</v>
      </c>
      <c r="AA1139" s="23" t="s">
        <v>8026</v>
      </c>
      <c r="AB1139" s="23" t="s">
        <v>14460</v>
      </c>
      <c r="AC1139" s="25" t="s">
        <v>17608</v>
      </c>
    </row>
    <row r="1140" spans="2:29" x14ac:dyDescent="0.25">
      <c r="B1140" s="21" t="s">
        <v>7434</v>
      </c>
      <c r="C1140" s="22" t="s">
        <v>12035</v>
      </c>
      <c r="D1140" s="23" t="s">
        <v>8488</v>
      </c>
      <c r="E1140" s="23" t="s">
        <v>7580</v>
      </c>
      <c r="F1140" s="23" t="s">
        <v>13252</v>
      </c>
      <c r="G1140" s="23" t="s">
        <v>12036</v>
      </c>
      <c r="H1140" s="23" t="s">
        <v>17609</v>
      </c>
      <c r="I1140" s="23" t="s">
        <v>17573</v>
      </c>
      <c r="J1140" s="23" t="s">
        <v>17574</v>
      </c>
      <c r="K1140" s="23" t="s">
        <v>17610</v>
      </c>
      <c r="L1140" s="24" t="s">
        <v>17611</v>
      </c>
      <c r="M1140" s="23" t="s">
        <v>7274</v>
      </c>
      <c r="N1140" s="23" t="s">
        <v>14454</v>
      </c>
      <c r="O1140" s="23" t="s">
        <v>17612</v>
      </c>
      <c r="P1140" s="25" t="s">
        <v>17613</v>
      </c>
      <c r="Q1140" s="25" t="s">
        <v>17614</v>
      </c>
      <c r="R1140" s="25" t="s">
        <v>17615</v>
      </c>
      <c r="S1140" s="25" t="s">
        <v>17616</v>
      </c>
      <c r="T1140" s="23" t="s">
        <v>7226</v>
      </c>
      <c r="U1140" s="23" t="s">
        <v>7226</v>
      </c>
      <c r="V1140" s="25" t="s">
        <v>17614</v>
      </c>
      <c r="W1140" s="23" t="s">
        <v>13264</v>
      </c>
      <c r="X1140" s="23" t="s">
        <v>7226</v>
      </c>
      <c r="Y1140" s="23" t="s">
        <v>7226</v>
      </c>
      <c r="Z1140" s="25" t="s">
        <v>7225</v>
      </c>
      <c r="AA1140" s="23" t="s">
        <v>8026</v>
      </c>
      <c r="AB1140" s="23" t="s">
        <v>14460</v>
      </c>
      <c r="AC1140" s="25" t="s">
        <v>17617</v>
      </c>
    </row>
    <row r="1141" spans="2:29" x14ac:dyDescent="0.25">
      <c r="B1141" s="21" t="s">
        <v>7434</v>
      </c>
      <c r="C1141" s="22" t="s">
        <v>12035</v>
      </c>
      <c r="D1141" s="23" t="s">
        <v>8488</v>
      </c>
      <c r="E1141" s="23" t="s">
        <v>7580</v>
      </c>
      <c r="F1141" s="23" t="s">
        <v>13252</v>
      </c>
      <c r="G1141" s="23" t="s">
        <v>12036</v>
      </c>
      <c r="H1141" s="23" t="s">
        <v>17618</v>
      </c>
      <c r="I1141" s="23" t="s">
        <v>17573</v>
      </c>
      <c r="J1141" s="23" t="s">
        <v>17574</v>
      </c>
      <c r="K1141" s="23" t="s">
        <v>17619</v>
      </c>
      <c r="L1141" s="24" t="s">
        <v>17620</v>
      </c>
      <c r="M1141" s="23" t="s">
        <v>7274</v>
      </c>
      <c r="N1141" s="23" t="s">
        <v>14454</v>
      </c>
      <c r="O1141" s="23" t="s">
        <v>17621</v>
      </c>
      <c r="P1141" s="25" t="s">
        <v>17622</v>
      </c>
      <c r="Q1141" s="25" t="s">
        <v>17623</v>
      </c>
      <c r="R1141" s="25" t="s">
        <v>17624</v>
      </c>
      <c r="S1141" s="25" t="s">
        <v>17625</v>
      </c>
      <c r="T1141" s="23" t="s">
        <v>7226</v>
      </c>
      <c r="U1141" s="23" t="s">
        <v>7226</v>
      </c>
      <c r="V1141" s="25" t="s">
        <v>17623</v>
      </c>
      <c r="W1141" s="23" t="s">
        <v>13264</v>
      </c>
      <c r="X1141" s="23" t="s">
        <v>7226</v>
      </c>
      <c r="Y1141" s="23" t="s">
        <v>7226</v>
      </c>
      <c r="Z1141" s="25" t="s">
        <v>7225</v>
      </c>
      <c r="AA1141" s="23" t="s">
        <v>8026</v>
      </c>
      <c r="AB1141" s="23" t="s">
        <v>14460</v>
      </c>
      <c r="AC1141" s="25" t="s">
        <v>17626</v>
      </c>
    </row>
    <row r="1142" spans="2:29" x14ac:dyDescent="0.25">
      <c r="B1142" s="21"/>
      <c r="C1142" s="22"/>
      <c r="D1142" s="23"/>
      <c r="E1142" s="23"/>
      <c r="F1142" s="23"/>
      <c r="G1142" s="23"/>
      <c r="H1142" s="26"/>
      <c r="I1142" s="23"/>
      <c r="J1142" s="26"/>
      <c r="K1142" s="26"/>
      <c r="L1142" s="27" t="s">
        <v>17627</v>
      </c>
      <c r="M1142" s="26"/>
      <c r="N1142" s="26"/>
      <c r="O1142" s="26"/>
      <c r="P1142" s="28" t="s">
        <v>17628</v>
      </c>
      <c r="Q1142" s="28" t="s">
        <v>17629</v>
      </c>
      <c r="R1142" s="28" t="s">
        <v>17630</v>
      </c>
      <c r="S1142" s="28" t="s">
        <v>17631</v>
      </c>
      <c r="T1142" s="26"/>
      <c r="U1142" s="26"/>
      <c r="V1142" s="28" t="s">
        <v>17629</v>
      </c>
      <c r="W1142" s="26"/>
      <c r="X1142" s="26"/>
      <c r="Y1142" s="26"/>
      <c r="Z1142" s="28" t="s">
        <v>7225</v>
      </c>
      <c r="AA1142" s="26"/>
      <c r="AB1142" s="26"/>
      <c r="AC1142" s="28" t="s">
        <v>17632</v>
      </c>
    </row>
    <row r="1143" spans="2:29" x14ac:dyDescent="0.25">
      <c r="B1143" s="21" t="s">
        <v>8011</v>
      </c>
      <c r="C1143" s="22" t="s">
        <v>9148</v>
      </c>
      <c r="D1143" s="23" t="s">
        <v>7434</v>
      </c>
      <c r="E1143" s="23" t="s">
        <v>8487</v>
      </c>
      <c r="F1143" s="23" t="s">
        <v>14946</v>
      </c>
      <c r="G1143" s="23" t="s">
        <v>9149</v>
      </c>
      <c r="H1143" s="23" t="s">
        <v>17633</v>
      </c>
      <c r="I1143" s="23" t="s">
        <v>11427</v>
      </c>
      <c r="J1143" s="23" t="s">
        <v>12941</v>
      </c>
      <c r="K1143" s="23" t="s">
        <v>17634</v>
      </c>
      <c r="L1143" s="24" t="s">
        <v>17635</v>
      </c>
      <c r="M1143" s="23" t="s">
        <v>7274</v>
      </c>
      <c r="N1143" s="23" t="s">
        <v>7450</v>
      </c>
      <c r="O1143" s="23" t="s">
        <v>17636</v>
      </c>
      <c r="P1143" s="25" t="s">
        <v>17637</v>
      </c>
      <c r="Q1143" s="25" t="s">
        <v>17638</v>
      </c>
      <c r="R1143" s="25" t="s">
        <v>8939</v>
      </c>
      <c r="S1143" s="25" t="s">
        <v>17639</v>
      </c>
      <c r="T1143" s="23" t="s">
        <v>9174</v>
      </c>
      <c r="U1143" s="23" t="s">
        <v>10880</v>
      </c>
      <c r="V1143" s="25" t="s">
        <v>17640</v>
      </c>
      <c r="W1143" s="23" t="s">
        <v>13264</v>
      </c>
      <c r="X1143" s="23" t="s">
        <v>7226</v>
      </c>
      <c r="Y1143" s="23" t="s">
        <v>7226</v>
      </c>
      <c r="Z1143" s="25" t="s">
        <v>7225</v>
      </c>
      <c r="AA1143" s="23" t="s">
        <v>8026</v>
      </c>
      <c r="AB1143" s="23" t="s">
        <v>15573</v>
      </c>
      <c r="AC1143" s="25" t="s">
        <v>17641</v>
      </c>
    </row>
    <row r="1144" spans="2:29" x14ac:dyDescent="0.25">
      <c r="B1144" s="21" t="s">
        <v>8011</v>
      </c>
      <c r="C1144" s="22" t="s">
        <v>9148</v>
      </c>
      <c r="D1144" s="23" t="s">
        <v>7434</v>
      </c>
      <c r="E1144" s="23" t="s">
        <v>8487</v>
      </c>
      <c r="F1144" s="23" t="s">
        <v>14946</v>
      </c>
      <c r="G1144" s="23" t="s">
        <v>9149</v>
      </c>
      <c r="H1144" s="23" t="s">
        <v>17642</v>
      </c>
      <c r="I1144" s="23" t="s">
        <v>11427</v>
      </c>
      <c r="J1144" s="23" t="s">
        <v>12941</v>
      </c>
      <c r="K1144" s="23" t="s">
        <v>17643</v>
      </c>
      <c r="L1144" s="24" t="s">
        <v>17644</v>
      </c>
      <c r="M1144" s="23" t="s">
        <v>7274</v>
      </c>
      <c r="N1144" s="23" t="s">
        <v>7450</v>
      </c>
      <c r="O1144" s="23" t="s">
        <v>17645</v>
      </c>
      <c r="P1144" s="25" t="s">
        <v>17646</v>
      </c>
      <c r="Q1144" s="25" t="s">
        <v>17647</v>
      </c>
      <c r="R1144" s="25" t="s">
        <v>17648</v>
      </c>
      <c r="S1144" s="25" t="s">
        <v>17649</v>
      </c>
      <c r="T1144" s="23" t="s">
        <v>9161</v>
      </c>
      <c r="U1144" s="23" t="s">
        <v>17650</v>
      </c>
      <c r="V1144" s="25" t="s">
        <v>17651</v>
      </c>
      <c r="W1144" s="23" t="s">
        <v>13264</v>
      </c>
      <c r="X1144" s="23" t="s">
        <v>7226</v>
      </c>
      <c r="Y1144" s="23" t="s">
        <v>7226</v>
      </c>
      <c r="Z1144" s="25" t="s">
        <v>7225</v>
      </c>
      <c r="AA1144" s="23" t="s">
        <v>8026</v>
      </c>
      <c r="AB1144" s="23" t="s">
        <v>15573</v>
      </c>
      <c r="AC1144" s="25" t="s">
        <v>17652</v>
      </c>
    </row>
    <row r="1145" spans="2:29" x14ac:dyDescent="0.25">
      <c r="B1145" s="21" t="s">
        <v>8011</v>
      </c>
      <c r="C1145" s="22" t="s">
        <v>9148</v>
      </c>
      <c r="D1145" s="23" t="s">
        <v>7434</v>
      </c>
      <c r="E1145" s="23" t="s">
        <v>8487</v>
      </c>
      <c r="F1145" s="23" t="s">
        <v>14946</v>
      </c>
      <c r="G1145" s="23" t="s">
        <v>9149</v>
      </c>
      <c r="H1145" s="23" t="s">
        <v>17653</v>
      </c>
      <c r="I1145" s="23" t="s">
        <v>11427</v>
      </c>
      <c r="J1145" s="23" t="s">
        <v>12941</v>
      </c>
      <c r="K1145" s="23" t="s">
        <v>17654</v>
      </c>
      <c r="L1145" s="24" t="s">
        <v>17655</v>
      </c>
      <c r="M1145" s="23" t="s">
        <v>7274</v>
      </c>
      <c r="N1145" s="23" t="s">
        <v>7450</v>
      </c>
      <c r="O1145" s="23" t="s">
        <v>17656</v>
      </c>
      <c r="P1145" s="25" t="s">
        <v>17657</v>
      </c>
      <c r="Q1145" s="25" t="s">
        <v>17658</v>
      </c>
      <c r="R1145" s="25" t="s">
        <v>17659</v>
      </c>
      <c r="S1145" s="25" t="s">
        <v>17660</v>
      </c>
      <c r="T1145" s="23" t="s">
        <v>9161</v>
      </c>
      <c r="U1145" s="23" t="s">
        <v>17661</v>
      </c>
      <c r="V1145" s="25" t="s">
        <v>17662</v>
      </c>
      <c r="W1145" s="23" t="s">
        <v>13264</v>
      </c>
      <c r="X1145" s="23" t="s">
        <v>7226</v>
      </c>
      <c r="Y1145" s="23" t="s">
        <v>7226</v>
      </c>
      <c r="Z1145" s="25" t="s">
        <v>7225</v>
      </c>
      <c r="AA1145" s="23" t="s">
        <v>8026</v>
      </c>
      <c r="AB1145" s="23" t="s">
        <v>15573</v>
      </c>
      <c r="AC1145" s="25" t="s">
        <v>17663</v>
      </c>
    </row>
    <row r="1146" spans="2:29" x14ac:dyDescent="0.25">
      <c r="B1146" s="21" t="s">
        <v>8011</v>
      </c>
      <c r="C1146" s="22" t="s">
        <v>9148</v>
      </c>
      <c r="D1146" s="23" t="s">
        <v>7434</v>
      </c>
      <c r="E1146" s="23" t="s">
        <v>8487</v>
      </c>
      <c r="F1146" s="23" t="s">
        <v>14946</v>
      </c>
      <c r="G1146" s="23" t="s">
        <v>9149</v>
      </c>
      <c r="H1146" s="23" t="s">
        <v>17664</v>
      </c>
      <c r="I1146" s="23" t="s">
        <v>11427</v>
      </c>
      <c r="J1146" s="23" t="s">
        <v>12941</v>
      </c>
      <c r="K1146" s="23" t="s">
        <v>17665</v>
      </c>
      <c r="L1146" s="24" t="s">
        <v>17666</v>
      </c>
      <c r="M1146" s="23" t="s">
        <v>7274</v>
      </c>
      <c r="N1146" s="23" t="s">
        <v>7450</v>
      </c>
      <c r="O1146" s="23" t="s">
        <v>17667</v>
      </c>
      <c r="P1146" s="25" t="s">
        <v>17668</v>
      </c>
      <c r="Q1146" s="25" t="s">
        <v>17669</v>
      </c>
      <c r="R1146" s="25" t="s">
        <v>17670</v>
      </c>
      <c r="S1146" s="25" t="s">
        <v>17671</v>
      </c>
      <c r="T1146" s="23" t="s">
        <v>9161</v>
      </c>
      <c r="U1146" s="23" t="s">
        <v>17672</v>
      </c>
      <c r="V1146" s="25" t="s">
        <v>17673</v>
      </c>
      <c r="W1146" s="23" t="s">
        <v>13264</v>
      </c>
      <c r="X1146" s="23" t="s">
        <v>7226</v>
      </c>
      <c r="Y1146" s="23" t="s">
        <v>7226</v>
      </c>
      <c r="Z1146" s="25" t="s">
        <v>7225</v>
      </c>
      <c r="AA1146" s="23" t="s">
        <v>8026</v>
      </c>
      <c r="AB1146" s="23" t="s">
        <v>15573</v>
      </c>
      <c r="AC1146" s="25" t="s">
        <v>17674</v>
      </c>
    </row>
    <row r="1147" spans="2:29" x14ac:dyDescent="0.25">
      <c r="B1147" s="21" t="s">
        <v>8011</v>
      </c>
      <c r="C1147" s="22" t="s">
        <v>9148</v>
      </c>
      <c r="D1147" s="23" t="s">
        <v>7434</v>
      </c>
      <c r="E1147" s="23" t="s">
        <v>8487</v>
      </c>
      <c r="F1147" s="23" t="s">
        <v>14946</v>
      </c>
      <c r="G1147" s="23" t="s">
        <v>9149</v>
      </c>
      <c r="H1147" s="23" t="s">
        <v>17675</v>
      </c>
      <c r="I1147" s="23" t="s">
        <v>11427</v>
      </c>
      <c r="J1147" s="23" t="s">
        <v>12941</v>
      </c>
      <c r="K1147" s="23" t="s">
        <v>17676</v>
      </c>
      <c r="L1147" s="24" t="s">
        <v>17677</v>
      </c>
      <c r="M1147" s="23" t="s">
        <v>7274</v>
      </c>
      <c r="N1147" s="23" t="s">
        <v>7450</v>
      </c>
      <c r="O1147" s="23" t="s">
        <v>17678</v>
      </c>
      <c r="P1147" s="25" t="s">
        <v>17679</v>
      </c>
      <c r="Q1147" s="25" t="s">
        <v>17680</v>
      </c>
      <c r="R1147" s="25" t="s">
        <v>7681</v>
      </c>
      <c r="S1147" s="25" t="s">
        <v>17681</v>
      </c>
      <c r="T1147" s="23" t="s">
        <v>9197</v>
      </c>
      <c r="U1147" s="23" t="s">
        <v>17682</v>
      </c>
      <c r="V1147" s="25" t="s">
        <v>17683</v>
      </c>
      <c r="W1147" s="23" t="s">
        <v>13264</v>
      </c>
      <c r="X1147" s="23" t="s">
        <v>7226</v>
      </c>
      <c r="Y1147" s="23" t="s">
        <v>7226</v>
      </c>
      <c r="Z1147" s="25" t="s">
        <v>7225</v>
      </c>
      <c r="AA1147" s="23" t="s">
        <v>8026</v>
      </c>
      <c r="AB1147" s="23" t="s">
        <v>15573</v>
      </c>
      <c r="AC1147" s="25" t="s">
        <v>17684</v>
      </c>
    </row>
    <row r="1148" spans="2:29" x14ac:dyDescent="0.25">
      <c r="B1148" s="21" t="s">
        <v>8011</v>
      </c>
      <c r="C1148" s="22" t="s">
        <v>9148</v>
      </c>
      <c r="D1148" s="23" t="s">
        <v>7434</v>
      </c>
      <c r="E1148" s="23" t="s">
        <v>8487</v>
      </c>
      <c r="F1148" s="23" t="s">
        <v>14946</v>
      </c>
      <c r="G1148" s="23" t="s">
        <v>9149</v>
      </c>
      <c r="H1148" s="23" t="s">
        <v>17685</v>
      </c>
      <c r="I1148" s="23" t="s">
        <v>11427</v>
      </c>
      <c r="J1148" s="23" t="s">
        <v>12941</v>
      </c>
      <c r="K1148" s="23" t="s">
        <v>17686</v>
      </c>
      <c r="L1148" s="24" t="s">
        <v>17687</v>
      </c>
      <c r="M1148" s="23" t="s">
        <v>7274</v>
      </c>
      <c r="N1148" s="23" t="s">
        <v>7450</v>
      </c>
      <c r="O1148" s="23" t="s">
        <v>17688</v>
      </c>
      <c r="P1148" s="25" t="s">
        <v>17689</v>
      </c>
      <c r="Q1148" s="25" t="s">
        <v>17690</v>
      </c>
      <c r="R1148" s="25" t="s">
        <v>17691</v>
      </c>
      <c r="S1148" s="25" t="s">
        <v>17692</v>
      </c>
      <c r="T1148" s="23" t="s">
        <v>9161</v>
      </c>
      <c r="U1148" s="23" t="s">
        <v>16969</v>
      </c>
      <c r="V1148" s="25" t="s">
        <v>17693</v>
      </c>
      <c r="W1148" s="23" t="s">
        <v>13264</v>
      </c>
      <c r="X1148" s="23" t="s">
        <v>7226</v>
      </c>
      <c r="Y1148" s="23" t="s">
        <v>7226</v>
      </c>
      <c r="Z1148" s="25" t="s">
        <v>7225</v>
      </c>
      <c r="AA1148" s="23" t="s">
        <v>8026</v>
      </c>
      <c r="AB1148" s="23" t="s">
        <v>15573</v>
      </c>
      <c r="AC1148" s="25" t="s">
        <v>17694</v>
      </c>
    </row>
    <row r="1149" spans="2:29" x14ac:dyDescent="0.25">
      <c r="B1149" s="21"/>
      <c r="C1149" s="22"/>
      <c r="D1149" s="23"/>
      <c r="E1149" s="23"/>
      <c r="F1149" s="23"/>
      <c r="G1149" s="23"/>
      <c r="H1149" s="26"/>
      <c r="I1149" s="23"/>
      <c r="J1149" s="26"/>
      <c r="K1149" s="26"/>
      <c r="L1149" s="27" t="s">
        <v>17695</v>
      </c>
      <c r="M1149" s="26"/>
      <c r="N1149" s="26"/>
      <c r="O1149" s="26"/>
      <c r="P1149" s="28" t="s">
        <v>17696</v>
      </c>
      <c r="Q1149" s="28" t="s">
        <v>17697</v>
      </c>
      <c r="R1149" s="28" t="s">
        <v>17698</v>
      </c>
      <c r="S1149" s="28" t="s">
        <v>17699</v>
      </c>
      <c r="T1149" s="26"/>
      <c r="U1149" s="26"/>
      <c r="V1149" s="28" t="s">
        <v>17700</v>
      </c>
      <c r="W1149" s="26"/>
      <c r="X1149" s="26"/>
      <c r="Y1149" s="26"/>
      <c r="Z1149" s="28" t="s">
        <v>7225</v>
      </c>
      <c r="AA1149" s="26"/>
      <c r="AB1149" s="26"/>
      <c r="AC1149" s="28" t="s">
        <v>17701</v>
      </c>
    </row>
    <row r="1150" spans="2:29" x14ac:dyDescent="0.25">
      <c r="B1150" s="21" t="s">
        <v>8011</v>
      </c>
      <c r="C1150" s="22" t="s">
        <v>9148</v>
      </c>
      <c r="D1150" s="23" t="s">
        <v>8011</v>
      </c>
      <c r="E1150" s="23" t="s">
        <v>8487</v>
      </c>
      <c r="F1150" s="23" t="s">
        <v>16841</v>
      </c>
      <c r="G1150" s="23" t="s">
        <v>9149</v>
      </c>
      <c r="H1150" s="23" t="s">
        <v>17702</v>
      </c>
      <c r="I1150" s="23" t="s">
        <v>2261</v>
      </c>
      <c r="J1150" s="23" t="s">
        <v>13188</v>
      </c>
      <c r="K1150" s="23" t="s">
        <v>17703</v>
      </c>
      <c r="L1150" s="24" t="s">
        <v>17704</v>
      </c>
      <c r="M1150" s="23" t="s">
        <v>7274</v>
      </c>
      <c r="N1150" s="23" t="s">
        <v>8026</v>
      </c>
      <c r="O1150" s="23" t="s">
        <v>17705</v>
      </c>
      <c r="P1150" s="25" t="s">
        <v>17706</v>
      </c>
      <c r="Q1150" s="25" t="s">
        <v>17707</v>
      </c>
      <c r="R1150" s="25" t="s">
        <v>17708</v>
      </c>
      <c r="S1150" s="25" t="s">
        <v>17709</v>
      </c>
      <c r="T1150" s="23" t="s">
        <v>9174</v>
      </c>
      <c r="U1150" s="23" t="s">
        <v>15792</v>
      </c>
      <c r="V1150" s="25" t="s">
        <v>17710</v>
      </c>
      <c r="W1150" s="23" t="s">
        <v>13264</v>
      </c>
      <c r="X1150" s="23" t="s">
        <v>7226</v>
      </c>
      <c r="Y1150" s="23" t="s">
        <v>7226</v>
      </c>
      <c r="Z1150" s="25" t="s">
        <v>7225</v>
      </c>
      <c r="AA1150" s="23" t="s">
        <v>8026</v>
      </c>
      <c r="AB1150" s="23" t="s">
        <v>7226</v>
      </c>
      <c r="AC1150" s="25" t="s">
        <v>7225</v>
      </c>
    </row>
    <row r="1151" spans="2:29" x14ac:dyDescent="0.25">
      <c r="B1151" s="21" t="s">
        <v>8011</v>
      </c>
      <c r="C1151" s="22" t="s">
        <v>9148</v>
      </c>
      <c r="D1151" s="23" t="s">
        <v>8011</v>
      </c>
      <c r="E1151" s="23" t="s">
        <v>8487</v>
      </c>
      <c r="F1151" s="23" t="s">
        <v>16841</v>
      </c>
      <c r="G1151" s="23" t="s">
        <v>9149</v>
      </c>
      <c r="H1151" s="23" t="s">
        <v>17711</v>
      </c>
      <c r="I1151" s="23" t="s">
        <v>2261</v>
      </c>
      <c r="J1151" s="23" t="s">
        <v>13188</v>
      </c>
      <c r="K1151" s="23" t="s">
        <v>17712</v>
      </c>
      <c r="L1151" s="24" t="s">
        <v>17713</v>
      </c>
      <c r="M1151" s="23" t="s">
        <v>7274</v>
      </c>
      <c r="N1151" s="23" t="s">
        <v>8026</v>
      </c>
      <c r="O1151" s="23" t="s">
        <v>17714</v>
      </c>
      <c r="P1151" s="25" t="s">
        <v>17715</v>
      </c>
      <c r="Q1151" s="25" t="s">
        <v>17716</v>
      </c>
      <c r="R1151" s="25" t="s">
        <v>17717</v>
      </c>
      <c r="S1151" s="25" t="s">
        <v>17718</v>
      </c>
      <c r="T1151" s="23" t="s">
        <v>9161</v>
      </c>
      <c r="U1151" s="23" t="s">
        <v>13410</v>
      </c>
      <c r="V1151" s="25" t="s">
        <v>17719</v>
      </c>
      <c r="W1151" s="23" t="s">
        <v>13264</v>
      </c>
      <c r="X1151" s="23" t="s">
        <v>7226</v>
      </c>
      <c r="Y1151" s="23" t="s">
        <v>7226</v>
      </c>
      <c r="Z1151" s="25" t="s">
        <v>7225</v>
      </c>
      <c r="AA1151" s="23" t="s">
        <v>8026</v>
      </c>
      <c r="AB1151" s="23" t="s">
        <v>7226</v>
      </c>
      <c r="AC1151" s="25" t="s">
        <v>7225</v>
      </c>
    </row>
    <row r="1152" spans="2:29" x14ac:dyDescent="0.25">
      <c r="B1152" s="21" t="s">
        <v>8011</v>
      </c>
      <c r="C1152" s="22" t="s">
        <v>9148</v>
      </c>
      <c r="D1152" s="23" t="s">
        <v>8011</v>
      </c>
      <c r="E1152" s="23" t="s">
        <v>8487</v>
      </c>
      <c r="F1152" s="23" t="s">
        <v>16841</v>
      </c>
      <c r="G1152" s="23" t="s">
        <v>9149</v>
      </c>
      <c r="H1152" s="23" t="s">
        <v>17720</v>
      </c>
      <c r="I1152" s="23" t="s">
        <v>2261</v>
      </c>
      <c r="J1152" s="23" t="s">
        <v>13188</v>
      </c>
      <c r="K1152" s="23" t="s">
        <v>17721</v>
      </c>
      <c r="L1152" s="24" t="s">
        <v>17722</v>
      </c>
      <c r="M1152" s="23" t="s">
        <v>7274</v>
      </c>
      <c r="N1152" s="23" t="s">
        <v>8026</v>
      </c>
      <c r="O1152" s="23" t="s">
        <v>17723</v>
      </c>
      <c r="P1152" s="25" t="s">
        <v>17724</v>
      </c>
      <c r="Q1152" s="25" t="s">
        <v>17725</v>
      </c>
      <c r="R1152" s="25" t="s">
        <v>17726</v>
      </c>
      <c r="S1152" s="25" t="s">
        <v>17727</v>
      </c>
      <c r="T1152" s="23" t="s">
        <v>9161</v>
      </c>
      <c r="U1152" s="23" t="s">
        <v>13274</v>
      </c>
      <c r="V1152" s="25" t="s">
        <v>17728</v>
      </c>
      <c r="W1152" s="23" t="s">
        <v>13264</v>
      </c>
      <c r="X1152" s="23" t="s">
        <v>7226</v>
      </c>
      <c r="Y1152" s="23" t="s">
        <v>7226</v>
      </c>
      <c r="Z1152" s="25" t="s">
        <v>7225</v>
      </c>
      <c r="AA1152" s="23" t="s">
        <v>8026</v>
      </c>
      <c r="AB1152" s="23" t="s">
        <v>7226</v>
      </c>
      <c r="AC1152" s="25" t="s">
        <v>7225</v>
      </c>
    </row>
    <row r="1153" spans="2:29" x14ac:dyDescent="0.25">
      <c r="B1153" s="21" t="s">
        <v>8011</v>
      </c>
      <c r="C1153" s="22" t="s">
        <v>9148</v>
      </c>
      <c r="D1153" s="23" t="s">
        <v>8011</v>
      </c>
      <c r="E1153" s="23" t="s">
        <v>8487</v>
      </c>
      <c r="F1153" s="23" t="s">
        <v>16841</v>
      </c>
      <c r="G1153" s="23" t="s">
        <v>9149</v>
      </c>
      <c r="H1153" s="23" t="s">
        <v>17729</v>
      </c>
      <c r="I1153" s="23" t="s">
        <v>2261</v>
      </c>
      <c r="J1153" s="23" t="s">
        <v>13188</v>
      </c>
      <c r="K1153" s="23" t="s">
        <v>17730</v>
      </c>
      <c r="L1153" s="24" t="s">
        <v>17731</v>
      </c>
      <c r="M1153" s="23" t="s">
        <v>7274</v>
      </c>
      <c r="N1153" s="23" t="s">
        <v>8026</v>
      </c>
      <c r="O1153" s="23" t="s">
        <v>17732</v>
      </c>
      <c r="P1153" s="25" t="s">
        <v>17733</v>
      </c>
      <c r="Q1153" s="25" t="s">
        <v>17734</v>
      </c>
      <c r="R1153" s="25" t="s">
        <v>17735</v>
      </c>
      <c r="S1153" s="25" t="s">
        <v>17736</v>
      </c>
      <c r="T1153" s="23" t="s">
        <v>9161</v>
      </c>
      <c r="U1153" s="23" t="s">
        <v>16851</v>
      </c>
      <c r="V1153" s="25" t="s">
        <v>17737</v>
      </c>
      <c r="W1153" s="23" t="s">
        <v>13264</v>
      </c>
      <c r="X1153" s="23" t="s">
        <v>7226</v>
      </c>
      <c r="Y1153" s="23" t="s">
        <v>7226</v>
      </c>
      <c r="Z1153" s="25" t="s">
        <v>7225</v>
      </c>
      <c r="AA1153" s="23" t="s">
        <v>8026</v>
      </c>
      <c r="AB1153" s="23" t="s">
        <v>7226</v>
      </c>
      <c r="AC1153" s="25" t="s">
        <v>7225</v>
      </c>
    </row>
    <row r="1154" spans="2:29" x14ac:dyDescent="0.25">
      <c r="B1154" s="21" t="s">
        <v>8011</v>
      </c>
      <c r="C1154" s="22" t="s">
        <v>9148</v>
      </c>
      <c r="D1154" s="23" t="s">
        <v>8011</v>
      </c>
      <c r="E1154" s="23" t="s">
        <v>8487</v>
      </c>
      <c r="F1154" s="23" t="s">
        <v>16841</v>
      </c>
      <c r="G1154" s="23" t="s">
        <v>9149</v>
      </c>
      <c r="H1154" s="23" t="s">
        <v>17738</v>
      </c>
      <c r="I1154" s="23" t="s">
        <v>2261</v>
      </c>
      <c r="J1154" s="23" t="s">
        <v>13188</v>
      </c>
      <c r="K1154" s="23" t="s">
        <v>17739</v>
      </c>
      <c r="L1154" s="24" t="s">
        <v>17740</v>
      </c>
      <c r="M1154" s="23" t="s">
        <v>7274</v>
      </c>
      <c r="N1154" s="23" t="s">
        <v>8026</v>
      </c>
      <c r="O1154" s="23" t="s">
        <v>17741</v>
      </c>
      <c r="P1154" s="25" t="s">
        <v>17742</v>
      </c>
      <c r="Q1154" s="25" t="s">
        <v>17743</v>
      </c>
      <c r="R1154" s="25" t="s">
        <v>16166</v>
      </c>
      <c r="S1154" s="25" t="s">
        <v>17744</v>
      </c>
      <c r="T1154" s="23" t="s">
        <v>9161</v>
      </c>
      <c r="U1154" s="23" t="s">
        <v>17745</v>
      </c>
      <c r="V1154" s="25" t="s">
        <v>17746</v>
      </c>
      <c r="W1154" s="23" t="s">
        <v>13264</v>
      </c>
      <c r="X1154" s="23" t="s">
        <v>7226</v>
      </c>
      <c r="Y1154" s="23" t="s">
        <v>7226</v>
      </c>
      <c r="Z1154" s="25" t="s">
        <v>7225</v>
      </c>
      <c r="AA1154" s="23" t="s">
        <v>8026</v>
      </c>
      <c r="AB1154" s="23" t="s">
        <v>7226</v>
      </c>
      <c r="AC1154" s="25" t="s">
        <v>7225</v>
      </c>
    </row>
    <row r="1155" spans="2:29" x14ac:dyDescent="0.25">
      <c r="B1155" s="21" t="s">
        <v>8011</v>
      </c>
      <c r="C1155" s="22" t="s">
        <v>9148</v>
      </c>
      <c r="D1155" s="23" t="s">
        <v>8011</v>
      </c>
      <c r="E1155" s="23" t="s">
        <v>8487</v>
      </c>
      <c r="F1155" s="23" t="s">
        <v>16841</v>
      </c>
      <c r="G1155" s="23" t="s">
        <v>9149</v>
      </c>
      <c r="H1155" s="23" t="s">
        <v>17747</v>
      </c>
      <c r="I1155" s="23" t="s">
        <v>2261</v>
      </c>
      <c r="J1155" s="23" t="s">
        <v>13188</v>
      </c>
      <c r="K1155" s="23" t="s">
        <v>17748</v>
      </c>
      <c r="L1155" s="24" t="s">
        <v>17749</v>
      </c>
      <c r="M1155" s="23" t="s">
        <v>7274</v>
      </c>
      <c r="N1155" s="23" t="s">
        <v>8026</v>
      </c>
      <c r="O1155" s="23" t="s">
        <v>17750</v>
      </c>
      <c r="P1155" s="25" t="s">
        <v>17751</v>
      </c>
      <c r="Q1155" s="25" t="s">
        <v>17752</v>
      </c>
      <c r="R1155" s="25" t="s">
        <v>17753</v>
      </c>
      <c r="S1155" s="25" t="s">
        <v>17754</v>
      </c>
      <c r="T1155" s="23" t="s">
        <v>9161</v>
      </c>
      <c r="U1155" s="23" t="s">
        <v>17755</v>
      </c>
      <c r="V1155" s="25" t="s">
        <v>17756</v>
      </c>
      <c r="W1155" s="23" t="s">
        <v>13264</v>
      </c>
      <c r="X1155" s="23" t="s">
        <v>7226</v>
      </c>
      <c r="Y1155" s="23" t="s">
        <v>7226</v>
      </c>
      <c r="Z1155" s="25" t="s">
        <v>7225</v>
      </c>
      <c r="AA1155" s="23" t="s">
        <v>8026</v>
      </c>
      <c r="AB1155" s="23" t="s">
        <v>7226</v>
      </c>
      <c r="AC1155" s="25" t="s">
        <v>7225</v>
      </c>
    </row>
    <row r="1156" spans="2:29" x14ac:dyDescent="0.25">
      <c r="B1156" s="21" t="s">
        <v>8011</v>
      </c>
      <c r="C1156" s="22" t="s">
        <v>9148</v>
      </c>
      <c r="D1156" s="23" t="s">
        <v>8011</v>
      </c>
      <c r="E1156" s="23" t="s">
        <v>8487</v>
      </c>
      <c r="F1156" s="23" t="s">
        <v>16841</v>
      </c>
      <c r="G1156" s="23" t="s">
        <v>9149</v>
      </c>
      <c r="H1156" s="23" t="s">
        <v>17757</v>
      </c>
      <c r="I1156" s="23" t="s">
        <v>2261</v>
      </c>
      <c r="J1156" s="23" t="s">
        <v>13188</v>
      </c>
      <c r="K1156" s="23" t="s">
        <v>17758</v>
      </c>
      <c r="L1156" s="24" t="s">
        <v>17759</v>
      </c>
      <c r="M1156" s="23" t="s">
        <v>7274</v>
      </c>
      <c r="N1156" s="23" t="s">
        <v>8026</v>
      </c>
      <c r="O1156" s="23" t="s">
        <v>17760</v>
      </c>
      <c r="P1156" s="25" t="s">
        <v>17761</v>
      </c>
      <c r="Q1156" s="25" t="s">
        <v>17762</v>
      </c>
      <c r="R1156" s="25" t="s">
        <v>16917</v>
      </c>
      <c r="S1156" s="25" t="s">
        <v>17763</v>
      </c>
      <c r="T1156" s="23" t="s">
        <v>9161</v>
      </c>
      <c r="U1156" s="23" t="s">
        <v>9580</v>
      </c>
      <c r="V1156" s="25" t="s">
        <v>17764</v>
      </c>
      <c r="W1156" s="23" t="s">
        <v>13264</v>
      </c>
      <c r="X1156" s="23" t="s">
        <v>7226</v>
      </c>
      <c r="Y1156" s="23" t="s">
        <v>7226</v>
      </c>
      <c r="Z1156" s="25" t="s">
        <v>7225</v>
      </c>
      <c r="AA1156" s="23" t="s">
        <v>8026</v>
      </c>
      <c r="AB1156" s="23" t="s">
        <v>7226</v>
      </c>
      <c r="AC1156" s="25" t="s">
        <v>7225</v>
      </c>
    </row>
    <row r="1157" spans="2:29" x14ac:dyDescent="0.25">
      <c r="B1157" s="21"/>
      <c r="C1157" s="22"/>
      <c r="D1157" s="23"/>
      <c r="E1157" s="23"/>
      <c r="F1157" s="23"/>
      <c r="G1157" s="23"/>
      <c r="H1157" s="26"/>
      <c r="I1157" s="23"/>
      <c r="J1157" s="26"/>
      <c r="K1157" s="26"/>
      <c r="L1157" s="27" t="s">
        <v>17765</v>
      </c>
      <c r="M1157" s="26"/>
      <c r="N1157" s="26"/>
      <c r="O1157" s="26"/>
      <c r="P1157" s="28" t="s">
        <v>17766</v>
      </c>
      <c r="Q1157" s="28" t="s">
        <v>17767</v>
      </c>
      <c r="R1157" s="28" t="s">
        <v>17768</v>
      </c>
      <c r="S1157" s="28" t="s">
        <v>17769</v>
      </c>
      <c r="T1157" s="26"/>
      <c r="U1157" s="26"/>
      <c r="V1157" s="28" t="s">
        <v>17770</v>
      </c>
      <c r="W1157" s="26"/>
      <c r="X1157" s="26"/>
      <c r="Y1157" s="26"/>
      <c r="Z1157" s="28" t="s">
        <v>7225</v>
      </c>
      <c r="AA1157" s="26"/>
      <c r="AB1157" s="26"/>
      <c r="AC1157" s="28" t="s">
        <v>7225</v>
      </c>
    </row>
    <row r="1158" spans="2:29" x14ac:dyDescent="0.25">
      <c r="B1158" s="21" t="s">
        <v>8011</v>
      </c>
      <c r="C1158" s="22" t="s">
        <v>10823</v>
      </c>
      <c r="D1158" s="23" t="s">
        <v>8011</v>
      </c>
      <c r="E1158" s="23" t="s">
        <v>10152</v>
      </c>
      <c r="F1158" s="23" t="s">
        <v>17771</v>
      </c>
      <c r="G1158" s="23" t="s">
        <v>10825</v>
      </c>
      <c r="H1158" s="23" t="s">
        <v>17772</v>
      </c>
      <c r="I1158" s="23" t="s">
        <v>17773</v>
      </c>
      <c r="J1158" s="23" t="s">
        <v>13188</v>
      </c>
      <c r="K1158" s="23" t="s">
        <v>17774</v>
      </c>
      <c r="L1158" s="24" t="s">
        <v>17775</v>
      </c>
      <c r="M1158" s="23" t="s">
        <v>7274</v>
      </c>
      <c r="N1158" s="23" t="s">
        <v>8026</v>
      </c>
      <c r="O1158" s="23" t="s">
        <v>17776</v>
      </c>
      <c r="P1158" s="25" t="s">
        <v>17777</v>
      </c>
      <c r="Q1158" s="25" t="s">
        <v>17778</v>
      </c>
      <c r="R1158" s="25" t="s">
        <v>17779</v>
      </c>
      <c r="S1158" s="25" t="s">
        <v>17780</v>
      </c>
      <c r="T1158" s="23" t="s">
        <v>7345</v>
      </c>
      <c r="U1158" s="23" t="s">
        <v>7514</v>
      </c>
      <c r="V1158" s="25" t="s">
        <v>17781</v>
      </c>
      <c r="W1158" s="23" t="s">
        <v>13264</v>
      </c>
      <c r="X1158" s="23" t="s">
        <v>7226</v>
      </c>
      <c r="Y1158" s="23" t="s">
        <v>7226</v>
      </c>
      <c r="Z1158" s="25" t="s">
        <v>7225</v>
      </c>
      <c r="AA1158" s="23" t="s">
        <v>8026</v>
      </c>
      <c r="AB1158" s="23" t="s">
        <v>7226</v>
      </c>
      <c r="AC1158" s="25" t="s">
        <v>7225</v>
      </c>
    </row>
    <row r="1159" spans="2:29" x14ac:dyDescent="0.25">
      <c r="B1159" s="21" t="s">
        <v>8011</v>
      </c>
      <c r="C1159" s="22" t="s">
        <v>10823</v>
      </c>
      <c r="D1159" s="23" t="s">
        <v>8011</v>
      </c>
      <c r="E1159" s="23" t="s">
        <v>10152</v>
      </c>
      <c r="F1159" s="23" t="s">
        <v>17771</v>
      </c>
      <c r="G1159" s="23" t="s">
        <v>10825</v>
      </c>
      <c r="H1159" s="23" t="s">
        <v>17782</v>
      </c>
      <c r="I1159" s="23" t="s">
        <v>17773</v>
      </c>
      <c r="J1159" s="23" t="s">
        <v>13188</v>
      </c>
      <c r="K1159" s="23" t="s">
        <v>17783</v>
      </c>
      <c r="L1159" s="24" t="s">
        <v>16261</v>
      </c>
      <c r="M1159" s="23" t="s">
        <v>7274</v>
      </c>
      <c r="N1159" s="23" t="s">
        <v>8026</v>
      </c>
      <c r="O1159" s="23" t="s">
        <v>17784</v>
      </c>
      <c r="P1159" s="25" t="s">
        <v>17785</v>
      </c>
      <c r="Q1159" s="25" t="s">
        <v>17786</v>
      </c>
      <c r="R1159" s="25" t="s">
        <v>17065</v>
      </c>
      <c r="S1159" s="25" t="s">
        <v>17787</v>
      </c>
      <c r="T1159" s="23" t="s">
        <v>7345</v>
      </c>
      <c r="U1159" s="23" t="s">
        <v>17788</v>
      </c>
      <c r="V1159" s="25" t="s">
        <v>17789</v>
      </c>
      <c r="W1159" s="23" t="s">
        <v>13264</v>
      </c>
      <c r="X1159" s="23" t="s">
        <v>7226</v>
      </c>
      <c r="Y1159" s="23" t="s">
        <v>7226</v>
      </c>
      <c r="Z1159" s="25" t="s">
        <v>7225</v>
      </c>
      <c r="AA1159" s="23" t="s">
        <v>8026</v>
      </c>
      <c r="AB1159" s="23" t="s">
        <v>7226</v>
      </c>
      <c r="AC1159" s="25" t="s">
        <v>7225</v>
      </c>
    </row>
    <row r="1160" spans="2:29" x14ac:dyDescent="0.25">
      <c r="B1160" s="21" t="s">
        <v>8011</v>
      </c>
      <c r="C1160" s="22" t="s">
        <v>10823</v>
      </c>
      <c r="D1160" s="23" t="s">
        <v>8011</v>
      </c>
      <c r="E1160" s="23" t="s">
        <v>10152</v>
      </c>
      <c r="F1160" s="23" t="s">
        <v>17771</v>
      </c>
      <c r="G1160" s="23" t="s">
        <v>10825</v>
      </c>
      <c r="H1160" s="23" t="s">
        <v>17790</v>
      </c>
      <c r="I1160" s="23" t="s">
        <v>17773</v>
      </c>
      <c r="J1160" s="23" t="s">
        <v>13188</v>
      </c>
      <c r="K1160" s="23" t="s">
        <v>17791</v>
      </c>
      <c r="L1160" s="24" t="s">
        <v>17792</v>
      </c>
      <c r="M1160" s="23" t="s">
        <v>7274</v>
      </c>
      <c r="N1160" s="23" t="s">
        <v>8026</v>
      </c>
      <c r="O1160" s="23" t="s">
        <v>17793</v>
      </c>
      <c r="P1160" s="25" t="s">
        <v>17794</v>
      </c>
      <c r="Q1160" s="25" t="s">
        <v>17795</v>
      </c>
      <c r="R1160" s="25" t="s">
        <v>17796</v>
      </c>
      <c r="S1160" s="25" t="s">
        <v>17797</v>
      </c>
      <c r="T1160" s="23" t="s">
        <v>9174</v>
      </c>
      <c r="U1160" s="23" t="s">
        <v>17798</v>
      </c>
      <c r="V1160" s="25" t="s">
        <v>17799</v>
      </c>
      <c r="W1160" s="23" t="s">
        <v>13264</v>
      </c>
      <c r="X1160" s="23" t="s">
        <v>7226</v>
      </c>
      <c r="Y1160" s="23" t="s">
        <v>7226</v>
      </c>
      <c r="Z1160" s="25" t="s">
        <v>7225</v>
      </c>
      <c r="AA1160" s="23" t="s">
        <v>8026</v>
      </c>
      <c r="AB1160" s="23" t="s">
        <v>7226</v>
      </c>
      <c r="AC1160" s="25" t="s">
        <v>7225</v>
      </c>
    </row>
    <row r="1161" spans="2:29" x14ac:dyDescent="0.25">
      <c r="B1161" s="21" t="s">
        <v>8011</v>
      </c>
      <c r="C1161" s="22" t="s">
        <v>10823</v>
      </c>
      <c r="D1161" s="23" t="s">
        <v>8011</v>
      </c>
      <c r="E1161" s="23" t="s">
        <v>10152</v>
      </c>
      <c r="F1161" s="23" t="s">
        <v>17771</v>
      </c>
      <c r="G1161" s="23" t="s">
        <v>10825</v>
      </c>
      <c r="H1161" s="23" t="s">
        <v>17800</v>
      </c>
      <c r="I1161" s="23" t="s">
        <v>17773</v>
      </c>
      <c r="J1161" s="23" t="s">
        <v>13188</v>
      </c>
      <c r="K1161" s="23" t="s">
        <v>17801</v>
      </c>
      <c r="L1161" s="24" t="s">
        <v>17802</v>
      </c>
      <c r="M1161" s="23" t="s">
        <v>7274</v>
      </c>
      <c r="N1161" s="23" t="s">
        <v>8026</v>
      </c>
      <c r="O1161" s="23" t="s">
        <v>17803</v>
      </c>
      <c r="P1161" s="25" t="s">
        <v>17804</v>
      </c>
      <c r="Q1161" s="25" t="s">
        <v>17805</v>
      </c>
      <c r="R1161" s="25" t="s">
        <v>17806</v>
      </c>
      <c r="S1161" s="25" t="s">
        <v>17807</v>
      </c>
      <c r="T1161" s="23" t="s">
        <v>14217</v>
      </c>
      <c r="U1161" s="23" t="s">
        <v>17808</v>
      </c>
      <c r="V1161" s="25" t="s">
        <v>17809</v>
      </c>
      <c r="W1161" s="23" t="s">
        <v>13264</v>
      </c>
      <c r="X1161" s="23" t="s">
        <v>7226</v>
      </c>
      <c r="Y1161" s="23" t="s">
        <v>7226</v>
      </c>
      <c r="Z1161" s="25" t="s">
        <v>7225</v>
      </c>
      <c r="AA1161" s="23" t="s">
        <v>8026</v>
      </c>
      <c r="AB1161" s="23" t="s">
        <v>7226</v>
      </c>
      <c r="AC1161" s="25" t="s">
        <v>7225</v>
      </c>
    </row>
    <row r="1162" spans="2:29" x14ac:dyDescent="0.25">
      <c r="B1162" s="21" t="s">
        <v>8011</v>
      </c>
      <c r="C1162" s="22" t="s">
        <v>10823</v>
      </c>
      <c r="D1162" s="23" t="s">
        <v>8011</v>
      </c>
      <c r="E1162" s="23" t="s">
        <v>10152</v>
      </c>
      <c r="F1162" s="23" t="s">
        <v>17771</v>
      </c>
      <c r="G1162" s="23" t="s">
        <v>10825</v>
      </c>
      <c r="H1162" s="23" t="s">
        <v>17810</v>
      </c>
      <c r="I1162" s="23" t="s">
        <v>17773</v>
      </c>
      <c r="J1162" s="23" t="s">
        <v>13188</v>
      </c>
      <c r="K1162" s="23" t="s">
        <v>17811</v>
      </c>
      <c r="L1162" s="24" t="s">
        <v>17812</v>
      </c>
      <c r="M1162" s="23" t="s">
        <v>7274</v>
      </c>
      <c r="N1162" s="23" t="s">
        <v>8026</v>
      </c>
      <c r="O1162" s="23" t="s">
        <v>17813</v>
      </c>
      <c r="P1162" s="25" t="s">
        <v>17814</v>
      </c>
      <c r="Q1162" s="25" t="s">
        <v>17815</v>
      </c>
      <c r="R1162" s="25" t="s">
        <v>17816</v>
      </c>
      <c r="S1162" s="25" t="s">
        <v>17817</v>
      </c>
      <c r="T1162" s="23" t="s">
        <v>14217</v>
      </c>
      <c r="U1162" s="23" t="s">
        <v>17818</v>
      </c>
      <c r="V1162" s="25" t="s">
        <v>17819</v>
      </c>
      <c r="W1162" s="23" t="s">
        <v>13264</v>
      </c>
      <c r="X1162" s="23" t="s">
        <v>7226</v>
      </c>
      <c r="Y1162" s="23" t="s">
        <v>7226</v>
      </c>
      <c r="Z1162" s="25" t="s">
        <v>7225</v>
      </c>
      <c r="AA1162" s="23" t="s">
        <v>8026</v>
      </c>
      <c r="AB1162" s="23" t="s">
        <v>7226</v>
      </c>
      <c r="AC1162" s="25" t="s">
        <v>7225</v>
      </c>
    </row>
    <row r="1163" spans="2:29" x14ac:dyDescent="0.25">
      <c r="B1163" s="21" t="s">
        <v>8011</v>
      </c>
      <c r="C1163" s="22" t="s">
        <v>10823</v>
      </c>
      <c r="D1163" s="23" t="s">
        <v>8011</v>
      </c>
      <c r="E1163" s="23" t="s">
        <v>10152</v>
      </c>
      <c r="F1163" s="23" t="s">
        <v>17771</v>
      </c>
      <c r="G1163" s="23" t="s">
        <v>10825</v>
      </c>
      <c r="H1163" s="23" t="s">
        <v>17820</v>
      </c>
      <c r="I1163" s="23" t="s">
        <v>17773</v>
      </c>
      <c r="J1163" s="23" t="s">
        <v>13188</v>
      </c>
      <c r="K1163" s="23" t="s">
        <v>17821</v>
      </c>
      <c r="L1163" s="24" t="s">
        <v>17822</v>
      </c>
      <c r="M1163" s="23" t="s">
        <v>7274</v>
      </c>
      <c r="N1163" s="23" t="s">
        <v>8026</v>
      </c>
      <c r="O1163" s="23" t="s">
        <v>17823</v>
      </c>
      <c r="P1163" s="25" t="s">
        <v>17824</v>
      </c>
      <c r="Q1163" s="25" t="s">
        <v>17825</v>
      </c>
      <c r="R1163" s="25" t="s">
        <v>17826</v>
      </c>
      <c r="S1163" s="25" t="s">
        <v>17827</v>
      </c>
      <c r="T1163" s="23" t="s">
        <v>9174</v>
      </c>
      <c r="U1163" s="23" t="s">
        <v>17828</v>
      </c>
      <c r="V1163" s="25" t="s">
        <v>17829</v>
      </c>
      <c r="W1163" s="23" t="s">
        <v>13264</v>
      </c>
      <c r="X1163" s="23" t="s">
        <v>7226</v>
      </c>
      <c r="Y1163" s="23" t="s">
        <v>7226</v>
      </c>
      <c r="Z1163" s="25" t="s">
        <v>7225</v>
      </c>
      <c r="AA1163" s="23" t="s">
        <v>8026</v>
      </c>
      <c r="AB1163" s="23" t="s">
        <v>7226</v>
      </c>
      <c r="AC1163" s="25" t="s">
        <v>7225</v>
      </c>
    </row>
    <row r="1164" spans="2:29" x14ac:dyDescent="0.25">
      <c r="B1164" s="21" t="s">
        <v>8011</v>
      </c>
      <c r="C1164" s="22" t="s">
        <v>10823</v>
      </c>
      <c r="D1164" s="23" t="s">
        <v>8011</v>
      </c>
      <c r="E1164" s="23" t="s">
        <v>10152</v>
      </c>
      <c r="F1164" s="23" t="s">
        <v>17771</v>
      </c>
      <c r="G1164" s="23" t="s">
        <v>10825</v>
      </c>
      <c r="H1164" s="23" t="s">
        <v>17830</v>
      </c>
      <c r="I1164" s="23" t="s">
        <v>17773</v>
      </c>
      <c r="J1164" s="23" t="s">
        <v>13188</v>
      </c>
      <c r="K1164" s="23" t="s">
        <v>17831</v>
      </c>
      <c r="L1164" s="24" t="s">
        <v>17832</v>
      </c>
      <c r="M1164" s="23" t="s">
        <v>7274</v>
      </c>
      <c r="N1164" s="23" t="s">
        <v>8026</v>
      </c>
      <c r="O1164" s="23" t="s">
        <v>17833</v>
      </c>
      <c r="P1164" s="25" t="s">
        <v>17834</v>
      </c>
      <c r="Q1164" s="25" t="s">
        <v>17835</v>
      </c>
      <c r="R1164" s="25" t="s">
        <v>17836</v>
      </c>
      <c r="S1164" s="25" t="s">
        <v>17837</v>
      </c>
      <c r="T1164" s="23" t="s">
        <v>9174</v>
      </c>
      <c r="U1164" s="23" t="s">
        <v>17838</v>
      </c>
      <c r="V1164" s="25" t="s">
        <v>17839</v>
      </c>
      <c r="W1164" s="23" t="s">
        <v>13264</v>
      </c>
      <c r="X1164" s="23" t="s">
        <v>7226</v>
      </c>
      <c r="Y1164" s="23" t="s">
        <v>7226</v>
      </c>
      <c r="Z1164" s="25" t="s">
        <v>7225</v>
      </c>
      <c r="AA1164" s="23" t="s">
        <v>8026</v>
      </c>
      <c r="AB1164" s="23" t="s">
        <v>7226</v>
      </c>
      <c r="AC1164" s="25" t="s">
        <v>7225</v>
      </c>
    </row>
    <row r="1165" spans="2:29" x14ac:dyDescent="0.25">
      <c r="B1165" s="21" t="s">
        <v>8011</v>
      </c>
      <c r="C1165" s="22" t="s">
        <v>10823</v>
      </c>
      <c r="D1165" s="23" t="s">
        <v>8011</v>
      </c>
      <c r="E1165" s="23" t="s">
        <v>10152</v>
      </c>
      <c r="F1165" s="23" t="s">
        <v>17771</v>
      </c>
      <c r="G1165" s="23" t="s">
        <v>10825</v>
      </c>
      <c r="H1165" s="23" t="s">
        <v>17840</v>
      </c>
      <c r="I1165" s="23" t="s">
        <v>17773</v>
      </c>
      <c r="J1165" s="23" t="s">
        <v>13188</v>
      </c>
      <c r="K1165" s="23" t="s">
        <v>17841</v>
      </c>
      <c r="L1165" s="24" t="s">
        <v>17842</v>
      </c>
      <c r="M1165" s="23" t="s">
        <v>7274</v>
      </c>
      <c r="N1165" s="23" t="s">
        <v>8026</v>
      </c>
      <c r="O1165" s="23" t="s">
        <v>17843</v>
      </c>
      <c r="P1165" s="25" t="s">
        <v>17844</v>
      </c>
      <c r="Q1165" s="25" t="s">
        <v>17845</v>
      </c>
      <c r="R1165" s="25" t="s">
        <v>17846</v>
      </c>
      <c r="S1165" s="25" t="s">
        <v>17847</v>
      </c>
      <c r="T1165" s="23" t="s">
        <v>9174</v>
      </c>
      <c r="U1165" s="23" t="s">
        <v>17848</v>
      </c>
      <c r="V1165" s="25" t="s">
        <v>17849</v>
      </c>
      <c r="W1165" s="23" t="s">
        <v>13264</v>
      </c>
      <c r="X1165" s="23" t="s">
        <v>7226</v>
      </c>
      <c r="Y1165" s="23" t="s">
        <v>7226</v>
      </c>
      <c r="Z1165" s="25" t="s">
        <v>7225</v>
      </c>
      <c r="AA1165" s="23" t="s">
        <v>8026</v>
      </c>
      <c r="AB1165" s="23" t="s">
        <v>7226</v>
      </c>
      <c r="AC1165" s="25" t="s">
        <v>7225</v>
      </c>
    </row>
    <row r="1166" spans="2:29" x14ac:dyDescent="0.25">
      <c r="B1166" s="21" t="s">
        <v>8011</v>
      </c>
      <c r="C1166" s="22" t="s">
        <v>10823</v>
      </c>
      <c r="D1166" s="23" t="s">
        <v>8011</v>
      </c>
      <c r="E1166" s="23" t="s">
        <v>10152</v>
      </c>
      <c r="F1166" s="23" t="s">
        <v>17771</v>
      </c>
      <c r="G1166" s="23" t="s">
        <v>10825</v>
      </c>
      <c r="H1166" s="23" t="s">
        <v>17850</v>
      </c>
      <c r="I1166" s="23" t="s">
        <v>17773</v>
      </c>
      <c r="J1166" s="23" t="s">
        <v>13188</v>
      </c>
      <c r="K1166" s="23" t="s">
        <v>17851</v>
      </c>
      <c r="L1166" s="24" t="s">
        <v>17852</v>
      </c>
      <c r="M1166" s="23" t="s">
        <v>7274</v>
      </c>
      <c r="N1166" s="23" t="s">
        <v>8026</v>
      </c>
      <c r="O1166" s="23" t="s">
        <v>17853</v>
      </c>
      <c r="P1166" s="25" t="s">
        <v>17854</v>
      </c>
      <c r="Q1166" s="25" t="s">
        <v>17855</v>
      </c>
      <c r="R1166" s="25" t="s">
        <v>17856</v>
      </c>
      <c r="S1166" s="25" t="s">
        <v>17857</v>
      </c>
      <c r="T1166" s="23" t="s">
        <v>9197</v>
      </c>
      <c r="U1166" s="23" t="s">
        <v>17858</v>
      </c>
      <c r="V1166" s="25" t="s">
        <v>17859</v>
      </c>
      <c r="W1166" s="23" t="s">
        <v>13264</v>
      </c>
      <c r="X1166" s="23" t="s">
        <v>7226</v>
      </c>
      <c r="Y1166" s="23" t="s">
        <v>7226</v>
      </c>
      <c r="Z1166" s="25" t="s">
        <v>7225</v>
      </c>
      <c r="AA1166" s="23" t="s">
        <v>8026</v>
      </c>
      <c r="AB1166" s="23" t="s">
        <v>7226</v>
      </c>
      <c r="AC1166" s="25" t="s">
        <v>7225</v>
      </c>
    </row>
    <row r="1167" spans="2:29" x14ac:dyDescent="0.25">
      <c r="B1167" s="21" t="s">
        <v>8011</v>
      </c>
      <c r="C1167" s="22" t="s">
        <v>10823</v>
      </c>
      <c r="D1167" s="23" t="s">
        <v>8011</v>
      </c>
      <c r="E1167" s="23" t="s">
        <v>10152</v>
      </c>
      <c r="F1167" s="23" t="s">
        <v>17771</v>
      </c>
      <c r="G1167" s="23" t="s">
        <v>10825</v>
      </c>
      <c r="H1167" s="23" t="s">
        <v>17860</v>
      </c>
      <c r="I1167" s="23" t="s">
        <v>17773</v>
      </c>
      <c r="J1167" s="23" t="s">
        <v>13188</v>
      </c>
      <c r="K1167" s="23" t="s">
        <v>17861</v>
      </c>
      <c r="L1167" s="24" t="s">
        <v>17862</v>
      </c>
      <c r="M1167" s="23" t="s">
        <v>7274</v>
      </c>
      <c r="N1167" s="23" t="s">
        <v>8026</v>
      </c>
      <c r="O1167" s="23" t="s">
        <v>17863</v>
      </c>
      <c r="P1167" s="25" t="s">
        <v>17864</v>
      </c>
      <c r="Q1167" s="25" t="s">
        <v>17865</v>
      </c>
      <c r="R1167" s="25" t="s">
        <v>17866</v>
      </c>
      <c r="S1167" s="25" t="s">
        <v>17867</v>
      </c>
      <c r="T1167" s="23" t="s">
        <v>9197</v>
      </c>
      <c r="U1167" s="23" t="s">
        <v>17868</v>
      </c>
      <c r="V1167" s="25" t="s">
        <v>17869</v>
      </c>
      <c r="W1167" s="23" t="s">
        <v>13264</v>
      </c>
      <c r="X1167" s="23" t="s">
        <v>7226</v>
      </c>
      <c r="Y1167" s="23" t="s">
        <v>7226</v>
      </c>
      <c r="Z1167" s="25" t="s">
        <v>7225</v>
      </c>
      <c r="AA1167" s="23" t="s">
        <v>8026</v>
      </c>
      <c r="AB1167" s="23" t="s">
        <v>7226</v>
      </c>
      <c r="AC1167" s="25" t="s">
        <v>7225</v>
      </c>
    </row>
    <row r="1168" spans="2:29" x14ac:dyDescent="0.25">
      <c r="B1168" s="21"/>
      <c r="C1168" s="22"/>
      <c r="D1168" s="23"/>
      <c r="E1168" s="23"/>
      <c r="F1168" s="23"/>
      <c r="G1168" s="23"/>
      <c r="H1168" s="26"/>
      <c r="I1168" s="23"/>
      <c r="J1168" s="26"/>
      <c r="K1168" s="26"/>
      <c r="L1168" s="27" t="s">
        <v>17870</v>
      </c>
      <c r="M1168" s="26"/>
      <c r="N1168" s="26"/>
      <c r="O1168" s="26"/>
      <c r="P1168" s="28" t="s">
        <v>17871</v>
      </c>
      <c r="Q1168" s="28" t="s">
        <v>17872</v>
      </c>
      <c r="R1168" s="28" t="s">
        <v>17873</v>
      </c>
      <c r="S1168" s="28" t="s">
        <v>17874</v>
      </c>
      <c r="T1168" s="26"/>
      <c r="U1168" s="26"/>
      <c r="V1168" s="28" t="s">
        <v>17875</v>
      </c>
      <c r="W1168" s="26"/>
      <c r="X1168" s="26"/>
      <c r="Y1168" s="26"/>
      <c r="Z1168" s="28" t="s">
        <v>7225</v>
      </c>
      <c r="AA1168" s="26"/>
      <c r="AB1168" s="26"/>
      <c r="AC1168" s="28" t="s">
        <v>7225</v>
      </c>
    </row>
    <row r="1169" spans="2:29" x14ac:dyDescent="0.25">
      <c r="B1169" s="21" t="s">
        <v>8011</v>
      </c>
      <c r="C1169" s="22" t="s">
        <v>7432</v>
      </c>
      <c r="D1169" s="23" t="s">
        <v>7434</v>
      </c>
      <c r="E1169" s="23" t="s">
        <v>7266</v>
      </c>
      <c r="F1169" s="23" t="s">
        <v>16841</v>
      </c>
      <c r="G1169" s="23" t="s">
        <v>7435</v>
      </c>
      <c r="H1169" s="23" t="s">
        <v>17876</v>
      </c>
      <c r="I1169" s="23" t="s">
        <v>17877</v>
      </c>
      <c r="J1169" s="23" t="s">
        <v>17878</v>
      </c>
      <c r="K1169" s="23" t="s">
        <v>17879</v>
      </c>
      <c r="L1169" s="24" t="s">
        <v>17880</v>
      </c>
      <c r="M1169" s="23" t="s">
        <v>7274</v>
      </c>
      <c r="N1169" s="23" t="s">
        <v>17881</v>
      </c>
      <c r="O1169" s="23" t="s">
        <v>17882</v>
      </c>
      <c r="P1169" s="25" t="s">
        <v>17883</v>
      </c>
      <c r="Q1169" s="25" t="s">
        <v>17884</v>
      </c>
      <c r="R1169" s="25" t="s">
        <v>13586</v>
      </c>
      <c r="S1169" s="25" t="s">
        <v>17885</v>
      </c>
      <c r="T1169" s="23" t="s">
        <v>7447</v>
      </c>
      <c r="U1169" s="23" t="s">
        <v>17886</v>
      </c>
      <c r="V1169" s="25" t="s">
        <v>17887</v>
      </c>
      <c r="W1169" s="23" t="s">
        <v>13264</v>
      </c>
      <c r="X1169" s="23" t="s">
        <v>7226</v>
      </c>
      <c r="Y1169" s="23" t="s">
        <v>7226</v>
      </c>
      <c r="Z1169" s="25" t="s">
        <v>7225</v>
      </c>
      <c r="AA1169" s="23" t="s">
        <v>8026</v>
      </c>
      <c r="AB1169" s="23" t="s">
        <v>17888</v>
      </c>
      <c r="AC1169" s="25" t="s">
        <v>17889</v>
      </c>
    </row>
    <row r="1170" spans="2:29" x14ac:dyDescent="0.25">
      <c r="B1170" s="21" t="s">
        <v>8011</v>
      </c>
      <c r="C1170" s="22" t="s">
        <v>7432</v>
      </c>
      <c r="D1170" s="23" t="s">
        <v>7434</v>
      </c>
      <c r="E1170" s="23" t="s">
        <v>7266</v>
      </c>
      <c r="F1170" s="23" t="s">
        <v>16841</v>
      </c>
      <c r="G1170" s="23" t="s">
        <v>7435</v>
      </c>
      <c r="H1170" s="23" t="s">
        <v>17890</v>
      </c>
      <c r="I1170" s="23" t="s">
        <v>17877</v>
      </c>
      <c r="J1170" s="23" t="s">
        <v>17878</v>
      </c>
      <c r="K1170" s="23" t="s">
        <v>17891</v>
      </c>
      <c r="L1170" s="24" t="s">
        <v>17892</v>
      </c>
      <c r="M1170" s="23" t="s">
        <v>7274</v>
      </c>
      <c r="N1170" s="23" t="s">
        <v>17881</v>
      </c>
      <c r="O1170" s="23" t="s">
        <v>17893</v>
      </c>
      <c r="P1170" s="25" t="s">
        <v>17894</v>
      </c>
      <c r="Q1170" s="25" t="s">
        <v>17895</v>
      </c>
      <c r="R1170" s="25" t="s">
        <v>17896</v>
      </c>
      <c r="S1170" s="25" t="s">
        <v>17897</v>
      </c>
      <c r="T1170" s="23" t="s">
        <v>7447</v>
      </c>
      <c r="U1170" s="23" t="s">
        <v>17898</v>
      </c>
      <c r="V1170" s="25" t="s">
        <v>17899</v>
      </c>
      <c r="W1170" s="23" t="s">
        <v>13264</v>
      </c>
      <c r="X1170" s="23" t="s">
        <v>7226</v>
      </c>
      <c r="Y1170" s="23" t="s">
        <v>7226</v>
      </c>
      <c r="Z1170" s="25" t="s">
        <v>7225</v>
      </c>
      <c r="AA1170" s="23" t="s">
        <v>8026</v>
      </c>
      <c r="AB1170" s="23" t="s">
        <v>17888</v>
      </c>
      <c r="AC1170" s="25" t="s">
        <v>17900</v>
      </c>
    </row>
    <row r="1171" spans="2:29" x14ac:dyDescent="0.25">
      <c r="B1171" s="21" t="s">
        <v>8011</v>
      </c>
      <c r="C1171" s="22" t="s">
        <v>7432</v>
      </c>
      <c r="D1171" s="23" t="s">
        <v>7434</v>
      </c>
      <c r="E1171" s="23" t="s">
        <v>7266</v>
      </c>
      <c r="F1171" s="23" t="s">
        <v>16841</v>
      </c>
      <c r="G1171" s="23" t="s">
        <v>7435</v>
      </c>
      <c r="H1171" s="23" t="s">
        <v>17901</v>
      </c>
      <c r="I1171" s="23" t="s">
        <v>17877</v>
      </c>
      <c r="J1171" s="23" t="s">
        <v>17878</v>
      </c>
      <c r="K1171" s="23" t="s">
        <v>17902</v>
      </c>
      <c r="L1171" s="24" t="s">
        <v>17903</v>
      </c>
      <c r="M1171" s="23" t="s">
        <v>7274</v>
      </c>
      <c r="N1171" s="23" t="s">
        <v>17881</v>
      </c>
      <c r="O1171" s="23" t="s">
        <v>17904</v>
      </c>
      <c r="P1171" s="25" t="s">
        <v>17905</v>
      </c>
      <c r="Q1171" s="25" t="s">
        <v>17906</v>
      </c>
      <c r="R1171" s="25" t="s">
        <v>12153</v>
      </c>
      <c r="S1171" s="25" t="s">
        <v>17907</v>
      </c>
      <c r="T1171" s="23" t="s">
        <v>7447</v>
      </c>
      <c r="U1171" s="23" t="s">
        <v>17908</v>
      </c>
      <c r="V1171" s="25" t="s">
        <v>17909</v>
      </c>
      <c r="W1171" s="23" t="s">
        <v>13264</v>
      </c>
      <c r="X1171" s="23" t="s">
        <v>7226</v>
      </c>
      <c r="Y1171" s="23" t="s">
        <v>7226</v>
      </c>
      <c r="Z1171" s="25" t="s">
        <v>7225</v>
      </c>
      <c r="AA1171" s="23" t="s">
        <v>8026</v>
      </c>
      <c r="AB1171" s="23" t="s">
        <v>17888</v>
      </c>
      <c r="AC1171" s="25" t="s">
        <v>17910</v>
      </c>
    </row>
    <row r="1172" spans="2:29" x14ac:dyDescent="0.25">
      <c r="B1172" s="21" t="s">
        <v>8011</v>
      </c>
      <c r="C1172" s="22" t="s">
        <v>7432</v>
      </c>
      <c r="D1172" s="23" t="s">
        <v>7434</v>
      </c>
      <c r="E1172" s="23" t="s">
        <v>7266</v>
      </c>
      <c r="F1172" s="23" t="s">
        <v>16841</v>
      </c>
      <c r="G1172" s="23" t="s">
        <v>7435</v>
      </c>
      <c r="H1172" s="23" t="s">
        <v>17911</v>
      </c>
      <c r="I1172" s="23" t="s">
        <v>17877</v>
      </c>
      <c r="J1172" s="23" t="s">
        <v>17878</v>
      </c>
      <c r="K1172" s="23" t="s">
        <v>17912</v>
      </c>
      <c r="L1172" s="24" t="s">
        <v>17913</v>
      </c>
      <c r="M1172" s="23" t="s">
        <v>7274</v>
      </c>
      <c r="N1172" s="23" t="s">
        <v>17881</v>
      </c>
      <c r="O1172" s="23" t="s">
        <v>17914</v>
      </c>
      <c r="P1172" s="25" t="s">
        <v>17915</v>
      </c>
      <c r="Q1172" s="25" t="s">
        <v>17916</v>
      </c>
      <c r="R1172" s="25" t="s">
        <v>13826</v>
      </c>
      <c r="S1172" s="25" t="s">
        <v>17917</v>
      </c>
      <c r="T1172" s="23" t="s">
        <v>7447</v>
      </c>
      <c r="U1172" s="23" t="s">
        <v>17918</v>
      </c>
      <c r="V1172" s="25" t="s">
        <v>17919</v>
      </c>
      <c r="W1172" s="23" t="s">
        <v>13264</v>
      </c>
      <c r="X1172" s="23" t="s">
        <v>7226</v>
      </c>
      <c r="Y1172" s="23" t="s">
        <v>7226</v>
      </c>
      <c r="Z1172" s="25" t="s">
        <v>7225</v>
      </c>
      <c r="AA1172" s="23" t="s">
        <v>8026</v>
      </c>
      <c r="AB1172" s="23" t="s">
        <v>17888</v>
      </c>
      <c r="AC1172" s="25" t="s">
        <v>17920</v>
      </c>
    </row>
    <row r="1173" spans="2:29" x14ac:dyDescent="0.25">
      <c r="B1173" s="21" t="s">
        <v>8011</v>
      </c>
      <c r="C1173" s="22" t="s">
        <v>7432</v>
      </c>
      <c r="D1173" s="23" t="s">
        <v>7434</v>
      </c>
      <c r="E1173" s="23" t="s">
        <v>7266</v>
      </c>
      <c r="F1173" s="23" t="s">
        <v>16841</v>
      </c>
      <c r="G1173" s="23" t="s">
        <v>7435</v>
      </c>
      <c r="H1173" s="23" t="s">
        <v>17921</v>
      </c>
      <c r="I1173" s="23" t="s">
        <v>17877</v>
      </c>
      <c r="J1173" s="23" t="s">
        <v>17878</v>
      </c>
      <c r="K1173" s="23" t="s">
        <v>17922</v>
      </c>
      <c r="L1173" s="24" t="s">
        <v>17923</v>
      </c>
      <c r="M1173" s="23" t="s">
        <v>7274</v>
      </c>
      <c r="N1173" s="23" t="s">
        <v>17881</v>
      </c>
      <c r="O1173" s="23" t="s">
        <v>17924</v>
      </c>
      <c r="P1173" s="25" t="s">
        <v>17925</v>
      </c>
      <c r="Q1173" s="25" t="s">
        <v>17926</v>
      </c>
      <c r="R1173" s="25" t="s">
        <v>17927</v>
      </c>
      <c r="S1173" s="25" t="s">
        <v>17928</v>
      </c>
      <c r="T1173" s="23" t="s">
        <v>7447</v>
      </c>
      <c r="U1173" s="23" t="s">
        <v>17929</v>
      </c>
      <c r="V1173" s="25" t="s">
        <v>17930</v>
      </c>
      <c r="W1173" s="23" t="s">
        <v>13264</v>
      </c>
      <c r="X1173" s="23" t="s">
        <v>7226</v>
      </c>
      <c r="Y1173" s="23" t="s">
        <v>7226</v>
      </c>
      <c r="Z1173" s="25" t="s">
        <v>7225</v>
      </c>
      <c r="AA1173" s="23" t="s">
        <v>8026</v>
      </c>
      <c r="AB1173" s="23" t="s">
        <v>17888</v>
      </c>
      <c r="AC1173" s="25" t="s">
        <v>17931</v>
      </c>
    </row>
    <row r="1174" spans="2:29" x14ac:dyDescent="0.25">
      <c r="B1174" s="21" t="s">
        <v>8011</v>
      </c>
      <c r="C1174" s="22" t="s">
        <v>7432</v>
      </c>
      <c r="D1174" s="23" t="s">
        <v>7434</v>
      </c>
      <c r="E1174" s="23" t="s">
        <v>7266</v>
      </c>
      <c r="F1174" s="23" t="s">
        <v>16841</v>
      </c>
      <c r="G1174" s="23" t="s">
        <v>7435</v>
      </c>
      <c r="H1174" s="23" t="s">
        <v>17932</v>
      </c>
      <c r="I1174" s="23" t="s">
        <v>17877</v>
      </c>
      <c r="J1174" s="23" t="s">
        <v>17878</v>
      </c>
      <c r="K1174" s="23" t="s">
        <v>17933</v>
      </c>
      <c r="L1174" s="24" t="s">
        <v>17934</v>
      </c>
      <c r="M1174" s="23" t="s">
        <v>7274</v>
      </c>
      <c r="N1174" s="23" t="s">
        <v>17881</v>
      </c>
      <c r="O1174" s="23" t="s">
        <v>17935</v>
      </c>
      <c r="P1174" s="25" t="s">
        <v>17936</v>
      </c>
      <c r="Q1174" s="25" t="s">
        <v>17937</v>
      </c>
      <c r="R1174" s="25" t="s">
        <v>17938</v>
      </c>
      <c r="S1174" s="25" t="s">
        <v>17939</v>
      </c>
      <c r="T1174" s="23" t="s">
        <v>7447</v>
      </c>
      <c r="U1174" s="23" t="s">
        <v>17940</v>
      </c>
      <c r="V1174" s="25" t="s">
        <v>17941</v>
      </c>
      <c r="W1174" s="23" t="s">
        <v>13264</v>
      </c>
      <c r="X1174" s="23" t="s">
        <v>7226</v>
      </c>
      <c r="Y1174" s="23" t="s">
        <v>7226</v>
      </c>
      <c r="Z1174" s="25" t="s">
        <v>7225</v>
      </c>
      <c r="AA1174" s="23" t="s">
        <v>8026</v>
      </c>
      <c r="AB1174" s="23" t="s">
        <v>17888</v>
      </c>
      <c r="AC1174" s="25" t="s">
        <v>17942</v>
      </c>
    </row>
    <row r="1175" spans="2:29" x14ac:dyDescent="0.25">
      <c r="B1175" s="21" t="s">
        <v>8011</v>
      </c>
      <c r="C1175" s="22" t="s">
        <v>7432</v>
      </c>
      <c r="D1175" s="23" t="s">
        <v>7434</v>
      </c>
      <c r="E1175" s="23" t="s">
        <v>7266</v>
      </c>
      <c r="F1175" s="23" t="s">
        <v>16841</v>
      </c>
      <c r="G1175" s="23" t="s">
        <v>7435</v>
      </c>
      <c r="H1175" s="23" t="s">
        <v>17943</v>
      </c>
      <c r="I1175" s="23" t="s">
        <v>17877</v>
      </c>
      <c r="J1175" s="23" t="s">
        <v>17878</v>
      </c>
      <c r="K1175" s="23" t="s">
        <v>17944</v>
      </c>
      <c r="L1175" s="24" t="s">
        <v>17945</v>
      </c>
      <c r="M1175" s="23" t="s">
        <v>7274</v>
      </c>
      <c r="N1175" s="23" t="s">
        <v>17881</v>
      </c>
      <c r="O1175" s="23" t="s">
        <v>17946</v>
      </c>
      <c r="P1175" s="25" t="s">
        <v>17947</v>
      </c>
      <c r="Q1175" s="25" t="s">
        <v>17948</v>
      </c>
      <c r="R1175" s="25" t="s">
        <v>17949</v>
      </c>
      <c r="S1175" s="25" t="s">
        <v>17950</v>
      </c>
      <c r="T1175" s="23" t="s">
        <v>7447</v>
      </c>
      <c r="U1175" s="23" t="s">
        <v>17951</v>
      </c>
      <c r="V1175" s="25" t="s">
        <v>17952</v>
      </c>
      <c r="W1175" s="23" t="s">
        <v>13264</v>
      </c>
      <c r="X1175" s="23" t="s">
        <v>7226</v>
      </c>
      <c r="Y1175" s="23" t="s">
        <v>7226</v>
      </c>
      <c r="Z1175" s="25" t="s">
        <v>7225</v>
      </c>
      <c r="AA1175" s="23" t="s">
        <v>8026</v>
      </c>
      <c r="AB1175" s="23" t="s">
        <v>17888</v>
      </c>
      <c r="AC1175" s="25" t="s">
        <v>17953</v>
      </c>
    </row>
    <row r="1176" spans="2:29" x14ac:dyDescent="0.25">
      <c r="B1176" s="21" t="s">
        <v>8011</v>
      </c>
      <c r="C1176" s="22" t="s">
        <v>7432</v>
      </c>
      <c r="D1176" s="23" t="s">
        <v>7434</v>
      </c>
      <c r="E1176" s="23" t="s">
        <v>7266</v>
      </c>
      <c r="F1176" s="23" t="s">
        <v>16841</v>
      </c>
      <c r="G1176" s="23" t="s">
        <v>7435</v>
      </c>
      <c r="H1176" s="23" t="s">
        <v>17954</v>
      </c>
      <c r="I1176" s="23" t="s">
        <v>17877</v>
      </c>
      <c r="J1176" s="23" t="s">
        <v>17878</v>
      </c>
      <c r="K1176" s="23" t="s">
        <v>17955</v>
      </c>
      <c r="L1176" s="24" t="s">
        <v>17956</v>
      </c>
      <c r="M1176" s="23" t="s">
        <v>7274</v>
      </c>
      <c r="N1176" s="23" t="s">
        <v>17881</v>
      </c>
      <c r="O1176" s="23" t="s">
        <v>17957</v>
      </c>
      <c r="P1176" s="25" t="s">
        <v>17958</v>
      </c>
      <c r="Q1176" s="25" t="s">
        <v>17959</v>
      </c>
      <c r="R1176" s="25" t="s">
        <v>14987</v>
      </c>
      <c r="S1176" s="25" t="s">
        <v>17960</v>
      </c>
      <c r="T1176" s="23" t="s">
        <v>7447</v>
      </c>
      <c r="U1176" s="23" t="s">
        <v>17898</v>
      </c>
      <c r="V1176" s="25" t="s">
        <v>17961</v>
      </c>
      <c r="W1176" s="23" t="s">
        <v>13264</v>
      </c>
      <c r="X1176" s="23" t="s">
        <v>7226</v>
      </c>
      <c r="Y1176" s="23" t="s">
        <v>7226</v>
      </c>
      <c r="Z1176" s="25" t="s">
        <v>7225</v>
      </c>
      <c r="AA1176" s="23" t="s">
        <v>8026</v>
      </c>
      <c r="AB1176" s="23" t="s">
        <v>17888</v>
      </c>
      <c r="AC1176" s="25" t="s">
        <v>17962</v>
      </c>
    </row>
    <row r="1177" spans="2:29" x14ac:dyDescent="0.25">
      <c r="B1177" s="21" t="s">
        <v>8011</v>
      </c>
      <c r="C1177" s="22" t="s">
        <v>7432</v>
      </c>
      <c r="D1177" s="23" t="s">
        <v>7434</v>
      </c>
      <c r="E1177" s="23" t="s">
        <v>7266</v>
      </c>
      <c r="F1177" s="23" t="s">
        <v>16841</v>
      </c>
      <c r="G1177" s="23" t="s">
        <v>7435</v>
      </c>
      <c r="H1177" s="23" t="s">
        <v>17963</v>
      </c>
      <c r="I1177" s="23" t="s">
        <v>17877</v>
      </c>
      <c r="J1177" s="23" t="s">
        <v>17878</v>
      </c>
      <c r="K1177" s="23" t="s">
        <v>17964</v>
      </c>
      <c r="L1177" s="24" t="s">
        <v>17965</v>
      </c>
      <c r="M1177" s="23" t="s">
        <v>7274</v>
      </c>
      <c r="N1177" s="23" t="s">
        <v>17881</v>
      </c>
      <c r="O1177" s="23" t="s">
        <v>17966</v>
      </c>
      <c r="P1177" s="25" t="s">
        <v>17967</v>
      </c>
      <c r="Q1177" s="25" t="s">
        <v>17968</v>
      </c>
      <c r="R1177" s="25" t="s">
        <v>17969</v>
      </c>
      <c r="S1177" s="25" t="s">
        <v>17970</v>
      </c>
      <c r="T1177" s="23" t="s">
        <v>7447</v>
      </c>
      <c r="U1177" s="23" t="s">
        <v>7503</v>
      </c>
      <c r="V1177" s="25" t="s">
        <v>17971</v>
      </c>
      <c r="W1177" s="23" t="s">
        <v>13264</v>
      </c>
      <c r="X1177" s="23" t="s">
        <v>7226</v>
      </c>
      <c r="Y1177" s="23" t="s">
        <v>7226</v>
      </c>
      <c r="Z1177" s="25" t="s">
        <v>7225</v>
      </c>
      <c r="AA1177" s="23" t="s">
        <v>8026</v>
      </c>
      <c r="AB1177" s="23" t="s">
        <v>17888</v>
      </c>
      <c r="AC1177" s="25" t="s">
        <v>17972</v>
      </c>
    </row>
    <row r="1178" spans="2:29" x14ac:dyDescent="0.25">
      <c r="B1178" s="21" t="s">
        <v>8011</v>
      </c>
      <c r="C1178" s="22" t="s">
        <v>7432</v>
      </c>
      <c r="D1178" s="23" t="s">
        <v>7434</v>
      </c>
      <c r="E1178" s="23" t="s">
        <v>7266</v>
      </c>
      <c r="F1178" s="23" t="s">
        <v>16841</v>
      </c>
      <c r="G1178" s="23" t="s">
        <v>7435</v>
      </c>
      <c r="H1178" s="23" t="s">
        <v>17973</v>
      </c>
      <c r="I1178" s="23" t="s">
        <v>17877</v>
      </c>
      <c r="J1178" s="23" t="s">
        <v>17878</v>
      </c>
      <c r="K1178" s="23" t="s">
        <v>17974</v>
      </c>
      <c r="L1178" s="24" t="s">
        <v>17975</v>
      </c>
      <c r="M1178" s="23" t="s">
        <v>7274</v>
      </c>
      <c r="N1178" s="23" t="s">
        <v>17881</v>
      </c>
      <c r="O1178" s="23" t="s">
        <v>17976</v>
      </c>
      <c r="P1178" s="25" t="s">
        <v>17977</v>
      </c>
      <c r="Q1178" s="25" t="s">
        <v>17978</v>
      </c>
      <c r="R1178" s="25" t="s">
        <v>17979</v>
      </c>
      <c r="S1178" s="25" t="s">
        <v>17980</v>
      </c>
      <c r="T1178" s="23" t="s">
        <v>7447</v>
      </c>
      <c r="U1178" s="23" t="s">
        <v>14417</v>
      </c>
      <c r="V1178" s="25" t="s">
        <v>17981</v>
      </c>
      <c r="W1178" s="23" t="s">
        <v>13264</v>
      </c>
      <c r="X1178" s="23" t="s">
        <v>7226</v>
      </c>
      <c r="Y1178" s="23" t="s">
        <v>7226</v>
      </c>
      <c r="Z1178" s="25" t="s">
        <v>7225</v>
      </c>
      <c r="AA1178" s="23" t="s">
        <v>8026</v>
      </c>
      <c r="AB1178" s="23" t="s">
        <v>17888</v>
      </c>
      <c r="AC1178" s="25" t="s">
        <v>17982</v>
      </c>
    </row>
    <row r="1179" spans="2:29" x14ac:dyDescent="0.25">
      <c r="B1179" s="21" t="s">
        <v>8011</v>
      </c>
      <c r="C1179" s="22" t="s">
        <v>7432</v>
      </c>
      <c r="D1179" s="23" t="s">
        <v>7434</v>
      </c>
      <c r="E1179" s="23" t="s">
        <v>7266</v>
      </c>
      <c r="F1179" s="23" t="s">
        <v>16841</v>
      </c>
      <c r="G1179" s="23" t="s">
        <v>7435</v>
      </c>
      <c r="H1179" s="23" t="s">
        <v>17983</v>
      </c>
      <c r="I1179" s="23" t="s">
        <v>17877</v>
      </c>
      <c r="J1179" s="23" t="s">
        <v>17878</v>
      </c>
      <c r="K1179" s="23" t="s">
        <v>17984</v>
      </c>
      <c r="L1179" s="24" t="s">
        <v>17985</v>
      </c>
      <c r="M1179" s="23" t="s">
        <v>7274</v>
      </c>
      <c r="N1179" s="23" t="s">
        <v>17881</v>
      </c>
      <c r="O1179" s="23" t="s">
        <v>17946</v>
      </c>
      <c r="P1179" s="25" t="s">
        <v>17986</v>
      </c>
      <c r="Q1179" s="25" t="s">
        <v>17987</v>
      </c>
      <c r="R1179" s="25" t="s">
        <v>8756</v>
      </c>
      <c r="S1179" s="25" t="s">
        <v>17988</v>
      </c>
      <c r="T1179" s="23" t="s">
        <v>7447</v>
      </c>
      <c r="U1179" s="23" t="s">
        <v>17989</v>
      </c>
      <c r="V1179" s="25" t="s">
        <v>17990</v>
      </c>
      <c r="W1179" s="23" t="s">
        <v>13264</v>
      </c>
      <c r="X1179" s="23" t="s">
        <v>7226</v>
      </c>
      <c r="Y1179" s="23" t="s">
        <v>7226</v>
      </c>
      <c r="Z1179" s="25" t="s">
        <v>7225</v>
      </c>
      <c r="AA1179" s="23" t="s">
        <v>8026</v>
      </c>
      <c r="AB1179" s="23" t="s">
        <v>17888</v>
      </c>
      <c r="AC1179" s="25" t="s">
        <v>17991</v>
      </c>
    </row>
    <row r="1180" spans="2:29" x14ac:dyDescent="0.25">
      <c r="B1180" s="21" t="s">
        <v>8011</v>
      </c>
      <c r="C1180" s="22" t="s">
        <v>7432</v>
      </c>
      <c r="D1180" s="23" t="s">
        <v>7434</v>
      </c>
      <c r="E1180" s="23" t="s">
        <v>7266</v>
      </c>
      <c r="F1180" s="23" t="s">
        <v>16841</v>
      </c>
      <c r="G1180" s="23" t="s">
        <v>7435</v>
      </c>
      <c r="H1180" s="23" t="s">
        <v>17992</v>
      </c>
      <c r="I1180" s="23" t="s">
        <v>17877</v>
      </c>
      <c r="J1180" s="23" t="s">
        <v>17878</v>
      </c>
      <c r="K1180" s="23" t="s">
        <v>17993</v>
      </c>
      <c r="L1180" s="24" t="s">
        <v>17994</v>
      </c>
      <c r="M1180" s="23" t="s">
        <v>7274</v>
      </c>
      <c r="N1180" s="23" t="s">
        <v>17881</v>
      </c>
      <c r="O1180" s="23" t="s">
        <v>17904</v>
      </c>
      <c r="P1180" s="25" t="s">
        <v>17995</v>
      </c>
      <c r="Q1180" s="25" t="s">
        <v>17996</v>
      </c>
      <c r="R1180" s="25" t="s">
        <v>17997</v>
      </c>
      <c r="S1180" s="25" t="s">
        <v>17998</v>
      </c>
      <c r="T1180" s="23" t="s">
        <v>7447</v>
      </c>
      <c r="U1180" s="23" t="s">
        <v>17999</v>
      </c>
      <c r="V1180" s="25" t="s">
        <v>18000</v>
      </c>
      <c r="W1180" s="23" t="s">
        <v>13264</v>
      </c>
      <c r="X1180" s="23" t="s">
        <v>7226</v>
      </c>
      <c r="Y1180" s="23" t="s">
        <v>7226</v>
      </c>
      <c r="Z1180" s="25" t="s">
        <v>7225</v>
      </c>
      <c r="AA1180" s="23" t="s">
        <v>8026</v>
      </c>
      <c r="AB1180" s="23" t="s">
        <v>17888</v>
      </c>
      <c r="AC1180" s="25" t="s">
        <v>18001</v>
      </c>
    </row>
    <row r="1181" spans="2:29" x14ac:dyDescent="0.25">
      <c r="B1181" s="21" t="s">
        <v>8011</v>
      </c>
      <c r="C1181" s="22" t="s">
        <v>7432</v>
      </c>
      <c r="D1181" s="23" t="s">
        <v>7434</v>
      </c>
      <c r="E1181" s="23" t="s">
        <v>7266</v>
      </c>
      <c r="F1181" s="23" t="s">
        <v>16841</v>
      </c>
      <c r="G1181" s="23" t="s">
        <v>7435</v>
      </c>
      <c r="H1181" s="23" t="s">
        <v>18002</v>
      </c>
      <c r="I1181" s="23" t="s">
        <v>17877</v>
      </c>
      <c r="J1181" s="23" t="s">
        <v>17878</v>
      </c>
      <c r="K1181" s="23" t="s">
        <v>18003</v>
      </c>
      <c r="L1181" s="24" t="s">
        <v>18004</v>
      </c>
      <c r="M1181" s="23" t="s">
        <v>7274</v>
      </c>
      <c r="N1181" s="23" t="s">
        <v>17881</v>
      </c>
      <c r="O1181" s="23" t="s">
        <v>18005</v>
      </c>
      <c r="P1181" s="25" t="s">
        <v>18006</v>
      </c>
      <c r="Q1181" s="25" t="s">
        <v>18007</v>
      </c>
      <c r="R1181" s="25" t="s">
        <v>18008</v>
      </c>
      <c r="S1181" s="25" t="s">
        <v>18009</v>
      </c>
      <c r="T1181" s="23" t="s">
        <v>7447</v>
      </c>
      <c r="U1181" s="23" t="s">
        <v>18010</v>
      </c>
      <c r="V1181" s="25" t="s">
        <v>18011</v>
      </c>
      <c r="W1181" s="23" t="s">
        <v>13264</v>
      </c>
      <c r="X1181" s="23" t="s">
        <v>7226</v>
      </c>
      <c r="Y1181" s="23" t="s">
        <v>7226</v>
      </c>
      <c r="Z1181" s="25" t="s">
        <v>7225</v>
      </c>
      <c r="AA1181" s="23" t="s">
        <v>8026</v>
      </c>
      <c r="AB1181" s="23" t="s">
        <v>17888</v>
      </c>
      <c r="AC1181" s="25" t="s">
        <v>18012</v>
      </c>
    </row>
    <row r="1182" spans="2:29" x14ac:dyDescent="0.25">
      <c r="B1182" s="21" t="s">
        <v>8011</v>
      </c>
      <c r="C1182" s="22" t="s">
        <v>7432</v>
      </c>
      <c r="D1182" s="23" t="s">
        <v>7434</v>
      </c>
      <c r="E1182" s="23" t="s">
        <v>7266</v>
      </c>
      <c r="F1182" s="23" t="s">
        <v>16841</v>
      </c>
      <c r="G1182" s="23" t="s">
        <v>7435</v>
      </c>
      <c r="H1182" s="23" t="s">
        <v>18013</v>
      </c>
      <c r="I1182" s="23" t="s">
        <v>17877</v>
      </c>
      <c r="J1182" s="23" t="s">
        <v>17878</v>
      </c>
      <c r="K1182" s="23" t="s">
        <v>18014</v>
      </c>
      <c r="L1182" s="24" t="s">
        <v>18015</v>
      </c>
      <c r="M1182" s="23" t="s">
        <v>7274</v>
      </c>
      <c r="N1182" s="23" t="s">
        <v>17881</v>
      </c>
      <c r="O1182" s="23" t="s">
        <v>18016</v>
      </c>
      <c r="P1182" s="25" t="s">
        <v>18017</v>
      </c>
      <c r="Q1182" s="25" t="s">
        <v>18018</v>
      </c>
      <c r="R1182" s="25" t="s">
        <v>18019</v>
      </c>
      <c r="S1182" s="25" t="s">
        <v>18020</v>
      </c>
      <c r="T1182" s="23" t="s">
        <v>7447</v>
      </c>
      <c r="U1182" s="23" t="s">
        <v>18021</v>
      </c>
      <c r="V1182" s="25" t="s">
        <v>18022</v>
      </c>
      <c r="W1182" s="23" t="s">
        <v>13264</v>
      </c>
      <c r="X1182" s="23" t="s">
        <v>7226</v>
      </c>
      <c r="Y1182" s="23" t="s">
        <v>7226</v>
      </c>
      <c r="Z1182" s="25" t="s">
        <v>7225</v>
      </c>
      <c r="AA1182" s="23" t="s">
        <v>8026</v>
      </c>
      <c r="AB1182" s="23" t="s">
        <v>17888</v>
      </c>
      <c r="AC1182" s="25" t="s">
        <v>18023</v>
      </c>
    </row>
    <row r="1183" spans="2:29" x14ac:dyDescent="0.25">
      <c r="B1183" s="21" t="s">
        <v>8011</v>
      </c>
      <c r="C1183" s="22" t="s">
        <v>7432</v>
      </c>
      <c r="D1183" s="23" t="s">
        <v>7434</v>
      </c>
      <c r="E1183" s="23" t="s">
        <v>7266</v>
      </c>
      <c r="F1183" s="23" t="s">
        <v>16841</v>
      </c>
      <c r="G1183" s="23" t="s">
        <v>7435</v>
      </c>
      <c r="H1183" s="23" t="s">
        <v>18024</v>
      </c>
      <c r="I1183" s="23" t="s">
        <v>17877</v>
      </c>
      <c r="J1183" s="23" t="s">
        <v>17878</v>
      </c>
      <c r="K1183" s="23" t="s">
        <v>18025</v>
      </c>
      <c r="L1183" s="24" t="s">
        <v>18026</v>
      </c>
      <c r="M1183" s="23" t="s">
        <v>7274</v>
      </c>
      <c r="N1183" s="23" t="s">
        <v>17881</v>
      </c>
      <c r="O1183" s="23" t="s">
        <v>18027</v>
      </c>
      <c r="P1183" s="25" t="s">
        <v>18028</v>
      </c>
      <c r="Q1183" s="25" t="s">
        <v>18029</v>
      </c>
      <c r="R1183" s="25" t="s">
        <v>7864</v>
      </c>
      <c r="S1183" s="25" t="s">
        <v>18030</v>
      </c>
      <c r="T1183" s="23" t="s">
        <v>7447</v>
      </c>
      <c r="U1183" s="23" t="s">
        <v>18031</v>
      </c>
      <c r="V1183" s="25" t="s">
        <v>18032</v>
      </c>
      <c r="W1183" s="23" t="s">
        <v>13264</v>
      </c>
      <c r="X1183" s="23" t="s">
        <v>7226</v>
      </c>
      <c r="Y1183" s="23" t="s">
        <v>7226</v>
      </c>
      <c r="Z1183" s="25" t="s">
        <v>7225</v>
      </c>
      <c r="AA1183" s="23" t="s">
        <v>8026</v>
      </c>
      <c r="AB1183" s="23" t="s">
        <v>17888</v>
      </c>
      <c r="AC1183" s="25" t="s">
        <v>18033</v>
      </c>
    </row>
    <row r="1184" spans="2:29" x14ac:dyDescent="0.25">
      <c r="B1184" s="21" t="s">
        <v>8011</v>
      </c>
      <c r="C1184" s="22" t="s">
        <v>7432</v>
      </c>
      <c r="D1184" s="23" t="s">
        <v>7434</v>
      </c>
      <c r="E1184" s="23" t="s">
        <v>7266</v>
      </c>
      <c r="F1184" s="23" t="s">
        <v>16841</v>
      </c>
      <c r="G1184" s="23" t="s">
        <v>7435</v>
      </c>
      <c r="H1184" s="23" t="s">
        <v>18034</v>
      </c>
      <c r="I1184" s="23" t="s">
        <v>17877</v>
      </c>
      <c r="J1184" s="23" t="s">
        <v>17878</v>
      </c>
      <c r="K1184" s="23" t="s">
        <v>18035</v>
      </c>
      <c r="L1184" s="24" t="s">
        <v>18036</v>
      </c>
      <c r="M1184" s="23" t="s">
        <v>7274</v>
      </c>
      <c r="N1184" s="23" t="s">
        <v>17881</v>
      </c>
      <c r="O1184" s="23" t="s">
        <v>18037</v>
      </c>
      <c r="P1184" s="25" t="s">
        <v>18038</v>
      </c>
      <c r="Q1184" s="25" t="s">
        <v>18039</v>
      </c>
      <c r="R1184" s="25" t="s">
        <v>18040</v>
      </c>
      <c r="S1184" s="25" t="s">
        <v>18041</v>
      </c>
      <c r="T1184" s="23" t="s">
        <v>7447</v>
      </c>
      <c r="U1184" s="23" t="s">
        <v>15929</v>
      </c>
      <c r="V1184" s="25" t="s">
        <v>18042</v>
      </c>
      <c r="W1184" s="23" t="s">
        <v>13264</v>
      </c>
      <c r="X1184" s="23" t="s">
        <v>7226</v>
      </c>
      <c r="Y1184" s="23" t="s">
        <v>7226</v>
      </c>
      <c r="Z1184" s="25" t="s">
        <v>7225</v>
      </c>
      <c r="AA1184" s="23" t="s">
        <v>8026</v>
      </c>
      <c r="AB1184" s="23" t="s">
        <v>17888</v>
      </c>
      <c r="AC1184" s="25" t="s">
        <v>18043</v>
      </c>
    </row>
    <row r="1185" spans="2:29" x14ac:dyDescent="0.25">
      <c r="B1185" s="21" t="s">
        <v>8011</v>
      </c>
      <c r="C1185" s="22" t="s">
        <v>7432</v>
      </c>
      <c r="D1185" s="23" t="s">
        <v>7434</v>
      </c>
      <c r="E1185" s="23" t="s">
        <v>7266</v>
      </c>
      <c r="F1185" s="23" t="s">
        <v>16841</v>
      </c>
      <c r="G1185" s="23" t="s">
        <v>7435</v>
      </c>
      <c r="H1185" s="23" t="s">
        <v>18044</v>
      </c>
      <c r="I1185" s="23" t="s">
        <v>17877</v>
      </c>
      <c r="J1185" s="23" t="s">
        <v>17878</v>
      </c>
      <c r="K1185" s="23" t="s">
        <v>18045</v>
      </c>
      <c r="L1185" s="24" t="s">
        <v>18046</v>
      </c>
      <c r="M1185" s="23" t="s">
        <v>7274</v>
      </c>
      <c r="N1185" s="23" t="s">
        <v>17881</v>
      </c>
      <c r="O1185" s="23" t="s">
        <v>18047</v>
      </c>
      <c r="P1185" s="25" t="s">
        <v>18048</v>
      </c>
      <c r="Q1185" s="25" t="s">
        <v>18049</v>
      </c>
      <c r="R1185" s="25" t="s">
        <v>18050</v>
      </c>
      <c r="S1185" s="25" t="s">
        <v>18051</v>
      </c>
      <c r="T1185" s="23" t="s">
        <v>7447</v>
      </c>
      <c r="U1185" s="23" t="s">
        <v>18052</v>
      </c>
      <c r="V1185" s="25" t="s">
        <v>18053</v>
      </c>
      <c r="W1185" s="23" t="s">
        <v>13264</v>
      </c>
      <c r="X1185" s="23" t="s">
        <v>7226</v>
      </c>
      <c r="Y1185" s="23" t="s">
        <v>7226</v>
      </c>
      <c r="Z1185" s="25" t="s">
        <v>7225</v>
      </c>
      <c r="AA1185" s="23" t="s">
        <v>8026</v>
      </c>
      <c r="AB1185" s="23" t="s">
        <v>17888</v>
      </c>
      <c r="AC1185" s="25" t="s">
        <v>18054</v>
      </c>
    </row>
    <row r="1186" spans="2:29" x14ac:dyDescent="0.25">
      <c r="B1186" s="21"/>
      <c r="C1186" s="22"/>
      <c r="D1186" s="23"/>
      <c r="E1186" s="23"/>
      <c r="F1186" s="23"/>
      <c r="G1186" s="23"/>
      <c r="H1186" s="26"/>
      <c r="I1186" s="23"/>
      <c r="J1186" s="26"/>
      <c r="K1186" s="26"/>
      <c r="L1186" s="27" t="s">
        <v>18055</v>
      </c>
      <c r="M1186" s="26"/>
      <c r="N1186" s="26"/>
      <c r="O1186" s="26"/>
      <c r="P1186" s="28" t="s">
        <v>18056</v>
      </c>
      <c r="Q1186" s="28" t="s">
        <v>18057</v>
      </c>
      <c r="R1186" s="28" t="s">
        <v>18058</v>
      </c>
      <c r="S1186" s="28" t="s">
        <v>18059</v>
      </c>
      <c r="T1186" s="26"/>
      <c r="U1186" s="26"/>
      <c r="V1186" s="28" t="s">
        <v>18060</v>
      </c>
      <c r="W1186" s="26"/>
      <c r="X1186" s="26"/>
      <c r="Y1186" s="26"/>
      <c r="Z1186" s="28" t="s">
        <v>7225</v>
      </c>
      <c r="AA1186" s="26"/>
      <c r="AB1186" s="26"/>
      <c r="AC1186" s="28" t="s">
        <v>18061</v>
      </c>
    </row>
    <row r="1187" spans="2:29" x14ac:dyDescent="0.25">
      <c r="B1187" s="21" t="s">
        <v>8011</v>
      </c>
      <c r="C1187" s="22" t="s">
        <v>9618</v>
      </c>
      <c r="D1187" s="23" t="s">
        <v>8011</v>
      </c>
      <c r="E1187" s="23" t="s">
        <v>7580</v>
      </c>
      <c r="F1187" s="23" t="s">
        <v>14946</v>
      </c>
      <c r="G1187" s="23" t="s">
        <v>9619</v>
      </c>
      <c r="H1187" s="23" t="s">
        <v>18062</v>
      </c>
      <c r="I1187" s="23" t="s">
        <v>18063</v>
      </c>
      <c r="J1187" s="23" t="s">
        <v>18064</v>
      </c>
      <c r="K1187" s="23" t="s">
        <v>18065</v>
      </c>
      <c r="L1187" s="24" t="s">
        <v>18066</v>
      </c>
      <c r="M1187" s="23" t="s">
        <v>7274</v>
      </c>
      <c r="N1187" s="23" t="s">
        <v>18067</v>
      </c>
      <c r="O1187" s="23" t="s">
        <v>18068</v>
      </c>
      <c r="P1187" s="25" t="s">
        <v>18069</v>
      </c>
      <c r="Q1187" s="25" t="s">
        <v>18070</v>
      </c>
      <c r="R1187" s="25" t="s">
        <v>18071</v>
      </c>
      <c r="S1187" s="25" t="s">
        <v>18072</v>
      </c>
      <c r="T1187" s="23" t="s">
        <v>7226</v>
      </c>
      <c r="U1187" s="23" t="s">
        <v>7226</v>
      </c>
      <c r="V1187" s="25" t="s">
        <v>18070</v>
      </c>
      <c r="W1187" s="23" t="s">
        <v>13264</v>
      </c>
      <c r="X1187" s="23" t="s">
        <v>7226</v>
      </c>
      <c r="Y1187" s="23" t="s">
        <v>7226</v>
      </c>
      <c r="Z1187" s="25" t="s">
        <v>7225</v>
      </c>
      <c r="AA1187" s="23" t="s">
        <v>8026</v>
      </c>
      <c r="AB1187" s="23" t="s">
        <v>18073</v>
      </c>
      <c r="AC1187" s="25" t="s">
        <v>18074</v>
      </c>
    </row>
    <row r="1188" spans="2:29" x14ac:dyDescent="0.25">
      <c r="B1188" s="21" t="s">
        <v>8011</v>
      </c>
      <c r="C1188" s="22" t="s">
        <v>9618</v>
      </c>
      <c r="D1188" s="23" t="s">
        <v>8011</v>
      </c>
      <c r="E1188" s="23" t="s">
        <v>7580</v>
      </c>
      <c r="F1188" s="23" t="s">
        <v>14946</v>
      </c>
      <c r="G1188" s="23" t="s">
        <v>9619</v>
      </c>
      <c r="H1188" s="23" t="s">
        <v>18075</v>
      </c>
      <c r="I1188" s="23" t="s">
        <v>18063</v>
      </c>
      <c r="J1188" s="23" t="s">
        <v>18064</v>
      </c>
      <c r="K1188" s="23" t="s">
        <v>18076</v>
      </c>
      <c r="L1188" s="24" t="s">
        <v>18077</v>
      </c>
      <c r="M1188" s="23" t="s">
        <v>7274</v>
      </c>
      <c r="N1188" s="23" t="s">
        <v>18067</v>
      </c>
      <c r="O1188" s="23" t="s">
        <v>18078</v>
      </c>
      <c r="P1188" s="25" t="s">
        <v>18079</v>
      </c>
      <c r="Q1188" s="25" t="s">
        <v>18080</v>
      </c>
      <c r="R1188" s="25" t="s">
        <v>18081</v>
      </c>
      <c r="S1188" s="25" t="s">
        <v>18082</v>
      </c>
      <c r="T1188" s="23" t="s">
        <v>7226</v>
      </c>
      <c r="U1188" s="23" t="s">
        <v>7226</v>
      </c>
      <c r="V1188" s="25" t="s">
        <v>18080</v>
      </c>
      <c r="W1188" s="23" t="s">
        <v>13264</v>
      </c>
      <c r="X1188" s="23" t="s">
        <v>7226</v>
      </c>
      <c r="Y1188" s="23" t="s">
        <v>7226</v>
      </c>
      <c r="Z1188" s="25" t="s">
        <v>7225</v>
      </c>
      <c r="AA1188" s="23" t="s">
        <v>8026</v>
      </c>
      <c r="AB1188" s="23" t="s">
        <v>18073</v>
      </c>
      <c r="AC1188" s="25" t="s">
        <v>18083</v>
      </c>
    </row>
    <row r="1189" spans="2:29" x14ac:dyDescent="0.25">
      <c r="B1189" s="21" t="s">
        <v>8011</v>
      </c>
      <c r="C1189" s="22" t="s">
        <v>9618</v>
      </c>
      <c r="D1189" s="23" t="s">
        <v>8011</v>
      </c>
      <c r="E1189" s="23" t="s">
        <v>7580</v>
      </c>
      <c r="F1189" s="23" t="s">
        <v>14946</v>
      </c>
      <c r="G1189" s="23" t="s">
        <v>9619</v>
      </c>
      <c r="H1189" s="23" t="s">
        <v>18084</v>
      </c>
      <c r="I1189" s="23" t="s">
        <v>18063</v>
      </c>
      <c r="J1189" s="23" t="s">
        <v>18064</v>
      </c>
      <c r="K1189" s="23" t="s">
        <v>18085</v>
      </c>
      <c r="L1189" s="24" t="s">
        <v>18086</v>
      </c>
      <c r="M1189" s="23" t="s">
        <v>7274</v>
      </c>
      <c r="N1189" s="23" t="s">
        <v>18067</v>
      </c>
      <c r="O1189" s="23" t="s">
        <v>18087</v>
      </c>
      <c r="P1189" s="25" t="s">
        <v>18088</v>
      </c>
      <c r="Q1189" s="25" t="s">
        <v>18089</v>
      </c>
      <c r="R1189" s="25" t="s">
        <v>18090</v>
      </c>
      <c r="S1189" s="25" t="s">
        <v>18091</v>
      </c>
      <c r="T1189" s="23" t="s">
        <v>7226</v>
      </c>
      <c r="U1189" s="23" t="s">
        <v>7226</v>
      </c>
      <c r="V1189" s="25" t="s">
        <v>18089</v>
      </c>
      <c r="W1189" s="23" t="s">
        <v>13264</v>
      </c>
      <c r="X1189" s="23" t="s">
        <v>7226</v>
      </c>
      <c r="Y1189" s="23" t="s">
        <v>7226</v>
      </c>
      <c r="Z1189" s="25" t="s">
        <v>7225</v>
      </c>
      <c r="AA1189" s="23" t="s">
        <v>8026</v>
      </c>
      <c r="AB1189" s="23" t="s">
        <v>18073</v>
      </c>
      <c r="AC1189" s="25" t="s">
        <v>18092</v>
      </c>
    </row>
    <row r="1190" spans="2:29" x14ac:dyDescent="0.25">
      <c r="B1190" s="21" t="s">
        <v>8011</v>
      </c>
      <c r="C1190" s="22" t="s">
        <v>9618</v>
      </c>
      <c r="D1190" s="23" t="s">
        <v>8011</v>
      </c>
      <c r="E1190" s="23" t="s">
        <v>7580</v>
      </c>
      <c r="F1190" s="23" t="s">
        <v>14946</v>
      </c>
      <c r="G1190" s="23" t="s">
        <v>9619</v>
      </c>
      <c r="H1190" s="23" t="s">
        <v>18093</v>
      </c>
      <c r="I1190" s="23" t="s">
        <v>18063</v>
      </c>
      <c r="J1190" s="23" t="s">
        <v>18064</v>
      </c>
      <c r="K1190" s="23" t="s">
        <v>18094</v>
      </c>
      <c r="L1190" s="24" t="s">
        <v>18095</v>
      </c>
      <c r="M1190" s="23" t="s">
        <v>7274</v>
      </c>
      <c r="N1190" s="23" t="s">
        <v>18067</v>
      </c>
      <c r="O1190" s="23" t="s">
        <v>18096</v>
      </c>
      <c r="P1190" s="25" t="s">
        <v>18097</v>
      </c>
      <c r="Q1190" s="25" t="s">
        <v>18098</v>
      </c>
      <c r="R1190" s="25" t="s">
        <v>18099</v>
      </c>
      <c r="S1190" s="25" t="s">
        <v>18100</v>
      </c>
      <c r="T1190" s="23" t="s">
        <v>7226</v>
      </c>
      <c r="U1190" s="23" t="s">
        <v>7226</v>
      </c>
      <c r="V1190" s="25" t="s">
        <v>18098</v>
      </c>
      <c r="W1190" s="23" t="s">
        <v>13264</v>
      </c>
      <c r="X1190" s="23" t="s">
        <v>7226</v>
      </c>
      <c r="Y1190" s="23" t="s">
        <v>7226</v>
      </c>
      <c r="Z1190" s="25" t="s">
        <v>7225</v>
      </c>
      <c r="AA1190" s="23" t="s">
        <v>8026</v>
      </c>
      <c r="AB1190" s="23" t="s">
        <v>18073</v>
      </c>
      <c r="AC1190" s="25" t="s">
        <v>18101</v>
      </c>
    </row>
    <row r="1191" spans="2:29" x14ac:dyDescent="0.25">
      <c r="B1191" s="21" t="s">
        <v>8011</v>
      </c>
      <c r="C1191" s="22" t="s">
        <v>9618</v>
      </c>
      <c r="D1191" s="23" t="s">
        <v>8011</v>
      </c>
      <c r="E1191" s="23" t="s">
        <v>7580</v>
      </c>
      <c r="F1191" s="23" t="s">
        <v>14946</v>
      </c>
      <c r="G1191" s="23" t="s">
        <v>9619</v>
      </c>
      <c r="H1191" s="23" t="s">
        <v>18102</v>
      </c>
      <c r="I1191" s="23" t="s">
        <v>18063</v>
      </c>
      <c r="J1191" s="23" t="s">
        <v>18064</v>
      </c>
      <c r="K1191" s="23" t="s">
        <v>18103</v>
      </c>
      <c r="L1191" s="24" t="s">
        <v>18104</v>
      </c>
      <c r="M1191" s="23" t="s">
        <v>7274</v>
      </c>
      <c r="N1191" s="23" t="s">
        <v>18067</v>
      </c>
      <c r="O1191" s="23" t="s">
        <v>18105</v>
      </c>
      <c r="P1191" s="25" t="s">
        <v>18106</v>
      </c>
      <c r="Q1191" s="25" t="s">
        <v>18107</v>
      </c>
      <c r="R1191" s="25" t="s">
        <v>18108</v>
      </c>
      <c r="S1191" s="25" t="s">
        <v>18109</v>
      </c>
      <c r="T1191" s="23" t="s">
        <v>7226</v>
      </c>
      <c r="U1191" s="23" t="s">
        <v>7226</v>
      </c>
      <c r="V1191" s="25" t="s">
        <v>18107</v>
      </c>
      <c r="W1191" s="23" t="s">
        <v>13264</v>
      </c>
      <c r="X1191" s="23" t="s">
        <v>7226</v>
      </c>
      <c r="Y1191" s="23" t="s">
        <v>7226</v>
      </c>
      <c r="Z1191" s="25" t="s">
        <v>7225</v>
      </c>
      <c r="AA1191" s="23" t="s">
        <v>8026</v>
      </c>
      <c r="AB1191" s="23" t="s">
        <v>18073</v>
      </c>
      <c r="AC1191" s="25" t="s">
        <v>18110</v>
      </c>
    </row>
    <row r="1192" spans="2:29" x14ac:dyDescent="0.25">
      <c r="B1192" s="21" t="s">
        <v>8011</v>
      </c>
      <c r="C1192" s="22" t="s">
        <v>9618</v>
      </c>
      <c r="D1192" s="23" t="s">
        <v>8011</v>
      </c>
      <c r="E1192" s="23" t="s">
        <v>7580</v>
      </c>
      <c r="F1192" s="23" t="s">
        <v>14946</v>
      </c>
      <c r="G1192" s="23" t="s">
        <v>9619</v>
      </c>
      <c r="H1192" s="23" t="s">
        <v>18111</v>
      </c>
      <c r="I1192" s="23" t="s">
        <v>18063</v>
      </c>
      <c r="J1192" s="23" t="s">
        <v>18064</v>
      </c>
      <c r="K1192" s="23" t="s">
        <v>18112</v>
      </c>
      <c r="L1192" s="24" t="s">
        <v>18113</v>
      </c>
      <c r="M1192" s="23" t="s">
        <v>7274</v>
      </c>
      <c r="N1192" s="23" t="s">
        <v>18067</v>
      </c>
      <c r="O1192" s="23" t="s">
        <v>18114</v>
      </c>
      <c r="P1192" s="25" t="s">
        <v>18115</v>
      </c>
      <c r="Q1192" s="25" t="s">
        <v>18116</v>
      </c>
      <c r="R1192" s="25" t="s">
        <v>18117</v>
      </c>
      <c r="S1192" s="25" t="s">
        <v>18118</v>
      </c>
      <c r="T1192" s="23" t="s">
        <v>7226</v>
      </c>
      <c r="U1192" s="23" t="s">
        <v>7226</v>
      </c>
      <c r="V1192" s="25" t="s">
        <v>18116</v>
      </c>
      <c r="W1192" s="23" t="s">
        <v>13264</v>
      </c>
      <c r="X1192" s="23" t="s">
        <v>7226</v>
      </c>
      <c r="Y1192" s="23" t="s">
        <v>7226</v>
      </c>
      <c r="Z1192" s="25" t="s">
        <v>7225</v>
      </c>
      <c r="AA1192" s="23" t="s">
        <v>8026</v>
      </c>
      <c r="AB1192" s="23" t="s">
        <v>18073</v>
      </c>
      <c r="AC1192" s="25" t="s">
        <v>18119</v>
      </c>
    </row>
    <row r="1193" spans="2:29" x14ac:dyDescent="0.25">
      <c r="B1193" s="21" t="s">
        <v>8011</v>
      </c>
      <c r="C1193" s="22" t="s">
        <v>9618</v>
      </c>
      <c r="D1193" s="23" t="s">
        <v>8011</v>
      </c>
      <c r="E1193" s="23" t="s">
        <v>7580</v>
      </c>
      <c r="F1193" s="23" t="s">
        <v>14946</v>
      </c>
      <c r="G1193" s="23" t="s">
        <v>9619</v>
      </c>
      <c r="H1193" s="23" t="s">
        <v>18120</v>
      </c>
      <c r="I1193" s="23" t="s">
        <v>18063</v>
      </c>
      <c r="J1193" s="23" t="s">
        <v>18064</v>
      </c>
      <c r="K1193" s="23" t="s">
        <v>18121</v>
      </c>
      <c r="L1193" s="24" t="s">
        <v>18122</v>
      </c>
      <c r="M1193" s="23" t="s">
        <v>7274</v>
      </c>
      <c r="N1193" s="23" t="s">
        <v>18067</v>
      </c>
      <c r="O1193" s="23" t="s">
        <v>18123</v>
      </c>
      <c r="P1193" s="25" t="s">
        <v>18124</v>
      </c>
      <c r="Q1193" s="25" t="s">
        <v>18125</v>
      </c>
      <c r="R1193" s="25" t="s">
        <v>18126</v>
      </c>
      <c r="S1193" s="25" t="s">
        <v>18127</v>
      </c>
      <c r="T1193" s="23" t="s">
        <v>7226</v>
      </c>
      <c r="U1193" s="23" t="s">
        <v>7226</v>
      </c>
      <c r="V1193" s="25" t="s">
        <v>18125</v>
      </c>
      <c r="W1193" s="23" t="s">
        <v>13264</v>
      </c>
      <c r="X1193" s="23" t="s">
        <v>7226</v>
      </c>
      <c r="Y1193" s="23" t="s">
        <v>7226</v>
      </c>
      <c r="Z1193" s="25" t="s">
        <v>7225</v>
      </c>
      <c r="AA1193" s="23" t="s">
        <v>8026</v>
      </c>
      <c r="AB1193" s="23" t="s">
        <v>18073</v>
      </c>
      <c r="AC1193" s="25" t="s">
        <v>18128</v>
      </c>
    </row>
    <row r="1194" spans="2:29" x14ac:dyDescent="0.25">
      <c r="B1194" s="21" t="s">
        <v>8011</v>
      </c>
      <c r="C1194" s="22" t="s">
        <v>9618</v>
      </c>
      <c r="D1194" s="23" t="s">
        <v>8011</v>
      </c>
      <c r="E1194" s="23" t="s">
        <v>7580</v>
      </c>
      <c r="F1194" s="23" t="s">
        <v>14946</v>
      </c>
      <c r="G1194" s="23" t="s">
        <v>9619</v>
      </c>
      <c r="H1194" s="23" t="s">
        <v>18129</v>
      </c>
      <c r="I1194" s="23" t="s">
        <v>18063</v>
      </c>
      <c r="J1194" s="23" t="s">
        <v>18064</v>
      </c>
      <c r="K1194" s="23" t="s">
        <v>18130</v>
      </c>
      <c r="L1194" s="24" t="s">
        <v>18131</v>
      </c>
      <c r="M1194" s="23" t="s">
        <v>7274</v>
      </c>
      <c r="N1194" s="23" t="s">
        <v>18067</v>
      </c>
      <c r="O1194" s="23" t="s">
        <v>18132</v>
      </c>
      <c r="P1194" s="25" t="s">
        <v>18133</v>
      </c>
      <c r="Q1194" s="25" t="s">
        <v>18134</v>
      </c>
      <c r="R1194" s="25" t="s">
        <v>18135</v>
      </c>
      <c r="S1194" s="25" t="s">
        <v>18136</v>
      </c>
      <c r="T1194" s="23" t="s">
        <v>7226</v>
      </c>
      <c r="U1194" s="23" t="s">
        <v>7226</v>
      </c>
      <c r="V1194" s="25" t="s">
        <v>18134</v>
      </c>
      <c r="W1194" s="23" t="s">
        <v>13264</v>
      </c>
      <c r="X1194" s="23" t="s">
        <v>7226</v>
      </c>
      <c r="Y1194" s="23" t="s">
        <v>7226</v>
      </c>
      <c r="Z1194" s="25" t="s">
        <v>7225</v>
      </c>
      <c r="AA1194" s="23" t="s">
        <v>8026</v>
      </c>
      <c r="AB1194" s="23" t="s">
        <v>18073</v>
      </c>
      <c r="AC1194" s="25" t="s">
        <v>18137</v>
      </c>
    </row>
    <row r="1195" spans="2:29" x14ac:dyDescent="0.25">
      <c r="B1195" s="21" t="s">
        <v>8011</v>
      </c>
      <c r="C1195" s="22" t="s">
        <v>9618</v>
      </c>
      <c r="D1195" s="23" t="s">
        <v>8011</v>
      </c>
      <c r="E1195" s="23" t="s">
        <v>7580</v>
      </c>
      <c r="F1195" s="23" t="s">
        <v>14946</v>
      </c>
      <c r="G1195" s="23" t="s">
        <v>9619</v>
      </c>
      <c r="H1195" s="23" t="s">
        <v>18138</v>
      </c>
      <c r="I1195" s="23" t="s">
        <v>18063</v>
      </c>
      <c r="J1195" s="23" t="s">
        <v>18064</v>
      </c>
      <c r="K1195" s="23" t="s">
        <v>18139</v>
      </c>
      <c r="L1195" s="24" t="s">
        <v>14736</v>
      </c>
      <c r="M1195" s="23" t="s">
        <v>7274</v>
      </c>
      <c r="N1195" s="23" t="s">
        <v>18067</v>
      </c>
      <c r="O1195" s="23" t="s">
        <v>18140</v>
      </c>
      <c r="P1195" s="25" t="s">
        <v>18141</v>
      </c>
      <c r="Q1195" s="25" t="s">
        <v>18142</v>
      </c>
      <c r="R1195" s="25" t="s">
        <v>10205</v>
      </c>
      <c r="S1195" s="25" t="s">
        <v>18143</v>
      </c>
      <c r="T1195" s="23" t="s">
        <v>7226</v>
      </c>
      <c r="U1195" s="23" t="s">
        <v>7226</v>
      </c>
      <c r="V1195" s="25" t="s">
        <v>18142</v>
      </c>
      <c r="W1195" s="23" t="s">
        <v>13264</v>
      </c>
      <c r="X1195" s="23" t="s">
        <v>7226</v>
      </c>
      <c r="Y1195" s="23" t="s">
        <v>7226</v>
      </c>
      <c r="Z1195" s="25" t="s">
        <v>7225</v>
      </c>
      <c r="AA1195" s="23" t="s">
        <v>8026</v>
      </c>
      <c r="AB1195" s="23" t="s">
        <v>18073</v>
      </c>
      <c r="AC1195" s="25" t="s">
        <v>18144</v>
      </c>
    </row>
    <row r="1196" spans="2:29" x14ac:dyDescent="0.25">
      <c r="B1196" s="21" t="s">
        <v>8011</v>
      </c>
      <c r="C1196" s="22" t="s">
        <v>9618</v>
      </c>
      <c r="D1196" s="23" t="s">
        <v>8011</v>
      </c>
      <c r="E1196" s="23" t="s">
        <v>7580</v>
      </c>
      <c r="F1196" s="23" t="s">
        <v>14946</v>
      </c>
      <c r="G1196" s="23" t="s">
        <v>9619</v>
      </c>
      <c r="H1196" s="23" t="s">
        <v>18145</v>
      </c>
      <c r="I1196" s="23" t="s">
        <v>18063</v>
      </c>
      <c r="J1196" s="23" t="s">
        <v>18064</v>
      </c>
      <c r="K1196" s="23" t="s">
        <v>18146</v>
      </c>
      <c r="L1196" s="24" t="s">
        <v>18147</v>
      </c>
      <c r="M1196" s="23" t="s">
        <v>7274</v>
      </c>
      <c r="N1196" s="23" t="s">
        <v>18067</v>
      </c>
      <c r="O1196" s="23" t="s">
        <v>18148</v>
      </c>
      <c r="P1196" s="25" t="s">
        <v>18149</v>
      </c>
      <c r="Q1196" s="25" t="s">
        <v>18150</v>
      </c>
      <c r="R1196" s="25" t="s">
        <v>9356</v>
      </c>
      <c r="S1196" s="25" t="s">
        <v>18151</v>
      </c>
      <c r="T1196" s="23" t="s">
        <v>7226</v>
      </c>
      <c r="U1196" s="23" t="s">
        <v>7226</v>
      </c>
      <c r="V1196" s="25" t="s">
        <v>18150</v>
      </c>
      <c r="W1196" s="23" t="s">
        <v>13264</v>
      </c>
      <c r="X1196" s="23" t="s">
        <v>7226</v>
      </c>
      <c r="Y1196" s="23" t="s">
        <v>7226</v>
      </c>
      <c r="Z1196" s="25" t="s">
        <v>7225</v>
      </c>
      <c r="AA1196" s="23" t="s">
        <v>8026</v>
      </c>
      <c r="AB1196" s="23" t="s">
        <v>18073</v>
      </c>
      <c r="AC1196" s="25" t="s">
        <v>18152</v>
      </c>
    </row>
    <row r="1197" spans="2:29" x14ac:dyDescent="0.25">
      <c r="B1197" s="21" t="s">
        <v>8011</v>
      </c>
      <c r="C1197" s="22" t="s">
        <v>9618</v>
      </c>
      <c r="D1197" s="23" t="s">
        <v>8011</v>
      </c>
      <c r="E1197" s="23" t="s">
        <v>7580</v>
      </c>
      <c r="F1197" s="23" t="s">
        <v>14946</v>
      </c>
      <c r="G1197" s="23" t="s">
        <v>9619</v>
      </c>
      <c r="H1197" s="23" t="s">
        <v>18153</v>
      </c>
      <c r="I1197" s="23" t="s">
        <v>18063</v>
      </c>
      <c r="J1197" s="23" t="s">
        <v>18064</v>
      </c>
      <c r="K1197" s="23" t="s">
        <v>18154</v>
      </c>
      <c r="L1197" s="24" t="s">
        <v>18155</v>
      </c>
      <c r="M1197" s="23" t="s">
        <v>7274</v>
      </c>
      <c r="N1197" s="23" t="s">
        <v>18067</v>
      </c>
      <c r="O1197" s="23" t="s">
        <v>18156</v>
      </c>
      <c r="P1197" s="25" t="s">
        <v>18157</v>
      </c>
      <c r="Q1197" s="25" t="s">
        <v>18158</v>
      </c>
      <c r="R1197" s="25" t="s">
        <v>18159</v>
      </c>
      <c r="S1197" s="25" t="s">
        <v>18160</v>
      </c>
      <c r="T1197" s="23" t="s">
        <v>7226</v>
      </c>
      <c r="U1197" s="23" t="s">
        <v>7226</v>
      </c>
      <c r="V1197" s="25" t="s">
        <v>18158</v>
      </c>
      <c r="W1197" s="23" t="s">
        <v>13264</v>
      </c>
      <c r="X1197" s="23" t="s">
        <v>7226</v>
      </c>
      <c r="Y1197" s="23" t="s">
        <v>7226</v>
      </c>
      <c r="Z1197" s="25" t="s">
        <v>7225</v>
      </c>
      <c r="AA1197" s="23" t="s">
        <v>8026</v>
      </c>
      <c r="AB1197" s="23" t="s">
        <v>18073</v>
      </c>
      <c r="AC1197" s="25" t="s">
        <v>18161</v>
      </c>
    </row>
    <row r="1198" spans="2:29" x14ac:dyDescent="0.25">
      <c r="B1198" s="21"/>
      <c r="C1198" s="22"/>
      <c r="D1198" s="23"/>
      <c r="E1198" s="23"/>
      <c r="F1198" s="23"/>
      <c r="G1198" s="23"/>
      <c r="H1198" s="26"/>
      <c r="I1198" s="23"/>
      <c r="J1198" s="26"/>
      <c r="K1198" s="26"/>
      <c r="L1198" s="27" t="s">
        <v>18162</v>
      </c>
      <c r="M1198" s="26"/>
      <c r="N1198" s="26"/>
      <c r="O1198" s="26"/>
      <c r="P1198" s="28" t="s">
        <v>18163</v>
      </c>
      <c r="Q1198" s="28" t="s">
        <v>18164</v>
      </c>
      <c r="R1198" s="28" t="s">
        <v>18165</v>
      </c>
      <c r="S1198" s="28" t="s">
        <v>18166</v>
      </c>
      <c r="T1198" s="26"/>
      <c r="U1198" s="26"/>
      <c r="V1198" s="28" t="s">
        <v>18164</v>
      </c>
      <c r="W1198" s="26"/>
      <c r="X1198" s="26"/>
      <c r="Y1198" s="26"/>
      <c r="Z1198" s="28" t="s">
        <v>7225</v>
      </c>
      <c r="AA1198" s="26"/>
      <c r="AB1198" s="26"/>
      <c r="AC1198" s="28" t="s">
        <v>18167</v>
      </c>
    </row>
    <row r="1199" spans="2:29" x14ac:dyDescent="0.25">
      <c r="B1199" s="21" t="s">
        <v>8011</v>
      </c>
      <c r="C1199" s="22" t="s">
        <v>18168</v>
      </c>
      <c r="D1199" s="23" t="s">
        <v>8011</v>
      </c>
      <c r="E1199" s="23" t="s">
        <v>18169</v>
      </c>
      <c r="F1199" s="23" t="s">
        <v>13252</v>
      </c>
      <c r="G1199" s="23" t="s">
        <v>18170</v>
      </c>
      <c r="H1199" s="23" t="s">
        <v>18171</v>
      </c>
      <c r="I1199" s="23" t="s">
        <v>18172</v>
      </c>
      <c r="J1199" s="23" t="s">
        <v>12941</v>
      </c>
      <c r="K1199" s="23" t="s">
        <v>18173</v>
      </c>
      <c r="L1199" s="24" t="s">
        <v>18174</v>
      </c>
      <c r="M1199" s="23" t="s">
        <v>7274</v>
      </c>
      <c r="N1199" s="23" t="s">
        <v>7450</v>
      </c>
      <c r="O1199" s="23" t="s">
        <v>18175</v>
      </c>
      <c r="P1199" s="25" t="s">
        <v>18176</v>
      </c>
      <c r="Q1199" s="25" t="s">
        <v>18177</v>
      </c>
      <c r="R1199" s="25" t="s">
        <v>14393</v>
      </c>
      <c r="S1199" s="25" t="s">
        <v>18178</v>
      </c>
      <c r="T1199" s="23" t="s">
        <v>7226</v>
      </c>
      <c r="U1199" s="23" t="s">
        <v>7226</v>
      </c>
      <c r="V1199" s="25" t="s">
        <v>18177</v>
      </c>
      <c r="W1199" s="23" t="s">
        <v>13264</v>
      </c>
      <c r="X1199" s="23" t="s">
        <v>7226</v>
      </c>
      <c r="Y1199" s="23" t="s">
        <v>7226</v>
      </c>
      <c r="Z1199" s="25" t="s">
        <v>7225</v>
      </c>
      <c r="AA1199" s="23" t="s">
        <v>8026</v>
      </c>
      <c r="AB1199" s="23" t="s">
        <v>15573</v>
      </c>
      <c r="AC1199" s="25" t="s">
        <v>18179</v>
      </c>
    </row>
    <row r="1200" spans="2:29" x14ac:dyDescent="0.25">
      <c r="B1200" s="21" t="s">
        <v>8011</v>
      </c>
      <c r="C1200" s="22" t="s">
        <v>18168</v>
      </c>
      <c r="D1200" s="23" t="s">
        <v>8011</v>
      </c>
      <c r="E1200" s="23" t="s">
        <v>18169</v>
      </c>
      <c r="F1200" s="23" t="s">
        <v>13252</v>
      </c>
      <c r="G1200" s="23" t="s">
        <v>18170</v>
      </c>
      <c r="H1200" s="23" t="s">
        <v>18180</v>
      </c>
      <c r="I1200" s="23" t="s">
        <v>18172</v>
      </c>
      <c r="J1200" s="23" t="s">
        <v>12941</v>
      </c>
      <c r="K1200" s="23" t="s">
        <v>18181</v>
      </c>
      <c r="L1200" s="24" t="s">
        <v>18182</v>
      </c>
      <c r="M1200" s="23" t="s">
        <v>7274</v>
      </c>
      <c r="N1200" s="23" t="s">
        <v>7450</v>
      </c>
      <c r="O1200" s="23" t="s">
        <v>18183</v>
      </c>
      <c r="P1200" s="25" t="s">
        <v>18184</v>
      </c>
      <c r="Q1200" s="25" t="s">
        <v>18185</v>
      </c>
      <c r="R1200" s="25" t="s">
        <v>18186</v>
      </c>
      <c r="S1200" s="25" t="s">
        <v>18187</v>
      </c>
      <c r="T1200" s="23" t="s">
        <v>7226</v>
      </c>
      <c r="U1200" s="23" t="s">
        <v>7226</v>
      </c>
      <c r="V1200" s="25" t="s">
        <v>18185</v>
      </c>
      <c r="W1200" s="23" t="s">
        <v>13264</v>
      </c>
      <c r="X1200" s="23" t="s">
        <v>7226</v>
      </c>
      <c r="Y1200" s="23" t="s">
        <v>7226</v>
      </c>
      <c r="Z1200" s="25" t="s">
        <v>7225</v>
      </c>
      <c r="AA1200" s="23" t="s">
        <v>8026</v>
      </c>
      <c r="AB1200" s="23" t="s">
        <v>15573</v>
      </c>
      <c r="AC1200" s="25" t="s">
        <v>18188</v>
      </c>
    </row>
    <row r="1201" spans="2:29" x14ac:dyDescent="0.25">
      <c r="B1201" s="21" t="s">
        <v>8011</v>
      </c>
      <c r="C1201" s="22" t="s">
        <v>18168</v>
      </c>
      <c r="D1201" s="23" t="s">
        <v>8011</v>
      </c>
      <c r="E1201" s="23" t="s">
        <v>18169</v>
      </c>
      <c r="F1201" s="23" t="s">
        <v>13252</v>
      </c>
      <c r="G1201" s="23" t="s">
        <v>18170</v>
      </c>
      <c r="H1201" s="23" t="s">
        <v>18189</v>
      </c>
      <c r="I1201" s="23" t="s">
        <v>18172</v>
      </c>
      <c r="J1201" s="23" t="s">
        <v>12941</v>
      </c>
      <c r="K1201" s="23" t="s">
        <v>18190</v>
      </c>
      <c r="L1201" s="24" t="s">
        <v>18191</v>
      </c>
      <c r="M1201" s="23" t="s">
        <v>7274</v>
      </c>
      <c r="N1201" s="23" t="s">
        <v>7450</v>
      </c>
      <c r="O1201" s="23" t="s">
        <v>18192</v>
      </c>
      <c r="P1201" s="25" t="s">
        <v>18193</v>
      </c>
      <c r="Q1201" s="25" t="s">
        <v>18194</v>
      </c>
      <c r="R1201" s="25" t="s">
        <v>10703</v>
      </c>
      <c r="S1201" s="25" t="s">
        <v>18195</v>
      </c>
      <c r="T1201" s="23" t="s">
        <v>7226</v>
      </c>
      <c r="U1201" s="23" t="s">
        <v>7226</v>
      </c>
      <c r="V1201" s="25" t="s">
        <v>18194</v>
      </c>
      <c r="W1201" s="23" t="s">
        <v>13264</v>
      </c>
      <c r="X1201" s="23" t="s">
        <v>7226</v>
      </c>
      <c r="Y1201" s="23" t="s">
        <v>7226</v>
      </c>
      <c r="Z1201" s="25" t="s">
        <v>7225</v>
      </c>
      <c r="AA1201" s="23" t="s">
        <v>8026</v>
      </c>
      <c r="AB1201" s="23" t="s">
        <v>15573</v>
      </c>
      <c r="AC1201" s="25" t="s">
        <v>18196</v>
      </c>
    </row>
    <row r="1202" spans="2:29" x14ac:dyDescent="0.25">
      <c r="B1202" s="21" t="s">
        <v>8011</v>
      </c>
      <c r="C1202" s="22" t="s">
        <v>18168</v>
      </c>
      <c r="D1202" s="23" t="s">
        <v>8011</v>
      </c>
      <c r="E1202" s="23" t="s">
        <v>18169</v>
      </c>
      <c r="F1202" s="23" t="s">
        <v>13252</v>
      </c>
      <c r="G1202" s="23" t="s">
        <v>18170</v>
      </c>
      <c r="H1202" s="23" t="s">
        <v>18197</v>
      </c>
      <c r="I1202" s="23" t="s">
        <v>18172</v>
      </c>
      <c r="J1202" s="23" t="s">
        <v>12941</v>
      </c>
      <c r="K1202" s="23" t="s">
        <v>18198</v>
      </c>
      <c r="L1202" s="24" t="s">
        <v>14551</v>
      </c>
      <c r="M1202" s="23" t="s">
        <v>7274</v>
      </c>
      <c r="N1202" s="23" t="s">
        <v>7450</v>
      </c>
      <c r="O1202" s="23" t="s">
        <v>18199</v>
      </c>
      <c r="P1202" s="25" t="s">
        <v>18200</v>
      </c>
      <c r="Q1202" s="25" t="s">
        <v>18201</v>
      </c>
      <c r="R1202" s="25" t="s">
        <v>8194</v>
      </c>
      <c r="S1202" s="25" t="s">
        <v>18202</v>
      </c>
      <c r="T1202" s="23" t="s">
        <v>7226</v>
      </c>
      <c r="U1202" s="23" t="s">
        <v>7226</v>
      </c>
      <c r="V1202" s="25" t="s">
        <v>18201</v>
      </c>
      <c r="W1202" s="23" t="s">
        <v>13264</v>
      </c>
      <c r="X1202" s="23" t="s">
        <v>7226</v>
      </c>
      <c r="Y1202" s="23" t="s">
        <v>7226</v>
      </c>
      <c r="Z1202" s="25" t="s">
        <v>7225</v>
      </c>
      <c r="AA1202" s="23" t="s">
        <v>8026</v>
      </c>
      <c r="AB1202" s="23" t="s">
        <v>15573</v>
      </c>
      <c r="AC1202" s="25" t="s">
        <v>18203</v>
      </c>
    </row>
    <row r="1203" spans="2:29" x14ac:dyDescent="0.25">
      <c r="B1203" s="21" t="s">
        <v>8011</v>
      </c>
      <c r="C1203" s="22" t="s">
        <v>18168</v>
      </c>
      <c r="D1203" s="23" t="s">
        <v>8011</v>
      </c>
      <c r="E1203" s="23" t="s">
        <v>18169</v>
      </c>
      <c r="F1203" s="23" t="s">
        <v>13252</v>
      </c>
      <c r="G1203" s="23" t="s">
        <v>18170</v>
      </c>
      <c r="H1203" s="23" t="s">
        <v>18204</v>
      </c>
      <c r="I1203" s="23" t="s">
        <v>18172</v>
      </c>
      <c r="J1203" s="23" t="s">
        <v>12941</v>
      </c>
      <c r="K1203" s="23" t="s">
        <v>18205</v>
      </c>
      <c r="L1203" s="24" t="s">
        <v>18206</v>
      </c>
      <c r="M1203" s="23" t="s">
        <v>7274</v>
      </c>
      <c r="N1203" s="23" t="s">
        <v>7450</v>
      </c>
      <c r="O1203" s="23" t="s">
        <v>18207</v>
      </c>
      <c r="P1203" s="25" t="s">
        <v>18208</v>
      </c>
      <c r="Q1203" s="25" t="s">
        <v>18209</v>
      </c>
      <c r="R1203" s="25" t="s">
        <v>18210</v>
      </c>
      <c r="S1203" s="25" t="s">
        <v>18211</v>
      </c>
      <c r="T1203" s="23" t="s">
        <v>7226</v>
      </c>
      <c r="U1203" s="23" t="s">
        <v>7226</v>
      </c>
      <c r="V1203" s="25" t="s">
        <v>18209</v>
      </c>
      <c r="W1203" s="23" t="s">
        <v>13264</v>
      </c>
      <c r="X1203" s="23" t="s">
        <v>7226</v>
      </c>
      <c r="Y1203" s="23" t="s">
        <v>7226</v>
      </c>
      <c r="Z1203" s="25" t="s">
        <v>7225</v>
      </c>
      <c r="AA1203" s="23" t="s">
        <v>8026</v>
      </c>
      <c r="AB1203" s="23" t="s">
        <v>15573</v>
      </c>
      <c r="AC1203" s="25" t="s">
        <v>18212</v>
      </c>
    </row>
    <row r="1204" spans="2:29" x14ac:dyDescent="0.25">
      <c r="B1204" s="21" t="s">
        <v>8011</v>
      </c>
      <c r="C1204" s="22" t="s">
        <v>18168</v>
      </c>
      <c r="D1204" s="23" t="s">
        <v>8011</v>
      </c>
      <c r="E1204" s="23" t="s">
        <v>18169</v>
      </c>
      <c r="F1204" s="23" t="s">
        <v>13252</v>
      </c>
      <c r="G1204" s="23" t="s">
        <v>18170</v>
      </c>
      <c r="H1204" s="23" t="s">
        <v>18213</v>
      </c>
      <c r="I1204" s="23" t="s">
        <v>18172</v>
      </c>
      <c r="J1204" s="23" t="s">
        <v>12941</v>
      </c>
      <c r="K1204" s="23" t="s">
        <v>18214</v>
      </c>
      <c r="L1204" s="24" t="s">
        <v>18215</v>
      </c>
      <c r="M1204" s="23" t="s">
        <v>7274</v>
      </c>
      <c r="N1204" s="23" t="s">
        <v>7450</v>
      </c>
      <c r="O1204" s="23" t="s">
        <v>18216</v>
      </c>
      <c r="P1204" s="25" t="s">
        <v>18217</v>
      </c>
      <c r="Q1204" s="25" t="s">
        <v>18218</v>
      </c>
      <c r="R1204" s="25" t="s">
        <v>18219</v>
      </c>
      <c r="S1204" s="25" t="s">
        <v>18220</v>
      </c>
      <c r="T1204" s="23" t="s">
        <v>7226</v>
      </c>
      <c r="U1204" s="23" t="s">
        <v>7226</v>
      </c>
      <c r="V1204" s="25" t="s">
        <v>18218</v>
      </c>
      <c r="W1204" s="23" t="s">
        <v>13264</v>
      </c>
      <c r="X1204" s="23" t="s">
        <v>7226</v>
      </c>
      <c r="Y1204" s="23" t="s">
        <v>7226</v>
      </c>
      <c r="Z1204" s="25" t="s">
        <v>7225</v>
      </c>
      <c r="AA1204" s="23" t="s">
        <v>8026</v>
      </c>
      <c r="AB1204" s="23" t="s">
        <v>15573</v>
      </c>
      <c r="AC1204" s="25" t="s">
        <v>18221</v>
      </c>
    </row>
    <row r="1205" spans="2:29" x14ac:dyDescent="0.25">
      <c r="B1205" s="21"/>
      <c r="C1205" s="22"/>
      <c r="D1205" s="23"/>
      <c r="E1205" s="23"/>
      <c r="F1205" s="23"/>
      <c r="G1205" s="23"/>
      <c r="H1205" s="26"/>
      <c r="I1205" s="23"/>
      <c r="J1205" s="26"/>
      <c r="K1205" s="26"/>
      <c r="L1205" s="27" t="s">
        <v>18222</v>
      </c>
      <c r="M1205" s="26"/>
      <c r="N1205" s="26"/>
      <c r="O1205" s="26"/>
      <c r="P1205" s="28" t="s">
        <v>18223</v>
      </c>
      <c r="Q1205" s="28" t="s">
        <v>18224</v>
      </c>
      <c r="R1205" s="28" t="s">
        <v>18225</v>
      </c>
      <c r="S1205" s="28" t="s">
        <v>18226</v>
      </c>
      <c r="T1205" s="26"/>
      <c r="U1205" s="26"/>
      <c r="V1205" s="28" t="s">
        <v>18224</v>
      </c>
      <c r="W1205" s="26"/>
      <c r="X1205" s="26"/>
      <c r="Y1205" s="26"/>
      <c r="Z1205" s="28" t="s">
        <v>7225</v>
      </c>
      <c r="AA1205" s="26"/>
      <c r="AB1205" s="26"/>
      <c r="AC1205" s="28" t="s">
        <v>18227</v>
      </c>
    </row>
    <row r="1206" spans="2:29" x14ac:dyDescent="0.25">
      <c r="B1206" s="21" t="s">
        <v>8011</v>
      </c>
      <c r="C1206" s="22" t="s">
        <v>9675</v>
      </c>
      <c r="D1206" s="23" t="s">
        <v>8011</v>
      </c>
      <c r="E1206" s="23" t="s">
        <v>8487</v>
      </c>
      <c r="F1206" s="23" t="s">
        <v>16841</v>
      </c>
      <c r="G1206" s="23" t="s">
        <v>9676</v>
      </c>
      <c r="H1206" s="23" t="s">
        <v>18228</v>
      </c>
      <c r="I1206" s="23" t="s">
        <v>18229</v>
      </c>
      <c r="J1206" s="23" t="s">
        <v>13188</v>
      </c>
      <c r="K1206" s="23" t="s">
        <v>18230</v>
      </c>
      <c r="L1206" s="24" t="s">
        <v>18231</v>
      </c>
      <c r="M1206" s="23" t="s">
        <v>7274</v>
      </c>
      <c r="N1206" s="23" t="s">
        <v>8026</v>
      </c>
      <c r="O1206" s="23" t="s">
        <v>18232</v>
      </c>
      <c r="P1206" s="25" t="s">
        <v>18233</v>
      </c>
      <c r="Q1206" s="25" t="s">
        <v>18234</v>
      </c>
      <c r="R1206" s="25" t="s">
        <v>18235</v>
      </c>
      <c r="S1206" s="25" t="s">
        <v>18236</v>
      </c>
      <c r="T1206" s="23" t="s">
        <v>7447</v>
      </c>
      <c r="U1206" s="23" t="s">
        <v>13099</v>
      </c>
      <c r="V1206" s="25" t="s">
        <v>18237</v>
      </c>
      <c r="W1206" s="23" t="s">
        <v>13264</v>
      </c>
      <c r="X1206" s="23" t="s">
        <v>7226</v>
      </c>
      <c r="Y1206" s="23" t="s">
        <v>7226</v>
      </c>
      <c r="Z1206" s="25" t="s">
        <v>7225</v>
      </c>
      <c r="AA1206" s="23" t="s">
        <v>8026</v>
      </c>
      <c r="AB1206" s="23" t="s">
        <v>7226</v>
      </c>
      <c r="AC1206" s="25" t="s">
        <v>7225</v>
      </c>
    </row>
    <row r="1207" spans="2:29" x14ac:dyDescent="0.25">
      <c r="B1207" s="21" t="s">
        <v>8011</v>
      </c>
      <c r="C1207" s="22" t="s">
        <v>9675</v>
      </c>
      <c r="D1207" s="23" t="s">
        <v>8011</v>
      </c>
      <c r="E1207" s="23" t="s">
        <v>8487</v>
      </c>
      <c r="F1207" s="23" t="s">
        <v>16841</v>
      </c>
      <c r="G1207" s="23" t="s">
        <v>9676</v>
      </c>
      <c r="H1207" s="23" t="s">
        <v>18238</v>
      </c>
      <c r="I1207" s="23" t="s">
        <v>18229</v>
      </c>
      <c r="J1207" s="23" t="s">
        <v>13188</v>
      </c>
      <c r="K1207" s="23" t="s">
        <v>18239</v>
      </c>
      <c r="L1207" s="24" t="s">
        <v>18240</v>
      </c>
      <c r="M1207" s="23" t="s">
        <v>7274</v>
      </c>
      <c r="N1207" s="23" t="s">
        <v>8026</v>
      </c>
      <c r="O1207" s="23" t="s">
        <v>18241</v>
      </c>
      <c r="P1207" s="25" t="s">
        <v>18242</v>
      </c>
      <c r="Q1207" s="25" t="s">
        <v>18243</v>
      </c>
      <c r="R1207" s="25" t="s">
        <v>18244</v>
      </c>
      <c r="S1207" s="25" t="s">
        <v>18245</v>
      </c>
      <c r="T1207" s="23" t="s">
        <v>7447</v>
      </c>
      <c r="U1207" s="23" t="s">
        <v>16620</v>
      </c>
      <c r="V1207" s="25" t="s">
        <v>18246</v>
      </c>
      <c r="W1207" s="23" t="s">
        <v>13264</v>
      </c>
      <c r="X1207" s="23" t="s">
        <v>7226</v>
      </c>
      <c r="Y1207" s="23" t="s">
        <v>7226</v>
      </c>
      <c r="Z1207" s="25" t="s">
        <v>7225</v>
      </c>
      <c r="AA1207" s="23" t="s">
        <v>8026</v>
      </c>
      <c r="AB1207" s="23" t="s">
        <v>7226</v>
      </c>
      <c r="AC1207" s="25" t="s">
        <v>7225</v>
      </c>
    </row>
    <row r="1208" spans="2:29" x14ac:dyDescent="0.25">
      <c r="B1208" s="21" t="s">
        <v>8011</v>
      </c>
      <c r="C1208" s="22" t="s">
        <v>9675</v>
      </c>
      <c r="D1208" s="23" t="s">
        <v>8011</v>
      </c>
      <c r="E1208" s="23" t="s">
        <v>8487</v>
      </c>
      <c r="F1208" s="23" t="s">
        <v>16841</v>
      </c>
      <c r="G1208" s="23" t="s">
        <v>9676</v>
      </c>
      <c r="H1208" s="23" t="s">
        <v>18247</v>
      </c>
      <c r="I1208" s="23" t="s">
        <v>18229</v>
      </c>
      <c r="J1208" s="23" t="s">
        <v>13188</v>
      </c>
      <c r="K1208" s="23" t="s">
        <v>18248</v>
      </c>
      <c r="L1208" s="24" t="s">
        <v>18249</v>
      </c>
      <c r="M1208" s="23" t="s">
        <v>7274</v>
      </c>
      <c r="N1208" s="23" t="s">
        <v>8026</v>
      </c>
      <c r="O1208" s="23" t="s">
        <v>18250</v>
      </c>
      <c r="P1208" s="25" t="s">
        <v>18251</v>
      </c>
      <c r="Q1208" s="25" t="s">
        <v>18252</v>
      </c>
      <c r="R1208" s="25" t="s">
        <v>9559</v>
      </c>
      <c r="S1208" s="25" t="s">
        <v>18253</v>
      </c>
      <c r="T1208" s="23" t="s">
        <v>7447</v>
      </c>
      <c r="U1208" s="23" t="s">
        <v>12203</v>
      </c>
      <c r="V1208" s="25" t="s">
        <v>18254</v>
      </c>
      <c r="W1208" s="23" t="s">
        <v>13264</v>
      </c>
      <c r="X1208" s="23" t="s">
        <v>7226</v>
      </c>
      <c r="Y1208" s="23" t="s">
        <v>7226</v>
      </c>
      <c r="Z1208" s="25" t="s">
        <v>7225</v>
      </c>
      <c r="AA1208" s="23" t="s">
        <v>8026</v>
      </c>
      <c r="AB1208" s="23" t="s">
        <v>7226</v>
      </c>
      <c r="AC1208" s="25" t="s">
        <v>7225</v>
      </c>
    </row>
    <row r="1209" spans="2:29" x14ac:dyDescent="0.25">
      <c r="B1209" s="21" t="s">
        <v>8011</v>
      </c>
      <c r="C1209" s="22" t="s">
        <v>9675</v>
      </c>
      <c r="D1209" s="23" t="s">
        <v>8011</v>
      </c>
      <c r="E1209" s="23" t="s">
        <v>8487</v>
      </c>
      <c r="F1209" s="23" t="s">
        <v>16841</v>
      </c>
      <c r="G1209" s="23" t="s">
        <v>9676</v>
      </c>
      <c r="H1209" s="23" t="s">
        <v>18255</v>
      </c>
      <c r="I1209" s="23" t="s">
        <v>18229</v>
      </c>
      <c r="J1209" s="23" t="s">
        <v>13188</v>
      </c>
      <c r="K1209" s="23" t="s">
        <v>18256</v>
      </c>
      <c r="L1209" s="24" t="s">
        <v>18257</v>
      </c>
      <c r="M1209" s="23" t="s">
        <v>7274</v>
      </c>
      <c r="N1209" s="23" t="s">
        <v>8026</v>
      </c>
      <c r="O1209" s="23" t="s">
        <v>18258</v>
      </c>
      <c r="P1209" s="25" t="s">
        <v>18259</v>
      </c>
      <c r="Q1209" s="25" t="s">
        <v>18260</v>
      </c>
      <c r="R1209" s="25" t="s">
        <v>10583</v>
      </c>
      <c r="S1209" s="25" t="s">
        <v>18261</v>
      </c>
      <c r="T1209" s="23" t="s">
        <v>7447</v>
      </c>
      <c r="U1209" s="23" t="s">
        <v>9929</v>
      </c>
      <c r="V1209" s="25" t="s">
        <v>18262</v>
      </c>
      <c r="W1209" s="23" t="s">
        <v>13264</v>
      </c>
      <c r="X1209" s="23" t="s">
        <v>7226</v>
      </c>
      <c r="Y1209" s="23" t="s">
        <v>7226</v>
      </c>
      <c r="Z1209" s="25" t="s">
        <v>7225</v>
      </c>
      <c r="AA1209" s="23" t="s">
        <v>8026</v>
      </c>
      <c r="AB1209" s="23" t="s">
        <v>7226</v>
      </c>
      <c r="AC1209" s="25" t="s">
        <v>7225</v>
      </c>
    </row>
    <row r="1210" spans="2:29" x14ac:dyDescent="0.25">
      <c r="B1210" s="21" t="s">
        <v>8011</v>
      </c>
      <c r="C1210" s="22" t="s">
        <v>9675</v>
      </c>
      <c r="D1210" s="23" t="s">
        <v>8011</v>
      </c>
      <c r="E1210" s="23" t="s">
        <v>8487</v>
      </c>
      <c r="F1210" s="23" t="s">
        <v>16841</v>
      </c>
      <c r="G1210" s="23" t="s">
        <v>9676</v>
      </c>
      <c r="H1210" s="23" t="s">
        <v>18263</v>
      </c>
      <c r="I1210" s="23" t="s">
        <v>18229</v>
      </c>
      <c r="J1210" s="23" t="s">
        <v>13188</v>
      </c>
      <c r="K1210" s="23" t="s">
        <v>18264</v>
      </c>
      <c r="L1210" s="24" t="s">
        <v>18265</v>
      </c>
      <c r="M1210" s="23" t="s">
        <v>7274</v>
      </c>
      <c r="N1210" s="23" t="s">
        <v>8026</v>
      </c>
      <c r="O1210" s="23" t="s">
        <v>18266</v>
      </c>
      <c r="P1210" s="25" t="s">
        <v>18267</v>
      </c>
      <c r="Q1210" s="25" t="s">
        <v>18268</v>
      </c>
      <c r="R1210" s="25" t="s">
        <v>18269</v>
      </c>
      <c r="S1210" s="25" t="s">
        <v>18270</v>
      </c>
      <c r="T1210" s="23" t="s">
        <v>7447</v>
      </c>
      <c r="U1210" s="23" t="s">
        <v>9906</v>
      </c>
      <c r="V1210" s="25" t="s">
        <v>18271</v>
      </c>
      <c r="W1210" s="23" t="s">
        <v>13264</v>
      </c>
      <c r="X1210" s="23" t="s">
        <v>7226</v>
      </c>
      <c r="Y1210" s="23" t="s">
        <v>7226</v>
      </c>
      <c r="Z1210" s="25" t="s">
        <v>7225</v>
      </c>
      <c r="AA1210" s="23" t="s">
        <v>8026</v>
      </c>
      <c r="AB1210" s="23" t="s">
        <v>7226</v>
      </c>
      <c r="AC1210" s="25" t="s">
        <v>7225</v>
      </c>
    </row>
    <row r="1211" spans="2:29" x14ac:dyDescent="0.25">
      <c r="B1211" s="21" t="s">
        <v>8011</v>
      </c>
      <c r="C1211" s="22" t="s">
        <v>9675</v>
      </c>
      <c r="D1211" s="23" t="s">
        <v>8011</v>
      </c>
      <c r="E1211" s="23" t="s">
        <v>8487</v>
      </c>
      <c r="F1211" s="23" t="s">
        <v>16841</v>
      </c>
      <c r="G1211" s="23" t="s">
        <v>9676</v>
      </c>
      <c r="H1211" s="23" t="s">
        <v>18272</v>
      </c>
      <c r="I1211" s="23" t="s">
        <v>18229</v>
      </c>
      <c r="J1211" s="23" t="s">
        <v>13188</v>
      </c>
      <c r="K1211" s="23" t="s">
        <v>18273</v>
      </c>
      <c r="L1211" s="24" t="s">
        <v>18274</v>
      </c>
      <c r="M1211" s="23" t="s">
        <v>7274</v>
      </c>
      <c r="N1211" s="23" t="s">
        <v>8026</v>
      </c>
      <c r="O1211" s="23" t="s">
        <v>18275</v>
      </c>
      <c r="P1211" s="25" t="s">
        <v>18276</v>
      </c>
      <c r="Q1211" s="25" t="s">
        <v>18277</v>
      </c>
      <c r="R1211" s="25" t="s">
        <v>18278</v>
      </c>
      <c r="S1211" s="25" t="s">
        <v>18279</v>
      </c>
      <c r="T1211" s="23" t="s">
        <v>7447</v>
      </c>
      <c r="U1211" s="23" t="s">
        <v>18280</v>
      </c>
      <c r="V1211" s="25" t="s">
        <v>18281</v>
      </c>
      <c r="W1211" s="23" t="s">
        <v>13264</v>
      </c>
      <c r="X1211" s="23" t="s">
        <v>7226</v>
      </c>
      <c r="Y1211" s="23" t="s">
        <v>7226</v>
      </c>
      <c r="Z1211" s="25" t="s">
        <v>7225</v>
      </c>
      <c r="AA1211" s="23" t="s">
        <v>8026</v>
      </c>
      <c r="AB1211" s="23" t="s">
        <v>7226</v>
      </c>
      <c r="AC1211" s="25" t="s">
        <v>7225</v>
      </c>
    </row>
    <row r="1212" spans="2:29" x14ac:dyDescent="0.25">
      <c r="B1212" s="21" t="s">
        <v>8011</v>
      </c>
      <c r="C1212" s="22" t="s">
        <v>9675</v>
      </c>
      <c r="D1212" s="23" t="s">
        <v>8011</v>
      </c>
      <c r="E1212" s="23" t="s">
        <v>8487</v>
      </c>
      <c r="F1212" s="23" t="s">
        <v>16841</v>
      </c>
      <c r="G1212" s="23" t="s">
        <v>9676</v>
      </c>
      <c r="H1212" s="23" t="s">
        <v>18282</v>
      </c>
      <c r="I1212" s="23" t="s">
        <v>18229</v>
      </c>
      <c r="J1212" s="23" t="s">
        <v>13188</v>
      </c>
      <c r="K1212" s="23" t="s">
        <v>18283</v>
      </c>
      <c r="L1212" s="24" t="s">
        <v>18284</v>
      </c>
      <c r="M1212" s="23" t="s">
        <v>7274</v>
      </c>
      <c r="N1212" s="23" t="s">
        <v>8026</v>
      </c>
      <c r="O1212" s="23" t="s">
        <v>18285</v>
      </c>
      <c r="P1212" s="25" t="s">
        <v>18286</v>
      </c>
      <c r="Q1212" s="25" t="s">
        <v>18287</v>
      </c>
      <c r="R1212" s="25" t="s">
        <v>18288</v>
      </c>
      <c r="S1212" s="25" t="s">
        <v>18289</v>
      </c>
      <c r="T1212" s="23" t="s">
        <v>7447</v>
      </c>
      <c r="U1212" s="23" t="s">
        <v>13099</v>
      </c>
      <c r="V1212" s="25" t="s">
        <v>18290</v>
      </c>
      <c r="W1212" s="23" t="s">
        <v>13264</v>
      </c>
      <c r="X1212" s="23" t="s">
        <v>7226</v>
      </c>
      <c r="Y1212" s="23" t="s">
        <v>7226</v>
      </c>
      <c r="Z1212" s="25" t="s">
        <v>7225</v>
      </c>
      <c r="AA1212" s="23" t="s">
        <v>8026</v>
      </c>
      <c r="AB1212" s="23" t="s">
        <v>7226</v>
      </c>
      <c r="AC1212" s="25" t="s">
        <v>7225</v>
      </c>
    </row>
    <row r="1213" spans="2:29" x14ac:dyDescent="0.25">
      <c r="B1213" s="21" t="s">
        <v>8011</v>
      </c>
      <c r="C1213" s="22" t="s">
        <v>9675</v>
      </c>
      <c r="D1213" s="23" t="s">
        <v>8011</v>
      </c>
      <c r="E1213" s="23" t="s">
        <v>8487</v>
      </c>
      <c r="F1213" s="23" t="s">
        <v>16841</v>
      </c>
      <c r="G1213" s="23" t="s">
        <v>9676</v>
      </c>
      <c r="H1213" s="23" t="s">
        <v>18291</v>
      </c>
      <c r="I1213" s="23" t="s">
        <v>18229</v>
      </c>
      <c r="J1213" s="23" t="s">
        <v>13188</v>
      </c>
      <c r="K1213" s="23" t="s">
        <v>18292</v>
      </c>
      <c r="L1213" s="24" t="s">
        <v>18293</v>
      </c>
      <c r="M1213" s="23" t="s">
        <v>7274</v>
      </c>
      <c r="N1213" s="23" t="s">
        <v>8026</v>
      </c>
      <c r="O1213" s="23" t="s">
        <v>18294</v>
      </c>
      <c r="P1213" s="25" t="s">
        <v>18295</v>
      </c>
      <c r="Q1213" s="25" t="s">
        <v>18296</v>
      </c>
      <c r="R1213" s="25" t="s">
        <v>12874</v>
      </c>
      <c r="S1213" s="25" t="s">
        <v>18297</v>
      </c>
      <c r="T1213" s="23" t="s">
        <v>7447</v>
      </c>
      <c r="U1213" s="23" t="s">
        <v>14607</v>
      </c>
      <c r="V1213" s="25" t="s">
        <v>18298</v>
      </c>
      <c r="W1213" s="23" t="s">
        <v>13264</v>
      </c>
      <c r="X1213" s="23" t="s">
        <v>7226</v>
      </c>
      <c r="Y1213" s="23" t="s">
        <v>7226</v>
      </c>
      <c r="Z1213" s="25" t="s">
        <v>7225</v>
      </c>
      <c r="AA1213" s="23" t="s">
        <v>8026</v>
      </c>
      <c r="AB1213" s="23" t="s">
        <v>7226</v>
      </c>
      <c r="AC1213" s="25" t="s">
        <v>7225</v>
      </c>
    </row>
    <row r="1214" spans="2:29" x14ac:dyDescent="0.25">
      <c r="B1214" s="21" t="s">
        <v>8011</v>
      </c>
      <c r="C1214" s="22" t="s">
        <v>9675</v>
      </c>
      <c r="D1214" s="23" t="s">
        <v>8011</v>
      </c>
      <c r="E1214" s="23" t="s">
        <v>8487</v>
      </c>
      <c r="F1214" s="23" t="s">
        <v>16841</v>
      </c>
      <c r="G1214" s="23" t="s">
        <v>9676</v>
      </c>
      <c r="H1214" s="23" t="s">
        <v>18299</v>
      </c>
      <c r="I1214" s="23" t="s">
        <v>18229</v>
      </c>
      <c r="J1214" s="23" t="s">
        <v>13188</v>
      </c>
      <c r="K1214" s="23" t="s">
        <v>18300</v>
      </c>
      <c r="L1214" s="24" t="s">
        <v>18301</v>
      </c>
      <c r="M1214" s="23" t="s">
        <v>7274</v>
      </c>
      <c r="N1214" s="23" t="s">
        <v>8026</v>
      </c>
      <c r="O1214" s="23" t="s">
        <v>18302</v>
      </c>
      <c r="P1214" s="25" t="s">
        <v>18303</v>
      </c>
      <c r="Q1214" s="25" t="s">
        <v>18304</v>
      </c>
      <c r="R1214" s="25" t="s">
        <v>9356</v>
      </c>
      <c r="S1214" s="25" t="s">
        <v>18305</v>
      </c>
      <c r="T1214" s="23" t="s">
        <v>7447</v>
      </c>
      <c r="U1214" s="23" t="s">
        <v>14926</v>
      </c>
      <c r="V1214" s="25" t="s">
        <v>18306</v>
      </c>
      <c r="W1214" s="23" t="s">
        <v>13264</v>
      </c>
      <c r="X1214" s="23" t="s">
        <v>7226</v>
      </c>
      <c r="Y1214" s="23" t="s">
        <v>7226</v>
      </c>
      <c r="Z1214" s="25" t="s">
        <v>7225</v>
      </c>
      <c r="AA1214" s="23" t="s">
        <v>8026</v>
      </c>
      <c r="AB1214" s="23" t="s">
        <v>7226</v>
      </c>
      <c r="AC1214" s="25" t="s">
        <v>7225</v>
      </c>
    </row>
    <row r="1215" spans="2:29" x14ac:dyDescent="0.25">
      <c r="B1215" s="21" t="s">
        <v>8011</v>
      </c>
      <c r="C1215" s="22" t="s">
        <v>9675</v>
      </c>
      <c r="D1215" s="23" t="s">
        <v>8011</v>
      </c>
      <c r="E1215" s="23" t="s">
        <v>8487</v>
      </c>
      <c r="F1215" s="23" t="s">
        <v>16841</v>
      </c>
      <c r="G1215" s="23" t="s">
        <v>9676</v>
      </c>
      <c r="H1215" s="23" t="s">
        <v>18307</v>
      </c>
      <c r="I1215" s="23" t="s">
        <v>18229</v>
      </c>
      <c r="J1215" s="23" t="s">
        <v>13188</v>
      </c>
      <c r="K1215" s="23" t="s">
        <v>18308</v>
      </c>
      <c r="L1215" s="24" t="s">
        <v>18309</v>
      </c>
      <c r="M1215" s="23" t="s">
        <v>7274</v>
      </c>
      <c r="N1215" s="23" t="s">
        <v>8026</v>
      </c>
      <c r="O1215" s="23" t="s">
        <v>18310</v>
      </c>
      <c r="P1215" s="25" t="s">
        <v>18311</v>
      </c>
      <c r="Q1215" s="25" t="s">
        <v>18312</v>
      </c>
      <c r="R1215" s="25" t="s">
        <v>18313</v>
      </c>
      <c r="S1215" s="25" t="s">
        <v>18314</v>
      </c>
      <c r="T1215" s="23" t="s">
        <v>7447</v>
      </c>
      <c r="U1215" s="23" t="s">
        <v>18315</v>
      </c>
      <c r="V1215" s="25" t="s">
        <v>18316</v>
      </c>
      <c r="W1215" s="23" t="s">
        <v>13264</v>
      </c>
      <c r="X1215" s="23" t="s">
        <v>7226</v>
      </c>
      <c r="Y1215" s="23" t="s">
        <v>7226</v>
      </c>
      <c r="Z1215" s="25" t="s">
        <v>7225</v>
      </c>
      <c r="AA1215" s="23" t="s">
        <v>8026</v>
      </c>
      <c r="AB1215" s="23" t="s">
        <v>7226</v>
      </c>
      <c r="AC1215" s="25" t="s">
        <v>7225</v>
      </c>
    </row>
    <row r="1216" spans="2:29" x14ac:dyDescent="0.25">
      <c r="B1216" s="21" t="s">
        <v>8011</v>
      </c>
      <c r="C1216" s="22" t="s">
        <v>9675</v>
      </c>
      <c r="D1216" s="23" t="s">
        <v>8011</v>
      </c>
      <c r="E1216" s="23" t="s">
        <v>8487</v>
      </c>
      <c r="F1216" s="23" t="s">
        <v>16841</v>
      </c>
      <c r="G1216" s="23" t="s">
        <v>9676</v>
      </c>
      <c r="H1216" s="23" t="s">
        <v>18317</v>
      </c>
      <c r="I1216" s="23" t="s">
        <v>18229</v>
      </c>
      <c r="J1216" s="23" t="s">
        <v>13188</v>
      </c>
      <c r="K1216" s="23" t="s">
        <v>18318</v>
      </c>
      <c r="L1216" s="24" t="s">
        <v>18319</v>
      </c>
      <c r="M1216" s="23" t="s">
        <v>7274</v>
      </c>
      <c r="N1216" s="23" t="s">
        <v>8026</v>
      </c>
      <c r="O1216" s="23" t="s">
        <v>18320</v>
      </c>
      <c r="P1216" s="25" t="s">
        <v>18321</v>
      </c>
      <c r="Q1216" s="25" t="s">
        <v>18322</v>
      </c>
      <c r="R1216" s="25" t="s">
        <v>18323</v>
      </c>
      <c r="S1216" s="25" t="s">
        <v>18324</v>
      </c>
      <c r="T1216" s="23" t="s">
        <v>7447</v>
      </c>
      <c r="U1216" s="23" t="s">
        <v>11438</v>
      </c>
      <c r="V1216" s="25" t="s">
        <v>18325</v>
      </c>
      <c r="W1216" s="23" t="s">
        <v>13264</v>
      </c>
      <c r="X1216" s="23" t="s">
        <v>7226</v>
      </c>
      <c r="Y1216" s="23" t="s">
        <v>7226</v>
      </c>
      <c r="Z1216" s="25" t="s">
        <v>7225</v>
      </c>
      <c r="AA1216" s="23" t="s">
        <v>8026</v>
      </c>
      <c r="AB1216" s="23" t="s">
        <v>7226</v>
      </c>
      <c r="AC1216" s="25" t="s">
        <v>7225</v>
      </c>
    </row>
    <row r="1217" spans="2:29" x14ac:dyDescent="0.25">
      <c r="B1217" s="21" t="s">
        <v>8011</v>
      </c>
      <c r="C1217" s="22" t="s">
        <v>9675</v>
      </c>
      <c r="D1217" s="23" t="s">
        <v>8011</v>
      </c>
      <c r="E1217" s="23" t="s">
        <v>8487</v>
      </c>
      <c r="F1217" s="23" t="s">
        <v>16841</v>
      </c>
      <c r="G1217" s="23" t="s">
        <v>9676</v>
      </c>
      <c r="H1217" s="23" t="s">
        <v>18326</v>
      </c>
      <c r="I1217" s="23" t="s">
        <v>18229</v>
      </c>
      <c r="J1217" s="23" t="s">
        <v>13188</v>
      </c>
      <c r="K1217" s="23" t="s">
        <v>18327</v>
      </c>
      <c r="L1217" s="24" t="s">
        <v>18328</v>
      </c>
      <c r="M1217" s="23" t="s">
        <v>7274</v>
      </c>
      <c r="N1217" s="23" t="s">
        <v>8026</v>
      </c>
      <c r="O1217" s="23" t="s">
        <v>18329</v>
      </c>
      <c r="P1217" s="25" t="s">
        <v>18330</v>
      </c>
      <c r="Q1217" s="25" t="s">
        <v>18331</v>
      </c>
      <c r="R1217" s="25" t="s">
        <v>18332</v>
      </c>
      <c r="S1217" s="25" t="s">
        <v>18333</v>
      </c>
      <c r="T1217" s="23" t="s">
        <v>7447</v>
      </c>
      <c r="U1217" s="23" t="s">
        <v>9940</v>
      </c>
      <c r="V1217" s="25" t="s">
        <v>18334</v>
      </c>
      <c r="W1217" s="23" t="s">
        <v>13264</v>
      </c>
      <c r="X1217" s="23" t="s">
        <v>7226</v>
      </c>
      <c r="Y1217" s="23" t="s">
        <v>7226</v>
      </c>
      <c r="Z1217" s="25" t="s">
        <v>7225</v>
      </c>
      <c r="AA1217" s="23" t="s">
        <v>8026</v>
      </c>
      <c r="AB1217" s="23" t="s">
        <v>7226</v>
      </c>
      <c r="AC1217" s="25" t="s">
        <v>7225</v>
      </c>
    </row>
    <row r="1218" spans="2:29" x14ac:dyDescent="0.25">
      <c r="B1218" s="21" t="s">
        <v>8011</v>
      </c>
      <c r="C1218" s="22" t="s">
        <v>9675</v>
      </c>
      <c r="D1218" s="23" t="s">
        <v>8011</v>
      </c>
      <c r="E1218" s="23" t="s">
        <v>8487</v>
      </c>
      <c r="F1218" s="23" t="s">
        <v>16841</v>
      </c>
      <c r="G1218" s="23" t="s">
        <v>9676</v>
      </c>
      <c r="H1218" s="23" t="s">
        <v>18335</v>
      </c>
      <c r="I1218" s="23" t="s">
        <v>18229</v>
      </c>
      <c r="J1218" s="23" t="s">
        <v>13188</v>
      </c>
      <c r="K1218" s="23" t="s">
        <v>18336</v>
      </c>
      <c r="L1218" s="24" t="s">
        <v>18337</v>
      </c>
      <c r="M1218" s="23" t="s">
        <v>7274</v>
      </c>
      <c r="N1218" s="23" t="s">
        <v>8026</v>
      </c>
      <c r="O1218" s="23" t="s">
        <v>18338</v>
      </c>
      <c r="P1218" s="25" t="s">
        <v>18339</v>
      </c>
      <c r="Q1218" s="25" t="s">
        <v>18340</v>
      </c>
      <c r="R1218" s="25" t="s">
        <v>12698</v>
      </c>
      <c r="S1218" s="25" t="s">
        <v>18341</v>
      </c>
      <c r="T1218" s="23" t="s">
        <v>7447</v>
      </c>
      <c r="U1218" s="23" t="s">
        <v>18315</v>
      </c>
      <c r="V1218" s="25" t="s">
        <v>18342</v>
      </c>
      <c r="W1218" s="23" t="s">
        <v>13264</v>
      </c>
      <c r="X1218" s="23" t="s">
        <v>7226</v>
      </c>
      <c r="Y1218" s="23" t="s">
        <v>7226</v>
      </c>
      <c r="Z1218" s="25" t="s">
        <v>7225</v>
      </c>
      <c r="AA1218" s="23" t="s">
        <v>8026</v>
      </c>
      <c r="AB1218" s="23" t="s">
        <v>7226</v>
      </c>
      <c r="AC1218" s="25" t="s">
        <v>7225</v>
      </c>
    </row>
    <row r="1219" spans="2:29" x14ac:dyDescent="0.25">
      <c r="B1219" s="21" t="s">
        <v>8011</v>
      </c>
      <c r="C1219" s="22" t="s">
        <v>9675</v>
      </c>
      <c r="D1219" s="23" t="s">
        <v>8011</v>
      </c>
      <c r="E1219" s="23" t="s">
        <v>8487</v>
      </c>
      <c r="F1219" s="23" t="s">
        <v>16841</v>
      </c>
      <c r="G1219" s="23" t="s">
        <v>9676</v>
      </c>
      <c r="H1219" s="23" t="s">
        <v>18343</v>
      </c>
      <c r="I1219" s="23" t="s">
        <v>18229</v>
      </c>
      <c r="J1219" s="23" t="s">
        <v>13188</v>
      </c>
      <c r="K1219" s="23" t="s">
        <v>18344</v>
      </c>
      <c r="L1219" s="24" t="s">
        <v>18345</v>
      </c>
      <c r="M1219" s="23" t="s">
        <v>7274</v>
      </c>
      <c r="N1219" s="23" t="s">
        <v>8026</v>
      </c>
      <c r="O1219" s="23" t="s">
        <v>18346</v>
      </c>
      <c r="P1219" s="25" t="s">
        <v>18347</v>
      </c>
      <c r="Q1219" s="25" t="s">
        <v>18348</v>
      </c>
      <c r="R1219" s="25" t="s">
        <v>18349</v>
      </c>
      <c r="S1219" s="25" t="s">
        <v>18350</v>
      </c>
      <c r="T1219" s="23" t="s">
        <v>7447</v>
      </c>
      <c r="U1219" s="23" t="s">
        <v>14896</v>
      </c>
      <c r="V1219" s="25" t="s">
        <v>18351</v>
      </c>
      <c r="W1219" s="23" t="s">
        <v>13264</v>
      </c>
      <c r="X1219" s="23" t="s">
        <v>7226</v>
      </c>
      <c r="Y1219" s="23" t="s">
        <v>7226</v>
      </c>
      <c r="Z1219" s="25" t="s">
        <v>7225</v>
      </c>
      <c r="AA1219" s="23" t="s">
        <v>8026</v>
      </c>
      <c r="AB1219" s="23" t="s">
        <v>7226</v>
      </c>
      <c r="AC1219" s="25" t="s">
        <v>7225</v>
      </c>
    </row>
    <row r="1220" spans="2:29" x14ac:dyDescent="0.25">
      <c r="B1220" s="21" t="s">
        <v>8011</v>
      </c>
      <c r="C1220" s="22" t="s">
        <v>9675</v>
      </c>
      <c r="D1220" s="23" t="s">
        <v>8011</v>
      </c>
      <c r="E1220" s="23" t="s">
        <v>8487</v>
      </c>
      <c r="F1220" s="23" t="s">
        <v>16841</v>
      </c>
      <c r="G1220" s="23" t="s">
        <v>9676</v>
      </c>
      <c r="H1220" s="23" t="s">
        <v>18352</v>
      </c>
      <c r="I1220" s="23" t="s">
        <v>18229</v>
      </c>
      <c r="J1220" s="23" t="s">
        <v>13188</v>
      </c>
      <c r="K1220" s="23" t="s">
        <v>18353</v>
      </c>
      <c r="L1220" s="24" t="s">
        <v>18354</v>
      </c>
      <c r="M1220" s="23" t="s">
        <v>7274</v>
      </c>
      <c r="N1220" s="23" t="s">
        <v>8026</v>
      </c>
      <c r="O1220" s="23" t="s">
        <v>18355</v>
      </c>
      <c r="P1220" s="25" t="s">
        <v>18356</v>
      </c>
      <c r="Q1220" s="25" t="s">
        <v>18357</v>
      </c>
      <c r="R1220" s="25" t="s">
        <v>18358</v>
      </c>
      <c r="S1220" s="25" t="s">
        <v>18359</v>
      </c>
      <c r="T1220" s="23" t="s">
        <v>7447</v>
      </c>
      <c r="U1220" s="23" t="s">
        <v>2660</v>
      </c>
      <c r="V1220" s="25" t="s">
        <v>18360</v>
      </c>
      <c r="W1220" s="23" t="s">
        <v>13264</v>
      </c>
      <c r="X1220" s="23" t="s">
        <v>7226</v>
      </c>
      <c r="Y1220" s="23" t="s">
        <v>7226</v>
      </c>
      <c r="Z1220" s="25" t="s">
        <v>7225</v>
      </c>
      <c r="AA1220" s="23" t="s">
        <v>8026</v>
      </c>
      <c r="AB1220" s="23" t="s">
        <v>7226</v>
      </c>
      <c r="AC1220" s="25" t="s">
        <v>7225</v>
      </c>
    </row>
    <row r="1221" spans="2:29" x14ac:dyDescent="0.25">
      <c r="B1221" s="21" t="s">
        <v>8011</v>
      </c>
      <c r="C1221" s="22" t="s">
        <v>9675</v>
      </c>
      <c r="D1221" s="23" t="s">
        <v>8011</v>
      </c>
      <c r="E1221" s="23" t="s">
        <v>8487</v>
      </c>
      <c r="F1221" s="23" t="s">
        <v>16841</v>
      </c>
      <c r="G1221" s="23" t="s">
        <v>9676</v>
      </c>
      <c r="H1221" s="23" t="s">
        <v>18361</v>
      </c>
      <c r="I1221" s="23" t="s">
        <v>18229</v>
      </c>
      <c r="J1221" s="23" t="s">
        <v>13188</v>
      </c>
      <c r="K1221" s="23" t="s">
        <v>18362</v>
      </c>
      <c r="L1221" s="24" t="s">
        <v>18249</v>
      </c>
      <c r="M1221" s="23" t="s">
        <v>7274</v>
      </c>
      <c r="N1221" s="23" t="s">
        <v>8026</v>
      </c>
      <c r="O1221" s="23" t="s">
        <v>18363</v>
      </c>
      <c r="P1221" s="25" t="s">
        <v>18364</v>
      </c>
      <c r="Q1221" s="25" t="s">
        <v>18365</v>
      </c>
      <c r="R1221" s="25" t="s">
        <v>18366</v>
      </c>
      <c r="S1221" s="25" t="s">
        <v>18367</v>
      </c>
      <c r="T1221" s="23" t="s">
        <v>7447</v>
      </c>
      <c r="U1221" s="23" t="s">
        <v>14617</v>
      </c>
      <c r="V1221" s="25" t="s">
        <v>18368</v>
      </c>
      <c r="W1221" s="23" t="s">
        <v>13264</v>
      </c>
      <c r="X1221" s="23" t="s">
        <v>7226</v>
      </c>
      <c r="Y1221" s="23" t="s">
        <v>7226</v>
      </c>
      <c r="Z1221" s="25" t="s">
        <v>7225</v>
      </c>
      <c r="AA1221" s="23" t="s">
        <v>8026</v>
      </c>
      <c r="AB1221" s="23" t="s">
        <v>7226</v>
      </c>
      <c r="AC1221" s="25" t="s">
        <v>7225</v>
      </c>
    </row>
    <row r="1222" spans="2:29" x14ac:dyDescent="0.25">
      <c r="B1222" s="21" t="s">
        <v>8011</v>
      </c>
      <c r="C1222" s="22" t="s">
        <v>9675</v>
      </c>
      <c r="D1222" s="23" t="s">
        <v>8011</v>
      </c>
      <c r="E1222" s="23" t="s">
        <v>8487</v>
      </c>
      <c r="F1222" s="23" t="s">
        <v>16841</v>
      </c>
      <c r="G1222" s="23" t="s">
        <v>9676</v>
      </c>
      <c r="H1222" s="23" t="s">
        <v>18369</v>
      </c>
      <c r="I1222" s="23" t="s">
        <v>18229</v>
      </c>
      <c r="J1222" s="23" t="s">
        <v>13188</v>
      </c>
      <c r="K1222" s="23" t="s">
        <v>18370</v>
      </c>
      <c r="L1222" s="24" t="s">
        <v>18371</v>
      </c>
      <c r="M1222" s="23" t="s">
        <v>7274</v>
      </c>
      <c r="N1222" s="23" t="s">
        <v>8026</v>
      </c>
      <c r="O1222" s="23" t="s">
        <v>18372</v>
      </c>
      <c r="P1222" s="25" t="s">
        <v>18373</v>
      </c>
      <c r="Q1222" s="25" t="s">
        <v>18374</v>
      </c>
      <c r="R1222" s="25" t="s">
        <v>18375</v>
      </c>
      <c r="S1222" s="25" t="s">
        <v>18376</v>
      </c>
      <c r="T1222" s="23" t="s">
        <v>7447</v>
      </c>
      <c r="U1222" s="23" t="s">
        <v>14896</v>
      </c>
      <c r="V1222" s="25" t="s">
        <v>18377</v>
      </c>
      <c r="W1222" s="23" t="s">
        <v>13264</v>
      </c>
      <c r="X1222" s="23" t="s">
        <v>7226</v>
      </c>
      <c r="Y1222" s="23" t="s">
        <v>7226</v>
      </c>
      <c r="Z1222" s="25" t="s">
        <v>7225</v>
      </c>
      <c r="AA1222" s="23" t="s">
        <v>8026</v>
      </c>
      <c r="AB1222" s="23" t="s">
        <v>7226</v>
      </c>
      <c r="AC1222" s="25" t="s">
        <v>7225</v>
      </c>
    </row>
    <row r="1223" spans="2:29" x14ac:dyDescent="0.25">
      <c r="B1223" s="21" t="s">
        <v>8011</v>
      </c>
      <c r="C1223" s="22" t="s">
        <v>9675</v>
      </c>
      <c r="D1223" s="23" t="s">
        <v>8011</v>
      </c>
      <c r="E1223" s="23" t="s">
        <v>8487</v>
      </c>
      <c r="F1223" s="23" t="s">
        <v>16841</v>
      </c>
      <c r="G1223" s="23" t="s">
        <v>9676</v>
      </c>
      <c r="H1223" s="23" t="s">
        <v>18378</v>
      </c>
      <c r="I1223" s="23" t="s">
        <v>18229</v>
      </c>
      <c r="J1223" s="23" t="s">
        <v>13188</v>
      </c>
      <c r="K1223" s="23" t="s">
        <v>18379</v>
      </c>
      <c r="L1223" s="24" t="s">
        <v>18380</v>
      </c>
      <c r="M1223" s="23" t="s">
        <v>7274</v>
      </c>
      <c r="N1223" s="23" t="s">
        <v>8026</v>
      </c>
      <c r="O1223" s="23" t="s">
        <v>18381</v>
      </c>
      <c r="P1223" s="25" t="s">
        <v>18382</v>
      </c>
      <c r="Q1223" s="25" t="s">
        <v>18383</v>
      </c>
      <c r="R1223" s="25" t="s">
        <v>18384</v>
      </c>
      <c r="S1223" s="25" t="s">
        <v>18385</v>
      </c>
      <c r="T1223" s="23" t="s">
        <v>7447</v>
      </c>
      <c r="U1223" s="23" t="s">
        <v>18386</v>
      </c>
      <c r="V1223" s="25" t="s">
        <v>18387</v>
      </c>
      <c r="W1223" s="23" t="s">
        <v>13264</v>
      </c>
      <c r="X1223" s="23" t="s">
        <v>7226</v>
      </c>
      <c r="Y1223" s="23" t="s">
        <v>7226</v>
      </c>
      <c r="Z1223" s="25" t="s">
        <v>7225</v>
      </c>
      <c r="AA1223" s="23" t="s">
        <v>8026</v>
      </c>
      <c r="AB1223" s="23" t="s">
        <v>7226</v>
      </c>
      <c r="AC1223" s="25" t="s">
        <v>7225</v>
      </c>
    </row>
    <row r="1224" spans="2:29" x14ac:dyDescent="0.25">
      <c r="B1224" s="21" t="s">
        <v>8011</v>
      </c>
      <c r="C1224" s="22" t="s">
        <v>9675</v>
      </c>
      <c r="D1224" s="23" t="s">
        <v>8011</v>
      </c>
      <c r="E1224" s="23" t="s">
        <v>8487</v>
      </c>
      <c r="F1224" s="23" t="s">
        <v>16841</v>
      </c>
      <c r="G1224" s="23" t="s">
        <v>9676</v>
      </c>
      <c r="H1224" s="23" t="s">
        <v>18388</v>
      </c>
      <c r="I1224" s="23" t="s">
        <v>18229</v>
      </c>
      <c r="J1224" s="23" t="s">
        <v>13188</v>
      </c>
      <c r="K1224" s="23" t="s">
        <v>18389</v>
      </c>
      <c r="L1224" s="24" t="s">
        <v>18390</v>
      </c>
      <c r="M1224" s="23" t="s">
        <v>7274</v>
      </c>
      <c r="N1224" s="23" t="s">
        <v>8026</v>
      </c>
      <c r="O1224" s="23" t="s">
        <v>18391</v>
      </c>
      <c r="P1224" s="25" t="s">
        <v>18392</v>
      </c>
      <c r="Q1224" s="25" t="s">
        <v>18393</v>
      </c>
      <c r="R1224" s="25" t="s">
        <v>15203</v>
      </c>
      <c r="S1224" s="25" t="s">
        <v>18394</v>
      </c>
      <c r="T1224" s="23" t="s">
        <v>7447</v>
      </c>
      <c r="U1224" s="23" t="s">
        <v>12214</v>
      </c>
      <c r="V1224" s="25" t="s">
        <v>18395</v>
      </c>
      <c r="W1224" s="23" t="s">
        <v>13264</v>
      </c>
      <c r="X1224" s="23" t="s">
        <v>7226</v>
      </c>
      <c r="Y1224" s="23" t="s">
        <v>7226</v>
      </c>
      <c r="Z1224" s="25" t="s">
        <v>7225</v>
      </c>
      <c r="AA1224" s="23" t="s">
        <v>8026</v>
      </c>
      <c r="AB1224" s="23" t="s">
        <v>7226</v>
      </c>
      <c r="AC1224" s="25" t="s">
        <v>7225</v>
      </c>
    </row>
    <row r="1225" spans="2:29" x14ac:dyDescent="0.25">
      <c r="B1225" s="21" t="s">
        <v>8011</v>
      </c>
      <c r="C1225" s="22" t="s">
        <v>9675</v>
      </c>
      <c r="D1225" s="23" t="s">
        <v>8011</v>
      </c>
      <c r="E1225" s="23" t="s">
        <v>8487</v>
      </c>
      <c r="F1225" s="23" t="s">
        <v>16841</v>
      </c>
      <c r="G1225" s="23" t="s">
        <v>9676</v>
      </c>
      <c r="H1225" s="23" t="s">
        <v>18396</v>
      </c>
      <c r="I1225" s="23" t="s">
        <v>18229</v>
      </c>
      <c r="J1225" s="23" t="s">
        <v>13188</v>
      </c>
      <c r="K1225" s="23" t="s">
        <v>18397</v>
      </c>
      <c r="L1225" s="24" t="s">
        <v>18398</v>
      </c>
      <c r="M1225" s="23" t="s">
        <v>7274</v>
      </c>
      <c r="N1225" s="23" t="s">
        <v>8026</v>
      </c>
      <c r="O1225" s="23" t="s">
        <v>18399</v>
      </c>
      <c r="P1225" s="25" t="s">
        <v>18400</v>
      </c>
      <c r="Q1225" s="25" t="s">
        <v>18401</v>
      </c>
      <c r="R1225" s="25" t="s">
        <v>11342</v>
      </c>
      <c r="S1225" s="25" t="s">
        <v>18402</v>
      </c>
      <c r="T1225" s="23" t="s">
        <v>7447</v>
      </c>
      <c r="U1225" s="23" t="s">
        <v>18386</v>
      </c>
      <c r="V1225" s="25" t="s">
        <v>18403</v>
      </c>
      <c r="W1225" s="23" t="s">
        <v>13264</v>
      </c>
      <c r="X1225" s="23" t="s">
        <v>7226</v>
      </c>
      <c r="Y1225" s="23" t="s">
        <v>7226</v>
      </c>
      <c r="Z1225" s="25" t="s">
        <v>7225</v>
      </c>
      <c r="AA1225" s="23" t="s">
        <v>8026</v>
      </c>
      <c r="AB1225" s="23" t="s">
        <v>7226</v>
      </c>
      <c r="AC1225" s="25" t="s">
        <v>7225</v>
      </c>
    </row>
    <row r="1226" spans="2:29" x14ac:dyDescent="0.25">
      <c r="B1226" s="21" t="s">
        <v>8011</v>
      </c>
      <c r="C1226" s="22" t="s">
        <v>9675</v>
      </c>
      <c r="D1226" s="23" t="s">
        <v>8011</v>
      </c>
      <c r="E1226" s="23" t="s">
        <v>8487</v>
      </c>
      <c r="F1226" s="23" t="s">
        <v>16841</v>
      </c>
      <c r="G1226" s="23" t="s">
        <v>9676</v>
      </c>
      <c r="H1226" s="23" t="s">
        <v>18404</v>
      </c>
      <c r="I1226" s="23" t="s">
        <v>18229</v>
      </c>
      <c r="J1226" s="23" t="s">
        <v>13188</v>
      </c>
      <c r="K1226" s="23" t="s">
        <v>18405</v>
      </c>
      <c r="L1226" s="24" t="s">
        <v>18249</v>
      </c>
      <c r="M1226" s="23" t="s">
        <v>7274</v>
      </c>
      <c r="N1226" s="23" t="s">
        <v>8026</v>
      </c>
      <c r="O1226" s="23" t="s">
        <v>18363</v>
      </c>
      <c r="P1226" s="25" t="s">
        <v>18364</v>
      </c>
      <c r="Q1226" s="25" t="s">
        <v>18406</v>
      </c>
      <c r="R1226" s="25" t="s">
        <v>18407</v>
      </c>
      <c r="S1226" s="25" t="s">
        <v>18408</v>
      </c>
      <c r="T1226" s="23" t="s">
        <v>7447</v>
      </c>
      <c r="U1226" s="23" t="s">
        <v>16091</v>
      </c>
      <c r="V1226" s="25" t="s">
        <v>18409</v>
      </c>
      <c r="W1226" s="23" t="s">
        <v>13264</v>
      </c>
      <c r="X1226" s="23" t="s">
        <v>7226</v>
      </c>
      <c r="Y1226" s="23" t="s">
        <v>7226</v>
      </c>
      <c r="Z1226" s="25" t="s">
        <v>7225</v>
      </c>
      <c r="AA1226" s="23" t="s">
        <v>8026</v>
      </c>
      <c r="AB1226" s="23" t="s">
        <v>7226</v>
      </c>
      <c r="AC1226" s="25" t="s">
        <v>7225</v>
      </c>
    </row>
    <row r="1227" spans="2:29" x14ac:dyDescent="0.25">
      <c r="B1227" s="21"/>
      <c r="C1227" s="22"/>
      <c r="D1227" s="23"/>
      <c r="E1227" s="23"/>
      <c r="F1227" s="23"/>
      <c r="G1227" s="23"/>
      <c r="H1227" s="26"/>
      <c r="I1227" s="23"/>
      <c r="J1227" s="26"/>
      <c r="K1227" s="26"/>
      <c r="L1227" s="27" t="s">
        <v>18410</v>
      </c>
      <c r="M1227" s="26"/>
      <c r="N1227" s="26"/>
      <c r="O1227" s="26"/>
      <c r="P1227" s="28" t="s">
        <v>18411</v>
      </c>
      <c r="Q1227" s="28" t="s">
        <v>18412</v>
      </c>
      <c r="R1227" s="28" t="s">
        <v>18413</v>
      </c>
      <c r="S1227" s="28" t="s">
        <v>18414</v>
      </c>
      <c r="T1227" s="26"/>
      <c r="U1227" s="26"/>
      <c r="V1227" s="28" t="s">
        <v>18415</v>
      </c>
      <c r="W1227" s="26"/>
      <c r="X1227" s="26"/>
      <c r="Y1227" s="26"/>
      <c r="Z1227" s="28" t="s">
        <v>7225</v>
      </c>
      <c r="AA1227" s="26"/>
      <c r="AB1227" s="26"/>
      <c r="AC1227" s="28" t="s">
        <v>7225</v>
      </c>
    </row>
    <row r="1228" spans="2:29" x14ac:dyDescent="0.25">
      <c r="B1228" s="21" t="s">
        <v>8011</v>
      </c>
      <c r="C1228" s="22" t="s">
        <v>9814</v>
      </c>
      <c r="D1228" s="23" t="s">
        <v>8011</v>
      </c>
      <c r="E1228" s="23" t="s">
        <v>8487</v>
      </c>
      <c r="F1228" s="23" t="s">
        <v>16841</v>
      </c>
      <c r="G1228" s="23" t="s">
        <v>9815</v>
      </c>
      <c r="H1228" s="23" t="s">
        <v>18416</v>
      </c>
      <c r="I1228" s="23" t="s">
        <v>18417</v>
      </c>
      <c r="J1228" s="23" t="s">
        <v>18418</v>
      </c>
      <c r="K1228" s="23" t="s">
        <v>18419</v>
      </c>
      <c r="L1228" s="24" t="s">
        <v>18420</v>
      </c>
      <c r="M1228" s="23" t="s">
        <v>7274</v>
      </c>
      <c r="N1228" s="23" t="s">
        <v>18421</v>
      </c>
      <c r="O1228" s="23" t="s">
        <v>18422</v>
      </c>
      <c r="P1228" s="25" t="s">
        <v>18423</v>
      </c>
      <c r="Q1228" s="25" t="s">
        <v>18424</v>
      </c>
      <c r="R1228" s="25" t="s">
        <v>18425</v>
      </c>
      <c r="S1228" s="25" t="s">
        <v>18426</v>
      </c>
      <c r="T1228" s="23" t="s">
        <v>7226</v>
      </c>
      <c r="U1228" s="23" t="s">
        <v>7226</v>
      </c>
      <c r="V1228" s="25" t="s">
        <v>18424</v>
      </c>
      <c r="W1228" s="23" t="s">
        <v>13264</v>
      </c>
      <c r="X1228" s="23" t="s">
        <v>7226</v>
      </c>
      <c r="Y1228" s="23" t="s">
        <v>7226</v>
      </c>
      <c r="Z1228" s="25" t="s">
        <v>7225</v>
      </c>
      <c r="AA1228" s="23" t="s">
        <v>8026</v>
      </c>
      <c r="AB1228" s="23" t="s">
        <v>18427</v>
      </c>
      <c r="AC1228" s="25" t="s">
        <v>18428</v>
      </c>
    </row>
    <row r="1229" spans="2:29" x14ac:dyDescent="0.25">
      <c r="B1229" s="21" t="s">
        <v>8011</v>
      </c>
      <c r="C1229" s="22" t="s">
        <v>9814</v>
      </c>
      <c r="D1229" s="23" t="s">
        <v>8011</v>
      </c>
      <c r="E1229" s="23" t="s">
        <v>8487</v>
      </c>
      <c r="F1229" s="23" t="s">
        <v>16841</v>
      </c>
      <c r="G1229" s="23" t="s">
        <v>9815</v>
      </c>
      <c r="H1229" s="23" t="s">
        <v>18429</v>
      </c>
      <c r="I1229" s="23" t="s">
        <v>18417</v>
      </c>
      <c r="J1229" s="23" t="s">
        <v>18418</v>
      </c>
      <c r="K1229" s="23" t="s">
        <v>18430</v>
      </c>
      <c r="L1229" s="24" t="s">
        <v>18431</v>
      </c>
      <c r="M1229" s="23" t="s">
        <v>7274</v>
      </c>
      <c r="N1229" s="23" t="s">
        <v>18421</v>
      </c>
      <c r="O1229" s="23" t="s">
        <v>18432</v>
      </c>
      <c r="P1229" s="25" t="s">
        <v>18433</v>
      </c>
      <c r="Q1229" s="25" t="s">
        <v>18434</v>
      </c>
      <c r="R1229" s="25" t="s">
        <v>18435</v>
      </c>
      <c r="S1229" s="25" t="s">
        <v>18436</v>
      </c>
      <c r="T1229" s="23" t="s">
        <v>7226</v>
      </c>
      <c r="U1229" s="23" t="s">
        <v>7226</v>
      </c>
      <c r="V1229" s="25" t="s">
        <v>18434</v>
      </c>
      <c r="W1229" s="23" t="s">
        <v>13264</v>
      </c>
      <c r="X1229" s="23" t="s">
        <v>7226</v>
      </c>
      <c r="Y1229" s="23" t="s">
        <v>7226</v>
      </c>
      <c r="Z1229" s="25" t="s">
        <v>7225</v>
      </c>
      <c r="AA1229" s="23" t="s">
        <v>8026</v>
      </c>
      <c r="AB1229" s="23" t="s">
        <v>18427</v>
      </c>
      <c r="AC1229" s="25" t="s">
        <v>18437</v>
      </c>
    </row>
    <row r="1230" spans="2:29" x14ac:dyDescent="0.25">
      <c r="B1230" s="21" t="s">
        <v>8011</v>
      </c>
      <c r="C1230" s="22" t="s">
        <v>9814</v>
      </c>
      <c r="D1230" s="23" t="s">
        <v>8011</v>
      </c>
      <c r="E1230" s="23" t="s">
        <v>8487</v>
      </c>
      <c r="F1230" s="23" t="s">
        <v>16841</v>
      </c>
      <c r="G1230" s="23" t="s">
        <v>9815</v>
      </c>
      <c r="H1230" s="23" t="s">
        <v>18438</v>
      </c>
      <c r="I1230" s="23" t="s">
        <v>18417</v>
      </c>
      <c r="J1230" s="23" t="s">
        <v>18418</v>
      </c>
      <c r="K1230" s="23" t="s">
        <v>18439</v>
      </c>
      <c r="L1230" s="24" t="s">
        <v>18440</v>
      </c>
      <c r="M1230" s="23" t="s">
        <v>7274</v>
      </c>
      <c r="N1230" s="23" t="s">
        <v>18421</v>
      </c>
      <c r="O1230" s="23" t="s">
        <v>18441</v>
      </c>
      <c r="P1230" s="25" t="s">
        <v>18442</v>
      </c>
      <c r="Q1230" s="25" t="s">
        <v>18443</v>
      </c>
      <c r="R1230" s="25" t="s">
        <v>11925</v>
      </c>
      <c r="S1230" s="25" t="s">
        <v>18444</v>
      </c>
      <c r="T1230" s="23" t="s">
        <v>7226</v>
      </c>
      <c r="U1230" s="23" t="s">
        <v>7226</v>
      </c>
      <c r="V1230" s="25" t="s">
        <v>18443</v>
      </c>
      <c r="W1230" s="23" t="s">
        <v>13264</v>
      </c>
      <c r="X1230" s="23" t="s">
        <v>7226</v>
      </c>
      <c r="Y1230" s="23" t="s">
        <v>7226</v>
      </c>
      <c r="Z1230" s="25" t="s">
        <v>7225</v>
      </c>
      <c r="AA1230" s="23" t="s">
        <v>8026</v>
      </c>
      <c r="AB1230" s="23" t="s">
        <v>18427</v>
      </c>
      <c r="AC1230" s="25" t="s">
        <v>18445</v>
      </c>
    </row>
    <row r="1231" spans="2:29" x14ac:dyDescent="0.25">
      <c r="B1231" s="21" t="s">
        <v>8011</v>
      </c>
      <c r="C1231" s="22" t="s">
        <v>9814</v>
      </c>
      <c r="D1231" s="23" t="s">
        <v>8011</v>
      </c>
      <c r="E1231" s="23" t="s">
        <v>8487</v>
      </c>
      <c r="F1231" s="23" t="s">
        <v>16841</v>
      </c>
      <c r="G1231" s="23" t="s">
        <v>9815</v>
      </c>
      <c r="H1231" s="23" t="s">
        <v>18446</v>
      </c>
      <c r="I1231" s="23" t="s">
        <v>18417</v>
      </c>
      <c r="J1231" s="23" t="s">
        <v>18418</v>
      </c>
      <c r="K1231" s="23" t="s">
        <v>18447</v>
      </c>
      <c r="L1231" s="24" t="s">
        <v>18448</v>
      </c>
      <c r="M1231" s="23" t="s">
        <v>7274</v>
      </c>
      <c r="N1231" s="23" t="s">
        <v>18421</v>
      </c>
      <c r="O1231" s="23" t="s">
        <v>18449</v>
      </c>
      <c r="P1231" s="25" t="s">
        <v>18450</v>
      </c>
      <c r="Q1231" s="25" t="s">
        <v>18451</v>
      </c>
      <c r="R1231" s="25" t="s">
        <v>18452</v>
      </c>
      <c r="S1231" s="25" t="s">
        <v>18453</v>
      </c>
      <c r="T1231" s="23" t="s">
        <v>7226</v>
      </c>
      <c r="U1231" s="23" t="s">
        <v>7226</v>
      </c>
      <c r="V1231" s="25" t="s">
        <v>18451</v>
      </c>
      <c r="W1231" s="23" t="s">
        <v>13264</v>
      </c>
      <c r="X1231" s="23" t="s">
        <v>7226</v>
      </c>
      <c r="Y1231" s="23" t="s">
        <v>7226</v>
      </c>
      <c r="Z1231" s="25" t="s">
        <v>7225</v>
      </c>
      <c r="AA1231" s="23" t="s">
        <v>8026</v>
      </c>
      <c r="AB1231" s="23" t="s">
        <v>18427</v>
      </c>
      <c r="AC1231" s="25" t="s">
        <v>18454</v>
      </c>
    </row>
    <row r="1232" spans="2:29" x14ac:dyDescent="0.25">
      <c r="B1232" s="21" t="s">
        <v>8011</v>
      </c>
      <c r="C1232" s="22" t="s">
        <v>9814</v>
      </c>
      <c r="D1232" s="23" t="s">
        <v>8011</v>
      </c>
      <c r="E1232" s="23" t="s">
        <v>8487</v>
      </c>
      <c r="F1232" s="23" t="s">
        <v>16841</v>
      </c>
      <c r="G1232" s="23" t="s">
        <v>9815</v>
      </c>
      <c r="H1232" s="23" t="s">
        <v>18455</v>
      </c>
      <c r="I1232" s="23" t="s">
        <v>18417</v>
      </c>
      <c r="J1232" s="23" t="s">
        <v>18418</v>
      </c>
      <c r="K1232" s="23" t="s">
        <v>18456</v>
      </c>
      <c r="L1232" s="24" t="s">
        <v>18457</v>
      </c>
      <c r="M1232" s="23" t="s">
        <v>7274</v>
      </c>
      <c r="N1232" s="23" t="s">
        <v>18421</v>
      </c>
      <c r="O1232" s="23" t="s">
        <v>18458</v>
      </c>
      <c r="P1232" s="25" t="s">
        <v>18459</v>
      </c>
      <c r="Q1232" s="25" t="s">
        <v>18460</v>
      </c>
      <c r="R1232" s="25" t="s">
        <v>14828</v>
      </c>
      <c r="S1232" s="25" t="s">
        <v>18461</v>
      </c>
      <c r="T1232" s="23" t="s">
        <v>7226</v>
      </c>
      <c r="U1232" s="23" t="s">
        <v>7226</v>
      </c>
      <c r="V1232" s="25" t="s">
        <v>18460</v>
      </c>
      <c r="W1232" s="23" t="s">
        <v>13264</v>
      </c>
      <c r="X1232" s="23" t="s">
        <v>7226</v>
      </c>
      <c r="Y1232" s="23" t="s">
        <v>7226</v>
      </c>
      <c r="Z1232" s="25" t="s">
        <v>7225</v>
      </c>
      <c r="AA1232" s="23" t="s">
        <v>8026</v>
      </c>
      <c r="AB1232" s="23" t="s">
        <v>18427</v>
      </c>
      <c r="AC1232" s="25" t="s">
        <v>18462</v>
      </c>
    </row>
    <row r="1233" spans="2:29" x14ac:dyDescent="0.25">
      <c r="B1233" s="21" t="s">
        <v>8011</v>
      </c>
      <c r="C1233" s="22" t="s">
        <v>9814</v>
      </c>
      <c r="D1233" s="23" t="s">
        <v>8011</v>
      </c>
      <c r="E1233" s="23" t="s">
        <v>8487</v>
      </c>
      <c r="F1233" s="23" t="s">
        <v>16841</v>
      </c>
      <c r="G1233" s="23" t="s">
        <v>9815</v>
      </c>
      <c r="H1233" s="23" t="s">
        <v>18463</v>
      </c>
      <c r="I1233" s="23" t="s">
        <v>18417</v>
      </c>
      <c r="J1233" s="23" t="s">
        <v>18418</v>
      </c>
      <c r="K1233" s="23" t="s">
        <v>18464</v>
      </c>
      <c r="L1233" s="24" t="s">
        <v>18465</v>
      </c>
      <c r="M1233" s="23" t="s">
        <v>7274</v>
      </c>
      <c r="N1233" s="23" t="s">
        <v>18421</v>
      </c>
      <c r="O1233" s="23" t="s">
        <v>18432</v>
      </c>
      <c r="P1233" s="25" t="s">
        <v>18466</v>
      </c>
      <c r="Q1233" s="25" t="s">
        <v>18467</v>
      </c>
      <c r="R1233" s="25" t="s">
        <v>18468</v>
      </c>
      <c r="S1233" s="25" t="s">
        <v>18469</v>
      </c>
      <c r="T1233" s="23" t="s">
        <v>7226</v>
      </c>
      <c r="U1233" s="23" t="s">
        <v>7226</v>
      </c>
      <c r="V1233" s="25" t="s">
        <v>18467</v>
      </c>
      <c r="W1233" s="23" t="s">
        <v>13264</v>
      </c>
      <c r="X1233" s="23" t="s">
        <v>7226</v>
      </c>
      <c r="Y1233" s="23" t="s">
        <v>7226</v>
      </c>
      <c r="Z1233" s="25" t="s">
        <v>7225</v>
      </c>
      <c r="AA1233" s="23" t="s">
        <v>8026</v>
      </c>
      <c r="AB1233" s="23" t="s">
        <v>18427</v>
      </c>
      <c r="AC1233" s="25" t="s">
        <v>18470</v>
      </c>
    </row>
    <row r="1234" spans="2:29" x14ac:dyDescent="0.25">
      <c r="B1234" s="21" t="s">
        <v>8011</v>
      </c>
      <c r="C1234" s="22" t="s">
        <v>9814</v>
      </c>
      <c r="D1234" s="23" t="s">
        <v>8011</v>
      </c>
      <c r="E1234" s="23" t="s">
        <v>8487</v>
      </c>
      <c r="F1234" s="23" t="s">
        <v>16841</v>
      </c>
      <c r="G1234" s="23" t="s">
        <v>9815</v>
      </c>
      <c r="H1234" s="23" t="s">
        <v>18471</v>
      </c>
      <c r="I1234" s="23" t="s">
        <v>18417</v>
      </c>
      <c r="J1234" s="23" t="s">
        <v>18418</v>
      </c>
      <c r="K1234" s="23" t="s">
        <v>18472</v>
      </c>
      <c r="L1234" s="24" t="s">
        <v>18473</v>
      </c>
      <c r="M1234" s="23" t="s">
        <v>7274</v>
      </c>
      <c r="N1234" s="23" t="s">
        <v>18421</v>
      </c>
      <c r="O1234" s="23" t="s">
        <v>18474</v>
      </c>
      <c r="P1234" s="25" t="s">
        <v>18475</v>
      </c>
      <c r="Q1234" s="25" t="s">
        <v>18476</v>
      </c>
      <c r="R1234" s="25" t="s">
        <v>9629</v>
      </c>
      <c r="S1234" s="25" t="s">
        <v>18477</v>
      </c>
      <c r="T1234" s="23" t="s">
        <v>7226</v>
      </c>
      <c r="U1234" s="23" t="s">
        <v>7226</v>
      </c>
      <c r="V1234" s="25" t="s">
        <v>18476</v>
      </c>
      <c r="W1234" s="23" t="s">
        <v>13264</v>
      </c>
      <c r="X1234" s="23" t="s">
        <v>7226</v>
      </c>
      <c r="Y1234" s="23" t="s">
        <v>7226</v>
      </c>
      <c r="Z1234" s="25" t="s">
        <v>7225</v>
      </c>
      <c r="AA1234" s="23" t="s">
        <v>8026</v>
      </c>
      <c r="AB1234" s="23" t="s">
        <v>18427</v>
      </c>
      <c r="AC1234" s="25" t="s">
        <v>18478</v>
      </c>
    </row>
    <row r="1235" spans="2:29" x14ac:dyDescent="0.25">
      <c r="B1235" s="21" t="s">
        <v>8011</v>
      </c>
      <c r="C1235" s="22" t="s">
        <v>9814</v>
      </c>
      <c r="D1235" s="23" t="s">
        <v>8011</v>
      </c>
      <c r="E1235" s="23" t="s">
        <v>8487</v>
      </c>
      <c r="F1235" s="23" t="s">
        <v>16841</v>
      </c>
      <c r="G1235" s="23" t="s">
        <v>9815</v>
      </c>
      <c r="H1235" s="23" t="s">
        <v>18479</v>
      </c>
      <c r="I1235" s="23" t="s">
        <v>18417</v>
      </c>
      <c r="J1235" s="23" t="s">
        <v>18418</v>
      </c>
      <c r="K1235" s="23" t="s">
        <v>18480</v>
      </c>
      <c r="L1235" s="24" t="s">
        <v>18481</v>
      </c>
      <c r="M1235" s="23" t="s">
        <v>7274</v>
      </c>
      <c r="N1235" s="23" t="s">
        <v>18421</v>
      </c>
      <c r="O1235" s="23" t="s">
        <v>18482</v>
      </c>
      <c r="P1235" s="25" t="s">
        <v>18483</v>
      </c>
      <c r="Q1235" s="25" t="s">
        <v>18484</v>
      </c>
      <c r="R1235" s="25" t="s">
        <v>16880</v>
      </c>
      <c r="S1235" s="25" t="s">
        <v>18485</v>
      </c>
      <c r="T1235" s="23" t="s">
        <v>7226</v>
      </c>
      <c r="U1235" s="23" t="s">
        <v>7226</v>
      </c>
      <c r="V1235" s="25" t="s">
        <v>18484</v>
      </c>
      <c r="W1235" s="23" t="s">
        <v>13264</v>
      </c>
      <c r="X1235" s="23" t="s">
        <v>7226</v>
      </c>
      <c r="Y1235" s="23" t="s">
        <v>7226</v>
      </c>
      <c r="Z1235" s="25" t="s">
        <v>7225</v>
      </c>
      <c r="AA1235" s="23" t="s">
        <v>8026</v>
      </c>
      <c r="AB1235" s="23" t="s">
        <v>18427</v>
      </c>
      <c r="AC1235" s="25" t="s">
        <v>18486</v>
      </c>
    </row>
    <row r="1236" spans="2:29" x14ac:dyDescent="0.25">
      <c r="B1236" s="21" t="s">
        <v>8011</v>
      </c>
      <c r="C1236" s="22" t="s">
        <v>9814</v>
      </c>
      <c r="D1236" s="23" t="s">
        <v>8011</v>
      </c>
      <c r="E1236" s="23" t="s">
        <v>8487</v>
      </c>
      <c r="F1236" s="23" t="s">
        <v>16841</v>
      </c>
      <c r="G1236" s="23" t="s">
        <v>9815</v>
      </c>
      <c r="H1236" s="23" t="s">
        <v>18487</v>
      </c>
      <c r="I1236" s="23" t="s">
        <v>18417</v>
      </c>
      <c r="J1236" s="23" t="s">
        <v>18418</v>
      </c>
      <c r="K1236" s="23" t="s">
        <v>18488</v>
      </c>
      <c r="L1236" s="24" t="s">
        <v>18489</v>
      </c>
      <c r="M1236" s="23" t="s">
        <v>7274</v>
      </c>
      <c r="N1236" s="23" t="s">
        <v>18421</v>
      </c>
      <c r="O1236" s="23" t="s">
        <v>18490</v>
      </c>
      <c r="P1236" s="25" t="s">
        <v>18491</v>
      </c>
      <c r="Q1236" s="25" t="s">
        <v>18492</v>
      </c>
      <c r="R1236" s="25" t="s">
        <v>18493</v>
      </c>
      <c r="S1236" s="25" t="s">
        <v>18494</v>
      </c>
      <c r="T1236" s="23" t="s">
        <v>7226</v>
      </c>
      <c r="U1236" s="23" t="s">
        <v>7226</v>
      </c>
      <c r="V1236" s="25" t="s">
        <v>18492</v>
      </c>
      <c r="W1236" s="23" t="s">
        <v>13264</v>
      </c>
      <c r="X1236" s="23" t="s">
        <v>7226</v>
      </c>
      <c r="Y1236" s="23" t="s">
        <v>7226</v>
      </c>
      <c r="Z1236" s="25" t="s">
        <v>7225</v>
      </c>
      <c r="AA1236" s="23" t="s">
        <v>8026</v>
      </c>
      <c r="AB1236" s="23" t="s">
        <v>18427</v>
      </c>
      <c r="AC1236" s="25" t="s">
        <v>18495</v>
      </c>
    </row>
    <row r="1237" spans="2:29" x14ac:dyDescent="0.25">
      <c r="B1237" s="21" t="s">
        <v>8011</v>
      </c>
      <c r="C1237" s="22" t="s">
        <v>9814</v>
      </c>
      <c r="D1237" s="23" t="s">
        <v>8011</v>
      </c>
      <c r="E1237" s="23" t="s">
        <v>8487</v>
      </c>
      <c r="F1237" s="23" t="s">
        <v>16841</v>
      </c>
      <c r="G1237" s="23" t="s">
        <v>9815</v>
      </c>
      <c r="H1237" s="23" t="s">
        <v>18496</v>
      </c>
      <c r="I1237" s="23" t="s">
        <v>18417</v>
      </c>
      <c r="J1237" s="23" t="s">
        <v>18418</v>
      </c>
      <c r="K1237" s="23" t="s">
        <v>18497</v>
      </c>
      <c r="L1237" s="24" t="s">
        <v>18498</v>
      </c>
      <c r="M1237" s="23" t="s">
        <v>7274</v>
      </c>
      <c r="N1237" s="23" t="s">
        <v>18421</v>
      </c>
      <c r="O1237" s="23" t="s">
        <v>18499</v>
      </c>
      <c r="P1237" s="25" t="s">
        <v>18500</v>
      </c>
      <c r="Q1237" s="25" t="s">
        <v>18501</v>
      </c>
      <c r="R1237" s="25" t="s">
        <v>18502</v>
      </c>
      <c r="S1237" s="25" t="s">
        <v>18503</v>
      </c>
      <c r="T1237" s="23" t="s">
        <v>7226</v>
      </c>
      <c r="U1237" s="23" t="s">
        <v>7226</v>
      </c>
      <c r="V1237" s="25" t="s">
        <v>18501</v>
      </c>
      <c r="W1237" s="23" t="s">
        <v>13264</v>
      </c>
      <c r="X1237" s="23" t="s">
        <v>7226</v>
      </c>
      <c r="Y1237" s="23" t="s">
        <v>7226</v>
      </c>
      <c r="Z1237" s="25" t="s">
        <v>7225</v>
      </c>
      <c r="AA1237" s="23" t="s">
        <v>8026</v>
      </c>
      <c r="AB1237" s="23" t="s">
        <v>18427</v>
      </c>
      <c r="AC1237" s="25" t="s">
        <v>18504</v>
      </c>
    </row>
    <row r="1238" spans="2:29" x14ac:dyDescent="0.25">
      <c r="B1238" s="21"/>
      <c r="C1238" s="22"/>
      <c r="D1238" s="23"/>
      <c r="E1238" s="23"/>
      <c r="F1238" s="23"/>
      <c r="G1238" s="23"/>
      <c r="H1238" s="26"/>
      <c r="I1238" s="23"/>
      <c r="J1238" s="26"/>
      <c r="K1238" s="26"/>
      <c r="L1238" s="27" t="s">
        <v>18505</v>
      </c>
      <c r="M1238" s="26"/>
      <c r="N1238" s="26"/>
      <c r="O1238" s="26"/>
      <c r="P1238" s="28" t="s">
        <v>18506</v>
      </c>
      <c r="Q1238" s="28" t="s">
        <v>18507</v>
      </c>
      <c r="R1238" s="28" t="s">
        <v>18508</v>
      </c>
      <c r="S1238" s="28" t="s">
        <v>18509</v>
      </c>
      <c r="T1238" s="26"/>
      <c r="U1238" s="26"/>
      <c r="V1238" s="28" t="s">
        <v>18507</v>
      </c>
      <c r="W1238" s="26"/>
      <c r="X1238" s="26"/>
      <c r="Y1238" s="26"/>
      <c r="Z1238" s="28" t="s">
        <v>7225</v>
      </c>
      <c r="AA1238" s="26"/>
      <c r="AB1238" s="26"/>
      <c r="AC1238" s="28" t="s">
        <v>18510</v>
      </c>
    </row>
    <row r="1239" spans="2:29" x14ac:dyDescent="0.25">
      <c r="B1239" s="21" t="s">
        <v>8011</v>
      </c>
      <c r="C1239" s="22" t="s">
        <v>9895</v>
      </c>
      <c r="D1239" s="23" t="s">
        <v>8011</v>
      </c>
      <c r="E1239" s="23" t="s">
        <v>7580</v>
      </c>
      <c r="F1239" s="23" t="s">
        <v>14946</v>
      </c>
      <c r="G1239" s="23" t="s">
        <v>9896</v>
      </c>
      <c r="H1239" s="23" t="s">
        <v>18511</v>
      </c>
      <c r="I1239" s="23" t="s">
        <v>18512</v>
      </c>
      <c r="J1239" s="23" t="s">
        <v>18513</v>
      </c>
      <c r="K1239" s="23" t="s">
        <v>18514</v>
      </c>
      <c r="L1239" s="24" t="s">
        <v>18515</v>
      </c>
      <c r="M1239" s="23" t="s">
        <v>7274</v>
      </c>
      <c r="N1239" s="23" t="s">
        <v>7450</v>
      </c>
      <c r="O1239" s="23" t="s">
        <v>18516</v>
      </c>
      <c r="P1239" s="25" t="s">
        <v>18517</v>
      </c>
      <c r="Q1239" s="25" t="s">
        <v>18518</v>
      </c>
      <c r="R1239" s="25" t="s">
        <v>18519</v>
      </c>
      <c r="S1239" s="25" t="s">
        <v>18520</v>
      </c>
      <c r="T1239" s="23" t="s">
        <v>7447</v>
      </c>
      <c r="U1239" s="23" t="s">
        <v>14896</v>
      </c>
      <c r="V1239" s="25" t="s">
        <v>18521</v>
      </c>
      <c r="W1239" s="23" t="s">
        <v>13264</v>
      </c>
      <c r="X1239" s="23" t="s">
        <v>7226</v>
      </c>
      <c r="Y1239" s="23" t="s">
        <v>7226</v>
      </c>
      <c r="Z1239" s="25" t="s">
        <v>7225</v>
      </c>
      <c r="AA1239" s="23" t="s">
        <v>8026</v>
      </c>
      <c r="AB1239" s="23" t="s">
        <v>15573</v>
      </c>
      <c r="AC1239" s="25" t="s">
        <v>18522</v>
      </c>
    </row>
    <row r="1240" spans="2:29" x14ac:dyDescent="0.25">
      <c r="B1240" s="21" t="s">
        <v>8011</v>
      </c>
      <c r="C1240" s="22" t="s">
        <v>9895</v>
      </c>
      <c r="D1240" s="23" t="s">
        <v>8011</v>
      </c>
      <c r="E1240" s="23" t="s">
        <v>7580</v>
      </c>
      <c r="F1240" s="23" t="s">
        <v>14946</v>
      </c>
      <c r="G1240" s="23" t="s">
        <v>9896</v>
      </c>
      <c r="H1240" s="23" t="s">
        <v>18523</v>
      </c>
      <c r="I1240" s="23" t="s">
        <v>18512</v>
      </c>
      <c r="J1240" s="23" t="s">
        <v>18513</v>
      </c>
      <c r="K1240" s="23" t="s">
        <v>18524</v>
      </c>
      <c r="L1240" s="24" t="s">
        <v>18515</v>
      </c>
      <c r="M1240" s="23" t="s">
        <v>7274</v>
      </c>
      <c r="N1240" s="23" t="s">
        <v>7450</v>
      </c>
      <c r="O1240" s="23" t="s">
        <v>18516</v>
      </c>
      <c r="P1240" s="25" t="s">
        <v>18517</v>
      </c>
      <c r="Q1240" s="25" t="s">
        <v>18525</v>
      </c>
      <c r="R1240" s="25" t="s">
        <v>18526</v>
      </c>
      <c r="S1240" s="25" t="s">
        <v>18527</v>
      </c>
      <c r="T1240" s="23" t="s">
        <v>7447</v>
      </c>
      <c r="U1240" s="23" t="s">
        <v>13766</v>
      </c>
      <c r="V1240" s="25" t="s">
        <v>18528</v>
      </c>
      <c r="W1240" s="23" t="s">
        <v>13264</v>
      </c>
      <c r="X1240" s="23" t="s">
        <v>7226</v>
      </c>
      <c r="Y1240" s="23" t="s">
        <v>7226</v>
      </c>
      <c r="Z1240" s="25" t="s">
        <v>7225</v>
      </c>
      <c r="AA1240" s="23" t="s">
        <v>8026</v>
      </c>
      <c r="AB1240" s="23" t="s">
        <v>15573</v>
      </c>
      <c r="AC1240" s="25" t="s">
        <v>18529</v>
      </c>
    </row>
    <row r="1241" spans="2:29" x14ac:dyDescent="0.25">
      <c r="B1241" s="21" t="s">
        <v>8011</v>
      </c>
      <c r="C1241" s="22" t="s">
        <v>9895</v>
      </c>
      <c r="D1241" s="23" t="s">
        <v>8011</v>
      </c>
      <c r="E1241" s="23" t="s">
        <v>7580</v>
      </c>
      <c r="F1241" s="23" t="s">
        <v>14946</v>
      </c>
      <c r="G1241" s="23" t="s">
        <v>9896</v>
      </c>
      <c r="H1241" s="23" t="s">
        <v>18530</v>
      </c>
      <c r="I1241" s="23" t="s">
        <v>18512</v>
      </c>
      <c r="J1241" s="23" t="s">
        <v>18513</v>
      </c>
      <c r="K1241" s="23" t="s">
        <v>18531</v>
      </c>
      <c r="L1241" s="24" t="s">
        <v>18515</v>
      </c>
      <c r="M1241" s="23" t="s">
        <v>7274</v>
      </c>
      <c r="N1241" s="23" t="s">
        <v>7450</v>
      </c>
      <c r="O1241" s="23" t="s">
        <v>18516</v>
      </c>
      <c r="P1241" s="25" t="s">
        <v>18517</v>
      </c>
      <c r="Q1241" s="25" t="s">
        <v>18532</v>
      </c>
      <c r="R1241" s="25" t="s">
        <v>12009</v>
      </c>
      <c r="S1241" s="25" t="s">
        <v>18533</v>
      </c>
      <c r="T1241" s="23" t="s">
        <v>7447</v>
      </c>
      <c r="U1241" s="23" t="s">
        <v>9906</v>
      </c>
      <c r="V1241" s="25" t="s">
        <v>18534</v>
      </c>
      <c r="W1241" s="23" t="s">
        <v>13264</v>
      </c>
      <c r="X1241" s="23" t="s">
        <v>7226</v>
      </c>
      <c r="Y1241" s="23" t="s">
        <v>7226</v>
      </c>
      <c r="Z1241" s="25" t="s">
        <v>7225</v>
      </c>
      <c r="AA1241" s="23" t="s">
        <v>8026</v>
      </c>
      <c r="AB1241" s="23" t="s">
        <v>15573</v>
      </c>
      <c r="AC1241" s="25" t="s">
        <v>18535</v>
      </c>
    </row>
    <row r="1242" spans="2:29" x14ac:dyDescent="0.25">
      <c r="B1242" s="21" t="s">
        <v>8011</v>
      </c>
      <c r="C1242" s="22" t="s">
        <v>9895</v>
      </c>
      <c r="D1242" s="23" t="s">
        <v>8011</v>
      </c>
      <c r="E1242" s="23" t="s">
        <v>7580</v>
      </c>
      <c r="F1242" s="23" t="s">
        <v>14946</v>
      </c>
      <c r="G1242" s="23" t="s">
        <v>9896</v>
      </c>
      <c r="H1242" s="23" t="s">
        <v>18536</v>
      </c>
      <c r="I1242" s="23" t="s">
        <v>18512</v>
      </c>
      <c r="J1242" s="23" t="s">
        <v>18513</v>
      </c>
      <c r="K1242" s="23" t="s">
        <v>18537</v>
      </c>
      <c r="L1242" s="24" t="s">
        <v>18515</v>
      </c>
      <c r="M1242" s="23" t="s">
        <v>7274</v>
      </c>
      <c r="N1242" s="23" t="s">
        <v>7450</v>
      </c>
      <c r="O1242" s="23" t="s">
        <v>18516</v>
      </c>
      <c r="P1242" s="25" t="s">
        <v>18517</v>
      </c>
      <c r="Q1242" s="25" t="s">
        <v>18538</v>
      </c>
      <c r="R1242" s="25" t="s">
        <v>18539</v>
      </c>
      <c r="S1242" s="25" t="s">
        <v>18540</v>
      </c>
      <c r="T1242" s="23" t="s">
        <v>7447</v>
      </c>
      <c r="U1242" s="23" t="s">
        <v>18541</v>
      </c>
      <c r="V1242" s="25" t="s">
        <v>18542</v>
      </c>
      <c r="W1242" s="23" t="s">
        <v>13264</v>
      </c>
      <c r="X1242" s="23" t="s">
        <v>7226</v>
      </c>
      <c r="Y1242" s="23" t="s">
        <v>7226</v>
      </c>
      <c r="Z1242" s="25" t="s">
        <v>7225</v>
      </c>
      <c r="AA1242" s="23" t="s">
        <v>8026</v>
      </c>
      <c r="AB1242" s="23" t="s">
        <v>15573</v>
      </c>
      <c r="AC1242" s="25" t="s">
        <v>18543</v>
      </c>
    </row>
    <row r="1243" spans="2:29" x14ac:dyDescent="0.25">
      <c r="B1243" s="21" t="s">
        <v>8011</v>
      </c>
      <c r="C1243" s="22" t="s">
        <v>9895</v>
      </c>
      <c r="D1243" s="23" t="s">
        <v>8011</v>
      </c>
      <c r="E1243" s="23" t="s">
        <v>7580</v>
      </c>
      <c r="F1243" s="23" t="s">
        <v>14946</v>
      </c>
      <c r="G1243" s="23" t="s">
        <v>9896</v>
      </c>
      <c r="H1243" s="23" t="s">
        <v>18544</v>
      </c>
      <c r="I1243" s="23" t="s">
        <v>18512</v>
      </c>
      <c r="J1243" s="23" t="s">
        <v>18513</v>
      </c>
      <c r="K1243" s="23" t="s">
        <v>18545</v>
      </c>
      <c r="L1243" s="24" t="s">
        <v>18515</v>
      </c>
      <c r="M1243" s="23" t="s">
        <v>7274</v>
      </c>
      <c r="N1243" s="23" t="s">
        <v>7450</v>
      </c>
      <c r="O1243" s="23" t="s">
        <v>18516</v>
      </c>
      <c r="P1243" s="25" t="s">
        <v>18517</v>
      </c>
      <c r="Q1243" s="25" t="s">
        <v>18546</v>
      </c>
      <c r="R1243" s="25" t="s">
        <v>13983</v>
      </c>
      <c r="S1243" s="25" t="s">
        <v>18547</v>
      </c>
      <c r="T1243" s="23" t="s">
        <v>7447</v>
      </c>
      <c r="U1243" s="23" t="s">
        <v>9929</v>
      </c>
      <c r="V1243" s="25" t="s">
        <v>18548</v>
      </c>
      <c r="W1243" s="23" t="s">
        <v>13264</v>
      </c>
      <c r="X1243" s="23" t="s">
        <v>7226</v>
      </c>
      <c r="Y1243" s="23" t="s">
        <v>7226</v>
      </c>
      <c r="Z1243" s="25" t="s">
        <v>7225</v>
      </c>
      <c r="AA1243" s="23" t="s">
        <v>8026</v>
      </c>
      <c r="AB1243" s="23" t="s">
        <v>15573</v>
      </c>
      <c r="AC1243" s="25" t="s">
        <v>18549</v>
      </c>
    </row>
    <row r="1244" spans="2:29" x14ac:dyDescent="0.25">
      <c r="B1244" s="21" t="s">
        <v>8011</v>
      </c>
      <c r="C1244" s="22" t="s">
        <v>9895</v>
      </c>
      <c r="D1244" s="23" t="s">
        <v>8011</v>
      </c>
      <c r="E1244" s="23" t="s">
        <v>7580</v>
      </c>
      <c r="F1244" s="23" t="s">
        <v>14946</v>
      </c>
      <c r="G1244" s="23" t="s">
        <v>9896</v>
      </c>
      <c r="H1244" s="23" t="s">
        <v>18550</v>
      </c>
      <c r="I1244" s="23" t="s">
        <v>18512</v>
      </c>
      <c r="J1244" s="23" t="s">
        <v>18513</v>
      </c>
      <c r="K1244" s="23" t="s">
        <v>18551</v>
      </c>
      <c r="L1244" s="24" t="s">
        <v>18515</v>
      </c>
      <c r="M1244" s="23" t="s">
        <v>7274</v>
      </c>
      <c r="N1244" s="23" t="s">
        <v>7450</v>
      </c>
      <c r="O1244" s="23" t="s">
        <v>18516</v>
      </c>
      <c r="P1244" s="25" t="s">
        <v>18517</v>
      </c>
      <c r="Q1244" s="25" t="s">
        <v>18552</v>
      </c>
      <c r="R1244" s="25" t="s">
        <v>18553</v>
      </c>
      <c r="S1244" s="25" t="s">
        <v>18554</v>
      </c>
      <c r="T1244" s="23" t="s">
        <v>7447</v>
      </c>
      <c r="U1244" s="23" t="s">
        <v>16505</v>
      </c>
      <c r="V1244" s="25" t="s">
        <v>18555</v>
      </c>
      <c r="W1244" s="23" t="s">
        <v>13264</v>
      </c>
      <c r="X1244" s="23" t="s">
        <v>7226</v>
      </c>
      <c r="Y1244" s="23" t="s">
        <v>7226</v>
      </c>
      <c r="Z1244" s="25" t="s">
        <v>7225</v>
      </c>
      <c r="AA1244" s="23" t="s">
        <v>8026</v>
      </c>
      <c r="AB1244" s="23" t="s">
        <v>15573</v>
      </c>
      <c r="AC1244" s="25" t="s">
        <v>18556</v>
      </c>
    </row>
    <row r="1245" spans="2:29" x14ac:dyDescent="0.25">
      <c r="B1245" s="21" t="s">
        <v>8011</v>
      </c>
      <c r="C1245" s="22" t="s">
        <v>9895</v>
      </c>
      <c r="D1245" s="23" t="s">
        <v>8011</v>
      </c>
      <c r="E1245" s="23" t="s">
        <v>7580</v>
      </c>
      <c r="F1245" s="23" t="s">
        <v>14946</v>
      </c>
      <c r="G1245" s="23" t="s">
        <v>9896</v>
      </c>
      <c r="H1245" s="23" t="s">
        <v>18557</v>
      </c>
      <c r="I1245" s="23" t="s">
        <v>18512</v>
      </c>
      <c r="J1245" s="23" t="s">
        <v>18513</v>
      </c>
      <c r="K1245" s="23" t="s">
        <v>18558</v>
      </c>
      <c r="L1245" s="24" t="s">
        <v>18515</v>
      </c>
      <c r="M1245" s="23" t="s">
        <v>7274</v>
      </c>
      <c r="N1245" s="23" t="s">
        <v>7450</v>
      </c>
      <c r="O1245" s="23" t="s">
        <v>18516</v>
      </c>
      <c r="P1245" s="25" t="s">
        <v>18517</v>
      </c>
      <c r="Q1245" s="25" t="s">
        <v>18559</v>
      </c>
      <c r="R1245" s="25" t="s">
        <v>18560</v>
      </c>
      <c r="S1245" s="25" t="s">
        <v>18561</v>
      </c>
      <c r="T1245" s="23" t="s">
        <v>7447</v>
      </c>
      <c r="U1245" s="23" t="s">
        <v>18562</v>
      </c>
      <c r="V1245" s="25" t="s">
        <v>18563</v>
      </c>
      <c r="W1245" s="23" t="s">
        <v>13264</v>
      </c>
      <c r="X1245" s="23" t="s">
        <v>7226</v>
      </c>
      <c r="Y1245" s="23" t="s">
        <v>7226</v>
      </c>
      <c r="Z1245" s="25" t="s">
        <v>7225</v>
      </c>
      <c r="AA1245" s="23" t="s">
        <v>8026</v>
      </c>
      <c r="AB1245" s="23" t="s">
        <v>15573</v>
      </c>
      <c r="AC1245" s="25" t="s">
        <v>18564</v>
      </c>
    </row>
    <row r="1246" spans="2:29" x14ac:dyDescent="0.25">
      <c r="B1246" s="21" t="s">
        <v>8011</v>
      </c>
      <c r="C1246" s="22" t="s">
        <v>9895</v>
      </c>
      <c r="D1246" s="23" t="s">
        <v>8011</v>
      </c>
      <c r="E1246" s="23" t="s">
        <v>7580</v>
      </c>
      <c r="F1246" s="23" t="s">
        <v>14946</v>
      </c>
      <c r="G1246" s="23" t="s">
        <v>9896</v>
      </c>
      <c r="H1246" s="23" t="s">
        <v>18565</v>
      </c>
      <c r="I1246" s="23" t="s">
        <v>18512</v>
      </c>
      <c r="J1246" s="23" t="s">
        <v>18513</v>
      </c>
      <c r="K1246" s="23" t="s">
        <v>18566</v>
      </c>
      <c r="L1246" s="24" t="s">
        <v>18515</v>
      </c>
      <c r="M1246" s="23" t="s">
        <v>7274</v>
      </c>
      <c r="N1246" s="23" t="s">
        <v>7450</v>
      </c>
      <c r="O1246" s="23" t="s">
        <v>18516</v>
      </c>
      <c r="P1246" s="25" t="s">
        <v>18517</v>
      </c>
      <c r="Q1246" s="25" t="s">
        <v>18567</v>
      </c>
      <c r="R1246" s="25" t="s">
        <v>18568</v>
      </c>
      <c r="S1246" s="25" t="s">
        <v>18569</v>
      </c>
      <c r="T1246" s="23" t="s">
        <v>7447</v>
      </c>
      <c r="U1246" s="23" t="s">
        <v>13060</v>
      </c>
      <c r="V1246" s="25" t="s">
        <v>18570</v>
      </c>
      <c r="W1246" s="23" t="s">
        <v>13264</v>
      </c>
      <c r="X1246" s="23" t="s">
        <v>7226</v>
      </c>
      <c r="Y1246" s="23" t="s">
        <v>7226</v>
      </c>
      <c r="Z1246" s="25" t="s">
        <v>7225</v>
      </c>
      <c r="AA1246" s="23" t="s">
        <v>8026</v>
      </c>
      <c r="AB1246" s="23" t="s">
        <v>15573</v>
      </c>
      <c r="AC1246" s="25" t="s">
        <v>18571</v>
      </c>
    </row>
    <row r="1247" spans="2:29" x14ac:dyDescent="0.25">
      <c r="B1247" s="21" t="s">
        <v>8011</v>
      </c>
      <c r="C1247" s="22" t="s">
        <v>9895</v>
      </c>
      <c r="D1247" s="23" t="s">
        <v>8011</v>
      </c>
      <c r="E1247" s="23" t="s">
        <v>7580</v>
      </c>
      <c r="F1247" s="23" t="s">
        <v>14946</v>
      </c>
      <c r="G1247" s="23" t="s">
        <v>9896</v>
      </c>
      <c r="H1247" s="23" t="s">
        <v>18572</v>
      </c>
      <c r="I1247" s="23" t="s">
        <v>18512</v>
      </c>
      <c r="J1247" s="23" t="s">
        <v>18513</v>
      </c>
      <c r="K1247" s="23" t="s">
        <v>18573</v>
      </c>
      <c r="L1247" s="24" t="s">
        <v>18515</v>
      </c>
      <c r="M1247" s="23" t="s">
        <v>7274</v>
      </c>
      <c r="N1247" s="23" t="s">
        <v>7450</v>
      </c>
      <c r="O1247" s="23" t="s">
        <v>18516</v>
      </c>
      <c r="P1247" s="25" t="s">
        <v>18517</v>
      </c>
      <c r="Q1247" s="25" t="s">
        <v>18574</v>
      </c>
      <c r="R1247" s="25" t="s">
        <v>9610</v>
      </c>
      <c r="S1247" s="25" t="s">
        <v>18575</v>
      </c>
      <c r="T1247" s="23" t="s">
        <v>7447</v>
      </c>
      <c r="U1247" s="23" t="s">
        <v>11427</v>
      </c>
      <c r="V1247" s="25" t="s">
        <v>18576</v>
      </c>
      <c r="W1247" s="23" t="s">
        <v>13264</v>
      </c>
      <c r="X1247" s="23" t="s">
        <v>7226</v>
      </c>
      <c r="Y1247" s="23" t="s">
        <v>7226</v>
      </c>
      <c r="Z1247" s="25" t="s">
        <v>7225</v>
      </c>
      <c r="AA1247" s="23" t="s">
        <v>8026</v>
      </c>
      <c r="AB1247" s="23" t="s">
        <v>15573</v>
      </c>
      <c r="AC1247" s="25" t="s">
        <v>18577</v>
      </c>
    </row>
    <row r="1248" spans="2:29" x14ac:dyDescent="0.25">
      <c r="B1248" s="21" t="s">
        <v>8011</v>
      </c>
      <c r="C1248" s="22" t="s">
        <v>9895</v>
      </c>
      <c r="D1248" s="23" t="s">
        <v>8011</v>
      </c>
      <c r="E1248" s="23" t="s">
        <v>7580</v>
      </c>
      <c r="F1248" s="23" t="s">
        <v>14946</v>
      </c>
      <c r="G1248" s="23" t="s">
        <v>9896</v>
      </c>
      <c r="H1248" s="23" t="s">
        <v>18578</v>
      </c>
      <c r="I1248" s="23" t="s">
        <v>18512</v>
      </c>
      <c r="J1248" s="23" t="s">
        <v>18513</v>
      </c>
      <c r="K1248" s="23" t="s">
        <v>18579</v>
      </c>
      <c r="L1248" s="24" t="s">
        <v>18515</v>
      </c>
      <c r="M1248" s="23" t="s">
        <v>7274</v>
      </c>
      <c r="N1248" s="23" t="s">
        <v>7450</v>
      </c>
      <c r="O1248" s="23" t="s">
        <v>18516</v>
      </c>
      <c r="P1248" s="25" t="s">
        <v>18517</v>
      </c>
      <c r="Q1248" s="25" t="s">
        <v>18580</v>
      </c>
      <c r="R1248" s="25" t="s">
        <v>10685</v>
      </c>
      <c r="S1248" s="25" t="s">
        <v>18581</v>
      </c>
      <c r="T1248" s="23" t="s">
        <v>7447</v>
      </c>
      <c r="U1248" s="23" t="s">
        <v>11427</v>
      </c>
      <c r="V1248" s="25" t="s">
        <v>18582</v>
      </c>
      <c r="W1248" s="23" t="s">
        <v>13264</v>
      </c>
      <c r="X1248" s="23" t="s">
        <v>7226</v>
      </c>
      <c r="Y1248" s="23" t="s">
        <v>7226</v>
      </c>
      <c r="Z1248" s="25" t="s">
        <v>7225</v>
      </c>
      <c r="AA1248" s="23" t="s">
        <v>8026</v>
      </c>
      <c r="AB1248" s="23" t="s">
        <v>15573</v>
      </c>
      <c r="AC1248" s="25" t="s">
        <v>18583</v>
      </c>
    </row>
    <row r="1249" spans="2:29" x14ac:dyDescent="0.25">
      <c r="B1249" s="21" t="s">
        <v>8011</v>
      </c>
      <c r="C1249" s="22" t="s">
        <v>9895</v>
      </c>
      <c r="D1249" s="23" t="s">
        <v>8011</v>
      </c>
      <c r="E1249" s="23" t="s">
        <v>7580</v>
      </c>
      <c r="F1249" s="23" t="s">
        <v>14946</v>
      </c>
      <c r="G1249" s="23" t="s">
        <v>9896</v>
      </c>
      <c r="H1249" s="23" t="s">
        <v>18584</v>
      </c>
      <c r="I1249" s="23" t="s">
        <v>18512</v>
      </c>
      <c r="J1249" s="23" t="s">
        <v>18513</v>
      </c>
      <c r="K1249" s="23" t="s">
        <v>18585</v>
      </c>
      <c r="L1249" s="24" t="s">
        <v>18515</v>
      </c>
      <c r="M1249" s="23" t="s">
        <v>7274</v>
      </c>
      <c r="N1249" s="23" t="s">
        <v>7450</v>
      </c>
      <c r="O1249" s="23" t="s">
        <v>18516</v>
      </c>
      <c r="P1249" s="25" t="s">
        <v>18517</v>
      </c>
      <c r="Q1249" s="25" t="s">
        <v>18586</v>
      </c>
      <c r="R1249" s="25" t="s">
        <v>16382</v>
      </c>
      <c r="S1249" s="25" t="s">
        <v>18587</v>
      </c>
      <c r="T1249" s="23" t="s">
        <v>7447</v>
      </c>
      <c r="U1249" s="23" t="s">
        <v>14607</v>
      </c>
      <c r="V1249" s="25" t="s">
        <v>18588</v>
      </c>
      <c r="W1249" s="23" t="s">
        <v>13264</v>
      </c>
      <c r="X1249" s="23" t="s">
        <v>7226</v>
      </c>
      <c r="Y1249" s="23" t="s">
        <v>7226</v>
      </c>
      <c r="Z1249" s="25" t="s">
        <v>7225</v>
      </c>
      <c r="AA1249" s="23" t="s">
        <v>8026</v>
      </c>
      <c r="AB1249" s="23" t="s">
        <v>15573</v>
      </c>
      <c r="AC1249" s="25" t="s">
        <v>18589</v>
      </c>
    </row>
    <row r="1250" spans="2:29" x14ac:dyDescent="0.25">
      <c r="B1250" s="21" t="s">
        <v>8011</v>
      </c>
      <c r="C1250" s="22" t="s">
        <v>9895</v>
      </c>
      <c r="D1250" s="23" t="s">
        <v>8011</v>
      </c>
      <c r="E1250" s="23" t="s">
        <v>7580</v>
      </c>
      <c r="F1250" s="23" t="s">
        <v>14946</v>
      </c>
      <c r="G1250" s="23" t="s">
        <v>9896</v>
      </c>
      <c r="H1250" s="23" t="s">
        <v>18590</v>
      </c>
      <c r="I1250" s="23" t="s">
        <v>18512</v>
      </c>
      <c r="J1250" s="23" t="s">
        <v>18513</v>
      </c>
      <c r="K1250" s="23" t="s">
        <v>18591</v>
      </c>
      <c r="L1250" s="24" t="s">
        <v>18515</v>
      </c>
      <c r="M1250" s="23" t="s">
        <v>7274</v>
      </c>
      <c r="N1250" s="23" t="s">
        <v>7450</v>
      </c>
      <c r="O1250" s="23" t="s">
        <v>18516</v>
      </c>
      <c r="P1250" s="25" t="s">
        <v>18517</v>
      </c>
      <c r="Q1250" s="25" t="s">
        <v>18592</v>
      </c>
      <c r="R1250" s="25" t="s">
        <v>14636</v>
      </c>
      <c r="S1250" s="25" t="s">
        <v>18593</v>
      </c>
      <c r="T1250" s="23" t="s">
        <v>7447</v>
      </c>
      <c r="U1250" s="23" t="s">
        <v>2072</v>
      </c>
      <c r="V1250" s="25" t="s">
        <v>18594</v>
      </c>
      <c r="W1250" s="23" t="s">
        <v>13264</v>
      </c>
      <c r="X1250" s="23" t="s">
        <v>7226</v>
      </c>
      <c r="Y1250" s="23" t="s">
        <v>7226</v>
      </c>
      <c r="Z1250" s="25" t="s">
        <v>7225</v>
      </c>
      <c r="AA1250" s="23" t="s">
        <v>8026</v>
      </c>
      <c r="AB1250" s="23" t="s">
        <v>15573</v>
      </c>
      <c r="AC1250" s="25" t="s">
        <v>18595</v>
      </c>
    </row>
    <row r="1251" spans="2:29" x14ac:dyDescent="0.25">
      <c r="B1251" s="21" t="s">
        <v>8011</v>
      </c>
      <c r="C1251" s="22" t="s">
        <v>9895</v>
      </c>
      <c r="D1251" s="23" t="s">
        <v>8011</v>
      </c>
      <c r="E1251" s="23" t="s">
        <v>7580</v>
      </c>
      <c r="F1251" s="23" t="s">
        <v>14946</v>
      </c>
      <c r="G1251" s="23" t="s">
        <v>9896</v>
      </c>
      <c r="H1251" s="23" t="s">
        <v>18596</v>
      </c>
      <c r="I1251" s="23" t="s">
        <v>18512</v>
      </c>
      <c r="J1251" s="23" t="s">
        <v>18513</v>
      </c>
      <c r="K1251" s="23" t="s">
        <v>18597</v>
      </c>
      <c r="L1251" s="24" t="s">
        <v>18515</v>
      </c>
      <c r="M1251" s="23" t="s">
        <v>7274</v>
      </c>
      <c r="N1251" s="23" t="s">
        <v>7450</v>
      </c>
      <c r="O1251" s="23" t="s">
        <v>18516</v>
      </c>
      <c r="P1251" s="25" t="s">
        <v>18517</v>
      </c>
      <c r="Q1251" s="25" t="s">
        <v>18598</v>
      </c>
      <c r="R1251" s="25" t="s">
        <v>13078</v>
      </c>
      <c r="S1251" s="25" t="s">
        <v>18599</v>
      </c>
      <c r="T1251" s="23" t="s">
        <v>7447</v>
      </c>
      <c r="U1251" s="23" t="s">
        <v>16042</v>
      </c>
      <c r="V1251" s="25" t="s">
        <v>18600</v>
      </c>
      <c r="W1251" s="23" t="s">
        <v>13264</v>
      </c>
      <c r="X1251" s="23" t="s">
        <v>7226</v>
      </c>
      <c r="Y1251" s="23" t="s">
        <v>7226</v>
      </c>
      <c r="Z1251" s="25" t="s">
        <v>7225</v>
      </c>
      <c r="AA1251" s="23" t="s">
        <v>8026</v>
      </c>
      <c r="AB1251" s="23" t="s">
        <v>15573</v>
      </c>
      <c r="AC1251" s="25" t="s">
        <v>18601</v>
      </c>
    </row>
    <row r="1252" spans="2:29" x14ac:dyDescent="0.25">
      <c r="B1252" s="21" t="s">
        <v>8011</v>
      </c>
      <c r="C1252" s="22" t="s">
        <v>9895</v>
      </c>
      <c r="D1252" s="23" t="s">
        <v>8011</v>
      </c>
      <c r="E1252" s="23" t="s">
        <v>7580</v>
      </c>
      <c r="F1252" s="23" t="s">
        <v>14946</v>
      </c>
      <c r="G1252" s="23" t="s">
        <v>9896</v>
      </c>
      <c r="H1252" s="23" t="s">
        <v>18602</v>
      </c>
      <c r="I1252" s="23" t="s">
        <v>18512</v>
      </c>
      <c r="J1252" s="23" t="s">
        <v>18513</v>
      </c>
      <c r="K1252" s="23" t="s">
        <v>18603</v>
      </c>
      <c r="L1252" s="24" t="s">
        <v>18515</v>
      </c>
      <c r="M1252" s="23" t="s">
        <v>7274</v>
      </c>
      <c r="N1252" s="23" t="s">
        <v>7450</v>
      </c>
      <c r="O1252" s="23" t="s">
        <v>18516</v>
      </c>
      <c r="P1252" s="25" t="s">
        <v>18517</v>
      </c>
      <c r="Q1252" s="25" t="s">
        <v>18604</v>
      </c>
      <c r="R1252" s="25" t="s">
        <v>12706</v>
      </c>
      <c r="S1252" s="25" t="s">
        <v>18605</v>
      </c>
      <c r="T1252" s="23" t="s">
        <v>7447</v>
      </c>
      <c r="U1252" s="23" t="s">
        <v>14137</v>
      </c>
      <c r="V1252" s="25" t="s">
        <v>18606</v>
      </c>
      <c r="W1252" s="23" t="s">
        <v>13264</v>
      </c>
      <c r="X1252" s="23" t="s">
        <v>7226</v>
      </c>
      <c r="Y1252" s="23" t="s">
        <v>7226</v>
      </c>
      <c r="Z1252" s="25" t="s">
        <v>7225</v>
      </c>
      <c r="AA1252" s="23" t="s">
        <v>8026</v>
      </c>
      <c r="AB1252" s="23" t="s">
        <v>15573</v>
      </c>
      <c r="AC1252" s="25" t="s">
        <v>18607</v>
      </c>
    </row>
    <row r="1253" spans="2:29" x14ac:dyDescent="0.25">
      <c r="B1253" s="21" t="s">
        <v>8011</v>
      </c>
      <c r="C1253" s="22" t="s">
        <v>9895</v>
      </c>
      <c r="D1253" s="23" t="s">
        <v>8011</v>
      </c>
      <c r="E1253" s="23" t="s">
        <v>7580</v>
      </c>
      <c r="F1253" s="23" t="s">
        <v>14946</v>
      </c>
      <c r="G1253" s="23" t="s">
        <v>9896</v>
      </c>
      <c r="H1253" s="23" t="s">
        <v>18608</v>
      </c>
      <c r="I1253" s="23" t="s">
        <v>18512</v>
      </c>
      <c r="J1253" s="23" t="s">
        <v>18513</v>
      </c>
      <c r="K1253" s="23" t="s">
        <v>18609</v>
      </c>
      <c r="L1253" s="24" t="s">
        <v>18515</v>
      </c>
      <c r="M1253" s="23" t="s">
        <v>7274</v>
      </c>
      <c r="N1253" s="23" t="s">
        <v>7450</v>
      </c>
      <c r="O1253" s="23" t="s">
        <v>18516</v>
      </c>
      <c r="P1253" s="25" t="s">
        <v>18517</v>
      </c>
      <c r="Q1253" s="25" t="s">
        <v>18610</v>
      </c>
      <c r="R1253" s="25" t="s">
        <v>18611</v>
      </c>
      <c r="S1253" s="25" t="s">
        <v>18612</v>
      </c>
      <c r="T1253" s="23" t="s">
        <v>7447</v>
      </c>
      <c r="U1253" s="23" t="s">
        <v>9940</v>
      </c>
      <c r="V1253" s="25" t="s">
        <v>18613</v>
      </c>
      <c r="W1253" s="23" t="s">
        <v>13264</v>
      </c>
      <c r="X1253" s="23" t="s">
        <v>7226</v>
      </c>
      <c r="Y1253" s="23" t="s">
        <v>7226</v>
      </c>
      <c r="Z1253" s="25" t="s">
        <v>7225</v>
      </c>
      <c r="AA1253" s="23" t="s">
        <v>8026</v>
      </c>
      <c r="AB1253" s="23" t="s">
        <v>15573</v>
      </c>
      <c r="AC1253" s="25" t="s">
        <v>18614</v>
      </c>
    </row>
    <row r="1254" spans="2:29" x14ac:dyDescent="0.25">
      <c r="B1254" s="21" t="s">
        <v>8011</v>
      </c>
      <c r="C1254" s="22" t="s">
        <v>9895</v>
      </c>
      <c r="D1254" s="23" t="s">
        <v>8011</v>
      </c>
      <c r="E1254" s="23" t="s">
        <v>7580</v>
      </c>
      <c r="F1254" s="23" t="s">
        <v>14946</v>
      </c>
      <c r="G1254" s="23" t="s">
        <v>9896</v>
      </c>
      <c r="H1254" s="23" t="s">
        <v>18615</v>
      </c>
      <c r="I1254" s="23" t="s">
        <v>18512</v>
      </c>
      <c r="J1254" s="23" t="s">
        <v>18513</v>
      </c>
      <c r="K1254" s="23" t="s">
        <v>18616</v>
      </c>
      <c r="L1254" s="24" t="s">
        <v>18515</v>
      </c>
      <c r="M1254" s="23" t="s">
        <v>7274</v>
      </c>
      <c r="N1254" s="23" t="s">
        <v>7450</v>
      </c>
      <c r="O1254" s="23" t="s">
        <v>18516</v>
      </c>
      <c r="P1254" s="25" t="s">
        <v>18517</v>
      </c>
      <c r="Q1254" s="25" t="s">
        <v>18617</v>
      </c>
      <c r="R1254" s="25" t="s">
        <v>15506</v>
      </c>
      <c r="S1254" s="25" t="s">
        <v>18618</v>
      </c>
      <c r="T1254" s="23" t="s">
        <v>7447</v>
      </c>
      <c r="U1254" s="23" t="s">
        <v>9906</v>
      </c>
      <c r="V1254" s="25" t="s">
        <v>18619</v>
      </c>
      <c r="W1254" s="23" t="s">
        <v>13264</v>
      </c>
      <c r="X1254" s="23" t="s">
        <v>7226</v>
      </c>
      <c r="Y1254" s="23" t="s">
        <v>7226</v>
      </c>
      <c r="Z1254" s="25" t="s">
        <v>7225</v>
      </c>
      <c r="AA1254" s="23" t="s">
        <v>8026</v>
      </c>
      <c r="AB1254" s="23" t="s">
        <v>15573</v>
      </c>
      <c r="AC1254" s="25" t="s">
        <v>18620</v>
      </c>
    </row>
    <row r="1255" spans="2:29" x14ac:dyDescent="0.25">
      <c r="B1255" s="21" t="s">
        <v>8011</v>
      </c>
      <c r="C1255" s="22" t="s">
        <v>9895</v>
      </c>
      <c r="D1255" s="23" t="s">
        <v>8011</v>
      </c>
      <c r="E1255" s="23" t="s">
        <v>7580</v>
      </c>
      <c r="F1255" s="23" t="s">
        <v>14946</v>
      </c>
      <c r="G1255" s="23" t="s">
        <v>9896</v>
      </c>
      <c r="H1255" s="23" t="s">
        <v>18621</v>
      </c>
      <c r="I1255" s="23" t="s">
        <v>18512</v>
      </c>
      <c r="J1255" s="23" t="s">
        <v>18513</v>
      </c>
      <c r="K1255" s="23" t="s">
        <v>18622</v>
      </c>
      <c r="L1255" s="24" t="s">
        <v>18515</v>
      </c>
      <c r="M1255" s="23" t="s">
        <v>7274</v>
      </c>
      <c r="N1255" s="23" t="s">
        <v>7450</v>
      </c>
      <c r="O1255" s="23" t="s">
        <v>18516</v>
      </c>
      <c r="P1255" s="25" t="s">
        <v>18517</v>
      </c>
      <c r="Q1255" s="25" t="s">
        <v>18623</v>
      </c>
      <c r="R1255" s="25" t="s">
        <v>7864</v>
      </c>
      <c r="S1255" s="25" t="s">
        <v>18624</v>
      </c>
      <c r="T1255" s="23" t="s">
        <v>7447</v>
      </c>
      <c r="U1255" s="23" t="s">
        <v>9906</v>
      </c>
      <c r="V1255" s="25" t="s">
        <v>18625</v>
      </c>
      <c r="W1255" s="23" t="s">
        <v>13264</v>
      </c>
      <c r="X1255" s="23" t="s">
        <v>7226</v>
      </c>
      <c r="Y1255" s="23" t="s">
        <v>7226</v>
      </c>
      <c r="Z1255" s="25" t="s">
        <v>7225</v>
      </c>
      <c r="AA1255" s="23" t="s">
        <v>8026</v>
      </c>
      <c r="AB1255" s="23" t="s">
        <v>15573</v>
      </c>
      <c r="AC1255" s="25" t="s">
        <v>18626</v>
      </c>
    </row>
    <row r="1256" spans="2:29" x14ac:dyDescent="0.25">
      <c r="B1256" s="21" t="s">
        <v>8011</v>
      </c>
      <c r="C1256" s="22" t="s">
        <v>9895</v>
      </c>
      <c r="D1256" s="23" t="s">
        <v>8011</v>
      </c>
      <c r="E1256" s="23" t="s">
        <v>7580</v>
      </c>
      <c r="F1256" s="23" t="s">
        <v>14946</v>
      </c>
      <c r="G1256" s="23" t="s">
        <v>9896</v>
      </c>
      <c r="H1256" s="23" t="s">
        <v>18627</v>
      </c>
      <c r="I1256" s="23" t="s">
        <v>18512</v>
      </c>
      <c r="J1256" s="23" t="s">
        <v>18513</v>
      </c>
      <c r="K1256" s="23" t="s">
        <v>18628</v>
      </c>
      <c r="L1256" s="24" t="s">
        <v>18515</v>
      </c>
      <c r="M1256" s="23" t="s">
        <v>7274</v>
      </c>
      <c r="N1256" s="23" t="s">
        <v>7450</v>
      </c>
      <c r="O1256" s="23" t="s">
        <v>18516</v>
      </c>
      <c r="P1256" s="25" t="s">
        <v>18517</v>
      </c>
      <c r="Q1256" s="25" t="s">
        <v>18629</v>
      </c>
      <c r="R1256" s="25" t="s">
        <v>16493</v>
      </c>
      <c r="S1256" s="25" t="s">
        <v>18630</v>
      </c>
      <c r="T1256" s="23" t="s">
        <v>7447</v>
      </c>
      <c r="U1256" s="23" t="s">
        <v>18315</v>
      </c>
      <c r="V1256" s="25" t="s">
        <v>18631</v>
      </c>
      <c r="W1256" s="23" t="s">
        <v>13264</v>
      </c>
      <c r="X1256" s="23" t="s">
        <v>7226</v>
      </c>
      <c r="Y1256" s="23" t="s">
        <v>7226</v>
      </c>
      <c r="Z1256" s="25" t="s">
        <v>7225</v>
      </c>
      <c r="AA1256" s="23" t="s">
        <v>8026</v>
      </c>
      <c r="AB1256" s="23" t="s">
        <v>15573</v>
      </c>
      <c r="AC1256" s="25" t="s">
        <v>18632</v>
      </c>
    </row>
    <row r="1257" spans="2:29" x14ac:dyDescent="0.25">
      <c r="B1257" s="21"/>
      <c r="C1257" s="22"/>
      <c r="D1257" s="23"/>
      <c r="E1257" s="23"/>
      <c r="F1257" s="23"/>
      <c r="G1257" s="23"/>
      <c r="H1257" s="26"/>
      <c r="I1257" s="23"/>
      <c r="J1257" s="26"/>
      <c r="K1257" s="26"/>
      <c r="L1257" s="27" t="s">
        <v>18633</v>
      </c>
      <c r="M1257" s="26"/>
      <c r="N1257" s="26"/>
      <c r="O1257" s="26"/>
      <c r="P1257" s="28" t="s">
        <v>18634</v>
      </c>
      <c r="Q1257" s="28" t="s">
        <v>18635</v>
      </c>
      <c r="R1257" s="28" t="s">
        <v>18636</v>
      </c>
      <c r="S1257" s="28" t="s">
        <v>18637</v>
      </c>
      <c r="T1257" s="26"/>
      <c r="U1257" s="26"/>
      <c r="V1257" s="28" t="s">
        <v>18638</v>
      </c>
      <c r="W1257" s="26"/>
      <c r="X1257" s="26"/>
      <c r="Y1257" s="26"/>
      <c r="Z1257" s="28" t="s">
        <v>7225</v>
      </c>
      <c r="AA1257" s="26"/>
      <c r="AB1257" s="26"/>
      <c r="AC1257" s="28" t="s">
        <v>18639</v>
      </c>
    </row>
    <row r="1258" spans="2:29" x14ac:dyDescent="0.25">
      <c r="B1258" s="21" t="s">
        <v>8011</v>
      </c>
      <c r="C1258" s="22" t="s">
        <v>9895</v>
      </c>
      <c r="D1258" s="23" t="s">
        <v>8011</v>
      </c>
      <c r="E1258" s="23" t="s">
        <v>10152</v>
      </c>
      <c r="F1258" s="23" t="s">
        <v>17771</v>
      </c>
      <c r="G1258" s="23" t="s">
        <v>9896</v>
      </c>
      <c r="H1258" s="23" t="s">
        <v>18640</v>
      </c>
      <c r="I1258" s="23" t="s">
        <v>18641</v>
      </c>
      <c r="J1258" s="23" t="s">
        <v>18642</v>
      </c>
      <c r="K1258" s="23" t="s">
        <v>18643</v>
      </c>
      <c r="L1258" s="24" t="s">
        <v>18644</v>
      </c>
      <c r="M1258" s="23" t="s">
        <v>7274</v>
      </c>
      <c r="N1258" s="23" t="s">
        <v>7450</v>
      </c>
      <c r="O1258" s="23" t="s">
        <v>18645</v>
      </c>
      <c r="P1258" s="25" t="s">
        <v>18646</v>
      </c>
      <c r="Q1258" s="25" t="s">
        <v>18647</v>
      </c>
      <c r="R1258" s="25" t="s">
        <v>18648</v>
      </c>
      <c r="S1258" s="25" t="s">
        <v>18649</v>
      </c>
      <c r="T1258" s="23" t="s">
        <v>7220</v>
      </c>
      <c r="U1258" s="23" t="s">
        <v>11149</v>
      </c>
      <c r="V1258" s="25" t="s">
        <v>18650</v>
      </c>
      <c r="W1258" s="23" t="s">
        <v>13264</v>
      </c>
      <c r="X1258" s="23" t="s">
        <v>7226</v>
      </c>
      <c r="Y1258" s="23" t="s">
        <v>7226</v>
      </c>
      <c r="Z1258" s="25" t="s">
        <v>7225</v>
      </c>
      <c r="AA1258" s="23" t="s">
        <v>8026</v>
      </c>
      <c r="AB1258" s="23" t="s">
        <v>15573</v>
      </c>
      <c r="AC1258" s="25" t="s">
        <v>18651</v>
      </c>
    </row>
    <row r="1259" spans="2:29" x14ac:dyDescent="0.25">
      <c r="B1259" s="21" t="s">
        <v>8011</v>
      </c>
      <c r="C1259" s="22" t="s">
        <v>9895</v>
      </c>
      <c r="D1259" s="23" t="s">
        <v>8011</v>
      </c>
      <c r="E1259" s="23" t="s">
        <v>10152</v>
      </c>
      <c r="F1259" s="23" t="s">
        <v>17771</v>
      </c>
      <c r="G1259" s="23" t="s">
        <v>9896</v>
      </c>
      <c r="H1259" s="23" t="s">
        <v>18652</v>
      </c>
      <c r="I1259" s="23" t="s">
        <v>18641</v>
      </c>
      <c r="J1259" s="23" t="s">
        <v>18642</v>
      </c>
      <c r="K1259" s="23" t="s">
        <v>18653</v>
      </c>
      <c r="L1259" s="24" t="s">
        <v>18644</v>
      </c>
      <c r="M1259" s="23" t="s">
        <v>7274</v>
      </c>
      <c r="N1259" s="23" t="s">
        <v>7450</v>
      </c>
      <c r="O1259" s="23" t="s">
        <v>18645</v>
      </c>
      <c r="P1259" s="25" t="s">
        <v>18646</v>
      </c>
      <c r="Q1259" s="25" t="s">
        <v>18654</v>
      </c>
      <c r="R1259" s="25" t="s">
        <v>18655</v>
      </c>
      <c r="S1259" s="25" t="s">
        <v>18656</v>
      </c>
      <c r="T1259" s="23" t="s">
        <v>7220</v>
      </c>
      <c r="U1259" s="23" t="s">
        <v>11130</v>
      </c>
      <c r="V1259" s="25" t="s">
        <v>18657</v>
      </c>
      <c r="W1259" s="23" t="s">
        <v>13264</v>
      </c>
      <c r="X1259" s="23" t="s">
        <v>7226</v>
      </c>
      <c r="Y1259" s="23" t="s">
        <v>7226</v>
      </c>
      <c r="Z1259" s="25" t="s">
        <v>7225</v>
      </c>
      <c r="AA1259" s="23" t="s">
        <v>8026</v>
      </c>
      <c r="AB1259" s="23" t="s">
        <v>15573</v>
      </c>
      <c r="AC1259" s="25" t="s">
        <v>18658</v>
      </c>
    </row>
    <row r="1260" spans="2:29" x14ac:dyDescent="0.25">
      <c r="B1260" s="21" t="s">
        <v>8011</v>
      </c>
      <c r="C1260" s="22" t="s">
        <v>9895</v>
      </c>
      <c r="D1260" s="23" t="s">
        <v>8011</v>
      </c>
      <c r="E1260" s="23" t="s">
        <v>10152</v>
      </c>
      <c r="F1260" s="23" t="s">
        <v>17771</v>
      </c>
      <c r="G1260" s="23" t="s">
        <v>9896</v>
      </c>
      <c r="H1260" s="23" t="s">
        <v>18659</v>
      </c>
      <c r="I1260" s="23" t="s">
        <v>18641</v>
      </c>
      <c r="J1260" s="23" t="s">
        <v>18642</v>
      </c>
      <c r="K1260" s="23" t="s">
        <v>18660</v>
      </c>
      <c r="L1260" s="24" t="s">
        <v>18644</v>
      </c>
      <c r="M1260" s="23" t="s">
        <v>7274</v>
      </c>
      <c r="N1260" s="23" t="s">
        <v>7450</v>
      </c>
      <c r="O1260" s="23" t="s">
        <v>18645</v>
      </c>
      <c r="P1260" s="25" t="s">
        <v>18646</v>
      </c>
      <c r="Q1260" s="25" t="s">
        <v>18661</v>
      </c>
      <c r="R1260" s="25" t="s">
        <v>18662</v>
      </c>
      <c r="S1260" s="25" t="s">
        <v>18663</v>
      </c>
      <c r="T1260" s="23" t="s">
        <v>7220</v>
      </c>
      <c r="U1260" s="23" t="s">
        <v>18664</v>
      </c>
      <c r="V1260" s="25" t="s">
        <v>18665</v>
      </c>
      <c r="W1260" s="23" t="s">
        <v>13264</v>
      </c>
      <c r="X1260" s="23" t="s">
        <v>7226</v>
      </c>
      <c r="Y1260" s="23" t="s">
        <v>7226</v>
      </c>
      <c r="Z1260" s="25" t="s">
        <v>7225</v>
      </c>
      <c r="AA1260" s="23" t="s">
        <v>8026</v>
      </c>
      <c r="AB1260" s="23" t="s">
        <v>15573</v>
      </c>
      <c r="AC1260" s="25" t="s">
        <v>18666</v>
      </c>
    </row>
    <row r="1261" spans="2:29" x14ac:dyDescent="0.25">
      <c r="B1261" s="21" t="s">
        <v>8011</v>
      </c>
      <c r="C1261" s="22" t="s">
        <v>9895</v>
      </c>
      <c r="D1261" s="23" t="s">
        <v>8011</v>
      </c>
      <c r="E1261" s="23" t="s">
        <v>10152</v>
      </c>
      <c r="F1261" s="23" t="s">
        <v>17771</v>
      </c>
      <c r="G1261" s="23" t="s">
        <v>9896</v>
      </c>
      <c r="H1261" s="23" t="s">
        <v>18667</v>
      </c>
      <c r="I1261" s="23" t="s">
        <v>18641</v>
      </c>
      <c r="J1261" s="23" t="s">
        <v>18642</v>
      </c>
      <c r="K1261" s="23" t="s">
        <v>18668</v>
      </c>
      <c r="L1261" s="24" t="s">
        <v>18644</v>
      </c>
      <c r="M1261" s="23" t="s">
        <v>7274</v>
      </c>
      <c r="N1261" s="23" t="s">
        <v>7450</v>
      </c>
      <c r="O1261" s="23" t="s">
        <v>18645</v>
      </c>
      <c r="P1261" s="25" t="s">
        <v>18646</v>
      </c>
      <c r="Q1261" s="25" t="s">
        <v>18669</v>
      </c>
      <c r="R1261" s="25" t="s">
        <v>18670</v>
      </c>
      <c r="S1261" s="25" t="s">
        <v>18671</v>
      </c>
      <c r="T1261" s="23" t="s">
        <v>7220</v>
      </c>
      <c r="U1261" s="23" t="s">
        <v>11149</v>
      </c>
      <c r="V1261" s="25" t="s">
        <v>18672</v>
      </c>
      <c r="W1261" s="23" t="s">
        <v>13264</v>
      </c>
      <c r="X1261" s="23" t="s">
        <v>7226</v>
      </c>
      <c r="Y1261" s="23" t="s">
        <v>7226</v>
      </c>
      <c r="Z1261" s="25" t="s">
        <v>7225</v>
      </c>
      <c r="AA1261" s="23" t="s">
        <v>8026</v>
      </c>
      <c r="AB1261" s="23" t="s">
        <v>15573</v>
      </c>
      <c r="AC1261" s="25" t="s">
        <v>18673</v>
      </c>
    </row>
    <row r="1262" spans="2:29" x14ac:dyDescent="0.25">
      <c r="B1262" s="21" t="s">
        <v>8011</v>
      </c>
      <c r="C1262" s="22" t="s">
        <v>9895</v>
      </c>
      <c r="D1262" s="23" t="s">
        <v>8011</v>
      </c>
      <c r="E1262" s="23" t="s">
        <v>10152</v>
      </c>
      <c r="F1262" s="23" t="s">
        <v>17771</v>
      </c>
      <c r="G1262" s="23" t="s">
        <v>9896</v>
      </c>
      <c r="H1262" s="23" t="s">
        <v>18674</v>
      </c>
      <c r="I1262" s="23" t="s">
        <v>18641</v>
      </c>
      <c r="J1262" s="23" t="s">
        <v>18642</v>
      </c>
      <c r="K1262" s="23" t="s">
        <v>18675</v>
      </c>
      <c r="L1262" s="24" t="s">
        <v>18644</v>
      </c>
      <c r="M1262" s="23" t="s">
        <v>7274</v>
      </c>
      <c r="N1262" s="23" t="s">
        <v>7450</v>
      </c>
      <c r="O1262" s="23" t="s">
        <v>18645</v>
      </c>
      <c r="P1262" s="25" t="s">
        <v>18646</v>
      </c>
      <c r="Q1262" s="25" t="s">
        <v>18676</v>
      </c>
      <c r="R1262" s="25" t="s">
        <v>18677</v>
      </c>
      <c r="S1262" s="25" t="s">
        <v>18678</v>
      </c>
      <c r="T1262" s="23" t="s">
        <v>7220</v>
      </c>
      <c r="U1262" s="23" t="s">
        <v>16441</v>
      </c>
      <c r="V1262" s="25" t="s">
        <v>18679</v>
      </c>
      <c r="W1262" s="23" t="s">
        <v>13264</v>
      </c>
      <c r="X1262" s="23" t="s">
        <v>7226</v>
      </c>
      <c r="Y1262" s="23" t="s">
        <v>7226</v>
      </c>
      <c r="Z1262" s="25" t="s">
        <v>7225</v>
      </c>
      <c r="AA1262" s="23" t="s">
        <v>8026</v>
      </c>
      <c r="AB1262" s="23" t="s">
        <v>15573</v>
      </c>
      <c r="AC1262" s="25" t="s">
        <v>18680</v>
      </c>
    </row>
    <row r="1263" spans="2:29" x14ac:dyDescent="0.25">
      <c r="B1263" s="21" t="s">
        <v>8011</v>
      </c>
      <c r="C1263" s="22" t="s">
        <v>9895</v>
      </c>
      <c r="D1263" s="23" t="s">
        <v>8011</v>
      </c>
      <c r="E1263" s="23" t="s">
        <v>10152</v>
      </c>
      <c r="F1263" s="23" t="s">
        <v>17771</v>
      </c>
      <c r="G1263" s="23" t="s">
        <v>9896</v>
      </c>
      <c r="H1263" s="23" t="s">
        <v>18681</v>
      </c>
      <c r="I1263" s="23" t="s">
        <v>18641</v>
      </c>
      <c r="J1263" s="23" t="s">
        <v>18642</v>
      </c>
      <c r="K1263" s="23" t="s">
        <v>18682</v>
      </c>
      <c r="L1263" s="24" t="s">
        <v>18644</v>
      </c>
      <c r="M1263" s="23" t="s">
        <v>7274</v>
      </c>
      <c r="N1263" s="23" t="s">
        <v>7450</v>
      </c>
      <c r="O1263" s="23" t="s">
        <v>18645</v>
      </c>
      <c r="P1263" s="25" t="s">
        <v>18646</v>
      </c>
      <c r="Q1263" s="25" t="s">
        <v>18683</v>
      </c>
      <c r="R1263" s="25" t="s">
        <v>18684</v>
      </c>
      <c r="S1263" s="25" t="s">
        <v>18685</v>
      </c>
      <c r="T1263" s="23" t="s">
        <v>7220</v>
      </c>
      <c r="U1263" s="23" t="s">
        <v>18664</v>
      </c>
      <c r="V1263" s="25" t="s">
        <v>18686</v>
      </c>
      <c r="W1263" s="23" t="s">
        <v>13264</v>
      </c>
      <c r="X1263" s="23" t="s">
        <v>7226</v>
      </c>
      <c r="Y1263" s="23" t="s">
        <v>7226</v>
      </c>
      <c r="Z1263" s="25" t="s">
        <v>7225</v>
      </c>
      <c r="AA1263" s="23" t="s">
        <v>8026</v>
      </c>
      <c r="AB1263" s="23" t="s">
        <v>15573</v>
      </c>
      <c r="AC1263" s="25" t="s">
        <v>18687</v>
      </c>
    </row>
    <row r="1264" spans="2:29" x14ac:dyDescent="0.25">
      <c r="B1264" s="21" t="s">
        <v>8011</v>
      </c>
      <c r="C1264" s="22" t="s">
        <v>9895</v>
      </c>
      <c r="D1264" s="23" t="s">
        <v>8011</v>
      </c>
      <c r="E1264" s="23" t="s">
        <v>10152</v>
      </c>
      <c r="F1264" s="23" t="s">
        <v>17771</v>
      </c>
      <c r="G1264" s="23" t="s">
        <v>9896</v>
      </c>
      <c r="H1264" s="23" t="s">
        <v>18688</v>
      </c>
      <c r="I1264" s="23" t="s">
        <v>18641</v>
      </c>
      <c r="J1264" s="23" t="s">
        <v>18642</v>
      </c>
      <c r="K1264" s="23" t="s">
        <v>18689</v>
      </c>
      <c r="L1264" s="24" t="s">
        <v>18644</v>
      </c>
      <c r="M1264" s="23" t="s">
        <v>7274</v>
      </c>
      <c r="N1264" s="23" t="s">
        <v>7450</v>
      </c>
      <c r="O1264" s="23" t="s">
        <v>18645</v>
      </c>
      <c r="P1264" s="25" t="s">
        <v>18646</v>
      </c>
      <c r="Q1264" s="25" t="s">
        <v>18690</v>
      </c>
      <c r="R1264" s="25" t="s">
        <v>18691</v>
      </c>
      <c r="S1264" s="25" t="s">
        <v>18692</v>
      </c>
      <c r="T1264" s="23" t="s">
        <v>7220</v>
      </c>
      <c r="U1264" s="23" t="s">
        <v>18693</v>
      </c>
      <c r="V1264" s="25" t="s">
        <v>18694</v>
      </c>
      <c r="W1264" s="23" t="s">
        <v>13264</v>
      </c>
      <c r="X1264" s="23" t="s">
        <v>7226</v>
      </c>
      <c r="Y1264" s="23" t="s">
        <v>7226</v>
      </c>
      <c r="Z1264" s="25" t="s">
        <v>7225</v>
      </c>
      <c r="AA1264" s="23" t="s">
        <v>8026</v>
      </c>
      <c r="AB1264" s="23" t="s">
        <v>15573</v>
      </c>
      <c r="AC1264" s="25" t="s">
        <v>18695</v>
      </c>
    </row>
    <row r="1265" spans="2:29" x14ac:dyDescent="0.25">
      <c r="B1265" s="21" t="s">
        <v>8011</v>
      </c>
      <c r="C1265" s="22" t="s">
        <v>9895</v>
      </c>
      <c r="D1265" s="23" t="s">
        <v>8011</v>
      </c>
      <c r="E1265" s="23" t="s">
        <v>10152</v>
      </c>
      <c r="F1265" s="23" t="s">
        <v>17771</v>
      </c>
      <c r="G1265" s="23" t="s">
        <v>9896</v>
      </c>
      <c r="H1265" s="23" t="s">
        <v>18696</v>
      </c>
      <c r="I1265" s="23" t="s">
        <v>18641</v>
      </c>
      <c r="J1265" s="23" t="s">
        <v>18642</v>
      </c>
      <c r="K1265" s="23" t="s">
        <v>18697</v>
      </c>
      <c r="L1265" s="24" t="s">
        <v>18644</v>
      </c>
      <c r="M1265" s="23" t="s">
        <v>7274</v>
      </c>
      <c r="N1265" s="23" t="s">
        <v>7450</v>
      </c>
      <c r="O1265" s="23" t="s">
        <v>18645</v>
      </c>
      <c r="P1265" s="25" t="s">
        <v>18646</v>
      </c>
      <c r="Q1265" s="25" t="s">
        <v>18698</v>
      </c>
      <c r="R1265" s="25" t="s">
        <v>18699</v>
      </c>
      <c r="S1265" s="25" t="s">
        <v>18700</v>
      </c>
      <c r="T1265" s="23" t="s">
        <v>7220</v>
      </c>
      <c r="U1265" s="23" t="s">
        <v>10142</v>
      </c>
      <c r="V1265" s="25" t="s">
        <v>18701</v>
      </c>
      <c r="W1265" s="23" t="s">
        <v>13264</v>
      </c>
      <c r="X1265" s="23" t="s">
        <v>7226</v>
      </c>
      <c r="Y1265" s="23" t="s">
        <v>7226</v>
      </c>
      <c r="Z1265" s="25" t="s">
        <v>7225</v>
      </c>
      <c r="AA1265" s="23" t="s">
        <v>8026</v>
      </c>
      <c r="AB1265" s="23" t="s">
        <v>15573</v>
      </c>
      <c r="AC1265" s="25" t="s">
        <v>18702</v>
      </c>
    </row>
    <row r="1266" spans="2:29" x14ac:dyDescent="0.25">
      <c r="B1266" s="21" t="s">
        <v>8011</v>
      </c>
      <c r="C1266" s="22" t="s">
        <v>9895</v>
      </c>
      <c r="D1266" s="23" t="s">
        <v>8011</v>
      </c>
      <c r="E1266" s="23" t="s">
        <v>10152</v>
      </c>
      <c r="F1266" s="23" t="s">
        <v>17771</v>
      </c>
      <c r="G1266" s="23" t="s">
        <v>9896</v>
      </c>
      <c r="H1266" s="23" t="s">
        <v>18703</v>
      </c>
      <c r="I1266" s="23" t="s">
        <v>18641</v>
      </c>
      <c r="J1266" s="23" t="s">
        <v>18642</v>
      </c>
      <c r="K1266" s="23" t="s">
        <v>18704</v>
      </c>
      <c r="L1266" s="24" t="s">
        <v>18644</v>
      </c>
      <c r="M1266" s="23" t="s">
        <v>7274</v>
      </c>
      <c r="N1266" s="23" t="s">
        <v>7450</v>
      </c>
      <c r="O1266" s="23" t="s">
        <v>18645</v>
      </c>
      <c r="P1266" s="25" t="s">
        <v>18646</v>
      </c>
      <c r="Q1266" s="25" t="s">
        <v>18705</v>
      </c>
      <c r="R1266" s="25" t="s">
        <v>18706</v>
      </c>
      <c r="S1266" s="25" t="s">
        <v>18707</v>
      </c>
      <c r="T1266" s="23" t="s">
        <v>7220</v>
      </c>
      <c r="U1266" s="23" t="s">
        <v>18708</v>
      </c>
      <c r="V1266" s="25" t="s">
        <v>18709</v>
      </c>
      <c r="W1266" s="23" t="s">
        <v>13264</v>
      </c>
      <c r="X1266" s="23" t="s">
        <v>7226</v>
      </c>
      <c r="Y1266" s="23" t="s">
        <v>7226</v>
      </c>
      <c r="Z1266" s="25" t="s">
        <v>7225</v>
      </c>
      <c r="AA1266" s="23" t="s">
        <v>8026</v>
      </c>
      <c r="AB1266" s="23" t="s">
        <v>15573</v>
      </c>
      <c r="AC1266" s="25" t="s">
        <v>18710</v>
      </c>
    </row>
    <row r="1267" spans="2:29" x14ac:dyDescent="0.25">
      <c r="B1267" s="21" t="s">
        <v>8011</v>
      </c>
      <c r="C1267" s="22" t="s">
        <v>9895</v>
      </c>
      <c r="D1267" s="23" t="s">
        <v>8011</v>
      </c>
      <c r="E1267" s="23" t="s">
        <v>10152</v>
      </c>
      <c r="F1267" s="23" t="s">
        <v>17771</v>
      </c>
      <c r="G1267" s="23" t="s">
        <v>9896</v>
      </c>
      <c r="H1267" s="23" t="s">
        <v>18711</v>
      </c>
      <c r="I1267" s="23" t="s">
        <v>18641</v>
      </c>
      <c r="J1267" s="23" t="s">
        <v>18642</v>
      </c>
      <c r="K1267" s="23" t="s">
        <v>18712</v>
      </c>
      <c r="L1267" s="24" t="s">
        <v>18644</v>
      </c>
      <c r="M1267" s="23" t="s">
        <v>7274</v>
      </c>
      <c r="N1267" s="23" t="s">
        <v>7450</v>
      </c>
      <c r="O1267" s="23" t="s">
        <v>18645</v>
      </c>
      <c r="P1267" s="25" t="s">
        <v>18646</v>
      </c>
      <c r="Q1267" s="25" t="s">
        <v>18713</v>
      </c>
      <c r="R1267" s="25" t="s">
        <v>18714</v>
      </c>
      <c r="S1267" s="25" t="s">
        <v>18715</v>
      </c>
      <c r="T1267" s="23" t="s">
        <v>7220</v>
      </c>
      <c r="U1267" s="23" t="s">
        <v>16441</v>
      </c>
      <c r="V1267" s="25" t="s">
        <v>18716</v>
      </c>
      <c r="W1267" s="23" t="s">
        <v>13264</v>
      </c>
      <c r="X1267" s="23" t="s">
        <v>7226</v>
      </c>
      <c r="Y1267" s="23" t="s">
        <v>7226</v>
      </c>
      <c r="Z1267" s="25" t="s">
        <v>7225</v>
      </c>
      <c r="AA1267" s="23" t="s">
        <v>8026</v>
      </c>
      <c r="AB1267" s="23" t="s">
        <v>15573</v>
      </c>
      <c r="AC1267" s="25" t="s">
        <v>18717</v>
      </c>
    </row>
    <row r="1268" spans="2:29" x14ac:dyDescent="0.25">
      <c r="B1268" s="21" t="s">
        <v>8011</v>
      </c>
      <c r="C1268" s="22" t="s">
        <v>9895</v>
      </c>
      <c r="D1268" s="23" t="s">
        <v>8011</v>
      </c>
      <c r="E1268" s="23" t="s">
        <v>10152</v>
      </c>
      <c r="F1268" s="23" t="s">
        <v>17771</v>
      </c>
      <c r="G1268" s="23" t="s">
        <v>9896</v>
      </c>
      <c r="H1268" s="23" t="s">
        <v>18718</v>
      </c>
      <c r="I1268" s="23" t="s">
        <v>18641</v>
      </c>
      <c r="J1268" s="23" t="s">
        <v>18642</v>
      </c>
      <c r="K1268" s="23" t="s">
        <v>18719</v>
      </c>
      <c r="L1268" s="24" t="s">
        <v>18644</v>
      </c>
      <c r="M1268" s="23" t="s">
        <v>7274</v>
      </c>
      <c r="N1268" s="23" t="s">
        <v>7450</v>
      </c>
      <c r="O1268" s="23" t="s">
        <v>18645</v>
      </c>
      <c r="P1268" s="25" t="s">
        <v>18646</v>
      </c>
      <c r="Q1268" s="25" t="s">
        <v>18720</v>
      </c>
      <c r="R1268" s="25" t="s">
        <v>16860</v>
      </c>
      <c r="S1268" s="25" t="s">
        <v>18721</v>
      </c>
      <c r="T1268" s="23" t="s">
        <v>7220</v>
      </c>
      <c r="U1268" s="23" t="s">
        <v>10113</v>
      </c>
      <c r="V1268" s="25" t="s">
        <v>18722</v>
      </c>
      <c r="W1268" s="23" t="s">
        <v>13264</v>
      </c>
      <c r="X1268" s="23" t="s">
        <v>7226</v>
      </c>
      <c r="Y1268" s="23" t="s">
        <v>7226</v>
      </c>
      <c r="Z1268" s="25" t="s">
        <v>7225</v>
      </c>
      <c r="AA1268" s="23" t="s">
        <v>8026</v>
      </c>
      <c r="AB1268" s="23" t="s">
        <v>15573</v>
      </c>
      <c r="AC1268" s="25" t="s">
        <v>18723</v>
      </c>
    </row>
    <row r="1269" spans="2:29" x14ac:dyDescent="0.25">
      <c r="B1269" s="21" t="s">
        <v>8011</v>
      </c>
      <c r="C1269" s="22" t="s">
        <v>9895</v>
      </c>
      <c r="D1269" s="23" t="s">
        <v>8011</v>
      </c>
      <c r="E1269" s="23" t="s">
        <v>10152</v>
      </c>
      <c r="F1269" s="23" t="s">
        <v>17771</v>
      </c>
      <c r="G1269" s="23" t="s">
        <v>9896</v>
      </c>
      <c r="H1269" s="23" t="s">
        <v>18724</v>
      </c>
      <c r="I1269" s="23" t="s">
        <v>18641</v>
      </c>
      <c r="J1269" s="23" t="s">
        <v>18642</v>
      </c>
      <c r="K1269" s="23" t="s">
        <v>18725</v>
      </c>
      <c r="L1269" s="24" t="s">
        <v>18644</v>
      </c>
      <c r="M1269" s="23" t="s">
        <v>7274</v>
      </c>
      <c r="N1269" s="23" t="s">
        <v>7450</v>
      </c>
      <c r="O1269" s="23" t="s">
        <v>18645</v>
      </c>
      <c r="P1269" s="25" t="s">
        <v>18646</v>
      </c>
      <c r="Q1269" s="25" t="s">
        <v>18726</v>
      </c>
      <c r="R1269" s="25" t="s">
        <v>7805</v>
      </c>
      <c r="S1269" s="25" t="s">
        <v>18727</v>
      </c>
      <c r="T1269" s="23" t="s">
        <v>7220</v>
      </c>
      <c r="U1269" s="23" t="s">
        <v>10132</v>
      </c>
      <c r="V1269" s="25" t="s">
        <v>18728</v>
      </c>
      <c r="W1269" s="23" t="s">
        <v>13264</v>
      </c>
      <c r="X1269" s="23" t="s">
        <v>7226</v>
      </c>
      <c r="Y1269" s="23" t="s">
        <v>7226</v>
      </c>
      <c r="Z1269" s="25" t="s">
        <v>7225</v>
      </c>
      <c r="AA1269" s="23" t="s">
        <v>8026</v>
      </c>
      <c r="AB1269" s="23" t="s">
        <v>15573</v>
      </c>
      <c r="AC1269" s="25" t="s">
        <v>18729</v>
      </c>
    </row>
    <row r="1270" spans="2:29" x14ac:dyDescent="0.25">
      <c r="B1270" s="21" t="s">
        <v>8011</v>
      </c>
      <c r="C1270" s="22" t="s">
        <v>9895</v>
      </c>
      <c r="D1270" s="23" t="s">
        <v>8011</v>
      </c>
      <c r="E1270" s="23" t="s">
        <v>10152</v>
      </c>
      <c r="F1270" s="23" t="s">
        <v>17771</v>
      </c>
      <c r="G1270" s="23" t="s">
        <v>9896</v>
      </c>
      <c r="H1270" s="23" t="s">
        <v>18730</v>
      </c>
      <c r="I1270" s="23" t="s">
        <v>18641</v>
      </c>
      <c r="J1270" s="23" t="s">
        <v>18642</v>
      </c>
      <c r="K1270" s="23" t="s">
        <v>18731</v>
      </c>
      <c r="L1270" s="24" t="s">
        <v>18644</v>
      </c>
      <c r="M1270" s="23" t="s">
        <v>7274</v>
      </c>
      <c r="N1270" s="23" t="s">
        <v>7450</v>
      </c>
      <c r="O1270" s="23" t="s">
        <v>18645</v>
      </c>
      <c r="P1270" s="25" t="s">
        <v>18646</v>
      </c>
      <c r="Q1270" s="25" t="s">
        <v>18732</v>
      </c>
      <c r="R1270" s="25" t="s">
        <v>18733</v>
      </c>
      <c r="S1270" s="25" t="s">
        <v>18734</v>
      </c>
      <c r="T1270" s="23" t="s">
        <v>7220</v>
      </c>
      <c r="U1270" s="23" t="s">
        <v>10113</v>
      </c>
      <c r="V1270" s="25" t="s">
        <v>18735</v>
      </c>
      <c r="W1270" s="23" t="s">
        <v>13264</v>
      </c>
      <c r="X1270" s="23" t="s">
        <v>7226</v>
      </c>
      <c r="Y1270" s="23" t="s">
        <v>7226</v>
      </c>
      <c r="Z1270" s="25" t="s">
        <v>7225</v>
      </c>
      <c r="AA1270" s="23" t="s">
        <v>8026</v>
      </c>
      <c r="AB1270" s="23" t="s">
        <v>15573</v>
      </c>
      <c r="AC1270" s="25" t="s">
        <v>18736</v>
      </c>
    </row>
    <row r="1271" spans="2:29" x14ac:dyDescent="0.25">
      <c r="B1271" s="21" t="s">
        <v>8011</v>
      </c>
      <c r="C1271" s="22" t="s">
        <v>9895</v>
      </c>
      <c r="D1271" s="23" t="s">
        <v>8011</v>
      </c>
      <c r="E1271" s="23" t="s">
        <v>10152</v>
      </c>
      <c r="F1271" s="23" t="s">
        <v>17771</v>
      </c>
      <c r="G1271" s="23" t="s">
        <v>9896</v>
      </c>
      <c r="H1271" s="23" t="s">
        <v>18737</v>
      </c>
      <c r="I1271" s="23" t="s">
        <v>18641</v>
      </c>
      <c r="J1271" s="23" t="s">
        <v>18642</v>
      </c>
      <c r="K1271" s="23" t="s">
        <v>18738</v>
      </c>
      <c r="L1271" s="24" t="s">
        <v>18644</v>
      </c>
      <c r="M1271" s="23" t="s">
        <v>7274</v>
      </c>
      <c r="N1271" s="23" t="s">
        <v>7450</v>
      </c>
      <c r="O1271" s="23" t="s">
        <v>18645</v>
      </c>
      <c r="P1271" s="25" t="s">
        <v>18646</v>
      </c>
      <c r="Q1271" s="25" t="s">
        <v>18739</v>
      </c>
      <c r="R1271" s="25" t="s">
        <v>18740</v>
      </c>
      <c r="S1271" s="25" t="s">
        <v>18741</v>
      </c>
      <c r="T1271" s="23" t="s">
        <v>7220</v>
      </c>
      <c r="U1271" s="23" t="s">
        <v>10132</v>
      </c>
      <c r="V1271" s="25" t="s">
        <v>18742</v>
      </c>
      <c r="W1271" s="23" t="s">
        <v>13264</v>
      </c>
      <c r="X1271" s="23" t="s">
        <v>7226</v>
      </c>
      <c r="Y1271" s="23" t="s">
        <v>7226</v>
      </c>
      <c r="Z1271" s="25" t="s">
        <v>7225</v>
      </c>
      <c r="AA1271" s="23" t="s">
        <v>8026</v>
      </c>
      <c r="AB1271" s="23" t="s">
        <v>15573</v>
      </c>
      <c r="AC1271" s="25" t="s">
        <v>18743</v>
      </c>
    </row>
    <row r="1272" spans="2:29" x14ac:dyDescent="0.25">
      <c r="B1272" s="21" t="s">
        <v>8011</v>
      </c>
      <c r="C1272" s="22" t="s">
        <v>9895</v>
      </c>
      <c r="D1272" s="23" t="s">
        <v>8011</v>
      </c>
      <c r="E1272" s="23" t="s">
        <v>10152</v>
      </c>
      <c r="F1272" s="23" t="s">
        <v>17771</v>
      </c>
      <c r="G1272" s="23" t="s">
        <v>9896</v>
      </c>
      <c r="H1272" s="23" t="s">
        <v>18744</v>
      </c>
      <c r="I1272" s="23" t="s">
        <v>18641</v>
      </c>
      <c r="J1272" s="23" t="s">
        <v>18642</v>
      </c>
      <c r="K1272" s="23" t="s">
        <v>18745</v>
      </c>
      <c r="L1272" s="24" t="s">
        <v>18644</v>
      </c>
      <c r="M1272" s="23" t="s">
        <v>7274</v>
      </c>
      <c r="N1272" s="23" t="s">
        <v>7450</v>
      </c>
      <c r="O1272" s="23" t="s">
        <v>18645</v>
      </c>
      <c r="P1272" s="25" t="s">
        <v>18646</v>
      </c>
      <c r="Q1272" s="25" t="s">
        <v>18746</v>
      </c>
      <c r="R1272" s="25" t="s">
        <v>10703</v>
      </c>
      <c r="S1272" s="25" t="s">
        <v>18747</v>
      </c>
      <c r="T1272" s="23" t="s">
        <v>7220</v>
      </c>
      <c r="U1272" s="23" t="s">
        <v>10002</v>
      </c>
      <c r="V1272" s="25" t="s">
        <v>18748</v>
      </c>
      <c r="W1272" s="23" t="s">
        <v>13264</v>
      </c>
      <c r="X1272" s="23" t="s">
        <v>7226</v>
      </c>
      <c r="Y1272" s="23" t="s">
        <v>7226</v>
      </c>
      <c r="Z1272" s="25" t="s">
        <v>7225</v>
      </c>
      <c r="AA1272" s="23" t="s">
        <v>8026</v>
      </c>
      <c r="AB1272" s="23" t="s">
        <v>15573</v>
      </c>
      <c r="AC1272" s="25" t="s">
        <v>18749</v>
      </c>
    </row>
    <row r="1273" spans="2:29" x14ac:dyDescent="0.25">
      <c r="B1273" s="21" t="s">
        <v>8011</v>
      </c>
      <c r="C1273" s="22" t="s">
        <v>9895</v>
      </c>
      <c r="D1273" s="23" t="s">
        <v>8011</v>
      </c>
      <c r="E1273" s="23" t="s">
        <v>10152</v>
      </c>
      <c r="F1273" s="23" t="s">
        <v>17771</v>
      </c>
      <c r="G1273" s="23" t="s">
        <v>9896</v>
      </c>
      <c r="H1273" s="23" t="s">
        <v>18750</v>
      </c>
      <c r="I1273" s="23" t="s">
        <v>18641</v>
      </c>
      <c r="J1273" s="23" t="s">
        <v>18642</v>
      </c>
      <c r="K1273" s="23" t="s">
        <v>18751</v>
      </c>
      <c r="L1273" s="24" t="s">
        <v>18644</v>
      </c>
      <c r="M1273" s="23" t="s">
        <v>7274</v>
      </c>
      <c r="N1273" s="23" t="s">
        <v>7450</v>
      </c>
      <c r="O1273" s="23" t="s">
        <v>18645</v>
      </c>
      <c r="P1273" s="25" t="s">
        <v>18646</v>
      </c>
      <c r="Q1273" s="25" t="s">
        <v>18752</v>
      </c>
      <c r="R1273" s="25" t="s">
        <v>18753</v>
      </c>
      <c r="S1273" s="25" t="s">
        <v>18754</v>
      </c>
      <c r="T1273" s="23" t="s">
        <v>7220</v>
      </c>
      <c r="U1273" s="23" t="s">
        <v>10266</v>
      </c>
      <c r="V1273" s="25" t="s">
        <v>18755</v>
      </c>
      <c r="W1273" s="23" t="s">
        <v>13264</v>
      </c>
      <c r="X1273" s="23" t="s">
        <v>7226</v>
      </c>
      <c r="Y1273" s="23" t="s">
        <v>7226</v>
      </c>
      <c r="Z1273" s="25" t="s">
        <v>7225</v>
      </c>
      <c r="AA1273" s="23" t="s">
        <v>8026</v>
      </c>
      <c r="AB1273" s="23" t="s">
        <v>15573</v>
      </c>
      <c r="AC1273" s="25" t="s">
        <v>18756</v>
      </c>
    </row>
    <row r="1274" spans="2:29" x14ac:dyDescent="0.25">
      <c r="B1274" s="21" t="s">
        <v>8011</v>
      </c>
      <c r="C1274" s="22" t="s">
        <v>9895</v>
      </c>
      <c r="D1274" s="23" t="s">
        <v>8011</v>
      </c>
      <c r="E1274" s="23" t="s">
        <v>10152</v>
      </c>
      <c r="F1274" s="23" t="s">
        <v>17771</v>
      </c>
      <c r="G1274" s="23" t="s">
        <v>9896</v>
      </c>
      <c r="H1274" s="23" t="s">
        <v>18757</v>
      </c>
      <c r="I1274" s="23" t="s">
        <v>18641</v>
      </c>
      <c r="J1274" s="23" t="s">
        <v>18642</v>
      </c>
      <c r="K1274" s="23" t="s">
        <v>18758</v>
      </c>
      <c r="L1274" s="24" t="s">
        <v>18644</v>
      </c>
      <c r="M1274" s="23" t="s">
        <v>7274</v>
      </c>
      <c r="N1274" s="23" t="s">
        <v>7450</v>
      </c>
      <c r="O1274" s="23" t="s">
        <v>18645</v>
      </c>
      <c r="P1274" s="25" t="s">
        <v>18646</v>
      </c>
      <c r="Q1274" s="25" t="s">
        <v>18759</v>
      </c>
      <c r="R1274" s="25" t="s">
        <v>11119</v>
      </c>
      <c r="S1274" s="25" t="s">
        <v>18760</v>
      </c>
      <c r="T1274" s="23" t="s">
        <v>7220</v>
      </c>
      <c r="U1274" s="23" t="s">
        <v>10255</v>
      </c>
      <c r="V1274" s="25" t="s">
        <v>18761</v>
      </c>
      <c r="W1274" s="23" t="s">
        <v>13264</v>
      </c>
      <c r="X1274" s="23" t="s">
        <v>7226</v>
      </c>
      <c r="Y1274" s="23" t="s">
        <v>7226</v>
      </c>
      <c r="Z1274" s="25" t="s">
        <v>7225</v>
      </c>
      <c r="AA1274" s="23" t="s">
        <v>8026</v>
      </c>
      <c r="AB1274" s="23" t="s">
        <v>15573</v>
      </c>
      <c r="AC1274" s="25" t="s">
        <v>18762</v>
      </c>
    </row>
    <row r="1275" spans="2:29" x14ac:dyDescent="0.25">
      <c r="B1275" s="21" t="s">
        <v>8011</v>
      </c>
      <c r="C1275" s="22" t="s">
        <v>9895</v>
      </c>
      <c r="D1275" s="23" t="s">
        <v>8011</v>
      </c>
      <c r="E1275" s="23" t="s">
        <v>10152</v>
      </c>
      <c r="F1275" s="23" t="s">
        <v>17771</v>
      </c>
      <c r="G1275" s="23" t="s">
        <v>9896</v>
      </c>
      <c r="H1275" s="23" t="s">
        <v>18763</v>
      </c>
      <c r="I1275" s="23" t="s">
        <v>18641</v>
      </c>
      <c r="J1275" s="23" t="s">
        <v>18642</v>
      </c>
      <c r="K1275" s="23" t="s">
        <v>18764</v>
      </c>
      <c r="L1275" s="24" t="s">
        <v>18644</v>
      </c>
      <c r="M1275" s="23" t="s">
        <v>7274</v>
      </c>
      <c r="N1275" s="23" t="s">
        <v>7450</v>
      </c>
      <c r="O1275" s="23" t="s">
        <v>18645</v>
      </c>
      <c r="P1275" s="25" t="s">
        <v>18646</v>
      </c>
      <c r="Q1275" s="25" t="s">
        <v>18765</v>
      </c>
      <c r="R1275" s="25" t="s">
        <v>10121</v>
      </c>
      <c r="S1275" s="25" t="s">
        <v>18766</v>
      </c>
      <c r="T1275" s="23" t="s">
        <v>7220</v>
      </c>
      <c r="U1275" s="23" t="s">
        <v>10266</v>
      </c>
      <c r="V1275" s="25" t="s">
        <v>18767</v>
      </c>
      <c r="W1275" s="23" t="s">
        <v>13264</v>
      </c>
      <c r="X1275" s="23" t="s">
        <v>7226</v>
      </c>
      <c r="Y1275" s="23" t="s">
        <v>7226</v>
      </c>
      <c r="Z1275" s="25" t="s">
        <v>7225</v>
      </c>
      <c r="AA1275" s="23" t="s">
        <v>8026</v>
      </c>
      <c r="AB1275" s="23" t="s">
        <v>15573</v>
      </c>
      <c r="AC1275" s="25" t="s">
        <v>18768</v>
      </c>
    </row>
    <row r="1276" spans="2:29" x14ac:dyDescent="0.25">
      <c r="B1276" s="21" t="s">
        <v>8011</v>
      </c>
      <c r="C1276" s="22" t="s">
        <v>9895</v>
      </c>
      <c r="D1276" s="23" t="s">
        <v>8011</v>
      </c>
      <c r="E1276" s="23" t="s">
        <v>10152</v>
      </c>
      <c r="F1276" s="23" t="s">
        <v>17771</v>
      </c>
      <c r="G1276" s="23" t="s">
        <v>9896</v>
      </c>
      <c r="H1276" s="23" t="s">
        <v>18769</v>
      </c>
      <c r="I1276" s="23" t="s">
        <v>18641</v>
      </c>
      <c r="J1276" s="23" t="s">
        <v>18642</v>
      </c>
      <c r="K1276" s="23" t="s">
        <v>18770</v>
      </c>
      <c r="L1276" s="24" t="s">
        <v>18644</v>
      </c>
      <c r="M1276" s="23" t="s">
        <v>7274</v>
      </c>
      <c r="N1276" s="23" t="s">
        <v>7450</v>
      </c>
      <c r="O1276" s="23" t="s">
        <v>18645</v>
      </c>
      <c r="P1276" s="25" t="s">
        <v>18646</v>
      </c>
      <c r="Q1276" s="25" t="s">
        <v>18771</v>
      </c>
      <c r="R1276" s="25" t="s">
        <v>18772</v>
      </c>
      <c r="S1276" s="25" t="s">
        <v>18773</v>
      </c>
      <c r="T1276" s="23" t="s">
        <v>7220</v>
      </c>
      <c r="U1276" s="23" t="s">
        <v>10013</v>
      </c>
      <c r="V1276" s="25" t="s">
        <v>18774</v>
      </c>
      <c r="W1276" s="23" t="s">
        <v>13264</v>
      </c>
      <c r="X1276" s="23" t="s">
        <v>7226</v>
      </c>
      <c r="Y1276" s="23" t="s">
        <v>7226</v>
      </c>
      <c r="Z1276" s="25" t="s">
        <v>7225</v>
      </c>
      <c r="AA1276" s="23" t="s">
        <v>8026</v>
      </c>
      <c r="AB1276" s="23" t="s">
        <v>15573</v>
      </c>
      <c r="AC1276" s="25" t="s">
        <v>18775</v>
      </c>
    </row>
    <row r="1277" spans="2:29" x14ac:dyDescent="0.25">
      <c r="B1277" s="21" t="s">
        <v>8011</v>
      </c>
      <c r="C1277" s="22" t="s">
        <v>9895</v>
      </c>
      <c r="D1277" s="23" t="s">
        <v>8011</v>
      </c>
      <c r="E1277" s="23" t="s">
        <v>10152</v>
      </c>
      <c r="F1277" s="23" t="s">
        <v>17771</v>
      </c>
      <c r="G1277" s="23" t="s">
        <v>9896</v>
      </c>
      <c r="H1277" s="23" t="s">
        <v>18776</v>
      </c>
      <c r="I1277" s="23" t="s">
        <v>18641</v>
      </c>
      <c r="J1277" s="23" t="s">
        <v>18642</v>
      </c>
      <c r="K1277" s="23" t="s">
        <v>18777</v>
      </c>
      <c r="L1277" s="24" t="s">
        <v>18644</v>
      </c>
      <c r="M1277" s="23" t="s">
        <v>7274</v>
      </c>
      <c r="N1277" s="23" t="s">
        <v>7450</v>
      </c>
      <c r="O1277" s="23" t="s">
        <v>18645</v>
      </c>
      <c r="P1277" s="25" t="s">
        <v>18646</v>
      </c>
      <c r="Q1277" s="25" t="s">
        <v>18778</v>
      </c>
      <c r="R1277" s="25" t="s">
        <v>10490</v>
      </c>
      <c r="S1277" s="25" t="s">
        <v>18779</v>
      </c>
      <c r="T1277" s="23" t="s">
        <v>7220</v>
      </c>
      <c r="U1277" s="23" t="s">
        <v>10255</v>
      </c>
      <c r="V1277" s="25" t="s">
        <v>18780</v>
      </c>
      <c r="W1277" s="23" t="s">
        <v>13264</v>
      </c>
      <c r="X1277" s="23" t="s">
        <v>7226</v>
      </c>
      <c r="Y1277" s="23" t="s">
        <v>7226</v>
      </c>
      <c r="Z1277" s="25" t="s">
        <v>7225</v>
      </c>
      <c r="AA1277" s="23" t="s">
        <v>8026</v>
      </c>
      <c r="AB1277" s="23" t="s">
        <v>15573</v>
      </c>
      <c r="AC1277" s="25" t="s">
        <v>18781</v>
      </c>
    </row>
    <row r="1278" spans="2:29" x14ac:dyDescent="0.25">
      <c r="B1278" s="21" t="s">
        <v>8011</v>
      </c>
      <c r="C1278" s="22" t="s">
        <v>9895</v>
      </c>
      <c r="D1278" s="23" t="s">
        <v>8011</v>
      </c>
      <c r="E1278" s="23" t="s">
        <v>10152</v>
      </c>
      <c r="F1278" s="23" t="s">
        <v>17771</v>
      </c>
      <c r="G1278" s="23" t="s">
        <v>9896</v>
      </c>
      <c r="H1278" s="23" t="s">
        <v>18782</v>
      </c>
      <c r="I1278" s="23" t="s">
        <v>18641</v>
      </c>
      <c r="J1278" s="23" t="s">
        <v>18642</v>
      </c>
      <c r="K1278" s="23" t="s">
        <v>18783</v>
      </c>
      <c r="L1278" s="24" t="s">
        <v>18644</v>
      </c>
      <c r="M1278" s="23" t="s">
        <v>7274</v>
      </c>
      <c r="N1278" s="23" t="s">
        <v>7450</v>
      </c>
      <c r="O1278" s="23" t="s">
        <v>18645</v>
      </c>
      <c r="P1278" s="25" t="s">
        <v>18646</v>
      </c>
      <c r="Q1278" s="25" t="s">
        <v>18784</v>
      </c>
      <c r="R1278" s="25" t="s">
        <v>18785</v>
      </c>
      <c r="S1278" s="25" t="s">
        <v>18786</v>
      </c>
      <c r="T1278" s="23" t="s">
        <v>7220</v>
      </c>
      <c r="U1278" s="23" t="s">
        <v>10255</v>
      </c>
      <c r="V1278" s="25" t="s">
        <v>18787</v>
      </c>
      <c r="W1278" s="23" t="s">
        <v>13264</v>
      </c>
      <c r="X1278" s="23" t="s">
        <v>7226</v>
      </c>
      <c r="Y1278" s="23" t="s">
        <v>7226</v>
      </c>
      <c r="Z1278" s="25" t="s">
        <v>7225</v>
      </c>
      <c r="AA1278" s="23" t="s">
        <v>8026</v>
      </c>
      <c r="AB1278" s="23" t="s">
        <v>15573</v>
      </c>
      <c r="AC1278" s="25" t="s">
        <v>18788</v>
      </c>
    </row>
    <row r="1279" spans="2:29" x14ac:dyDescent="0.25">
      <c r="B1279" s="21" t="s">
        <v>8011</v>
      </c>
      <c r="C1279" s="22" t="s">
        <v>9895</v>
      </c>
      <c r="D1279" s="23" t="s">
        <v>8011</v>
      </c>
      <c r="E1279" s="23" t="s">
        <v>10152</v>
      </c>
      <c r="F1279" s="23" t="s">
        <v>17771</v>
      </c>
      <c r="G1279" s="23" t="s">
        <v>9896</v>
      </c>
      <c r="H1279" s="23" t="s">
        <v>18789</v>
      </c>
      <c r="I1279" s="23" t="s">
        <v>18641</v>
      </c>
      <c r="J1279" s="23" t="s">
        <v>18642</v>
      </c>
      <c r="K1279" s="23" t="s">
        <v>18790</v>
      </c>
      <c r="L1279" s="24" t="s">
        <v>18644</v>
      </c>
      <c r="M1279" s="23" t="s">
        <v>7274</v>
      </c>
      <c r="N1279" s="23" t="s">
        <v>7450</v>
      </c>
      <c r="O1279" s="23" t="s">
        <v>18645</v>
      </c>
      <c r="P1279" s="25" t="s">
        <v>18646</v>
      </c>
      <c r="Q1279" s="25" t="s">
        <v>18791</v>
      </c>
      <c r="R1279" s="25" t="s">
        <v>9843</v>
      </c>
      <c r="S1279" s="25" t="s">
        <v>18792</v>
      </c>
      <c r="T1279" s="23" t="s">
        <v>7220</v>
      </c>
      <c r="U1279" s="23" t="s">
        <v>10266</v>
      </c>
      <c r="V1279" s="25" t="s">
        <v>18793</v>
      </c>
      <c r="W1279" s="23" t="s">
        <v>13264</v>
      </c>
      <c r="X1279" s="23" t="s">
        <v>7226</v>
      </c>
      <c r="Y1279" s="23" t="s">
        <v>7226</v>
      </c>
      <c r="Z1279" s="25" t="s">
        <v>7225</v>
      </c>
      <c r="AA1279" s="23" t="s">
        <v>8026</v>
      </c>
      <c r="AB1279" s="23" t="s">
        <v>15573</v>
      </c>
      <c r="AC1279" s="25" t="s">
        <v>18794</v>
      </c>
    </row>
    <row r="1280" spans="2:29" x14ac:dyDescent="0.25">
      <c r="B1280" s="21" t="s">
        <v>8011</v>
      </c>
      <c r="C1280" s="22" t="s">
        <v>9895</v>
      </c>
      <c r="D1280" s="23" t="s">
        <v>8011</v>
      </c>
      <c r="E1280" s="23" t="s">
        <v>10152</v>
      </c>
      <c r="F1280" s="23" t="s">
        <v>17771</v>
      </c>
      <c r="G1280" s="23" t="s">
        <v>9896</v>
      </c>
      <c r="H1280" s="23" t="s">
        <v>18795</v>
      </c>
      <c r="I1280" s="23" t="s">
        <v>18641</v>
      </c>
      <c r="J1280" s="23" t="s">
        <v>18642</v>
      </c>
      <c r="K1280" s="23" t="s">
        <v>18796</v>
      </c>
      <c r="L1280" s="24" t="s">
        <v>18644</v>
      </c>
      <c r="M1280" s="23" t="s">
        <v>7274</v>
      </c>
      <c r="N1280" s="23" t="s">
        <v>7450</v>
      </c>
      <c r="O1280" s="23" t="s">
        <v>18645</v>
      </c>
      <c r="P1280" s="25" t="s">
        <v>18646</v>
      </c>
      <c r="Q1280" s="25" t="s">
        <v>18797</v>
      </c>
      <c r="R1280" s="25" t="s">
        <v>10507</v>
      </c>
      <c r="S1280" s="25" t="s">
        <v>18798</v>
      </c>
      <c r="T1280" s="23" t="s">
        <v>7220</v>
      </c>
      <c r="U1280" s="23" t="s">
        <v>11130</v>
      </c>
      <c r="V1280" s="25" t="s">
        <v>18799</v>
      </c>
      <c r="W1280" s="23" t="s">
        <v>13264</v>
      </c>
      <c r="X1280" s="23" t="s">
        <v>7226</v>
      </c>
      <c r="Y1280" s="23" t="s">
        <v>7226</v>
      </c>
      <c r="Z1280" s="25" t="s">
        <v>7225</v>
      </c>
      <c r="AA1280" s="23" t="s">
        <v>8026</v>
      </c>
      <c r="AB1280" s="23" t="s">
        <v>15573</v>
      </c>
      <c r="AC1280" s="25" t="s">
        <v>18800</v>
      </c>
    </row>
    <row r="1281" spans="2:29" x14ac:dyDescent="0.25">
      <c r="B1281" s="21" t="s">
        <v>8011</v>
      </c>
      <c r="C1281" s="22" t="s">
        <v>9895</v>
      </c>
      <c r="D1281" s="23" t="s">
        <v>8011</v>
      </c>
      <c r="E1281" s="23" t="s">
        <v>10152</v>
      </c>
      <c r="F1281" s="23" t="s">
        <v>17771</v>
      </c>
      <c r="G1281" s="23" t="s">
        <v>9896</v>
      </c>
      <c r="H1281" s="23" t="s">
        <v>18801</v>
      </c>
      <c r="I1281" s="23" t="s">
        <v>18641</v>
      </c>
      <c r="J1281" s="23" t="s">
        <v>18642</v>
      </c>
      <c r="K1281" s="23" t="s">
        <v>18802</v>
      </c>
      <c r="L1281" s="24" t="s">
        <v>18644</v>
      </c>
      <c r="M1281" s="23" t="s">
        <v>7274</v>
      </c>
      <c r="N1281" s="23" t="s">
        <v>7450</v>
      </c>
      <c r="O1281" s="23" t="s">
        <v>18645</v>
      </c>
      <c r="P1281" s="25" t="s">
        <v>18646</v>
      </c>
      <c r="Q1281" s="25" t="s">
        <v>18803</v>
      </c>
      <c r="R1281" s="25" t="s">
        <v>18804</v>
      </c>
      <c r="S1281" s="25" t="s">
        <v>18805</v>
      </c>
      <c r="T1281" s="23" t="s">
        <v>7220</v>
      </c>
      <c r="U1281" s="23" t="s">
        <v>10164</v>
      </c>
      <c r="V1281" s="25" t="s">
        <v>18806</v>
      </c>
      <c r="W1281" s="23" t="s">
        <v>13264</v>
      </c>
      <c r="X1281" s="23" t="s">
        <v>7226</v>
      </c>
      <c r="Y1281" s="23" t="s">
        <v>7226</v>
      </c>
      <c r="Z1281" s="25" t="s">
        <v>7225</v>
      </c>
      <c r="AA1281" s="23" t="s">
        <v>8026</v>
      </c>
      <c r="AB1281" s="23" t="s">
        <v>15573</v>
      </c>
      <c r="AC1281" s="25" t="s">
        <v>18807</v>
      </c>
    </row>
    <row r="1282" spans="2:29" x14ac:dyDescent="0.25">
      <c r="B1282" s="21"/>
      <c r="C1282" s="22"/>
      <c r="D1282" s="23"/>
      <c r="E1282" s="23"/>
      <c r="F1282" s="23"/>
      <c r="G1282" s="23"/>
      <c r="H1282" s="26"/>
      <c r="I1282" s="23"/>
      <c r="J1282" s="26"/>
      <c r="K1282" s="26"/>
      <c r="L1282" s="27" t="s">
        <v>18808</v>
      </c>
      <c r="M1282" s="26"/>
      <c r="N1282" s="26"/>
      <c r="O1282" s="26"/>
      <c r="P1282" s="28" t="s">
        <v>18809</v>
      </c>
      <c r="Q1282" s="28" t="s">
        <v>18810</v>
      </c>
      <c r="R1282" s="28" t="s">
        <v>18811</v>
      </c>
      <c r="S1282" s="28" t="s">
        <v>18812</v>
      </c>
      <c r="T1282" s="26"/>
      <c r="U1282" s="26"/>
      <c r="V1282" s="28" t="s">
        <v>18813</v>
      </c>
      <c r="W1282" s="26"/>
      <c r="X1282" s="26"/>
      <c r="Y1282" s="26"/>
      <c r="Z1282" s="28" t="s">
        <v>7225</v>
      </c>
      <c r="AA1282" s="26"/>
      <c r="AB1282" s="26"/>
      <c r="AC1282" s="28" t="s">
        <v>18814</v>
      </c>
    </row>
    <row r="1283" spans="2:29" x14ac:dyDescent="0.25">
      <c r="B1283" s="21" t="s">
        <v>8011</v>
      </c>
      <c r="C1283" s="22" t="s">
        <v>7265</v>
      </c>
      <c r="D1283" s="23" t="s">
        <v>8011</v>
      </c>
      <c r="E1283" s="23" t="s">
        <v>7266</v>
      </c>
      <c r="F1283" s="23" t="s">
        <v>18815</v>
      </c>
      <c r="G1283" s="23" t="s">
        <v>8012</v>
      </c>
      <c r="H1283" s="23" t="s">
        <v>18816</v>
      </c>
      <c r="I1283" s="23" t="s">
        <v>18817</v>
      </c>
      <c r="J1283" s="23" t="s">
        <v>18818</v>
      </c>
      <c r="K1283" s="23" t="s">
        <v>18819</v>
      </c>
      <c r="L1283" s="24" t="s">
        <v>18820</v>
      </c>
      <c r="M1283" s="23" t="s">
        <v>7274</v>
      </c>
      <c r="N1283" s="23" t="s">
        <v>8026</v>
      </c>
      <c r="O1283" s="23" t="s">
        <v>18821</v>
      </c>
      <c r="P1283" s="25" t="s">
        <v>18822</v>
      </c>
      <c r="Q1283" s="25" t="s">
        <v>18823</v>
      </c>
      <c r="R1283" s="25" t="s">
        <v>18824</v>
      </c>
      <c r="S1283" s="25" t="s">
        <v>18825</v>
      </c>
      <c r="T1283" s="23" t="s">
        <v>7313</v>
      </c>
      <c r="U1283" s="23" t="s">
        <v>18826</v>
      </c>
      <c r="V1283" s="25" t="s">
        <v>18827</v>
      </c>
      <c r="W1283" s="23" t="s">
        <v>13264</v>
      </c>
      <c r="X1283" s="23" t="s">
        <v>7226</v>
      </c>
      <c r="Y1283" s="23" t="s">
        <v>7226</v>
      </c>
      <c r="Z1283" s="25" t="s">
        <v>7225</v>
      </c>
      <c r="AA1283" s="23" t="s">
        <v>8026</v>
      </c>
      <c r="AB1283" s="23" t="s">
        <v>7226</v>
      </c>
      <c r="AC1283" s="25" t="s">
        <v>7225</v>
      </c>
    </row>
    <row r="1284" spans="2:29" x14ac:dyDescent="0.25">
      <c r="B1284" s="21" t="s">
        <v>8011</v>
      </c>
      <c r="C1284" s="22" t="s">
        <v>7265</v>
      </c>
      <c r="D1284" s="23" t="s">
        <v>8011</v>
      </c>
      <c r="E1284" s="23" t="s">
        <v>7266</v>
      </c>
      <c r="F1284" s="23" t="s">
        <v>18815</v>
      </c>
      <c r="G1284" s="23" t="s">
        <v>8012</v>
      </c>
      <c r="H1284" s="23" t="s">
        <v>18828</v>
      </c>
      <c r="I1284" s="23" t="s">
        <v>18817</v>
      </c>
      <c r="J1284" s="23" t="s">
        <v>18818</v>
      </c>
      <c r="K1284" s="23" t="s">
        <v>18829</v>
      </c>
      <c r="L1284" s="24" t="s">
        <v>18830</v>
      </c>
      <c r="M1284" s="23" t="s">
        <v>7274</v>
      </c>
      <c r="N1284" s="23" t="s">
        <v>8026</v>
      </c>
      <c r="O1284" s="23" t="s">
        <v>18831</v>
      </c>
      <c r="P1284" s="25" t="s">
        <v>18832</v>
      </c>
      <c r="Q1284" s="25" t="s">
        <v>18833</v>
      </c>
      <c r="R1284" s="25" t="s">
        <v>18834</v>
      </c>
      <c r="S1284" s="25" t="s">
        <v>18835</v>
      </c>
      <c r="T1284" s="23" t="s">
        <v>14956</v>
      </c>
      <c r="U1284" s="23" t="s">
        <v>18836</v>
      </c>
      <c r="V1284" s="25" t="s">
        <v>18837</v>
      </c>
      <c r="W1284" s="23" t="s">
        <v>13264</v>
      </c>
      <c r="X1284" s="23" t="s">
        <v>7226</v>
      </c>
      <c r="Y1284" s="23" t="s">
        <v>7226</v>
      </c>
      <c r="Z1284" s="25" t="s">
        <v>7225</v>
      </c>
      <c r="AA1284" s="23" t="s">
        <v>8026</v>
      </c>
      <c r="AB1284" s="23" t="s">
        <v>7226</v>
      </c>
      <c r="AC1284" s="25" t="s">
        <v>7225</v>
      </c>
    </row>
    <row r="1285" spans="2:29" x14ac:dyDescent="0.25">
      <c r="B1285" s="21" t="s">
        <v>8011</v>
      </c>
      <c r="C1285" s="22" t="s">
        <v>7265</v>
      </c>
      <c r="D1285" s="23" t="s">
        <v>8011</v>
      </c>
      <c r="E1285" s="23" t="s">
        <v>7266</v>
      </c>
      <c r="F1285" s="23" t="s">
        <v>18815</v>
      </c>
      <c r="G1285" s="23" t="s">
        <v>8012</v>
      </c>
      <c r="H1285" s="23" t="s">
        <v>18838</v>
      </c>
      <c r="I1285" s="23" t="s">
        <v>18817</v>
      </c>
      <c r="J1285" s="23" t="s">
        <v>18818</v>
      </c>
      <c r="K1285" s="23" t="s">
        <v>18839</v>
      </c>
      <c r="L1285" s="24" t="s">
        <v>18840</v>
      </c>
      <c r="M1285" s="23" t="s">
        <v>7274</v>
      </c>
      <c r="N1285" s="23" t="s">
        <v>8026</v>
      </c>
      <c r="O1285" s="23" t="s">
        <v>18841</v>
      </c>
      <c r="P1285" s="25" t="s">
        <v>18842</v>
      </c>
      <c r="Q1285" s="25" t="s">
        <v>18843</v>
      </c>
      <c r="R1285" s="25" t="s">
        <v>18844</v>
      </c>
      <c r="S1285" s="25" t="s">
        <v>18845</v>
      </c>
      <c r="T1285" s="23" t="s">
        <v>14956</v>
      </c>
      <c r="U1285" s="23" t="s">
        <v>18846</v>
      </c>
      <c r="V1285" s="25" t="s">
        <v>18847</v>
      </c>
      <c r="W1285" s="23" t="s">
        <v>13264</v>
      </c>
      <c r="X1285" s="23" t="s">
        <v>7226</v>
      </c>
      <c r="Y1285" s="23" t="s">
        <v>7226</v>
      </c>
      <c r="Z1285" s="25" t="s">
        <v>7225</v>
      </c>
      <c r="AA1285" s="23" t="s">
        <v>8026</v>
      </c>
      <c r="AB1285" s="23" t="s">
        <v>7226</v>
      </c>
      <c r="AC1285" s="25" t="s">
        <v>7225</v>
      </c>
    </row>
    <row r="1286" spans="2:29" x14ac:dyDescent="0.25">
      <c r="B1286" s="21" t="s">
        <v>8011</v>
      </c>
      <c r="C1286" s="22" t="s">
        <v>7265</v>
      </c>
      <c r="D1286" s="23" t="s">
        <v>8011</v>
      </c>
      <c r="E1286" s="23" t="s">
        <v>7266</v>
      </c>
      <c r="F1286" s="23" t="s">
        <v>18815</v>
      </c>
      <c r="G1286" s="23" t="s">
        <v>8012</v>
      </c>
      <c r="H1286" s="23" t="s">
        <v>18848</v>
      </c>
      <c r="I1286" s="23" t="s">
        <v>18817</v>
      </c>
      <c r="J1286" s="23" t="s">
        <v>18818</v>
      </c>
      <c r="K1286" s="23" t="s">
        <v>18849</v>
      </c>
      <c r="L1286" s="24" t="s">
        <v>18850</v>
      </c>
      <c r="M1286" s="23" t="s">
        <v>7274</v>
      </c>
      <c r="N1286" s="23" t="s">
        <v>8026</v>
      </c>
      <c r="O1286" s="23" t="s">
        <v>18851</v>
      </c>
      <c r="P1286" s="25" t="s">
        <v>18852</v>
      </c>
      <c r="Q1286" s="25" t="s">
        <v>18853</v>
      </c>
      <c r="R1286" s="25" t="s">
        <v>18854</v>
      </c>
      <c r="S1286" s="25" t="s">
        <v>18855</v>
      </c>
      <c r="T1286" s="23" t="s">
        <v>14956</v>
      </c>
      <c r="U1286" s="23" t="s">
        <v>17745</v>
      </c>
      <c r="V1286" s="25" t="s">
        <v>18856</v>
      </c>
      <c r="W1286" s="23" t="s">
        <v>13264</v>
      </c>
      <c r="X1286" s="23" t="s">
        <v>7226</v>
      </c>
      <c r="Y1286" s="23" t="s">
        <v>7226</v>
      </c>
      <c r="Z1286" s="25" t="s">
        <v>7225</v>
      </c>
      <c r="AA1286" s="23" t="s">
        <v>8026</v>
      </c>
      <c r="AB1286" s="23" t="s">
        <v>7226</v>
      </c>
      <c r="AC1286" s="25" t="s">
        <v>7225</v>
      </c>
    </row>
    <row r="1287" spans="2:29" x14ac:dyDescent="0.25">
      <c r="B1287" s="21" t="s">
        <v>8011</v>
      </c>
      <c r="C1287" s="22" t="s">
        <v>7265</v>
      </c>
      <c r="D1287" s="23" t="s">
        <v>8011</v>
      </c>
      <c r="E1287" s="23" t="s">
        <v>7266</v>
      </c>
      <c r="F1287" s="23" t="s">
        <v>18815</v>
      </c>
      <c r="G1287" s="23" t="s">
        <v>8012</v>
      </c>
      <c r="H1287" s="23" t="s">
        <v>18857</v>
      </c>
      <c r="I1287" s="23" t="s">
        <v>18817</v>
      </c>
      <c r="J1287" s="23" t="s">
        <v>18818</v>
      </c>
      <c r="K1287" s="23" t="s">
        <v>18858</v>
      </c>
      <c r="L1287" s="24" t="s">
        <v>18859</v>
      </c>
      <c r="M1287" s="23" t="s">
        <v>7274</v>
      </c>
      <c r="N1287" s="23" t="s">
        <v>8026</v>
      </c>
      <c r="O1287" s="23" t="s">
        <v>18860</v>
      </c>
      <c r="P1287" s="25" t="s">
        <v>18861</v>
      </c>
      <c r="Q1287" s="25" t="s">
        <v>18862</v>
      </c>
      <c r="R1287" s="25" t="s">
        <v>18863</v>
      </c>
      <c r="S1287" s="25" t="s">
        <v>18864</v>
      </c>
      <c r="T1287" s="23" t="s">
        <v>14956</v>
      </c>
      <c r="U1287" s="23" t="s">
        <v>18865</v>
      </c>
      <c r="V1287" s="25" t="s">
        <v>18866</v>
      </c>
      <c r="W1287" s="23" t="s">
        <v>13264</v>
      </c>
      <c r="X1287" s="23" t="s">
        <v>7226</v>
      </c>
      <c r="Y1287" s="23" t="s">
        <v>7226</v>
      </c>
      <c r="Z1287" s="25" t="s">
        <v>7225</v>
      </c>
      <c r="AA1287" s="23" t="s">
        <v>8026</v>
      </c>
      <c r="AB1287" s="23" t="s">
        <v>7226</v>
      </c>
      <c r="AC1287" s="25" t="s">
        <v>7225</v>
      </c>
    </row>
    <row r="1288" spans="2:29" x14ac:dyDescent="0.25">
      <c r="B1288" s="21" t="s">
        <v>8011</v>
      </c>
      <c r="C1288" s="22" t="s">
        <v>7265</v>
      </c>
      <c r="D1288" s="23" t="s">
        <v>8011</v>
      </c>
      <c r="E1288" s="23" t="s">
        <v>7266</v>
      </c>
      <c r="F1288" s="23" t="s">
        <v>18815</v>
      </c>
      <c r="G1288" s="23" t="s">
        <v>8012</v>
      </c>
      <c r="H1288" s="23" t="s">
        <v>18867</v>
      </c>
      <c r="I1288" s="23" t="s">
        <v>18817</v>
      </c>
      <c r="J1288" s="23" t="s">
        <v>18818</v>
      </c>
      <c r="K1288" s="23" t="s">
        <v>18868</v>
      </c>
      <c r="L1288" s="24" t="s">
        <v>18869</v>
      </c>
      <c r="M1288" s="23" t="s">
        <v>7274</v>
      </c>
      <c r="N1288" s="23" t="s">
        <v>8026</v>
      </c>
      <c r="O1288" s="23" t="s">
        <v>18870</v>
      </c>
      <c r="P1288" s="25" t="s">
        <v>18871</v>
      </c>
      <c r="Q1288" s="25" t="s">
        <v>18872</v>
      </c>
      <c r="R1288" s="25" t="s">
        <v>18873</v>
      </c>
      <c r="S1288" s="25" t="s">
        <v>18874</v>
      </c>
      <c r="T1288" s="23" t="s">
        <v>14956</v>
      </c>
      <c r="U1288" s="23" t="s">
        <v>18846</v>
      </c>
      <c r="V1288" s="25" t="s">
        <v>18875</v>
      </c>
      <c r="W1288" s="23" t="s">
        <v>13264</v>
      </c>
      <c r="X1288" s="23" t="s">
        <v>7226</v>
      </c>
      <c r="Y1288" s="23" t="s">
        <v>7226</v>
      </c>
      <c r="Z1288" s="25" t="s">
        <v>7225</v>
      </c>
      <c r="AA1288" s="23" t="s">
        <v>8026</v>
      </c>
      <c r="AB1288" s="23" t="s">
        <v>7226</v>
      </c>
      <c r="AC1288" s="25" t="s">
        <v>7225</v>
      </c>
    </row>
    <row r="1289" spans="2:29" x14ac:dyDescent="0.25">
      <c r="B1289" s="21" t="s">
        <v>8011</v>
      </c>
      <c r="C1289" s="22" t="s">
        <v>7265</v>
      </c>
      <c r="D1289" s="23" t="s">
        <v>8011</v>
      </c>
      <c r="E1289" s="23" t="s">
        <v>7266</v>
      </c>
      <c r="F1289" s="23" t="s">
        <v>18815</v>
      </c>
      <c r="G1289" s="23" t="s">
        <v>8012</v>
      </c>
      <c r="H1289" s="23" t="s">
        <v>18876</v>
      </c>
      <c r="I1289" s="23" t="s">
        <v>18817</v>
      </c>
      <c r="J1289" s="23" t="s">
        <v>18818</v>
      </c>
      <c r="K1289" s="23" t="s">
        <v>18877</v>
      </c>
      <c r="L1289" s="24" t="s">
        <v>18878</v>
      </c>
      <c r="M1289" s="23" t="s">
        <v>7274</v>
      </c>
      <c r="N1289" s="23" t="s">
        <v>8026</v>
      </c>
      <c r="O1289" s="23" t="s">
        <v>18879</v>
      </c>
      <c r="P1289" s="25" t="s">
        <v>18880</v>
      </c>
      <c r="Q1289" s="25" t="s">
        <v>18881</v>
      </c>
      <c r="R1289" s="25" t="s">
        <v>18882</v>
      </c>
      <c r="S1289" s="25" t="s">
        <v>18883</v>
      </c>
      <c r="T1289" s="23" t="s">
        <v>14956</v>
      </c>
      <c r="U1289" s="23" t="s">
        <v>13484</v>
      </c>
      <c r="V1289" s="25" t="s">
        <v>18884</v>
      </c>
      <c r="W1289" s="23" t="s">
        <v>13264</v>
      </c>
      <c r="X1289" s="23" t="s">
        <v>7226</v>
      </c>
      <c r="Y1289" s="23" t="s">
        <v>7226</v>
      </c>
      <c r="Z1289" s="25" t="s">
        <v>7225</v>
      </c>
      <c r="AA1289" s="23" t="s">
        <v>8026</v>
      </c>
      <c r="AB1289" s="23" t="s">
        <v>7226</v>
      </c>
      <c r="AC1289" s="25" t="s">
        <v>7225</v>
      </c>
    </row>
    <row r="1290" spans="2:29" x14ac:dyDescent="0.25">
      <c r="B1290" s="21" t="s">
        <v>8011</v>
      </c>
      <c r="C1290" s="22" t="s">
        <v>7265</v>
      </c>
      <c r="D1290" s="23" t="s">
        <v>8011</v>
      </c>
      <c r="E1290" s="23" t="s">
        <v>7266</v>
      </c>
      <c r="F1290" s="23" t="s">
        <v>18815</v>
      </c>
      <c r="G1290" s="23" t="s">
        <v>8012</v>
      </c>
      <c r="H1290" s="23" t="s">
        <v>18885</v>
      </c>
      <c r="I1290" s="23" t="s">
        <v>18817</v>
      </c>
      <c r="J1290" s="23" t="s">
        <v>18818</v>
      </c>
      <c r="K1290" s="23" t="s">
        <v>18886</v>
      </c>
      <c r="L1290" s="24" t="s">
        <v>18887</v>
      </c>
      <c r="M1290" s="23" t="s">
        <v>7274</v>
      </c>
      <c r="N1290" s="23" t="s">
        <v>8026</v>
      </c>
      <c r="O1290" s="23" t="s">
        <v>18888</v>
      </c>
      <c r="P1290" s="25" t="s">
        <v>18889</v>
      </c>
      <c r="Q1290" s="25" t="s">
        <v>18890</v>
      </c>
      <c r="R1290" s="25" t="s">
        <v>18891</v>
      </c>
      <c r="S1290" s="25" t="s">
        <v>18892</v>
      </c>
      <c r="T1290" s="23" t="s">
        <v>14956</v>
      </c>
      <c r="U1290" s="23" t="s">
        <v>9209</v>
      </c>
      <c r="V1290" s="25" t="s">
        <v>18893</v>
      </c>
      <c r="W1290" s="23" t="s">
        <v>13264</v>
      </c>
      <c r="X1290" s="23" t="s">
        <v>7226</v>
      </c>
      <c r="Y1290" s="23" t="s">
        <v>7226</v>
      </c>
      <c r="Z1290" s="25" t="s">
        <v>7225</v>
      </c>
      <c r="AA1290" s="23" t="s">
        <v>8026</v>
      </c>
      <c r="AB1290" s="23" t="s">
        <v>7226</v>
      </c>
      <c r="AC1290" s="25" t="s">
        <v>7225</v>
      </c>
    </row>
    <row r="1291" spans="2:29" x14ac:dyDescent="0.25">
      <c r="B1291" s="21" t="s">
        <v>8011</v>
      </c>
      <c r="C1291" s="22" t="s">
        <v>7265</v>
      </c>
      <c r="D1291" s="23" t="s">
        <v>8011</v>
      </c>
      <c r="E1291" s="23" t="s">
        <v>7266</v>
      </c>
      <c r="F1291" s="23" t="s">
        <v>18815</v>
      </c>
      <c r="G1291" s="23" t="s">
        <v>8012</v>
      </c>
      <c r="H1291" s="23" t="s">
        <v>18894</v>
      </c>
      <c r="I1291" s="23" t="s">
        <v>18817</v>
      </c>
      <c r="J1291" s="23" t="s">
        <v>18818</v>
      </c>
      <c r="K1291" s="23" t="s">
        <v>18895</v>
      </c>
      <c r="L1291" s="24" t="s">
        <v>18896</v>
      </c>
      <c r="M1291" s="23" t="s">
        <v>7274</v>
      </c>
      <c r="N1291" s="23" t="s">
        <v>8026</v>
      </c>
      <c r="O1291" s="23" t="s">
        <v>18897</v>
      </c>
      <c r="P1291" s="25" t="s">
        <v>18898</v>
      </c>
      <c r="Q1291" s="25" t="s">
        <v>18899</v>
      </c>
      <c r="R1291" s="25" t="s">
        <v>18900</v>
      </c>
      <c r="S1291" s="25" t="s">
        <v>18901</v>
      </c>
      <c r="T1291" s="23" t="s">
        <v>14956</v>
      </c>
      <c r="U1291" s="23" t="s">
        <v>18902</v>
      </c>
      <c r="V1291" s="25" t="s">
        <v>18903</v>
      </c>
      <c r="W1291" s="23" t="s">
        <v>13264</v>
      </c>
      <c r="X1291" s="23" t="s">
        <v>7226</v>
      </c>
      <c r="Y1291" s="23" t="s">
        <v>7226</v>
      </c>
      <c r="Z1291" s="25" t="s">
        <v>7225</v>
      </c>
      <c r="AA1291" s="23" t="s">
        <v>8026</v>
      </c>
      <c r="AB1291" s="23" t="s">
        <v>7226</v>
      </c>
      <c r="AC1291" s="25" t="s">
        <v>7225</v>
      </c>
    </row>
    <row r="1292" spans="2:29" x14ac:dyDescent="0.25">
      <c r="B1292" s="21"/>
      <c r="C1292" s="22"/>
      <c r="D1292" s="23"/>
      <c r="E1292" s="23"/>
      <c r="F1292" s="23"/>
      <c r="G1292" s="23"/>
      <c r="H1292" s="26"/>
      <c r="I1292" s="23"/>
      <c r="J1292" s="26"/>
      <c r="K1292" s="26"/>
      <c r="L1292" s="27" t="s">
        <v>18904</v>
      </c>
      <c r="M1292" s="26"/>
      <c r="N1292" s="26"/>
      <c r="O1292" s="26"/>
      <c r="P1292" s="28" t="s">
        <v>18905</v>
      </c>
      <c r="Q1292" s="28" t="s">
        <v>18906</v>
      </c>
      <c r="R1292" s="28" t="s">
        <v>18907</v>
      </c>
      <c r="S1292" s="28" t="s">
        <v>18908</v>
      </c>
      <c r="T1292" s="26"/>
      <c r="U1292" s="26"/>
      <c r="V1292" s="28" t="s">
        <v>18909</v>
      </c>
      <c r="W1292" s="26"/>
      <c r="X1292" s="26"/>
      <c r="Y1292" s="26"/>
      <c r="Z1292" s="28" t="s">
        <v>7225</v>
      </c>
      <c r="AA1292" s="26"/>
      <c r="AB1292" s="26"/>
      <c r="AC1292" s="28" t="s">
        <v>7225</v>
      </c>
    </row>
    <row r="1293" spans="2:29" x14ac:dyDescent="0.25">
      <c r="B1293" s="21" t="s">
        <v>8011</v>
      </c>
      <c r="C1293" s="22" t="s">
        <v>10311</v>
      </c>
      <c r="D1293" s="23" t="s">
        <v>7434</v>
      </c>
      <c r="E1293" s="23" t="s">
        <v>8487</v>
      </c>
      <c r="F1293" s="23" t="s">
        <v>14946</v>
      </c>
      <c r="G1293" s="23" t="s">
        <v>10312</v>
      </c>
      <c r="H1293" s="23" t="s">
        <v>18910</v>
      </c>
      <c r="I1293" s="23" t="s">
        <v>16911</v>
      </c>
      <c r="J1293" s="23" t="s">
        <v>13138</v>
      </c>
      <c r="K1293" s="23" t="s">
        <v>18911</v>
      </c>
      <c r="L1293" s="24" t="s">
        <v>18912</v>
      </c>
      <c r="M1293" s="23" t="s">
        <v>7274</v>
      </c>
      <c r="N1293" s="23" t="s">
        <v>7450</v>
      </c>
      <c r="O1293" s="23" t="s">
        <v>18913</v>
      </c>
      <c r="P1293" s="25" t="s">
        <v>18914</v>
      </c>
      <c r="Q1293" s="25" t="s">
        <v>18915</v>
      </c>
      <c r="R1293" s="25" t="s">
        <v>10391</v>
      </c>
      <c r="S1293" s="25" t="s">
        <v>18916</v>
      </c>
      <c r="T1293" s="23" t="s">
        <v>7226</v>
      </c>
      <c r="U1293" s="23" t="s">
        <v>7226</v>
      </c>
      <c r="V1293" s="25" t="s">
        <v>18915</v>
      </c>
      <c r="W1293" s="23" t="s">
        <v>13264</v>
      </c>
      <c r="X1293" s="23" t="s">
        <v>7226</v>
      </c>
      <c r="Y1293" s="23" t="s">
        <v>7226</v>
      </c>
      <c r="Z1293" s="25" t="s">
        <v>7225</v>
      </c>
      <c r="AA1293" s="23" t="s">
        <v>8026</v>
      </c>
      <c r="AB1293" s="23" t="s">
        <v>16919</v>
      </c>
      <c r="AC1293" s="25" t="s">
        <v>18917</v>
      </c>
    </row>
    <row r="1294" spans="2:29" x14ac:dyDescent="0.25">
      <c r="B1294" s="21"/>
      <c r="C1294" s="22"/>
      <c r="D1294" s="23"/>
      <c r="E1294" s="23"/>
      <c r="F1294" s="23"/>
      <c r="G1294" s="23"/>
      <c r="H1294" s="26"/>
      <c r="I1294" s="23"/>
      <c r="J1294" s="26"/>
      <c r="K1294" s="26"/>
      <c r="L1294" s="27" t="s">
        <v>18912</v>
      </c>
      <c r="M1294" s="26"/>
      <c r="N1294" s="26"/>
      <c r="O1294" s="26"/>
      <c r="P1294" s="28" t="s">
        <v>18914</v>
      </c>
      <c r="Q1294" s="28" t="s">
        <v>18915</v>
      </c>
      <c r="R1294" s="28" t="s">
        <v>10391</v>
      </c>
      <c r="S1294" s="28" t="s">
        <v>18916</v>
      </c>
      <c r="T1294" s="26"/>
      <c r="U1294" s="26"/>
      <c r="V1294" s="28" t="s">
        <v>18915</v>
      </c>
      <c r="W1294" s="26"/>
      <c r="X1294" s="26"/>
      <c r="Y1294" s="26"/>
      <c r="Z1294" s="28" t="s">
        <v>7225</v>
      </c>
      <c r="AA1294" s="26"/>
      <c r="AB1294" s="26"/>
      <c r="AC1294" s="28" t="s">
        <v>18917</v>
      </c>
    </row>
    <row r="1295" spans="2:29" x14ac:dyDescent="0.25">
      <c r="B1295" s="21" t="s">
        <v>8011</v>
      </c>
      <c r="C1295" s="22" t="s">
        <v>10311</v>
      </c>
      <c r="D1295" s="23" t="s">
        <v>8011</v>
      </c>
      <c r="E1295" s="23" t="s">
        <v>8487</v>
      </c>
      <c r="F1295" s="23" t="s">
        <v>16841</v>
      </c>
      <c r="G1295" s="23" t="s">
        <v>10312</v>
      </c>
      <c r="H1295" s="23" t="s">
        <v>18918</v>
      </c>
      <c r="I1295" s="23" t="s">
        <v>18919</v>
      </c>
      <c r="J1295" s="23" t="s">
        <v>18920</v>
      </c>
      <c r="K1295" s="23" t="s">
        <v>18921</v>
      </c>
      <c r="L1295" s="24" t="s">
        <v>18922</v>
      </c>
      <c r="M1295" s="23" t="s">
        <v>7274</v>
      </c>
      <c r="N1295" s="23" t="s">
        <v>8026</v>
      </c>
      <c r="O1295" s="23" t="s">
        <v>18923</v>
      </c>
      <c r="P1295" s="25" t="s">
        <v>18924</v>
      </c>
      <c r="Q1295" s="25" t="s">
        <v>18925</v>
      </c>
      <c r="R1295" s="25" t="s">
        <v>15737</v>
      </c>
      <c r="S1295" s="25" t="s">
        <v>18926</v>
      </c>
      <c r="T1295" s="23" t="s">
        <v>7226</v>
      </c>
      <c r="U1295" s="23" t="s">
        <v>7226</v>
      </c>
      <c r="V1295" s="25" t="s">
        <v>18925</v>
      </c>
      <c r="W1295" s="23" t="s">
        <v>13264</v>
      </c>
      <c r="X1295" s="23" t="s">
        <v>7226</v>
      </c>
      <c r="Y1295" s="23" t="s">
        <v>7226</v>
      </c>
      <c r="Z1295" s="25" t="s">
        <v>7225</v>
      </c>
      <c r="AA1295" s="23" t="s">
        <v>8026</v>
      </c>
      <c r="AB1295" s="23" t="s">
        <v>7226</v>
      </c>
      <c r="AC1295" s="25" t="s">
        <v>7225</v>
      </c>
    </row>
    <row r="1296" spans="2:29" x14ac:dyDescent="0.25">
      <c r="B1296" s="21" t="s">
        <v>8011</v>
      </c>
      <c r="C1296" s="22" t="s">
        <v>10311</v>
      </c>
      <c r="D1296" s="23" t="s">
        <v>8011</v>
      </c>
      <c r="E1296" s="23" t="s">
        <v>8487</v>
      </c>
      <c r="F1296" s="23" t="s">
        <v>16841</v>
      </c>
      <c r="G1296" s="23" t="s">
        <v>10312</v>
      </c>
      <c r="H1296" s="23" t="s">
        <v>18927</v>
      </c>
      <c r="I1296" s="23" t="s">
        <v>18919</v>
      </c>
      <c r="J1296" s="23" t="s">
        <v>18920</v>
      </c>
      <c r="K1296" s="23" t="s">
        <v>18928</v>
      </c>
      <c r="L1296" s="24" t="s">
        <v>18929</v>
      </c>
      <c r="M1296" s="23" t="s">
        <v>7274</v>
      </c>
      <c r="N1296" s="23" t="s">
        <v>8026</v>
      </c>
      <c r="O1296" s="23" t="s">
        <v>18930</v>
      </c>
      <c r="P1296" s="25" t="s">
        <v>18931</v>
      </c>
      <c r="Q1296" s="25" t="s">
        <v>18932</v>
      </c>
      <c r="R1296" s="25" t="s">
        <v>18933</v>
      </c>
      <c r="S1296" s="25" t="s">
        <v>18934</v>
      </c>
      <c r="T1296" s="23" t="s">
        <v>7226</v>
      </c>
      <c r="U1296" s="23" t="s">
        <v>7226</v>
      </c>
      <c r="V1296" s="25" t="s">
        <v>18932</v>
      </c>
      <c r="W1296" s="23" t="s">
        <v>13264</v>
      </c>
      <c r="X1296" s="23" t="s">
        <v>7226</v>
      </c>
      <c r="Y1296" s="23" t="s">
        <v>7226</v>
      </c>
      <c r="Z1296" s="25" t="s">
        <v>7225</v>
      </c>
      <c r="AA1296" s="23" t="s">
        <v>8026</v>
      </c>
      <c r="AB1296" s="23" t="s">
        <v>7226</v>
      </c>
      <c r="AC1296" s="25" t="s">
        <v>7225</v>
      </c>
    </row>
    <row r="1297" spans="2:29" x14ac:dyDescent="0.25">
      <c r="B1297" s="21" t="s">
        <v>8011</v>
      </c>
      <c r="C1297" s="22" t="s">
        <v>10311</v>
      </c>
      <c r="D1297" s="23" t="s">
        <v>8011</v>
      </c>
      <c r="E1297" s="23" t="s">
        <v>8487</v>
      </c>
      <c r="F1297" s="23" t="s">
        <v>16841</v>
      </c>
      <c r="G1297" s="23" t="s">
        <v>10312</v>
      </c>
      <c r="H1297" s="23" t="s">
        <v>18935</v>
      </c>
      <c r="I1297" s="23" t="s">
        <v>18919</v>
      </c>
      <c r="J1297" s="23" t="s">
        <v>18920</v>
      </c>
      <c r="K1297" s="23" t="s">
        <v>18936</v>
      </c>
      <c r="L1297" s="24" t="s">
        <v>18937</v>
      </c>
      <c r="M1297" s="23" t="s">
        <v>7274</v>
      </c>
      <c r="N1297" s="23" t="s">
        <v>8026</v>
      </c>
      <c r="O1297" s="23" t="s">
        <v>18938</v>
      </c>
      <c r="P1297" s="25" t="s">
        <v>18939</v>
      </c>
      <c r="Q1297" s="25" t="s">
        <v>18940</v>
      </c>
      <c r="R1297" s="25" t="s">
        <v>18941</v>
      </c>
      <c r="S1297" s="25" t="s">
        <v>18942</v>
      </c>
      <c r="T1297" s="23" t="s">
        <v>7226</v>
      </c>
      <c r="U1297" s="23" t="s">
        <v>7226</v>
      </c>
      <c r="V1297" s="25" t="s">
        <v>18940</v>
      </c>
      <c r="W1297" s="23" t="s">
        <v>13264</v>
      </c>
      <c r="X1297" s="23" t="s">
        <v>7226</v>
      </c>
      <c r="Y1297" s="23" t="s">
        <v>7226</v>
      </c>
      <c r="Z1297" s="25" t="s">
        <v>7225</v>
      </c>
      <c r="AA1297" s="23" t="s">
        <v>8026</v>
      </c>
      <c r="AB1297" s="23" t="s">
        <v>7226</v>
      </c>
      <c r="AC1297" s="25" t="s">
        <v>7225</v>
      </c>
    </row>
    <row r="1298" spans="2:29" x14ac:dyDescent="0.25">
      <c r="B1298" s="21" t="s">
        <v>8011</v>
      </c>
      <c r="C1298" s="22" t="s">
        <v>10311</v>
      </c>
      <c r="D1298" s="23" t="s">
        <v>8011</v>
      </c>
      <c r="E1298" s="23" t="s">
        <v>8487</v>
      </c>
      <c r="F1298" s="23" t="s">
        <v>16841</v>
      </c>
      <c r="G1298" s="23" t="s">
        <v>10312</v>
      </c>
      <c r="H1298" s="23" t="s">
        <v>18943</v>
      </c>
      <c r="I1298" s="23" t="s">
        <v>18919</v>
      </c>
      <c r="J1298" s="23" t="s">
        <v>18920</v>
      </c>
      <c r="K1298" s="23" t="s">
        <v>18944</v>
      </c>
      <c r="L1298" s="24" t="s">
        <v>18945</v>
      </c>
      <c r="M1298" s="23" t="s">
        <v>7274</v>
      </c>
      <c r="N1298" s="23" t="s">
        <v>8026</v>
      </c>
      <c r="O1298" s="23" t="s">
        <v>18946</v>
      </c>
      <c r="P1298" s="25" t="s">
        <v>18947</v>
      </c>
      <c r="Q1298" s="25" t="s">
        <v>18948</v>
      </c>
      <c r="R1298" s="25" t="s">
        <v>18949</v>
      </c>
      <c r="S1298" s="25" t="s">
        <v>18950</v>
      </c>
      <c r="T1298" s="23" t="s">
        <v>7226</v>
      </c>
      <c r="U1298" s="23" t="s">
        <v>7226</v>
      </c>
      <c r="V1298" s="25" t="s">
        <v>18948</v>
      </c>
      <c r="W1298" s="23" t="s">
        <v>13264</v>
      </c>
      <c r="X1298" s="23" t="s">
        <v>7226</v>
      </c>
      <c r="Y1298" s="23" t="s">
        <v>7226</v>
      </c>
      <c r="Z1298" s="25" t="s">
        <v>7225</v>
      </c>
      <c r="AA1298" s="23" t="s">
        <v>8026</v>
      </c>
      <c r="AB1298" s="23" t="s">
        <v>7226</v>
      </c>
      <c r="AC1298" s="25" t="s">
        <v>7225</v>
      </c>
    </row>
    <row r="1299" spans="2:29" x14ac:dyDescent="0.25">
      <c r="B1299" s="21" t="s">
        <v>8011</v>
      </c>
      <c r="C1299" s="22" t="s">
        <v>10311</v>
      </c>
      <c r="D1299" s="23" t="s">
        <v>8011</v>
      </c>
      <c r="E1299" s="23" t="s">
        <v>8487</v>
      </c>
      <c r="F1299" s="23" t="s">
        <v>16841</v>
      </c>
      <c r="G1299" s="23" t="s">
        <v>10312</v>
      </c>
      <c r="H1299" s="23" t="s">
        <v>18951</v>
      </c>
      <c r="I1299" s="23" t="s">
        <v>18919</v>
      </c>
      <c r="J1299" s="23" t="s">
        <v>18920</v>
      </c>
      <c r="K1299" s="23" t="s">
        <v>18952</v>
      </c>
      <c r="L1299" s="24" t="s">
        <v>18953</v>
      </c>
      <c r="M1299" s="23" t="s">
        <v>7274</v>
      </c>
      <c r="N1299" s="23" t="s">
        <v>8026</v>
      </c>
      <c r="O1299" s="23" t="s">
        <v>18954</v>
      </c>
      <c r="P1299" s="25" t="s">
        <v>18955</v>
      </c>
      <c r="Q1299" s="25" t="s">
        <v>18956</v>
      </c>
      <c r="R1299" s="25" t="s">
        <v>18957</v>
      </c>
      <c r="S1299" s="25" t="s">
        <v>18958</v>
      </c>
      <c r="T1299" s="23" t="s">
        <v>7226</v>
      </c>
      <c r="U1299" s="23" t="s">
        <v>7226</v>
      </c>
      <c r="V1299" s="25" t="s">
        <v>18956</v>
      </c>
      <c r="W1299" s="23" t="s">
        <v>13264</v>
      </c>
      <c r="X1299" s="23" t="s">
        <v>7226</v>
      </c>
      <c r="Y1299" s="23" t="s">
        <v>7226</v>
      </c>
      <c r="Z1299" s="25" t="s">
        <v>7225</v>
      </c>
      <c r="AA1299" s="23" t="s">
        <v>8026</v>
      </c>
      <c r="AB1299" s="23" t="s">
        <v>7226</v>
      </c>
      <c r="AC1299" s="25" t="s">
        <v>7225</v>
      </c>
    </row>
    <row r="1300" spans="2:29" x14ac:dyDescent="0.25">
      <c r="B1300" s="21" t="s">
        <v>8011</v>
      </c>
      <c r="C1300" s="22" t="s">
        <v>10311</v>
      </c>
      <c r="D1300" s="23" t="s">
        <v>8011</v>
      </c>
      <c r="E1300" s="23" t="s">
        <v>8487</v>
      </c>
      <c r="F1300" s="23" t="s">
        <v>16841</v>
      </c>
      <c r="G1300" s="23" t="s">
        <v>10312</v>
      </c>
      <c r="H1300" s="23" t="s">
        <v>18959</v>
      </c>
      <c r="I1300" s="23" t="s">
        <v>18919</v>
      </c>
      <c r="J1300" s="23" t="s">
        <v>18920</v>
      </c>
      <c r="K1300" s="23" t="s">
        <v>18960</v>
      </c>
      <c r="L1300" s="24" t="s">
        <v>18961</v>
      </c>
      <c r="M1300" s="23" t="s">
        <v>7274</v>
      </c>
      <c r="N1300" s="23" t="s">
        <v>8026</v>
      </c>
      <c r="O1300" s="23" t="s">
        <v>18962</v>
      </c>
      <c r="P1300" s="25" t="s">
        <v>18963</v>
      </c>
      <c r="Q1300" s="25" t="s">
        <v>18964</v>
      </c>
      <c r="R1300" s="25" t="s">
        <v>18965</v>
      </c>
      <c r="S1300" s="25" t="s">
        <v>18966</v>
      </c>
      <c r="T1300" s="23" t="s">
        <v>7226</v>
      </c>
      <c r="U1300" s="23" t="s">
        <v>7226</v>
      </c>
      <c r="V1300" s="25" t="s">
        <v>18964</v>
      </c>
      <c r="W1300" s="23" t="s">
        <v>13264</v>
      </c>
      <c r="X1300" s="23" t="s">
        <v>7226</v>
      </c>
      <c r="Y1300" s="23" t="s">
        <v>7226</v>
      </c>
      <c r="Z1300" s="25" t="s">
        <v>7225</v>
      </c>
      <c r="AA1300" s="23" t="s">
        <v>8026</v>
      </c>
      <c r="AB1300" s="23" t="s">
        <v>7226</v>
      </c>
      <c r="AC1300" s="25" t="s">
        <v>7225</v>
      </c>
    </row>
    <row r="1301" spans="2:29" x14ac:dyDescent="0.25">
      <c r="B1301" s="21"/>
      <c r="C1301" s="22"/>
      <c r="D1301" s="23"/>
      <c r="E1301" s="23"/>
      <c r="F1301" s="23"/>
      <c r="G1301" s="23"/>
      <c r="H1301" s="26"/>
      <c r="I1301" s="23"/>
      <c r="J1301" s="26"/>
      <c r="K1301" s="26"/>
      <c r="L1301" s="27" t="s">
        <v>18967</v>
      </c>
      <c r="M1301" s="26"/>
      <c r="N1301" s="26"/>
      <c r="O1301" s="26"/>
      <c r="P1301" s="28" t="s">
        <v>18968</v>
      </c>
      <c r="Q1301" s="28" t="s">
        <v>18969</v>
      </c>
      <c r="R1301" s="28" t="s">
        <v>18970</v>
      </c>
      <c r="S1301" s="28" t="s">
        <v>18971</v>
      </c>
      <c r="T1301" s="26"/>
      <c r="U1301" s="26"/>
      <c r="V1301" s="28" t="s">
        <v>18969</v>
      </c>
      <c r="W1301" s="26"/>
      <c r="X1301" s="26"/>
      <c r="Y1301" s="26"/>
      <c r="Z1301" s="28" t="s">
        <v>7225</v>
      </c>
      <c r="AA1301" s="26"/>
      <c r="AB1301" s="26"/>
      <c r="AC1301" s="28" t="s">
        <v>7225</v>
      </c>
    </row>
    <row r="1302" spans="2:29" x14ac:dyDescent="0.25">
      <c r="B1302" s="21" t="s">
        <v>8011</v>
      </c>
      <c r="C1302" s="22" t="s">
        <v>8185</v>
      </c>
      <c r="D1302" s="23" t="s">
        <v>8011</v>
      </c>
      <c r="E1302" s="23" t="s">
        <v>7266</v>
      </c>
      <c r="F1302" s="23" t="s">
        <v>18815</v>
      </c>
      <c r="G1302" s="23" t="s">
        <v>8186</v>
      </c>
      <c r="H1302" s="23" t="s">
        <v>18972</v>
      </c>
      <c r="I1302" s="23" t="s">
        <v>18973</v>
      </c>
      <c r="J1302" s="23" t="s">
        <v>13188</v>
      </c>
      <c r="K1302" s="23" t="s">
        <v>18974</v>
      </c>
      <c r="L1302" s="24" t="s">
        <v>18975</v>
      </c>
      <c r="M1302" s="23" t="s">
        <v>7274</v>
      </c>
      <c r="N1302" s="23" t="s">
        <v>8026</v>
      </c>
      <c r="O1302" s="23" t="s">
        <v>18976</v>
      </c>
      <c r="P1302" s="25" t="s">
        <v>18977</v>
      </c>
      <c r="Q1302" s="25" t="s">
        <v>18978</v>
      </c>
      <c r="R1302" s="25" t="s">
        <v>18979</v>
      </c>
      <c r="S1302" s="25" t="s">
        <v>18980</v>
      </c>
      <c r="T1302" s="23" t="s">
        <v>8196</v>
      </c>
      <c r="U1302" s="23" t="s">
        <v>18981</v>
      </c>
      <c r="V1302" s="25" t="s">
        <v>18982</v>
      </c>
      <c r="W1302" s="23" t="s">
        <v>13264</v>
      </c>
      <c r="X1302" s="23" t="s">
        <v>7226</v>
      </c>
      <c r="Y1302" s="23" t="s">
        <v>7226</v>
      </c>
      <c r="Z1302" s="25" t="s">
        <v>7225</v>
      </c>
      <c r="AA1302" s="23" t="s">
        <v>8026</v>
      </c>
      <c r="AB1302" s="23" t="s">
        <v>7226</v>
      </c>
      <c r="AC1302" s="25" t="s">
        <v>7225</v>
      </c>
    </row>
    <row r="1303" spans="2:29" x14ac:dyDescent="0.25">
      <c r="B1303" s="21" t="s">
        <v>8011</v>
      </c>
      <c r="C1303" s="22" t="s">
        <v>8185</v>
      </c>
      <c r="D1303" s="23" t="s">
        <v>8011</v>
      </c>
      <c r="E1303" s="23" t="s">
        <v>7266</v>
      </c>
      <c r="F1303" s="23" t="s">
        <v>18815</v>
      </c>
      <c r="G1303" s="23" t="s">
        <v>8186</v>
      </c>
      <c r="H1303" s="23" t="s">
        <v>18983</v>
      </c>
      <c r="I1303" s="23" t="s">
        <v>18973</v>
      </c>
      <c r="J1303" s="23" t="s">
        <v>13188</v>
      </c>
      <c r="K1303" s="23" t="s">
        <v>18984</v>
      </c>
      <c r="L1303" s="24" t="s">
        <v>18985</v>
      </c>
      <c r="M1303" s="23" t="s">
        <v>7274</v>
      </c>
      <c r="N1303" s="23" t="s">
        <v>8026</v>
      </c>
      <c r="O1303" s="23" t="s">
        <v>18986</v>
      </c>
      <c r="P1303" s="25" t="s">
        <v>18987</v>
      </c>
      <c r="Q1303" s="25" t="s">
        <v>18988</v>
      </c>
      <c r="R1303" s="25" t="s">
        <v>15080</v>
      </c>
      <c r="S1303" s="25" t="s">
        <v>18989</v>
      </c>
      <c r="T1303" s="23" t="s">
        <v>8196</v>
      </c>
      <c r="U1303" s="23" t="s">
        <v>8282</v>
      </c>
      <c r="V1303" s="25" t="s">
        <v>18990</v>
      </c>
      <c r="W1303" s="23" t="s">
        <v>13264</v>
      </c>
      <c r="X1303" s="23" t="s">
        <v>7226</v>
      </c>
      <c r="Y1303" s="23" t="s">
        <v>7226</v>
      </c>
      <c r="Z1303" s="25" t="s">
        <v>7225</v>
      </c>
      <c r="AA1303" s="23" t="s">
        <v>8026</v>
      </c>
      <c r="AB1303" s="23" t="s">
        <v>7226</v>
      </c>
      <c r="AC1303" s="25" t="s">
        <v>7225</v>
      </c>
    </row>
    <row r="1304" spans="2:29" x14ac:dyDescent="0.25">
      <c r="B1304" s="21" t="s">
        <v>8011</v>
      </c>
      <c r="C1304" s="22" t="s">
        <v>8185</v>
      </c>
      <c r="D1304" s="23" t="s">
        <v>8011</v>
      </c>
      <c r="E1304" s="23" t="s">
        <v>7266</v>
      </c>
      <c r="F1304" s="23" t="s">
        <v>18815</v>
      </c>
      <c r="G1304" s="23" t="s">
        <v>8186</v>
      </c>
      <c r="H1304" s="23" t="s">
        <v>18991</v>
      </c>
      <c r="I1304" s="23" t="s">
        <v>18973</v>
      </c>
      <c r="J1304" s="23" t="s">
        <v>13188</v>
      </c>
      <c r="K1304" s="23" t="s">
        <v>18992</v>
      </c>
      <c r="L1304" s="24" t="s">
        <v>18993</v>
      </c>
      <c r="M1304" s="23" t="s">
        <v>7274</v>
      </c>
      <c r="N1304" s="23" t="s">
        <v>8026</v>
      </c>
      <c r="O1304" s="23" t="s">
        <v>18994</v>
      </c>
      <c r="P1304" s="25" t="s">
        <v>18995</v>
      </c>
      <c r="Q1304" s="25" t="s">
        <v>18996</v>
      </c>
      <c r="R1304" s="25" t="s">
        <v>18997</v>
      </c>
      <c r="S1304" s="25" t="s">
        <v>18998</v>
      </c>
      <c r="T1304" s="23" t="s">
        <v>8196</v>
      </c>
      <c r="U1304" s="23" t="s">
        <v>8263</v>
      </c>
      <c r="V1304" s="25" t="s">
        <v>18999</v>
      </c>
      <c r="W1304" s="23" t="s">
        <v>13264</v>
      </c>
      <c r="X1304" s="23" t="s">
        <v>7226</v>
      </c>
      <c r="Y1304" s="23" t="s">
        <v>7226</v>
      </c>
      <c r="Z1304" s="25" t="s">
        <v>7225</v>
      </c>
      <c r="AA1304" s="23" t="s">
        <v>8026</v>
      </c>
      <c r="AB1304" s="23" t="s">
        <v>7226</v>
      </c>
      <c r="AC1304" s="25" t="s">
        <v>7225</v>
      </c>
    </row>
    <row r="1305" spans="2:29" x14ac:dyDescent="0.25">
      <c r="B1305" s="21" t="s">
        <v>8011</v>
      </c>
      <c r="C1305" s="22" t="s">
        <v>8185</v>
      </c>
      <c r="D1305" s="23" t="s">
        <v>8011</v>
      </c>
      <c r="E1305" s="23" t="s">
        <v>7266</v>
      </c>
      <c r="F1305" s="23" t="s">
        <v>18815</v>
      </c>
      <c r="G1305" s="23" t="s">
        <v>8186</v>
      </c>
      <c r="H1305" s="23" t="s">
        <v>19000</v>
      </c>
      <c r="I1305" s="23" t="s">
        <v>18973</v>
      </c>
      <c r="J1305" s="23" t="s">
        <v>13188</v>
      </c>
      <c r="K1305" s="23" t="s">
        <v>19001</v>
      </c>
      <c r="L1305" s="24" t="s">
        <v>19002</v>
      </c>
      <c r="M1305" s="23" t="s">
        <v>7274</v>
      </c>
      <c r="N1305" s="23" t="s">
        <v>8026</v>
      </c>
      <c r="O1305" s="23" t="s">
        <v>19003</v>
      </c>
      <c r="P1305" s="25" t="s">
        <v>19004</v>
      </c>
      <c r="Q1305" s="25" t="s">
        <v>19005</v>
      </c>
      <c r="R1305" s="25" t="s">
        <v>19006</v>
      </c>
      <c r="S1305" s="25" t="s">
        <v>19007</v>
      </c>
      <c r="T1305" s="23" t="s">
        <v>8196</v>
      </c>
      <c r="U1305" s="23" t="s">
        <v>19008</v>
      </c>
      <c r="V1305" s="25" t="s">
        <v>19009</v>
      </c>
      <c r="W1305" s="23" t="s">
        <v>13264</v>
      </c>
      <c r="X1305" s="23" t="s">
        <v>7226</v>
      </c>
      <c r="Y1305" s="23" t="s">
        <v>7226</v>
      </c>
      <c r="Z1305" s="25" t="s">
        <v>7225</v>
      </c>
      <c r="AA1305" s="23" t="s">
        <v>8026</v>
      </c>
      <c r="AB1305" s="23" t="s">
        <v>7226</v>
      </c>
      <c r="AC1305" s="25" t="s">
        <v>7225</v>
      </c>
    </row>
    <row r="1306" spans="2:29" x14ac:dyDescent="0.25">
      <c r="B1306" s="21" t="s">
        <v>8011</v>
      </c>
      <c r="C1306" s="22" t="s">
        <v>8185</v>
      </c>
      <c r="D1306" s="23" t="s">
        <v>8011</v>
      </c>
      <c r="E1306" s="23" t="s">
        <v>7266</v>
      </c>
      <c r="F1306" s="23" t="s">
        <v>18815</v>
      </c>
      <c r="G1306" s="23" t="s">
        <v>8186</v>
      </c>
      <c r="H1306" s="23" t="s">
        <v>19010</v>
      </c>
      <c r="I1306" s="23" t="s">
        <v>18973</v>
      </c>
      <c r="J1306" s="23" t="s">
        <v>13188</v>
      </c>
      <c r="K1306" s="23" t="s">
        <v>19011</v>
      </c>
      <c r="L1306" s="24" t="s">
        <v>19012</v>
      </c>
      <c r="M1306" s="23" t="s">
        <v>7274</v>
      </c>
      <c r="N1306" s="23" t="s">
        <v>8026</v>
      </c>
      <c r="O1306" s="23" t="s">
        <v>19013</v>
      </c>
      <c r="P1306" s="25" t="s">
        <v>19014</v>
      </c>
      <c r="Q1306" s="25" t="s">
        <v>19015</v>
      </c>
      <c r="R1306" s="25" t="s">
        <v>19016</v>
      </c>
      <c r="S1306" s="25" t="s">
        <v>19017</v>
      </c>
      <c r="T1306" s="23" t="s">
        <v>8196</v>
      </c>
      <c r="U1306" s="23" t="s">
        <v>19018</v>
      </c>
      <c r="V1306" s="25" t="s">
        <v>19019</v>
      </c>
      <c r="W1306" s="23" t="s">
        <v>13264</v>
      </c>
      <c r="X1306" s="23" t="s">
        <v>7226</v>
      </c>
      <c r="Y1306" s="23" t="s">
        <v>7226</v>
      </c>
      <c r="Z1306" s="25" t="s">
        <v>7225</v>
      </c>
      <c r="AA1306" s="23" t="s">
        <v>8026</v>
      </c>
      <c r="AB1306" s="23" t="s">
        <v>7226</v>
      </c>
      <c r="AC1306" s="25" t="s">
        <v>7225</v>
      </c>
    </row>
    <row r="1307" spans="2:29" x14ac:dyDescent="0.25">
      <c r="B1307" s="21" t="s">
        <v>8011</v>
      </c>
      <c r="C1307" s="22" t="s">
        <v>8185</v>
      </c>
      <c r="D1307" s="23" t="s">
        <v>8011</v>
      </c>
      <c r="E1307" s="23" t="s">
        <v>7266</v>
      </c>
      <c r="F1307" s="23" t="s">
        <v>18815</v>
      </c>
      <c r="G1307" s="23" t="s">
        <v>8186</v>
      </c>
      <c r="H1307" s="23" t="s">
        <v>19020</v>
      </c>
      <c r="I1307" s="23" t="s">
        <v>18973</v>
      </c>
      <c r="J1307" s="23" t="s">
        <v>13188</v>
      </c>
      <c r="K1307" s="23" t="s">
        <v>19021</v>
      </c>
      <c r="L1307" s="24" t="s">
        <v>19022</v>
      </c>
      <c r="M1307" s="23" t="s">
        <v>7274</v>
      </c>
      <c r="N1307" s="23" t="s">
        <v>8026</v>
      </c>
      <c r="O1307" s="23" t="s">
        <v>19023</v>
      </c>
      <c r="P1307" s="25" t="s">
        <v>19024</v>
      </c>
      <c r="Q1307" s="25" t="s">
        <v>19025</v>
      </c>
      <c r="R1307" s="25" t="s">
        <v>19026</v>
      </c>
      <c r="S1307" s="25" t="s">
        <v>19027</v>
      </c>
      <c r="T1307" s="23" t="s">
        <v>8196</v>
      </c>
      <c r="U1307" s="23" t="s">
        <v>15051</v>
      </c>
      <c r="V1307" s="25" t="s">
        <v>19028</v>
      </c>
      <c r="W1307" s="23" t="s">
        <v>13264</v>
      </c>
      <c r="X1307" s="23" t="s">
        <v>7226</v>
      </c>
      <c r="Y1307" s="23" t="s">
        <v>7226</v>
      </c>
      <c r="Z1307" s="25" t="s">
        <v>7225</v>
      </c>
      <c r="AA1307" s="23" t="s">
        <v>8026</v>
      </c>
      <c r="AB1307" s="23" t="s">
        <v>7226</v>
      </c>
      <c r="AC1307" s="25" t="s">
        <v>7225</v>
      </c>
    </row>
    <row r="1308" spans="2:29" x14ac:dyDescent="0.25">
      <c r="B1308" s="21" t="s">
        <v>8011</v>
      </c>
      <c r="C1308" s="22" t="s">
        <v>8185</v>
      </c>
      <c r="D1308" s="23" t="s">
        <v>8011</v>
      </c>
      <c r="E1308" s="23" t="s">
        <v>7266</v>
      </c>
      <c r="F1308" s="23" t="s">
        <v>18815</v>
      </c>
      <c r="G1308" s="23" t="s">
        <v>8186</v>
      </c>
      <c r="H1308" s="23" t="s">
        <v>19029</v>
      </c>
      <c r="I1308" s="23" t="s">
        <v>18973</v>
      </c>
      <c r="J1308" s="23" t="s">
        <v>13188</v>
      </c>
      <c r="K1308" s="23" t="s">
        <v>19030</v>
      </c>
      <c r="L1308" s="24" t="s">
        <v>19031</v>
      </c>
      <c r="M1308" s="23" t="s">
        <v>7274</v>
      </c>
      <c r="N1308" s="23" t="s">
        <v>8026</v>
      </c>
      <c r="O1308" s="23" t="s">
        <v>19032</v>
      </c>
      <c r="P1308" s="25" t="s">
        <v>19033</v>
      </c>
      <c r="Q1308" s="25" t="s">
        <v>19034</v>
      </c>
      <c r="R1308" s="25" t="s">
        <v>19035</v>
      </c>
      <c r="S1308" s="25" t="s">
        <v>19036</v>
      </c>
      <c r="T1308" s="23" t="s">
        <v>8196</v>
      </c>
      <c r="U1308" s="23" t="s">
        <v>19037</v>
      </c>
      <c r="V1308" s="25" t="s">
        <v>19038</v>
      </c>
      <c r="W1308" s="23" t="s">
        <v>13264</v>
      </c>
      <c r="X1308" s="23" t="s">
        <v>7226</v>
      </c>
      <c r="Y1308" s="23" t="s">
        <v>7226</v>
      </c>
      <c r="Z1308" s="25" t="s">
        <v>7225</v>
      </c>
      <c r="AA1308" s="23" t="s">
        <v>8026</v>
      </c>
      <c r="AB1308" s="23" t="s">
        <v>7226</v>
      </c>
      <c r="AC1308" s="25" t="s">
        <v>7225</v>
      </c>
    </row>
    <row r="1309" spans="2:29" x14ac:dyDescent="0.25">
      <c r="B1309" s="21" t="s">
        <v>8011</v>
      </c>
      <c r="C1309" s="22" t="s">
        <v>8185</v>
      </c>
      <c r="D1309" s="23" t="s">
        <v>8011</v>
      </c>
      <c r="E1309" s="23" t="s">
        <v>7266</v>
      </c>
      <c r="F1309" s="23" t="s">
        <v>18815</v>
      </c>
      <c r="G1309" s="23" t="s">
        <v>8186</v>
      </c>
      <c r="H1309" s="23" t="s">
        <v>19039</v>
      </c>
      <c r="I1309" s="23" t="s">
        <v>18973</v>
      </c>
      <c r="J1309" s="23" t="s">
        <v>13188</v>
      </c>
      <c r="K1309" s="23" t="s">
        <v>19040</v>
      </c>
      <c r="L1309" s="24" t="s">
        <v>19041</v>
      </c>
      <c r="M1309" s="23" t="s">
        <v>7274</v>
      </c>
      <c r="N1309" s="23" t="s">
        <v>8026</v>
      </c>
      <c r="O1309" s="23" t="s">
        <v>19042</v>
      </c>
      <c r="P1309" s="25" t="s">
        <v>19043</v>
      </c>
      <c r="Q1309" s="25" t="s">
        <v>19044</v>
      </c>
      <c r="R1309" s="25" t="s">
        <v>19045</v>
      </c>
      <c r="S1309" s="25" t="s">
        <v>19046</v>
      </c>
      <c r="T1309" s="23" t="s">
        <v>8196</v>
      </c>
      <c r="U1309" s="23" t="s">
        <v>14018</v>
      </c>
      <c r="V1309" s="25" t="s">
        <v>19047</v>
      </c>
      <c r="W1309" s="23" t="s">
        <v>13264</v>
      </c>
      <c r="X1309" s="23" t="s">
        <v>7226</v>
      </c>
      <c r="Y1309" s="23" t="s">
        <v>7226</v>
      </c>
      <c r="Z1309" s="25" t="s">
        <v>7225</v>
      </c>
      <c r="AA1309" s="23" t="s">
        <v>8026</v>
      </c>
      <c r="AB1309" s="23" t="s">
        <v>7226</v>
      </c>
      <c r="AC1309" s="25" t="s">
        <v>7225</v>
      </c>
    </row>
    <row r="1310" spans="2:29" x14ac:dyDescent="0.25">
      <c r="B1310" s="21" t="s">
        <v>8011</v>
      </c>
      <c r="C1310" s="22" t="s">
        <v>8185</v>
      </c>
      <c r="D1310" s="23" t="s">
        <v>8011</v>
      </c>
      <c r="E1310" s="23" t="s">
        <v>7266</v>
      </c>
      <c r="F1310" s="23" t="s">
        <v>18815</v>
      </c>
      <c r="G1310" s="23" t="s">
        <v>8186</v>
      </c>
      <c r="H1310" s="23" t="s">
        <v>19048</v>
      </c>
      <c r="I1310" s="23" t="s">
        <v>18973</v>
      </c>
      <c r="J1310" s="23" t="s">
        <v>13188</v>
      </c>
      <c r="K1310" s="23" t="s">
        <v>19049</v>
      </c>
      <c r="L1310" s="24" t="s">
        <v>19050</v>
      </c>
      <c r="M1310" s="23" t="s">
        <v>7274</v>
      </c>
      <c r="N1310" s="23" t="s">
        <v>8026</v>
      </c>
      <c r="O1310" s="23" t="s">
        <v>19051</v>
      </c>
      <c r="P1310" s="25" t="s">
        <v>19052</v>
      </c>
      <c r="Q1310" s="25" t="s">
        <v>19053</v>
      </c>
      <c r="R1310" s="25" t="s">
        <v>19054</v>
      </c>
      <c r="S1310" s="25" t="s">
        <v>19055</v>
      </c>
      <c r="T1310" s="23" t="s">
        <v>8196</v>
      </c>
      <c r="U1310" s="23" t="s">
        <v>60</v>
      </c>
      <c r="V1310" s="25" t="s">
        <v>19056</v>
      </c>
      <c r="W1310" s="23" t="s">
        <v>13264</v>
      </c>
      <c r="X1310" s="23" t="s">
        <v>7226</v>
      </c>
      <c r="Y1310" s="23" t="s">
        <v>7226</v>
      </c>
      <c r="Z1310" s="25" t="s">
        <v>7225</v>
      </c>
      <c r="AA1310" s="23" t="s">
        <v>8026</v>
      </c>
      <c r="AB1310" s="23" t="s">
        <v>7226</v>
      </c>
      <c r="AC1310" s="25" t="s">
        <v>7225</v>
      </c>
    </row>
    <row r="1311" spans="2:29" x14ac:dyDescent="0.25">
      <c r="B1311" s="21" t="s">
        <v>8011</v>
      </c>
      <c r="C1311" s="22" t="s">
        <v>8185</v>
      </c>
      <c r="D1311" s="23" t="s">
        <v>8011</v>
      </c>
      <c r="E1311" s="23" t="s">
        <v>7266</v>
      </c>
      <c r="F1311" s="23" t="s">
        <v>18815</v>
      </c>
      <c r="G1311" s="23" t="s">
        <v>8186</v>
      </c>
      <c r="H1311" s="23" t="s">
        <v>19057</v>
      </c>
      <c r="I1311" s="23" t="s">
        <v>18973</v>
      </c>
      <c r="J1311" s="23" t="s">
        <v>13188</v>
      </c>
      <c r="K1311" s="23" t="s">
        <v>19058</v>
      </c>
      <c r="L1311" s="24" t="s">
        <v>19059</v>
      </c>
      <c r="M1311" s="23" t="s">
        <v>7274</v>
      </c>
      <c r="N1311" s="23" t="s">
        <v>8026</v>
      </c>
      <c r="O1311" s="23" t="s">
        <v>19060</v>
      </c>
      <c r="P1311" s="25" t="s">
        <v>19061</v>
      </c>
      <c r="Q1311" s="25" t="s">
        <v>19062</v>
      </c>
      <c r="R1311" s="25" t="s">
        <v>19063</v>
      </c>
      <c r="S1311" s="25" t="s">
        <v>19064</v>
      </c>
      <c r="T1311" s="23" t="s">
        <v>8196</v>
      </c>
      <c r="U1311" s="23" t="s">
        <v>60</v>
      </c>
      <c r="V1311" s="25" t="s">
        <v>19065</v>
      </c>
      <c r="W1311" s="23" t="s">
        <v>13264</v>
      </c>
      <c r="X1311" s="23" t="s">
        <v>7226</v>
      </c>
      <c r="Y1311" s="23" t="s">
        <v>7226</v>
      </c>
      <c r="Z1311" s="25" t="s">
        <v>7225</v>
      </c>
      <c r="AA1311" s="23" t="s">
        <v>8026</v>
      </c>
      <c r="AB1311" s="23" t="s">
        <v>7226</v>
      </c>
      <c r="AC1311" s="25" t="s">
        <v>7225</v>
      </c>
    </row>
    <row r="1312" spans="2:29" x14ac:dyDescent="0.25">
      <c r="B1312" s="21"/>
      <c r="C1312" s="22"/>
      <c r="D1312" s="23"/>
      <c r="E1312" s="23"/>
      <c r="F1312" s="23"/>
      <c r="G1312" s="23"/>
      <c r="H1312" s="26"/>
      <c r="I1312" s="23"/>
      <c r="J1312" s="26"/>
      <c r="K1312" s="26"/>
      <c r="L1312" s="27" t="s">
        <v>19066</v>
      </c>
      <c r="M1312" s="26"/>
      <c r="N1312" s="26"/>
      <c r="O1312" s="26"/>
      <c r="P1312" s="28" t="s">
        <v>19067</v>
      </c>
      <c r="Q1312" s="28" t="s">
        <v>19068</v>
      </c>
      <c r="R1312" s="28" t="s">
        <v>19069</v>
      </c>
      <c r="S1312" s="28" t="s">
        <v>19070</v>
      </c>
      <c r="T1312" s="26"/>
      <c r="U1312" s="26"/>
      <c r="V1312" s="28" t="s">
        <v>19071</v>
      </c>
      <c r="W1312" s="26"/>
      <c r="X1312" s="26"/>
      <c r="Y1312" s="26"/>
      <c r="Z1312" s="28" t="s">
        <v>7225</v>
      </c>
      <c r="AA1312" s="26"/>
      <c r="AB1312" s="26"/>
      <c r="AC1312" s="28" t="s">
        <v>7225</v>
      </c>
    </row>
    <row r="1313" spans="2:29" x14ac:dyDescent="0.25">
      <c r="B1313" s="21" t="s">
        <v>8011</v>
      </c>
      <c r="C1313" s="22" t="s">
        <v>8344</v>
      </c>
      <c r="D1313" s="23" t="s">
        <v>7434</v>
      </c>
      <c r="E1313" s="23" t="s">
        <v>8630</v>
      </c>
      <c r="F1313" s="23" t="s">
        <v>13252</v>
      </c>
      <c r="G1313" s="23" t="s">
        <v>8631</v>
      </c>
      <c r="H1313" s="23" t="s">
        <v>19072</v>
      </c>
      <c r="I1313" s="23" t="s">
        <v>19073</v>
      </c>
      <c r="J1313" s="23" t="s">
        <v>19074</v>
      </c>
      <c r="K1313" s="23" t="s">
        <v>19075</v>
      </c>
      <c r="L1313" s="24" t="s">
        <v>19076</v>
      </c>
      <c r="M1313" s="23" t="s">
        <v>7274</v>
      </c>
      <c r="N1313" s="23" t="s">
        <v>8500</v>
      </c>
      <c r="O1313" s="23" t="s">
        <v>19077</v>
      </c>
      <c r="P1313" s="25" t="s">
        <v>19078</v>
      </c>
      <c r="Q1313" s="25" t="s">
        <v>19079</v>
      </c>
      <c r="R1313" s="25" t="s">
        <v>19080</v>
      </c>
      <c r="S1313" s="25" t="s">
        <v>19081</v>
      </c>
      <c r="T1313" s="23" t="s">
        <v>7226</v>
      </c>
      <c r="U1313" s="23" t="s">
        <v>7226</v>
      </c>
      <c r="V1313" s="25" t="s">
        <v>19079</v>
      </c>
      <c r="W1313" s="23" t="s">
        <v>13264</v>
      </c>
      <c r="X1313" s="23" t="s">
        <v>7226</v>
      </c>
      <c r="Y1313" s="23" t="s">
        <v>7226</v>
      </c>
      <c r="Z1313" s="25" t="s">
        <v>7225</v>
      </c>
      <c r="AA1313" s="23" t="s">
        <v>8026</v>
      </c>
      <c r="AB1313" s="23" t="s">
        <v>13768</v>
      </c>
      <c r="AC1313" s="25" t="s">
        <v>19082</v>
      </c>
    </row>
    <row r="1314" spans="2:29" x14ac:dyDescent="0.25">
      <c r="B1314" s="21" t="s">
        <v>8011</v>
      </c>
      <c r="C1314" s="22" t="s">
        <v>8344</v>
      </c>
      <c r="D1314" s="23" t="s">
        <v>7434</v>
      </c>
      <c r="E1314" s="23" t="s">
        <v>8630</v>
      </c>
      <c r="F1314" s="23" t="s">
        <v>13252</v>
      </c>
      <c r="G1314" s="23" t="s">
        <v>8631</v>
      </c>
      <c r="H1314" s="23" t="s">
        <v>19083</v>
      </c>
      <c r="I1314" s="23" t="s">
        <v>19073</v>
      </c>
      <c r="J1314" s="23" t="s">
        <v>19074</v>
      </c>
      <c r="K1314" s="23" t="s">
        <v>19084</v>
      </c>
      <c r="L1314" s="24" t="s">
        <v>19085</v>
      </c>
      <c r="M1314" s="23" t="s">
        <v>7274</v>
      </c>
      <c r="N1314" s="23" t="s">
        <v>8500</v>
      </c>
      <c r="O1314" s="23" t="s">
        <v>19086</v>
      </c>
      <c r="P1314" s="25" t="s">
        <v>19087</v>
      </c>
      <c r="Q1314" s="25" t="s">
        <v>19088</v>
      </c>
      <c r="R1314" s="25" t="s">
        <v>19089</v>
      </c>
      <c r="S1314" s="25" t="s">
        <v>19090</v>
      </c>
      <c r="T1314" s="23" t="s">
        <v>7226</v>
      </c>
      <c r="U1314" s="23" t="s">
        <v>7226</v>
      </c>
      <c r="V1314" s="25" t="s">
        <v>19088</v>
      </c>
      <c r="W1314" s="23" t="s">
        <v>13264</v>
      </c>
      <c r="X1314" s="23" t="s">
        <v>7226</v>
      </c>
      <c r="Y1314" s="23" t="s">
        <v>7226</v>
      </c>
      <c r="Z1314" s="25" t="s">
        <v>7225</v>
      </c>
      <c r="AA1314" s="23" t="s">
        <v>8026</v>
      </c>
      <c r="AB1314" s="23" t="s">
        <v>13768</v>
      </c>
      <c r="AC1314" s="25" t="s">
        <v>19091</v>
      </c>
    </row>
    <row r="1315" spans="2:29" x14ac:dyDescent="0.25">
      <c r="B1315" s="21" t="s">
        <v>8011</v>
      </c>
      <c r="C1315" s="22" t="s">
        <v>8344</v>
      </c>
      <c r="D1315" s="23" t="s">
        <v>7434</v>
      </c>
      <c r="E1315" s="23" t="s">
        <v>8630</v>
      </c>
      <c r="F1315" s="23" t="s">
        <v>13252</v>
      </c>
      <c r="G1315" s="23" t="s">
        <v>8631</v>
      </c>
      <c r="H1315" s="23" t="s">
        <v>19092</v>
      </c>
      <c r="I1315" s="23" t="s">
        <v>19073</v>
      </c>
      <c r="J1315" s="23" t="s">
        <v>19074</v>
      </c>
      <c r="K1315" s="23" t="s">
        <v>19093</v>
      </c>
      <c r="L1315" s="24" t="s">
        <v>19094</v>
      </c>
      <c r="M1315" s="23" t="s">
        <v>7274</v>
      </c>
      <c r="N1315" s="23" t="s">
        <v>8500</v>
      </c>
      <c r="O1315" s="23" t="s">
        <v>19095</v>
      </c>
      <c r="P1315" s="25" t="s">
        <v>19096</v>
      </c>
      <c r="Q1315" s="25" t="s">
        <v>19097</v>
      </c>
      <c r="R1315" s="25" t="s">
        <v>19098</v>
      </c>
      <c r="S1315" s="25" t="s">
        <v>19099</v>
      </c>
      <c r="T1315" s="23" t="s">
        <v>7226</v>
      </c>
      <c r="U1315" s="23" t="s">
        <v>7226</v>
      </c>
      <c r="V1315" s="25" t="s">
        <v>19097</v>
      </c>
      <c r="W1315" s="23" t="s">
        <v>13264</v>
      </c>
      <c r="X1315" s="23" t="s">
        <v>7226</v>
      </c>
      <c r="Y1315" s="23" t="s">
        <v>7226</v>
      </c>
      <c r="Z1315" s="25" t="s">
        <v>7225</v>
      </c>
      <c r="AA1315" s="23" t="s">
        <v>8026</v>
      </c>
      <c r="AB1315" s="23" t="s">
        <v>13768</v>
      </c>
      <c r="AC1315" s="25" t="s">
        <v>19100</v>
      </c>
    </row>
    <row r="1316" spans="2:29" x14ac:dyDescent="0.25">
      <c r="B1316" s="21" t="s">
        <v>8011</v>
      </c>
      <c r="C1316" s="22" t="s">
        <v>8344</v>
      </c>
      <c r="D1316" s="23" t="s">
        <v>7434</v>
      </c>
      <c r="E1316" s="23" t="s">
        <v>8630</v>
      </c>
      <c r="F1316" s="23" t="s">
        <v>13252</v>
      </c>
      <c r="G1316" s="23" t="s">
        <v>8631</v>
      </c>
      <c r="H1316" s="23" t="s">
        <v>19101</v>
      </c>
      <c r="I1316" s="23" t="s">
        <v>19073</v>
      </c>
      <c r="J1316" s="23" t="s">
        <v>19074</v>
      </c>
      <c r="K1316" s="23" t="s">
        <v>19102</v>
      </c>
      <c r="L1316" s="24" t="s">
        <v>19103</v>
      </c>
      <c r="M1316" s="23" t="s">
        <v>7274</v>
      </c>
      <c r="N1316" s="23" t="s">
        <v>8500</v>
      </c>
      <c r="O1316" s="23" t="s">
        <v>17220</v>
      </c>
      <c r="P1316" s="25" t="s">
        <v>19104</v>
      </c>
      <c r="Q1316" s="25" t="s">
        <v>19105</v>
      </c>
      <c r="R1316" s="25" t="s">
        <v>19106</v>
      </c>
      <c r="S1316" s="25" t="s">
        <v>19107</v>
      </c>
      <c r="T1316" s="23" t="s">
        <v>7226</v>
      </c>
      <c r="U1316" s="23" t="s">
        <v>7226</v>
      </c>
      <c r="V1316" s="25" t="s">
        <v>19105</v>
      </c>
      <c r="W1316" s="23" t="s">
        <v>13264</v>
      </c>
      <c r="X1316" s="23" t="s">
        <v>7226</v>
      </c>
      <c r="Y1316" s="23" t="s">
        <v>7226</v>
      </c>
      <c r="Z1316" s="25" t="s">
        <v>7225</v>
      </c>
      <c r="AA1316" s="23" t="s">
        <v>8026</v>
      </c>
      <c r="AB1316" s="23" t="s">
        <v>13768</v>
      </c>
      <c r="AC1316" s="25" t="s">
        <v>19108</v>
      </c>
    </row>
    <row r="1317" spans="2:29" x14ac:dyDescent="0.25">
      <c r="B1317" s="21" t="s">
        <v>8011</v>
      </c>
      <c r="C1317" s="22" t="s">
        <v>8344</v>
      </c>
      <c r="D1317" s="23" t="s">
        <v>7434</v>
      </c>
      <c r="E1317" s="23" t="s">
        <v>8630</v>
      </c>
      <c r="F1317" s="23" t="s">
        <v>13252</v>
      </c>
      <c r="G1317" s="23" t="s">
        <v>8631</v>
      </c>
      <c r="H1317" s="23" t="s">
        <v>19109</v>
      </c>
      <c r="I1317" s="23" t="s">
        <v>19073</v>
      </c>
      <c r="J1317" s="23" t="s">
        <v>19074</v>
      </c>
      <c r="K1317" s="23" t="s">
        <v>19110</v>
      </c>
      <c r="L1317" s="24" t="s">
        <v>19111</v>
      </c>
      <c r="M1317" s="23" t="s">
        <v>7274</v>
      </c>
      <c r="N1317" s="23" t="s">
        <v>8500</v>
      </c>
      <c r="O1317" s="23" t="s">
        <v>19112</v>
      </c>
      <c r="P1317" s="25" t="s">
        <v>19113</v>
      </c>
      <c r="Q1317" s="25" t="s">
        <v>19114</v>
      </c>
      <c r="R1317" s="25" t="s">
        <v>15337</v>
      </c>
      <c r="S1317" s="25" t="s">
        <v>19115</v>
      </c>
      <c r="T1317" s="23" t="s">
        <v>7226</v>
      </c>
      <c r="U1317" s="23" t="s">
        <v>7226</v>
      </c>
      <c r="V1317" s="25" t="s">
        <v>19114</v>
      </c>
      <c r="W1317" s="23" t="s">
        <v>13264</v>
      </c>
      <c r="X1317" s="23" t="s">
        <v>7226</v>
      </c>
      <c r="Y1317" s="23" t="s">
        <v>7226</v>
      </c>
      <c r="Z1317" s="25" t="s">
        <v>7225</v>
      </c>
      <c r="AA1317" s="23" t="s">
        <v>8026</v>
      </c>
      <c r="AB1317" s="23" t="s">
        <v>13768</v>
      </c>
      <c r="AC1317" s="25" t="s">
        <v>19116</v>
      </c>
    </row>
    <row r="1318" spans="2:29" x14ac:dyDescent="0.25">
      <c r="B1318" s="21" t="s">
        <v>8011</v>
      </c>
      <c r="C1318" s="22" t="s">
        <v>8344</v>
      </c>
      <c r="D1318" s="23" t="s">
        <v>7434</v>
      </c>
      <c r="E1318" s="23" t="s">
        <v>8630</v>
      </c>
      <c r="F1318" s="23" t="s">
        <v>13252</v>
      </c>
      <c r="G1318" s="23" t="s">
        <v>8631</v>
      </c>
      <c r="H1318" s="23" t="s">
        <v>19117</v>
      </c>
      <c r="I1318" s="23" t="s">
        <v>19073</v>
      </c>
      <c r="J1318" s="23" t="s">
        <v>19074</v>
      </c>
      <c r="K1318" s="23" t="s">
        <v>19118</v>
      </c>
      <c r="L1318" s="24" t="s">
        <v>19119</v>
      </c>
      <c r="M1318" s="23" t="s">
        <v>7274</v>
      </c>
      <c r="N1318" s="23" t="s">
        <v>8500</v>
      </c>
      <c r="O1318" s="23" t="s">
        <v>19120</v>
      </c>
      <c r="P1318" s="25" t="s">
        <v>19121</v>
      </c>
      <c r="Q1318" s="25" t="s">
        <v>19122</v>
      </c>
      <c r="R1318" s="25" t="s">
        <v>17497</v>
      </c>
      <c r="S1318" s="25" t="s">
        <v>19123</v>
      </c>
      <c r="T1318" s="23" t="s">
        <v>7226</v>
      </c>
      <c r="U1318" s="23" t="s">
        <v>7226</v>
      </c>
      <c r="V1318" s="25" t="s">
        <v>19122</v>
      </c>
      <c r="W1318" s="23" t="s">
        <v>13264</v>
      </c>
      <c r="X1318" s="23" t="s">
        <v>7226</v>
      </c>
      <c r="Y1318" s="23" t="s">
        <v>7226</v>
      </c>
      <c r="Z1318" s="25" t="s">
        <v>7225</v>
      </c>
      <c r="AA1318" s="23" t="s">
        <v>8026</v>
      </c>
      <c r="AB1318" s="23" t="s">
        <v>13768</v>
      </c>
      <c r="AC1318" s="25" t="s">
        <v>19124</v>
      </c>
    </row>
    <row r="1319" spans="2:29" x14ac:dyDescent="0.25">
      <c r="B1319" s="21" t="s">
        <v>8011</v>
      </c>
      <c r="C1319" s="22" t="s">
        <v>8344</v>
      </c>
      <c r="D1319" s="23" t="s">
        <v>7434</v>
      </c>
      <c r="E1319" s="23" t="s">
        <v>8630</v>
      </c>
      <c r="F1319" s="23" t="s">
        <v>13252</v>
      </c>
      <c r="G1319" s="23" t="s">
        <v>8631</v>
      </c>
      <c r="H1319" s="23" t="s">
        <v>19125</v>
      </c>
      <c r="I1319" s="23" t="s">
        <v>19073</v>
      </c>
      <c r="J1319" s="23" t="s">
        <v>19074</v>
      </c>
      <c r="K1319" s="23" t="s">
        <v>19126</v>
      </c>
      <c r="L1319" s="24" t="s">
        <v>17287</v>
      </c>
      <c r="M1319" s="23" t="s">
        <v>7274</v>
      </c>
      <c r="N1319" s="23" t="s">
        <v>8500</v>
      </c>
      <c r="O1319" s="23" t="s">
        <v>19127</v>
      </c>
      <c r="P1319" s="25" t="s">
        <v>19128</v>
      </c>
      <c r="Q1319" s="25" t="s">
        <v>19129</v>
      </c>
      <c r="R1319" s="25" t="s">
        <v>19130</v>
      </c>
      <c r="S1319" s="25" t="s">
        <v>19131</v>
      </c>
      <c r="T1319" s="23" t="s">
        <v>7226</v>
      </c>
      <c r="U1319" s="23" t="s">
        <v>7226</v>
      </c>
      <c r="V1319" s="25" t="s">
        <v>19129</v>
      </c>
      <c r="W1319" s="23" t="s">
        <v>13264</v>
      </c>
      <c r="X1319" s="23" t="s">
        <v>7226</v>
      </c>
      <c r="Y1319" s="23" t="s">
        <v>7226</v>
      </c>
      <c r="Z1319" s="25" t="s">
        <v>7225</v>
      </c>
      <c r="AA1319" s="23" t="s">
        <v>8026</v>
      </c>
      <c r="AB1319" s="23" t="s">
        <v>13768</v>
      </c>
      <c r="AC1319" s="25" t="s">
        <v>19132</v>
      </c>
    </row>
    <row r="1320" spans="2:29" x14ac:dyDescent="0.25">
      <c r="B1320" s="21"/>
      <c r="C1320" s="22"/>
      <c r="D1320" s="23"/>
      <c r="E1320" s="23"/>
      <c r="F1320" s="23"/>
      <c r="G1320" s="23"/>
      <c r="H1320" s="26"/>
      <c r="I1320" s="23"/>
      <c r="J1320" s="26"/>
      <c r="K1320" s="26"/>
      <c r="L1320" s="27" t="s">
        <v>19133</v>
      </c>
      <c r="M1320" s="26"/>
      <c r="N1320" s="26"/>
      <c r="O1320" s="26"/>
      <c r="P1320" s="28" t="s">
        <v>19134</v>
      </c>
      <c r="Q1320" s="28" t="s">
        <v>19135</v>
      </c>
      <c r="R1320" s="28" t="s">
        <v>19136</v>
      </c>
      <c r="S1320" s="28" t="s">
        <v>19137</v>
      </c>
      <c r="T1320" s="26"/>
      <c r="U1320" s="26"/>
      <c r="V1320" s="28" t="s">
        <v>19135</v>
      </c>
      <c r="W1320" s="26"/>
      <c r="X1320" s="26"/>
      <c r="Y1320" s="26"/>
      <c r="Z1320" s="28" t="s">
        <v>7225</v>
      </c>
      <c r="AA1320" s="26"/>
      <c r="AB1320" s="26"/>
      <c r="AC1320" s="28" t="s">
        <v>19138</v>
      </c>
    </row>
    <row r="1321" spans="2:29" x14ac:dyDescent="0.25">
      <c r="B1321" s="21" t="s">
        <v>8011</v>
      </c>
      <c r="C1321" s="22" t="s">
        <v>8344</v>
      </c>
      <c r="D1321" s="23" t="s">
        <v>7434</v>
      </c>
      <c r="E1321" s="23" t="s">
        <v>7580</v>
      </c>
      <c r="F1321" s="23" t="s">
        <v>13755</v>
      </c>
      <c r="G1321" s="23" t="s">
        <v>8345</v>
      </c>
      <c r="H1321" s="23" t="s">
        <v>19139</v>
      </c>
      <c r="I1321" s="23" t="s">
        <v>19140</v>
      </c>
      <c r="J1321" s="23" t="s">
        <v>19074</v>
      </c>
      <c r="K1321" s="23" t="s">
        <v>19141</v>
      </c>
      <c r="L1321" s="24" t="s">
        <v>19142</v>
      </c>
      <c r="M1321" s="23" t="s">
        <v>7274</v>
      </c>
      <c r="N1321" s="23" t="s">
        <v>19143</v>
      </c>
      <c r="O1321" s="23" t="s">
        <v>19144</v>
      </c>
      <c r="P1321" s="25" t="s">
        <v>19145</v>
      </c>
      <c r="Q1321" s="25" t="s">
        <v>19146</v>
      </c>
      <c r="R1321" s="25" t="s">
        <v>19147</v>
      </c>
      <c r="S1321" s="25" t="s">
        <v>19148</v>
      </c>
      <c r="T1321" s="23" t="s">
        <v>7226</v>
      </c>
      <c r="U1321" s="23" t="s">
        <v>7226</v>
      </c>
      <c r="V1321" s="25" t="s">
        <v>19146</v>
      </c>
      <c r="W1321" s="23" t="s">
        <v>13264</v>
      </c>
      <c r="X1321" s="23" t="s">
        <v>7226</v>
      </c>
      <c r="Y1321" s="23" t="s">
        <v>7226</v>
      </c>
      <c r="Z1321" s="25" t="s">
        <v>7225</v>
      </c>
      <c r="AA1321" s="23" t="s">
        <v>8026</v>
      </c>
      <c r="AB1321" s="23" t="s">
        <v>19149</v>
      </c>
      <c r="AC1321" s="25" t="s">
        <v>19150</v>
      </c>
    </row>
    <row r="1322" spans="2:29" x14ac:dyDescent="0.25">
      <c r="B1322" s="21" t="s">
        <v>8011</v>
      </c>
      <c r="C1322" s="22" t="s">
        <v>8344</v>
      </c>
      <c r="D1322" s="23" t="s">
        <v>7434</v>
      </c>
      <c r="E1322" s="23" t="s">
        <v>7580</v>
      </c>
      <c r="F1322" s="23" t="s">
        <v>13755</v>
      </c>
      <c r="G1322" s="23" t="s">
        <v>8345</v>
      </c>
      <c r="H1322" s="23" t="s">
        <v>19151</v>
      </c>
      <c r="I1322" s="23" t="s">
        <v>19140</v>
      </c>
      <c r="J1322" s="23" t="s">
        <v>19074</v>
      </c>
      <c r="K1322" s="23" t="s">
        <v>19152</v>
      </c>
      <c r="L1322" s="24" t="s">
        <v>19153</v>
      </c>
      <c r="M1322" s="23" t="s">
        <v>7274</v>
      </c>
      <c r="N1322" s="23" t="s">
        <v>19143</v>
      </c>
      <c r="O1322" s="23" t="s">
        <v>19154</v>
      </c>
      <c r="P1322" s="25" t="s">
        <v>19155</v>
      </c>
      <c r="Q1322" s="25" t="s">
        <v>19156</v>
      </c>
      <c r="R1322" s="25" t="s">
        <v>19157</v>
      </c>
      <c r="S1322" s="25" t="s">
        <v>19158</v>
      </c>
      <c r="T1322" s="23" t="s">
        <v>7226</v>
      </c>
      <c r="U1322" s="23" t="s">
        <v>7226</v>
      </c>
      <c r="V1322" s="25" t="s">
        <v>19156</v>
      </c>
      <c r="W1322" s="23" t="s">
        <v>13264</v>
      </c>
      <c r="X1322" s="23" t="s">
        <v>7226</v>
      </c>
      <c r="Y1322" s="23" t="s">
        <v>7226</v>
      </c>
      <c r="Z1322" s="25" t="s">
        <v>7225</v>
      </c>
      <c r="AA1322" s="23" t="s">
        <v>8026</v>
      </c>
      <c r="AB1322" s="23" t="s">
        <v>19149</v>
      </c>
      <c r="AC1322" s="25" t="s">
        <v>19159</v>
      </c>
    </row>
    <row r="1323" spans="2:29" x14ac:dyDescent="0.25">
      <c r="B1323" s="21" t="s">
        <v>8011</v>
      </c>
      <c r="C1323" s="22" t="s">
        <v>8344</v>
      </c>
      <c r="D1323" s="23" t="s">
        <v>7434</v>
      </c>
      <c r="E1323" s="23" t="s">
        <v>7580</v>
      </c>
      <c r="F1323" s="23" t="s">
        <v>13755</v>
      </c>
      <c r="G1323" s="23" t="s">
        <v>8345</v>
      </c>
      <c r="H1323" s="23" t="s">
        <v>19160</v>
      </c>
      <c r="I1323" s="23" t="s">
        <v>19140</v>
      </c>
      <c r="J1323" s="23" t="s">
        <v>19074</v>
      </c>
      <c r="K1323" s="23" t="s">
        <v>19161</v>
      </c>
      <c r="L1323" s="24" t="s">
        <v>19162</v>
      </c>
      <c r="M1323" s="23" t="s">
        <v>7274</v>
      </c>
      <c r="N1323" s="23" t="s">
        <v>19143</v>
      </c>
      <c r="O1323" s="23" t="s">
        <v>19163</v>
      </c>
      <c r="P1323" s="25" t="s">
        <v>19164</v>
      </c>
      <c r="Q1323" s="25" t="s">
        <v>19165</v>
      </c>
      <c r="R1323" s="25" t="s">
        <v>19166</v>
      </c>
      <c r="S1323" s="25" t="s">
        <v>19167</v>
      </c>
      <c r="T1323" s="23" t="s">
        <v>7226</v>
      </c>
      <c r="U1323" s="23" t="s">
        <v>7226</v>
      </c>
      <c r="V1323" s="25" t="s">
        <v>19165</v>
      </c>
      <c r="W1323" s="23" t="s">
        <v>13264</v>
      </c>
      <c r="X1323" s="23" t="s">
        <v>7226</v>
      </c>
      <c r="Y1323" s="23" t="s">
        <v>7226</v>
      </c>
      <c r="Z1323" s="25" t="s">
        <v>7225</v>
      </c>
      <c r="AA1323" s="23" t="s">
        <v>8026</v>
      </c>
      <c r="AB1323" s="23" t="s">
        <v>19149</v>
      </c>
      <c r="AC1323" s="25" t="s">
        <v>19168</v>
      </c>
    </row>
    <row r="1324" spans="2:29" x14ac:dyDescent="0.25">
      <c r="B1324" s="21" t="s">
        <v>8011</v>
      </c>
      <c r="C1324" s="22" t="s">
        <v>8344</v>
      </c>
      <c r="D1324" s="23" t="s">
        <v>7434</v>
      </c>
      <c r="E1324" s="23" t="s">
        <v>7580</v>
      </c>
      <c r="F1324" s="23" t="s">
        <v>13755</v>
      </c>
      <c r="G1324" s="23" t="s">
        <v>8345</v>
      </c>
      <c r="H1324" s="23" t="s">
        <v>19169</v>
      </c>
      <c r="I1324" s="23" t="s">
        <v>19140</v>
      </c>
      <c r="J1324" s="23" t="s">
        <v>19074</v>
      </c>
      <c r="K1324" s="23" t="s">
        <v>19170</v>
      </c>
      <c r="L1324" s="24" t="s">
        <v>19171</v>
      </c>
      <c r="M1324" s="23" t="s">
        <v>7274</v>
      </c>
      <c r="N1324" s="23" t="s">
        <v>19143</v>
      </c>
      <c r="O1324" s="23" t="s">
        <v>19172</v>
      </c>
      <c r="P1324" s="25" t="s">
        <v>19173</v>
      </c>
      <c r="Q1324" s="25" t="s">
        <v>19174</v>
      </c>
      <c r="R1324" s="25" t="s">
        <v>19175</v>
      </c>
      <c r="S1324" s="25" t="s">
        <v>19176</v>
      </c>
      <c r="T1324" s="23" t="s">
        <v>7226</v>
      </c>
      <c r="U1324" s="23" t="s">
        <v>7226</v>
      </c>
      <c r="V1324" s="25" t="s">
        <v>19174</v>
      </c>
      <c r="W1324" s="23" t="s">
        <v>13264</v>
      </c>
      <c r="X1324" s="23" t="s">
        <v>7226</v>
      </c>
      <c r="Y1324" s="23" t="s">
        <v>7226</v>
      </c>
      <c r="Z1324" s="25" t="s">
        <v>7225</v>
      </c>
      <c r="AA1324" s="23" t="s">
        <v>8026</v>
      </c>
      <c r="AB1324" s="23" t="s">
        <v>19149</v>
      </c>
      <c r="AC1324" s="25" t="s">
        <v>19177</v>
      </c>
    </row>
    <row r="1325" spans="2:29" x14ac:dyDescent="0.25">
      <c r="B1325" s="21" t="s">
        <v>8011</v>
      </c>
      <c r="C1325" s="22" t="s">
        <v>8344</v>
      </c>
      <c r="D1325" s="23" t="s">
        <v>7434</v>
      </c>
      <c r="E1325" s="23" t="s">
        <v>7580</v>
      </c>
      <c r="F1325" s="23" t="s">
        <v>13755</v>
      </c>
      <c r="G1325" s="23" t="s">
        <v>8345</v>
      </c>
      <c r="H1325" s="23" t="s">
        <v>19178</v>
      </c>
      <c r="I1325" s="23" t="s">
        <v>19140</v>
      </c>
      <c r="J1325" s="23" t="s">
        <v>19074</v>
      </c>
      <c r="K1325" s="23" t="s">
        <v>19179</v>
      </c>
      <c r="L1325" s="24" t="s">
        <v>19180</v>
      </c>
      <c r="M1325" s="23" t="s">
        <v>7274</v>
      </c>
      <c r="N1325" s="23" t="s">
        <v>19143</v>
      </c>
      <c r="O1325" s="23" t="s">
        <v>19181</v>
      </c>
      <c r="P1325" s="25" t="s">
        <v>19182</v>
      </c>
      <c r="Q1325" s="25" t="s">
        <v>19183</v>
      </c>
      <c r="R1325" s="25" t="s">
        <v>10461</v>
      </c>
      <c r="S1325" s="25" t="s">
        <v>19184</v>
      </c>
      <c r="T1325" s="23" t="s">
        <v>7226</v>
      </c>
      <c r="U1325" s="23" t="s">
        <v>7226</v>
      </c>
      <c r="V1325" s="25" t="s">
        <v>19183</v>
      </c>
      <c r="W1325" s="23" t="s">
        <v>13264</v>
      </c>
      <c r="X1325" s="23" t="s">
        <v>7226</v>
      </c>
      <c r="Y1325" s="23" t="s">
        <v>7226</v>
      </c>
      <c r="Z1325" s="25" t="s">
        <v>7225</v>
      </c>
      <c r="AA1325" s="23" t="s">
        <v>8026</v>
      </c>
      <c r="AB1325" s="23" t="s">
        <v>19149</v>
      </c>
      <c r="AC1325" s="25" t="s">
        <v>19185</v>
      </c>
    </row>
    <row r="1326" spans="2:29" x14ac:dyDescent="0.25">
      <c r="B1326" s="21" t="s">
        <v>8011</v>
      </c>
      <c r="C1326" s="22" t="s">
        <v>8344</v>
      </c>
      <c r="D1326" s="23" t="s">
        <v>7434</v>
      </c>
      <c r="E1326" s="23" t="s">
        <v>7580</v>
      </c>
      <c r="F1326" s="23" t="s">
        <v>13755</v>
      </c>
      <c r="G1326" s="23" t="s">
        <v>8345</v>
      </c>
      <c r="H1326" s="23" t="s">
        <v>19186</v>
      </c>
      <c r="I1326" s="23" t="s">
        <v>19140</v>
      </c>
      <c r="J1326" s="23" t="s">
        <v>19074</v>
      </c>
      <c r="K1326" s="23" t="s">
        <v>19187</v>
      </c>
      <c r="L1326" s="24" t="s">
        <v>19188</v>
      </c>
      <c r="M1326" s="23" t="s">
        <v>7274</v>
      </c>
      <c r="N1326" s="23" t="s">
        <v>19143</v>
      </c>
      <c r="O1326" s="23" t="s">
        <v>19189</v>
      </c>
      <c r="P1326" s="25" t="s">
        <v>19190</v>
      </c>
      <c r="Q1326" s="25" t="s">
        <v>19191</v>
      </c>
      <c r="R1326" s="25" t="s">
        <v>19192</v>
      </c>
      <c r="S1326" s="25" t="s">
        <v>19193</v>
      </c>
      <c r="T1326" s="23" t="s">
        <v>7226</v>
      </c>
      <c r="U1326" s="23" t="s">
        <v>7226</v>
      </c>
      <c r="V1326" s="25" t="s">
        <v>19191</v>
      </c>
      <c r="W1326" s="23" t="s">
        <v>13264</v>
      </c>
      <c r="X1326" s="23" t="s">
        <v>7226</v>
      </c>
      <c r="Y1326" s="23" t="s">
        <v>7226</v>
      </c>
      <c r="Z1326" s="25" t="s">
        <v>7225</v>
      </c>
      <c r="AA1326" s="23" t="s">
        <v>8026</v>
      </c>
      <c r="AB1326" s="23" t="s">
        <v>19149</v>
      </c>
      <c r="AC1326" s="25" t="s">
        <v>19194</v>
      </c>
    </row>
    <row r="1327" spans="2:29" x14ac:dyDescent="0.25">
      <c r="B1327" s="21" t="s">
        <v>8011</v>
      </c>
      <c r="C1327" s="22" t="s">
        <v>8344</v>
      </c>
      <c r="D1327" s="23" t="s">
        <v>7434</v>
      </c>
      <c r="E1327" s="23" t="s">
        <v>7580</v>
      </c>
      <c r="F1327" s="23" t="s">
        <v>13755</v>
      </c>
      <c r="G1327" s="23" t="s">
        <v>8345</v>
      </c>
      <c r="H1327" s="23" t="s">
        <v>19195</v>
      </c>
      <c r="I1327" s="23" t="s">
        <v>19140</v>
      </c>
      <c r="J1327" s="23" t="s">
        <v>19074</v>
      </c>
      <c r="K1327" s="23" t="s">
        <v>19196</v>
      </c>
      <c r="L1327" s="24" t="s">
        <v>19197</v>
      </c>
      <c r="M1327" s="23" t="s">
        <v>7274</v>
      </c>
      <c r="N1327" s="23" t="s">
        <v>19143</v>
      </c>
      <c r="O1327" s="23" t="s">
        <v>19198</v>
      </c>
      <c r="P1327" s="25" t="s">
        <v>19199</v>
      </c>
      <c r="Q1327" s="25" t="s">
        <v>19200</v>
      </c>
      <c r="R1327" s="25" t="s">
        <v>8739</v>
      </c>
      <c r="S1327" s="25" t="s">
        <v>19201</v>
      </c>
      <c r="T1327" s="23" t="s">
        <v>7226</v>
      </c>
      <c r="U1327" s="23" t="s">
        <v>7226</v>
      </c>
      <c r="V1327" s="25" t="s">
        <v>19200</v>
      </c>
      <c r="W1327" s="23" t="s">
        <v>13264</v>
      </c>
      <c r="X1327" s="23" t="s">
        <v>7226</v>
      </c>
      <c r="Y1327" s="23" t="s">
        <v>7226</v>
      </c>
      <c r="Z1327" s="25" t="s">
        <v>7225</v>
      </c>
      <c r="AA1327" s="23" t="s">
        <v>8026</v>
      </c>
      <c r="AB1327" s="23" t="s">
        <v>19149</v>
      </c>
      <c r="AC1327" s="25" t="s">
        <v>19202</v>
      </c>
    </row>
    <row r="1328" spans="2:29" x14ac:dyDescent="0.25">
      <c r="B1328" s="21"/>
      <c r="C1328" s="22"/>
      <c r="D1328" s="23"/>
      <c r="E1328" s="23"/>
      <c r="F1328" s="23"/>
      <c r="G1328" s="23"/>
      <c r="H1328" s="26"/>
      <c r="I1328" s="23"/>
      <c r="J1328" s="26"/>
      <c r="K1328" s="26"/>
      <c r="L1328" s="27" t="s">
        <v>19203</v>
      </c>
      <c r="M1328" s="26"/>
      <c r="N1328" s="26"/>
      <c r="O1328" s="26"/>
      <c r="P1328" s="28" t="s">
        <v>19204</v>
      </c>
      <c r="Q1328" s="28" t="s">
        <v>19205</v>
      </c>
      <c r="R1328" s="28" t="s">
        <v>19206</v>
      </c>
      <c r="S1328" s="28" t="s">
        <v>19207</v>
      </c>
      <c r="T1328" s="26"/>
      <c r="U1328" s="26"/>
      <c r="V1328" s="28" t="s">
        <v>19205</v>
      </c>
      <c r="W1328" s="26"/>
      <c r="X1328" s="26"/>
      <c r="Y1328" s="26"/>
      <c r="Z1328" s="28" t="s">
        <v>7225</v>
      </c>
      <c r="AA1328" s="26"/>
      <c r="AB1328" s="26"/>
      <c r="AC1328" s="28" t="s">
        <v>19208</v>
      </c>
    </row>
    <row r="1329" spans="2:29" x14ac:dyDescent="0.25">
      <c r="B1329" s="21" t="s">
        <v>8011</v>
      </c>
      <c r="C1329" s="22" t="s">
        <v>8344</v>
      </c>
      <c r="D1329" s="23" t="s">
        <v>8011</v>
      </c>
      <c r="E1329" s="23" t="s">
        <v>8630</v>
      </c>
      <c r="F1329" s="23" t="s">
        <v>13755</v>
      </c>
      <c r="G1329" s="23" t="s">
        <v>8631</v>
      </c>
      <c r="H1329" s="23" t="s">
        <v>19209</v>
      </c>
      <c r="I1329" s="23" t="s">
        <v>19210</v>
      </c>
      <c r="J1329" s="23" t="s">
        <v>19211</v>
      </c>
      <c r="K1329" s="23" t="s">
        <v>19212</v>
      </c>
      <c r="L1329" s="24" t="s">
        <v>19213</v>
      </c>
      <c r="M1329" s="23" t="s">
        <v>7274</v>
      </c>
      <c r="N1329" s="23" t="s">
        <v>7450</v>
      </c>
      <c r="O1329" s="23" t="s">
        <v>19214</v>
      </c>
      <c r="P1329" s="25" t="s">
        <v>19215</v>
      </c>
      <c r="Q1329" s="25" t="s">
        <v>19216</v>
      </c>
      <c r="R1329" s="25" t="s">
        <v>19217</v>
      </c>
      <c r="S1329" s="25" t="s">
        <v>19218</v>
      </c>
      <c r="T1329" s="23" t="s">
        <v>7226</v>
      </c>
      <c r="U1329" s="23" t="s">
        <v>7226</v>
      </c>
      <c r="V1329" s="25" t="s">
        <v>19216</v>
      </c>
      <c r="W1329" s="23" t="s">
        <v>13264</v>
      </c>
      <c r="X1329" s="23" t="s">
        <v>7226</v>
      </c>
      <c r="Y1329" s="23" t="s">
        <v>7226</v>
      </c>
      <c r="Z1329" s="25" t="s">
        <v>7225</v>
      </c>
      <c r="AA1329" s="23" t="s">
        <v>8026</v>
      </c>
      <c r="AB1329" s="23" t="s">
        <v>15573</v>
      </c>
      <c r="AC1329" s="25" t="s">
        <v>19219</v>
      </c>
    </row>
    <row r="1330" spans="2:29" x14ac:dyDescent="0.25">
      <c r="B1330" s="21" t="s">
        <v>8011</v>
      </c>
      <c r="C1330" s="22" t="s">
        <v>8344</v>
      </c>
      <c r="D1330" s="23" t="s">
        <v>8011</v>
      </c>
      <c r="E1330" s="23" t="s">
        <v>8630</v>
      </c>
      <c r="F1330" s="23" t="s">
        <v>13755</v>
      </c>
      <c r="G1330" s="23" t="s">
        <v>8631</v>
      </c>
      <c r="H1330" s="23" t="s">
        <v>19220</v>
      </c>
      <c r="I1330" s="23" t="s">
        <v>19210</v>
      </c>
      <c r="J1330" s="23" t="s">
        <v>19211</v>
      </c>
      <c r="K1330" s="23" t="s">
        <v>19221</v>
      </c>
      <c r="L1330" s="24" t="s">
        <v>10810</v>
      </c>
      <c r="M1330" s="23" t="s">
        <v>7274</v>
      </c>
      <c r="N1330" s="23" t="s">
        <v>7450</v>
      </c>
      <c r="O1330" s="23" t="s">
        <v>19222</v>
      </c>
      <c r="P1330" s="25" t="s">
        <v>19223</v>
      </c>
      <c r="Q1330" s="25" t="s">
        <v>19224</v>
      </c>
      <c r="R1330" s="25" t="s">
        <v>19225</v>
      </c>
      <c r="S1330" s="25" t="s">
        <v>19226</v>
      </c>
      <c r="T1330" s="23" t="s">
        <v>7226</v>
      </c>
      <c r="U1330" s="23" t="s">
        <v>7226</v>
      </c>
      <c r="V1330" s="25" t="s">
        <v>19224</v>
      </c>
      <c r="W1330" s="23" t="s">
        <v>13264</v>
      </c>
      <c r="X1330" s="23" t="s">
        <v>7226</v>
      </c>
      <c r="Y1330" s="23" t="s">
        <v>7226</v>
      </c>
      <c r="Z1330" s="25" t="s">
        <v>7225</v>
      </c>
      <c r="AA1330" s="23" t="s">
        <v>8026</v>
      </c>
      <c r="AB1330" s="23" t="s">
        <v>15573</v>
      </c>
      <c r="AC1330" s="25" t="s">
        <v>19227</v>
      </c>
    </row>
    <row r="1331" spans="2:29" x14ac:dyDescent="0.25">
      <c r="B1331" s="21" t="s">
        <v>8011</v>
      </c>
      <c r="C1331" s="22" t="s">
        <v>8344</v>
      </c>
      <c r="D1331" s="23" t="s">
        <v>8011</v>
      </c>
      <c r="E1331" s="23" t="s">
        <v>8630</v>
      </c>
      <c r="F1331" s="23" t="s">
        <v>13755</v>
      </c>
      <c r="G1331" s="23" t="s">
        <v>8631</v>
      </c>
      <c r="H1331" s="23" t="s">
        <v>19228</v>
      </c>
      <c r="I1331" s="23" t="s">
        <v>19210</v>
      </c>
      <c r="J1331" s="23" t="s">
        <v>19211</v>
      </c>
      <c r="K1331" s="23" t="s">
        <v>19229</v>
      </c>
      <c r="L1331" s="24" t="s">
        <v>19230</v>
      </c>
      <c r="M1331" s="23" t="s">
        <v>7274</v>
      </c>
      <c r="N1331" s="23" t="s">
        <v>7450</v>
      </c>
      <c r="O1331" s="23" t="s">
        <v>19231</v>
      </c>
      <c r="P1331" s="25" t="s">
        <v>19232</v>
      </c>
      <c r="Q1331" s="25" t="s">
        <v>19233</v>
      </c>
      <c r="R1331" s="25" t="s">
        <v>19234</v>
      </c>
      <c r="S1331" s="25" t="s">
        <v>19235</v>
      </c>
      <c r="T1331" s="23" t="s">
        <v>7226</v>
      </c>
      <c r="U1331" s="23" t="s">
        <v>7226</v>
      </c>
      <c r="V1331" s="25" t="s">
        <v>19233</v>
      </c>
      <c r="W1331" s="23" t="s">
        <v>13264</v>
      </c>
      <c r="X1331" s="23" t="s">
        <v>7226</v>
      </c>
      <c r="Y1331" s="23" t="s">
        <v>7226</v>
      </c>
      <c r="Z1331" s="25" t="s">
        <v>7225</v>
      </c>
      <c r="AA1331" s="23" t="s">
        <v>8026</v>
      </c>
      <c r="AB1331" s="23" t="s">
        <v>15573</v>
      </c>
      <c r="AC1331" s="25" t="s">
        <v>19236</v>
      </c>
    </row>
    <row r="1332" spans="2:29" x14ac:dyDescent="0.25">
      <c r="B1332" s="21" t="s">
        <v>8011</v>
      </c>
      <c r="C1332" s="22" t="s">
        <v>8344</v>
      </c>
      <c r="D1332" s="23" t="s">
        <v>8011</v>
      </c>
      <c r="E1332" s="23" t="s">
        <v>8630</v>
      </c>
      <c r="F1332" s="23" t="s">
        <v>13755</v>
      </c>
      <c r="G1332" s="23" t="s">
        <v>8631</v>
      </c>
      <c r="H1332" s="23" t="s">
        <v>19237</v>
      </c>
      <c r="I1332" s="23" t="s">
        <v>19210</v>
      </c>
      <c r="J1332" s="23" t="s">
        <v>19211</v>
      </c>
      <c r="K1332" s="23" t="s">
        <v>19238</v>
      </c>
      <c r="L1332" s="24" t="s">
        <v>19239</v>
      </c>
      <c r="M1332" s="23" t="s">
        <v>7274</v>
      </c>
      <c r="N1332" s="23" t="s">
        <v>7450</v>
      </c>
      <c r="O1332" s="23" t="s">
        <v>19240</v>
      </c>
      <c r="P1332" s="25" t="s">
        <v>19241</v>
      </c>
      <c r="Q1332" s="25" t="s">
        <v>19242</v>
      </c>
      <c r="R1332" s="25" t="s">
        <v>19243</v>
      </c>
      <c r="S1332" s="25" t="s">
        <v>19244</v>
      </c>
      <c r="T1332" s="23" t="s">
        <v>7226</v>
      </c>
      <c r="U1332" s="23" t="s">
        <v>7226</v>
      </c>
      <c r="V1332" s="25" t="s">
        <v>19242</v>
      </c>
      <c r="W1332" s="23" t="s">
        <v>13264</v>
      </c>
      <c r="X1332" s="23" t="s">
        <v>7226</v>
      </c>
      <c r="Y1332" s="23" t="s">
        <v>7226</v>
      </c>
      <c r="Z1332" s="25" t="s">
        <v>7225</v>
      </c>
      <c r="AA1332" s="23" t="s">
        <v>8026</v>
      </c>
      <c r="AB1332" s="23" t="s">
        <v>15573</v>
      </c>
      <c r="AC1332" s="25" t="s">
        <v>19245</v>
      </c>
    </row>
    <row r="1333" spans="2:29" x14ac:dyDescent="0.25">
      <c r="B1333" s="21" t="s">
        <v>8011</v>
      </c>
      <c r="C1333" s="22" t="s">
        <v>8344</v>
      </c>
      <c r="D1333" s="23" t="s">
        <v>8011</v>
      </c>
      <c r="E1333" s="23" t="s">
        <v>8630</v>
      </c>
      <c r="F1333" s="23" t="s">
        <v>13755</v>
      </c>
      <c r="G1333" s="23" t="s">
        <v>8631</v>
      </c>
      <c r="H1333" s="23" t="s">
        <v>19246</v>
      </c>
      <c r="I1333" s="23" t="s">
        <v>19210</v>
      </c>
      <c r="J1333" s="23" t="s">
        <v>19211</v>
      </c>
      <c r="K1333" s="23" t="s">
        <v>19247</v>
      </c>
      <c r="L1333" s="24" t="s">
        <v>19248</v>
      </c>
      <c r="M1333" s="23" t="s">
        <v>7274</v>
      </c>
      <c r="N1333" s="23" t="s">
        <v>7450</v>
      </c>
      <c r="O1333" s="23" t="s">
        <v>19222</v>
      </c>
      <c r="P1333" s="25" t="s">
        <v>19249</v>
      </c>
      <c r="Q1333" s="25" t="s">
        <v>19250</v>
      </c>
      <c r="R1333" s="25" t="s">
        <v>12706</v>
      </c>
      <c r="S1333" s="25" t="s">
        <v>19251</v>
      </c>
      <c r="T1333" s="23" t="s">
        <v>7226</v>
      </c>
      <c r="U1333" s="23" t="s">
        <v>7226</v>
      </c>
      <c r="V1333" s="25" t="s">
        <v>19250</v>
      </c>
      <c r="W1333" s="23" t="s">
        <v>13264</v>
      </c>
      <c r="X1333" s="23" t="s">
        <v>7226</v>
      </c>
      <c r="Y1333" s="23" t="s">
        <v>7226</v>
      </c>
      <c r="Z1333" s="25" t="s">
        <v>7225</v>
      </c>
      <c r="AA1333" s="23" t="s">
        <v>8026</v>
      </c>
      <c r="AB1333" s="23" t="s">
        <v>15573</v>
      </c>
      <c r="AC1333" s="25" t="s">
        <v>19252</v>
      </c>
    </row>
    <row r="1334" spans="2:29" x14ac:dyDescent="0.25">
      <c r="B1334" s="21" t="s">
        <v>8011</v>
      </c>
      <c r="C1334" s="22" t="s">
        <v>8344</v>
      </c>
      <c r="D1334" s="23" t="s">
        <v>8011</v>
      </c>
      <c r="E1334" s="23" t="s">
        <v>8630</v>
      </c>
      <c r="F1334" s="23" t="s">
        <v>13755</v>
      </c>
      <c r="G1334" s="23" t="s">
        <v>8631</v>
      </c>
      <c r="H1334" s="23" t="s">
        <v>19253</v>
      </c>
      <c r="I1334" s="23" t="s">
        <v>19210</v>
      </c>
      <c r="J1334" s="23" t="s">
        <v>19211</v>
      </c>
      <c r="K1334" s="23" t="s">
        <v>19254</v>
      </c>
      <c r="L1334" s="24" t="s">
        <v>19255</v>
      </c>
      <c r="M1334" s="23" t="s">
        <v>7274</v>
      </c>
      <c r="N1334" s="23" t="s">
        <v>7450</v>
      </c>
      <c r="O1334" s="23" t="s">
        <v>19256</v>
      </c>
      <c r="P1334" s="25" t="s">
        <v>19257</v>
      </c>
      <c r="Q1334" s="25" t="s">
        <v>19258</v>
      </c>
      <c r="R1334" s="25" t="s">
        <v>9410</v>
      </c>
      <c r="S1334" s="25" t="s">
        <v>19259</v>
      </c>
      <c r="T1334" s="23" t="s">
        <v>7226</v>
      </c>
      <c r="U1334" s="23" t="s">
        <v>7226</v>
      </c>
      <c r="V1334" s="25" t="s">
        <v>19258</v>
      </c>
      <c r="W1334" s="23" t="s">
        <v>13264</v>
      </c>
      <c r="X1334" s="23" t="s">
        <v>7226</v>
      </c>
      <c r="Y1334" s="23" t="s">
        <v>7226</v>
      </c>
      <c r="Z1334" s="25" t="s">
        <v>7225</v>
      </c>
      <c r="AA1334" s="23" t="s">
        <v>8026</v>
      </c>
      <c r="AB1334" s="23" t="s">
        <v>15573</v>
      </c>
      <c r="AC1334" s="25" t="s">
        <v>19260</v>
      </c>
    </row>
    <row r="1335" spans="2:29" x14ac:dyDescent="0.25">
      <c r="B1335" s="21" t="s">
        <v>8011</v>
      </c>
      <c r="C1335" s="22" t="s">
        <v>8344</v>
      </c>
      <c r="D1335" s="23" t="s">
        <v>8011</v>
      </c>
      <c r="E1335" s="23" t="s">
        <v>8630</v>
      </c>
      <c r="F1335" s="23" t="s">
        <v>13755</v>
      </c>
      <c r="G1335" s="23" t="s">
        <v>8631</v>
      </c>
      <c r="H1335" s="23" t="s">
        <v>19261</v>
      </c>
      <c r="I1335" s="23" t="s">
        <v>19210</v>
      </c>
      <c r="J1335" s="23" t="s">
        <v>19211</v>
      </c>
      <c r="K1335" s="23" t="s">
        <v>19262</v>
      </c>
      <c r="L1335" s="24" t="s">
        <v>19263</v>
      </c>
      <c r="M1335" s="23" t="s">
        <v>7274</v>
      </c>
      <c r="N1335" s="23" t="s">
        <v>7450</v>
      </c>
      <c r="O1335" s="23" t="s">
        <v>19264</v>
      </c>
      <c r="P1335" s="25" t="s">
        <v>19265</v>
      </c>
      <c r="Q1335" s="25" t="s">
        <v>19266</v>
      </c>
      <c r="R1335" s="25" t="s">
        <v>12265</v>
      </c>
      <c r="S1335" s="25" t="s">
        <v>19267</v>
      </c>
      <c r="T1335" s="23" t="s">
        <v>7226</v>
      </c>
      <c r="U1335" s="23" t="s">
        <v>7226</v>
      </c>
      <c r="V1335" s="25" t="s">
        <v>19266</v>
      </c>
      <c r="W1335" s="23" t="s">
        <v>13264</v>
      </c>
      <c r="X1335" s="23" t="s">
        <v>7226</v>
      </c>
      <c r="Y1335" s="23" t="s">
        <v>7226</v>
      </c>
      <c r="Z1335" s="25" t="s">
        <v>7225</v>
      </c>
      <c r="AA1335" s="23" t="s">
        <v>8026</v>
      </c>
      <c r="AB1335" s="23" t="s">
        <v>15573</v>
      </c>
      <c r="AC1335" s="25" t="s">
        <v>19268</v>
      </c>
    </row>
    <row r="1336" spans="2:29" x14ac:dyDescent="0.25">
      <c r="B1336" s="21" t="s">
        <v>8011</v>
      </c>
      <c r="C1336" s="22" t="s">
        <v>8344</v>
      </c>
      <c r="D1336" s="23" t="s">
        <v>8011</v>
      </c>
      <c r="E1336" s="23" t="s">
        <v>8630</v>
      </c>
      <c r="F1336" s="23" t="s">
        <v>13755</v>
      </c>
      <c r="G1336" s="23" t="s">
        <v>8631</v>
      </c>
      <c r="H1336" s="23" t="s">
        <v>19269</v>
      </c>
      <c r="I1336" s="23" t="s">
        <v>19210</v>
      </c>
      <c r="J1336" s="23" t="s">
        <v>19211</v>
      </c>
      <c r="K1336" s="23" t="s">
        <v>19270</v>
      </c>
      <c r="L1336" s="24" t="s">
        <v>19271</v>
      </c>
      <c r="M1336" s="23" t="s">
        <v>7274</v>
      </c>
      <c r="N1336" s="23" t="s">
        <v>7450</v>
      </c>
      <c r="O1336" s="23" t="s">
        <v>19272</v>
      </c>
      <c r="P1336" s="25" t="s">
        <v>19273</v>
      </c>
      <c r="Q1336" s="25" t="s">
        <v>19274</v>
      </c>
      <c r="R1336" s="25" t="s">
        <v>9399</v>
      </c>
      <c r="S1336" s="25" t="s">
        <v>19275</v>
      </c>
      <c r="T1336" s="23" t="s">
        <v>7226</v>
      </c>
      <c r="U1336" s="23" t="s">
        <v>7226</v>
      </c>
      <c r="V1336" s="25" t="s">
        <v>19274</v>
      </c>
      <c r="W1336" s="23" t="s">
        <v>13264</v>
      </c>
      <c r="X1336" s="23" t="s">
        <v>7226</v>
      </c>
      <c r="Y1336" s="23" t="s">
        <v>7226</v>
      </c>
      <c r="Z1336" s="25" t="s">
        <v>7225</v>
      </c>
      <c r="AA1336" s="23" t="s">
        <v>8026</v>
      </c>
      <c r="AB1336" s="23" t="s">
        <v>15573</v>
      </c>
      <c r="AC1336" s="25" t="s">
        <v>19276</v>
      </c>
    </row>
    <row r="1337" spans="2:29" x14ac:dyDescent="0.25">
      <c r="B1337" s="21" t="s">
        <v>8011</v>
      </c>
      <c r="C1337" s="22" t="s">
        <v>8344</v>
      </c>
      <c r="D1337" s="23" t="s">
        <v>8011</v>
      </c>
      <c r="E1337" s="23" t="s">
        <v>8630</v>
      </c>
      <c r="F1337" s="23" t="s">
        <v>13755</v>
      </c>
      <c r="G1337" s="23" t="s">
        <v>8631</v>
      </c>
      <c r="H1337" s="23" t="s">
        <v>19277</v>
      </c>
      <c r="I1337" s="23" t="s">
        <v>19210</v>
      </c>
      <c r="J1337" s="23" t="s">
        <v>19211</v>
      </c>
      <c r="K1337" s="23" t="s">
        <v>19278</v>
      </c>
      <c r="L1337" s="24" t="s">
        <v>19279</v>
      </c>
      <c r="M1337" s="23" t="s">
        <v>7274</v>
      </c>
      <c r="N1337" s="23" t="s">
        <v>7450</v>
      </c>
      <c r="O1337" s="23" t="s">
        <v>19280</v>
      </c>
      <c r="P1337" s="25" t="s">
        <v>19281</v>
      </c>
      <c r="Q1337" s="25" t="s">
        <v>19282</v>
      </c>
      <c r="R1337" s="25" t="s">
        <v>11500</v>
      </c>
      <c r="S1337" s="25" t="s">
        <v>19283</v>
      </c>
      <c r="T1337" s="23" t="s">
        <v>7226</v>
      </c>
      <c r="U1337" s="23" t="s">
        <v>7226</v>
      </c>
      <c r="V1337" s="25" t="s">
        <v>19282</v>
      </c>
      <c r="W1337" s="23" t="s">
        <v>13264</v>
      </c>
      <c r="X1337" s="23" t="s">
        <v>7226</v>
      </c>
      <c r="Y1337" s="23" t="s">
        <v>7226</v>
      </c>
      <c r="Z1337" s="25" t="s">
        <v>7225</v>
      </c>
      <c r="AA1337" s="23" t="s">
        <v>8026</v>
      </c>
      <c r="AB1337" s="23" t="s">
        <v>15573</v>
      </c>
      <c r="AC1337" s="25" t="s">
        <v>19284</v>
      </c>
    </row>
    <row r="1338" spans="2:29" x14ac:dyDescent="0.25">
      <c r="B1338" s="21" t="s">
        <v>8011</v>
      </c>
      <c r="C1338" s="22" t="s">
        <v>8344</v>
      </c>
      <c r="D1338" s="23" t="s">
        <v>8011</v>
      </c>
      <c r="E1338" s="23" t="s">
        <v>8630</v>
      </c>
      <c r="F1338" s="23" t="s">
        <v>13755</v>
      </c>
      <c r="G1338" s="23" t="s">
        <v>8631</v>
      </c>
      <c r="H1338" s="23" t="s">
        <v>19285</v>
      </c>
      <c r="I1338" s="23" t="s">
        <v>19210</v>
      </c>
      <c r="J1338" s="23" t="s">
        <v>19211</v>
      </c>
      <c r="K1338" s="23" t="s">
        <v>19286</v>
      </c>
      <c r="L1338" s="24" t="s">
        <v>19287</v>
      </c>
      <c r="M1338" s="23" t="s">
        <v>7274</v>
      </c>
      <c r="N1338" s="23" t="s">
        <v>7450</v>
      </c>
      <c r="O1338" s="23" t="s">
        <v>19288</v>
      </c>
      <c r="P1338" s="25" t="s">
        <v>19289</v>
      </c>
      <c r="Q1338" s="25" t="s">
        <v>19290</v>
      </c>
      <c r="R1338" s="25" t="s">
        <v>11638</v>
      </c>
      <c r="S1338" s="25" t="s">
        <v>19291</v>
      </c>
      <c r="T1338" s="23" t="s">
        <v>7226</v>
      </c>
      <c r="U1338" s="23" t="s">
        <v>7226</v>
      </c>
      <c r="V1338" s="25" t="s">
        <v>19290</v>
      </c>
      <c r="W1338" s="23" t="s">
        <v>13264</v>
      </c>
      <c r="X1338" s="23" t="s">
        <v>7226</v>
      </c>
      <c r="Y1338" s="23" t="s">
        <v>7226</v>
      </c>
      <c r="Z1338" s="25" t="s">
        <v>7225</v>
      </c>
      <c r="AA1338" s="23" t="s">
        <v>8026</v>
      </c>
      <c r="AB1338" s="23" t="s">
        <v>15573</v>
      </c>
      <c r="AC1338" s="25" t="s">
        <v>19292</v>
      </c>
    </row>
    <row r="1339" spans="2:29" x14ac:dyDescent="0.25">
      <c r="B1339" s="21"/>
      <c r="C1339" s="22"/>
      <c r="D1339" s="23"/>
      <c r="E1339" s="23"/>
      <c r="F1339" s="23"/>
      <c r="G1339" s="23"/>
      <c r="H1339" s="26"/>
      <c r="I1339" s="23"/>
      <c r="J1339" s="26"/>
      <c r="K1339" s="26"/>
      <c r="L1339" s="27" t="s">
        <v>19293</v>
      </c>
      <c r="M1339" s="26"/>
      <c r="N1339" s="26"/>
      <c r="O1339" s="26"/>
      <c r="P1339" s="28" t="s">
        <v>19294</v>
      </c>
      <c r="Q1339" s="28" t="s">
        <v>19295</v>
      </c>
      <c r="R1339" s="28" t="s">
        <v>19296</v>
      </c>
      <c r="S1339" s="28" t="s">
        <v>19297</v>
      </c>
      <c r="T1339" s="26"/>
      <c r="U1339" s="26"/>
      <c r="V1339" s="28" t="s">
        <v>19295</v>
      </c>
      <c r="W1339" s="26"/>
      <c r="X1339" s="26"/>
      <c r="Y1339" s="26"/>
      <c r="Z1339" s="28" t="s">
        <v>7225</v>
      </c>
      <c r="AA1339" s="26"/>
      <c r="AB1339" s="26"/>
      <c r="AC1339" s="28" t="s">
        <v>19298</v>
      </c>
    </row>
    <row r="1340" spans="2:29" x14ac:dyDescent="0.25">
      <c r="B1340" s="21" t="s">
        <v>8011</v>
      </c>
      <c r="C1340" s="22" t="s">
        <v>8344</v>
      </c>
      <c r="D1340" s="23" t="s">
        <v>8011</v>
      </c>
      <c r="E1340" s="23" t="s">
        <v>7580</v>
      </c>
      <c r="F1340" s="23" t="s">
        <v>14946</v>
      </c>
      <c r="G1340" s="23" t="s">
        <v>8345</v>
      </c>
      <c r="H1340" s="23" t="s">
        <v>19299</v>
      </c>
      <c r="I1340" s="23" t="s">
        <v>19300</v>
      </c>
      <c r="J1340" s="23" t="s">
        <v>18642</v>
      </c>
      <c r="K1340" s="23" t="s">
        <v>19301</v>
      </c>
      <c r="L1340" s="24" t="s">
        <v>19302</v>
      </c>
      <c r="M1340" s="23" t="s">
        <v>7274</v>
      </c>
      <c r="N1340" s="23" t="s">
        <v>19303</v>
      </c>
      <c r="O1340" s="23" t="s">
        <v>19304</v>
      </c>
      <c r="P1340" s="25" t="s">
        <v>19305</v>
      </c>
      <c r="Q1340" s="25" t="s">
        <v>19306</v>
      </c>
      <c r="R1340" s="25" t="s">
        <v>19307</v>
      </c>
      <c r="S1340" s="25" t="s">
        <v>19308</v>
      </c>
      <c r="T1340" s="23" t="s">
        <v>7226</v>
      </c>
      <c r="U1340" s="23" t="s">
        <v>7226</v>
      </c>
      <c r="V1340" s="25" t="s">
        <v>19306</v>
      </c>
      <c r="W1340" s="23" t="s">
        <v>13264</v>
      </c>
      <c r="X1340" s="23" t="s">
        <v>7226</v>
      </c>
      <c r="Y1340" s="23" t="s">
        <v>7226</v>
      </c>
      <c r="Z1340" s="25" t="s">
        <v>7225</v>
      </c>
      <c r="AA1340" s="23" t="s">
        <v>8026</v>
      </c>
      <c r="AB1340" s="23" t="s">
        <v>19309</v>
      </c>
      <c r="AC1340" s="25" t="s">
        <v>19310</v>
      </c>
    </row>
    <row r="1341" spans="2:29" x14ac:dyDescent="0.25">
      <c r="B1341" s="21" t="s">
        <v>8011</v>
      </c>
      <c r="C1341" s="22" t="s">
        <v>8344</v>
      </c>
      <c r="D1341" s="23" t="s">
        <v>8011</v>
      </c>
      <c r="E1341" s="23" t="s">
        <v>7580</v>
      </c>
      <c r="F1341" s="23" t="s">
        <v>14946</v>
      </c>
      <c r="G1341" s="23" t="s">
        <v>8345</v>
      </c>
      <c r="H1341" s="23" t="s">
        <v>19311</v>
      </c>
      <c r="I1341" s="23" t="s">
        <v>19300</v>
      </c>
      <c r="J1341" s="23" t="s">
        <v>18642</v>
      </c>
      <c r="K1341" s="23" t="s">
        <v>19312</v>
      </c>
      <c r="L1341" s="24" t="s">
        <v>19313</v>
      </c>
      <c r="M1341" s="23" t="s">
        <v>7274</v>
      </c>
      <c r="N1341" s="23" t="s">
        <v>19303</v>
      </c>
      <c r="O1341" s="23" t="s">
        <v>19314</v>
      </c>
      <c r="P1341" s="25" t="s">
        <v>19315</v>
      </c>
      <c r="Q1341" s="25" t="s">
        <v>19316</v>
      </c>
      <c r="R1341" s="25" t="s">
        <v>19317</v>
      </c>
      <c r="S1341" s="25" t="s">
        <v>19318</v>
      </c>
      <c r="T1341" s="23" t="s">
        <v>7226</v>
      </c>
      <c r="U1341" s="23" t="s">
        <v>7226</v>
      </c>
      <c r="V1341" s="25" t="s">
        <v>19316</v>
      </c>
      <c r="W1341" s="23" t="s">
        <v>13264</v>
      </c>
      <c r="X1341" s="23" t="s">
        <v>7226</v>
      </c>
      <c r="Y1341" s="23" t="s">
        <v>7226</v>
      </c>
      <c r="Z1341" s="25" t="s">
        <v>7225</v>
      </c>
      <c r="AA1341" s="23" t="s">
        <v>8026</v>
      </c>
      <c r="AB1341" s="23" t="s">
        <v>19309</v>
      </c>
      <c r="AC1341" s="25" t="s">
        <v>19319</v>
      </c>
    </row>
    <row r="1342" spans="2:29" x14ac:dyDescent="0.25">
      <c r="B1342" s="21" t="s">
        <v>8011</v>
      </c>
      <c r="C1342" s="22" t="s">
        <v>8344</v>
      </c>
      <c r="D1342" s="23" t="s">
        <v>8011</v>
      </c>
      <c r="E1342" s="23" t="s">
        <v>7580</v>
      </c>
      <c r="F1342" s="23" t="s">
        <v>14946</v>
      </c>
      <c r="G1342" s="23" t="s">
        <v>8345</v>
      </c>
      <c r="H1342" s="23" t="s">
        <v>19320</v>
      </c>
      <c r="I1342" s="23" t="s">
        <v>19300</v>
      </c>
      <c r="J1342" s="23" t="s">
        <v>18642</v>
      </c>
      <c r="K1342" s="23" t="s">
        <v>19321</v>
      </c>
      <c r="L1342" s="24" t="s">
        <v>19322</v>
      </c>
      <c r="M1342" s="23" t="s">
        <v>7274</v>
      </c>
      <c r="N1342" s="23" t="s">
        <v>19303</v>
      </c>
      <c r="O1342" s="23" t="s">
        <v>19323</v>
      </c>
      <c r="P1342" s="25" t="s">
        <v>19324</v>
      </c>
      <c r="Q1342" s="25" t="s">
        <v>19325</v>
      </c>
      <c r="R1342" s="25" t="s">
        <v>19326</v>
      </c>
      <c r="S1342" s="25" t="s">
        <v>19327</v>
      </c>
      <c r="T1342" s="23" t="s">
        <v>7226</v>
      </c>
      <c r="U1342" s="23" t="s">
        <v>7226</v>
      </c>
      <c r="V1342" s="25" t="s">
        <v>19325</v>
      </c>
      <c r="W1342" s="23" t="s">
        <v>13264</v>
      </c>
      <c r="X1342" s="23" t="s">
        <v>7226</v>
      </c>
      <c r="Y1342" s="23" t="s">
        <v>7226</v>
      </c>
      <c r="Z1342" s="25" t="s">
        <v>7225</v>
      </c>
      <c r="AA1342" s="23" t="s">
        <v>8026</v>
      </c>
      <c r="AB1342" s="23" t="s">
        <v>19309</v>
      </c>
      <c r="AC1342" s="25" t="s">
        <v>19328</v>
      </c>
    </row>
    <row r="1343" spans="2:29" x14ac:dyDescent="0.25">
      <c r="B1343" s="21" t="s">
        <v>8011</v>
      </c>
      <c r="C1343" s="22" t="s">
        <v>8344</v>
      </c>
      <c r="D1343" s="23" t="s">
        <v>8011</v>
      </c>
      <c r="E1343" s="23" t="s">
        <v>7580</v>
      </c>
      <c r="F1343" s="23" t="s">
        <v>14946</v>
      </c>
      <c r="G1343" s="23" t="s">
        <v>8345</v>
      </c>
      <c r="H1343" s="23" t="s">
        <v>19329</v>
      </c>
      <c r="I1343" s="23" t="s">
        <v>19300</v>
      </c>
      <c r="J1343" s="23" t="s">
        <v>18642</v>
      </c>
      <c r="K1343" s="23" t="s">
        <v>19330</v>
      </c>
      <c r="L1343" s="24" t="s">
        <v>19331</v>
      </c>
      <c r="M1343" s="23" t="s">
        <v>7274</v>
      </c>
      <c r="N1343" s="23" t="s">
        <v>19303</v>
      </c>
      <c r="O1343" s="23" t="s">
        <v>19332</v>
      </c>
      <c r="P1343" s="25" t="s">
        <v>19333</v>
      </c>
      <c r="Q1343" s="25" t="s">
        <v>19334</v>
      </c>
      <c r="R1343" s="25" t="s">
        <v>8721</v>
      </c>
      <c r="S1343" s="25" t="s">
        <v>19335</v>
      </c>
      <c r="T1343" s="23" t="s">
        <v>7226</v>
      </c>
      <c r="U1343" s="23" t="s">
        <v>7226</v>
      </c>
      <c r="V1343" s="25" t="s">
        <v>19334</v>
      </c>
      <c r="W1343" s="23" t="s">
        <v>13264</v>
      </c>
      <c r="X1343" s="23" t="s">
        <v>7226</v>
      </c>
      <c r="Y1343" s="23" t="s">
        <v>7226</v>
      </c>
      <c r="Z1343" s="25" t="s">
        <v>7225</v>
      </c>
      <c r="AA1343" s="23" t="s">
        <v>8026</v>
      </c>
      <c r="AB1343" s="23" t="s">
        <v>19309</v>
      </c>
      <c r="AC1343" s="25" t="s">
        <v>19336</v>
      </c>
    </row>
    <row r="1344" spans="2:29" x14ac:dyDescent="0.25">
      <c r="B1344" s="21"/>
      <c r="C1344" s="22"/>
      <c r="D1344" s="23"/>
      <c r="E1344" s="23"/>
      <c r="F1344" s="23"/>
      <c r="G1344" s="23"/>
      <c r="H1344" s="26"/>
      <c r="I1344" s="23"/>
      <c r="J1344" s="26"/>
      <c r="K1344" s="26"/>
      <c r="L1344" s="27" t="s">
        <v>19337</v>
      </c>
      <c r="M1344" s="26"/>
      <c r="N1344" s="26"/>
      <c r="O1344" s="26"/>
      <c r="P1344" s="28" t="s">
        <v>19338</v>
      </c>
      <c r="Q1344" s="28" t="s">
        <v>19339</v>
      </c>
      <c r="R1344" s="28" t="s">
        <v>19340</v>
      </c>
      <c r="S1344" s="28" t="s">
        <v>19341</v>
      </c>
      <c r="T1344" s="26"/>
      <c r="U1344" s="26"/>
      <c r="V1344" s="28" t="s">
        <v>19339</v>
      </c>
      <c r="W1344" s="26"/>
      <c r="X1344" s="26"/>
      <c r="Y1344" s="26"/>
      <c r="Z1344" s="28" t="s">
        <v>7225</v>
      </c>
      <c r="AA1344" s="26"/>
      <c r="AB1344" s="26"/>
      <c r="AC1344" s="28" t="s">
        <v>19342</v>
      </c>
    </row>
    <row r="1345" spans="2:29" x14ac:dyDescent="0.25">
      <c r="B1345" s="21" t="s">
        <v>8011</v>
      </c>
      <c r="C1345" s="22" t="s">
        <v>8344</v>
      </c>
      <c r="D1345" s="23" t="s">
        <v>8011</v>
      </c>
      <c r="E1345" s="23" t="s">
        <v>7580</v>
      </c>
      <c r="F1345" s="23" t="s">
        <v>14946</v>
      </c>
      <c r="G1345" s="23" t="s">
        <v>8345</v>
      </c>
      <c r="H1345" s="23" t="s">
        <v>19343</v>
      </c>
      <c r="I1345" s="23" t="s">
        <v>19344</v>
      </c>
      <c r="J1345" s="23" t="s">
        <v>19345</v>
      </c>
      <c r="K1345" s="23" t="s">
        <v>19346</v>
      </c>
      <c r="L1345" s="24" t="s">
        <v>19347</v>
      </c>
      <c r="M1345" s="23" t="s">
        <v>7274</v>
      </c>
      <c r="N1345" s="23" t="s">
        <v>19348</v>
      </c>
      <c r="O1345" s="23" t="s">
        <v>19349</v>
      </c>
      <c r="P1345" s="25" t="s">
        <v>19350</v>
      </c>
      <c r="Q1345" s="25" t="s">
        <v>19351</v>
      </c>
      <c r="R1345" s="25" t="s">
        <v>19352</v>
      </c>
      <c r="S1345" s="25" t="s">
        <v>19353</v>
      </c>
      <c r="T1345" s="23" t="s">
        <v>7226</v>
      </c>
      <c r="U1345" s="23" t="s">
        <v>7226</v>
      </c>
      <c r="V1345" s="25" t="s">
        <v>19351</v>
      </c>
      <c r="W1345" s="23" t="s">
        <v>13264</v>
      </c>
      <c r="X1345" s="23" t="s">
        <v>7226</v>
      </c>
      <c r="Y1345" s="23" t="s">
        <v>7226</v>
      </c>
      <c r="Z1345" s="25" t="s">
        <v>7225</v>
      </c>
      <c r="AA1345" s="23" t="s">
        <v>8026</v>
      </c>
      <c r="AB1345" s="23" t="s">
        <v>19354</v>
      </c>
      <c r="AC1345" s="25" t="s">
        <v>19355</v>
      </c>
    </row>
    <row r="1346" spans="2:29" x14ac:dyDescent="0.25">
      <c r="B1346" s="21" t="s">
        <v>8011</v>
      </c>
      <c r="C1346" s="22" t="s">
        <v>8344</v>
      </c>
      <c r="D1346" s="23" t="s">
        <v>8011</v>
      </c>
      <c r="E1346" s="23" t="s">
        <v>7580</v>
      </c>
      <c r="F1346" s="23" t="s">
        <v>14946</v>
      </c>
      <c r="G1346" s="23" t="s">
        <v>8345</v>
      </c>
      <c r="H1346" s="23" t="s">
        <v>19356</v>
      </c>
      <c r="I1346" s="23" t="s">
        <v>19344</v>
      </c>
      <c r="J1346" s="23" t="s">
        <v>19345</v>
      </c>
      <c r="K1346" s="23" t="s">
        <v>19357</v>
      </c>
      <c r="L1346" s="24" t="s">
        <v>19358</v>
      </c>
      <c r="M1346" s="23" t="s">
        <v>7274</v>
      </c>
      <c r="N1346" s="23" t="s">
        <v>19348</v>
      </c>
      <c r="O1346" s="23" t="s">
        <v>19359</v>
      </c>
      <c r="P1346" s="25" t="s">
        <v>19360</v>
      </c>
      <c r="Q1346" s="25" t="s">
        <v>19361</v>
      </c>
      <c r="R1346" s="25" t="s">
        <v>19362</v>
      </c>
      <c r="S1346" s="25" t="s">
        <v>19363</v>
      </c>
      <c r="T1346" s="23" t="s">
        <v>7226</v>
      </c>
      <c r="U1346" s="23" t="s">
        <v>7226</v>
      </c>
      <c r="V1346" s="25" t="s">
        <v>19361</v>
      </c>
      <c r="W1346" s="23" t="s">
        <v>13264</v>
      </c>
      <c r="X1346" s="23" t="s">
        <v>7226</v>
      </c>
      <c r="Y1346" s="23" t="s">
        <v>7226</v>
      </c>
      <c r="Z1346" s="25" t="s">
        <v>7225</v>
      </c>
      <c r="AA1346" s="23" t="s">
        <v>8026</v>
      </c>
      <c r="AB1346" s="23" t="s">
        <v>19354</v>
      </c>
      <c r="AC1346" s="25" t="s">
        <v>19364</v>
      </c>
    </row>
    <row r="1347" spans="2:29" x14ac:dyDescent="0.25">
      <c r="B1347" s="21" t="s">
        <v>8011</v>
      </c>
      <c r="C1347" s="22" t="s">
        <v>8344</v>
      </c>
      <c r="D1347" s="23" t="s">
        <v>8011</v>
      </c>
      <c r="E1347" s="23" t="s">
        <v>7580</v>
      </c>
      <c r="F1347" s="23" t="s">
        <v>14946</v>
      </c>
      <c r="G1347" s="23" t="s">
        <v>8345</v>
      </c>
      <c r="H1347" s="23" t="s">
        <v>19365</v>
      </c>
      <c r="I1347" s="23" t="s">
        <v>19344</v>
      </c>
      <c r="J1347" s="23" t="s">
        <v>19345</v>
      </c>
      <c r="K1347" s="23" t="s">
        <v>19366</v>
      </c>
      <c r="L1347" s="24" t="s">
        <v>19367</v>
      </c>
      <c r="M1347" s="23" t="s">
        <v>7274</v>
      </c>
      <c r="N1347" s="23" t="s">
        <v>19348</v>
      </c>
      <c r="O1347" s="23" t="s">
        <v>19368</v>
      </c>
      <c r="P1347" s="25" t="s">
        <v>19369</v>
      </c>
      <c r="Q1347" s="25" t="s">
        <v>19370</v>
      </c>
      <c r="R1347" s="25" t="s">
        <v>19371</v>
      </c>
      <c r="S1347" s="25" t="s">
        <v>19372</v>
      </c>
      <c r="T1347" s="23" t="s">
        <v>7226</v>
      </c>
      <c r="U1347" s="23" t="s">
        <v>7226</v>
      </c>
      <c r="V1347" s="25" t="s">
        <v>19370</v>
      </c>
      <c r="W1347" s="23" t="s">
        <v>13264</v>
      </c>
      <c r="X1347" s="23" t="s">
        <v>7226</v>
      </c>
      <c r="Y1347" s="23" t="s">
        <v>7226</v>
      </c>
      <c r="Z1347" s="25" t="s">
        <v>7225</v>
      </c>
      <c r="AA1347" s="23" t="s">
        <v>8026</v>
      </c>
      <c r="AB1347" s="23" t="s">
        <v>19354</v>
      </c>
      <c r="AC1347" s="25" t="s">
        <v>19373</v>
      </c>
    </row>
    <row r="1348" spans="2:29" x14ac:dyDescent="0.25">
      <c r="B1348" s="21" t="s">
        <v>8011</v>
      </c>
      <c r="C1348" s="22" t="s">
        <v>8344</v>
      </c>
      <c r="D1348" s="23" t="s">
        <v>8011</v>
      </c>
      <c r="E1348" s="23" t="s">
        <v>7580</v>
      </c>
      <c r="F1348" s="23" t="s">
        <v>14946</v>
      </c>
      <c r="G1348" s="23" t="s">
        <v>8345</v>
      </c>
      <c r="H1348" s="23" t="s">
        <v>19374</v>
      </c>
      <c r="I1348" s="23" t="s">
        <v>19344</v>
      </c>
      <c r="J1348" s="23" t="s">
        <v>19345</v>
      </c>
      <c r="K1348" s="23" t="s">
        <v>19375</v>
      </c>
      <c r="L1348" s="24" t="s">
        <v>19376</v>
      </c>
      <c r="M1348" s="23" t="s">
        <v>7274</v>
      </c>
      <c r="N1348" s="23" t="s">
        <v>19348</v>
      </c>
      <c r="O1348" s="23" t="s">
        <v>19377</v>
      </c>
      <c r="P1348" s="25" t="s">
        <v>19378</v>
      </c>
      <c r="Q1348" s="25" t="s">
        <v>19379</v>
      </c>
      <c r="R1348" s="25" t="s">
        <v>8948</v>
      </c>
      <c r="S1348" s="25" t="s">
        <v>19380</v>
      </c>
      <c r="T1348" s="23" t="s">
        <v>7226</v>
      </c>
      <c r="U1348" s="23" t="s">
        <v>7226</v>
      </c>
      <c r="V1348" s="25" t="s">
        <v>19379</v>
      </c>
      <c r="W1348" s="23" t="s">
        <v>13264</v>
      </c>
      <c r="X1348" s="23" t="s">
        <v>7226</v>
      </c>
      <c r="Y1348" s="23" t="s">
        <v>7226</v>
      </c>
      <c r="Z1348" s="25" t="s">
        <v>7225</v>
      </c>
      <c r="AA1348" s="23" t="s">
        <v>8026</v>
      </c>
      <c r="AB1348" s="23" t="s">
        <v>19354</v>
      </c>
      <c r="AC1348" s="25" t="s">
        <v>19381</v>
      </c>
    </row>
    <row r="1349" spans="2:29" x14ac:dyDescent="0.25">
      <c r="B1349" s="21" t="s">
        <v>8011</v>
      </c>
      <c r="C1349" s="22" t="s">
        <v>8344</v>
      </c>
      <c r="D1349" s="23" t="s">
        <v>8011</v>
      </c>
      <c r="E1349" s="23" t="s">
        <v>7580</v>
      </c>
      <c r="F1349" s="23" t="s">
        <v>14946</v>
      </c>
      <c r="G1349" s="23" t="s">
        <v>8345</v>
      </c>
      <c r="H1349" s="23" t="s">
        <v>19382</v>
      </c>
      <c r="I1349" s="23" t="s">
        <v>19344</v>
      </c>
      <c r="J1349" s="23" t="s">
        <v>19345</v>
      </c>
      <c r="K1349" s="23" t="s">
        <v>19383</v>
      </c>
      <c r="L1349" s="24" t="s">
        <v>19384</v>
      </c>
      <c r="M1349" s="23" t="s">
        <v>7274</v>
      </c>
      <c r="N1349" s="23" t="s">
        <v>19348</v>
      </c>
      <c r="O1349" s="23" t="s">
        <v>19385</v>
      </c>
      <c r="P1349" s="25" t="s">
        <v>19386</v>
      </c>
      <c r="Q1349" s="25" t="s">
        <v>19387</v>
      </c>
      <c r="R1349" s="25" t="s">
        <v>19388</v>
      </c>
      <c r="S1349" s="25" t="s">
        <v>19389</v>
      </c>
      <c r="T1349" s="23" t="s">
        <v>7226</v>
      </c>
      <c r="U1349" s="23" t="s">
        <v>7226</v>
      </c>
      <c r="V1349" s="25" t="s">
        <v>19387</v>
      </c>
      <c r="W1349" s="23" t="s">
        <v>13264</v>
      </c>
      <c r="X1349" s="23" t="s">
        <v>7226</v>
      </c>
      <c r="Y1349" s="23" t="s">
        <v>7226</v>
      </c>
      <c r="Z1349" s="25" t="s">
        <v>7225</v>
      </c>
      <c r="AA1349" s="23" t="s">
        <v>8026</v>
      </c>
      <c r="AB1349" s="23" t="s">
        <v>19354</v>
      </c>
      <c r="AC1349" s="25" t="s">
        <v>19390</v>
      </c>
    </row>
    <row r="1350" spans="2:29" x14ac:dyDescent="0.25">
      <c r="B1350" s="21"/>
      <c r="C1350" s="22"/>
      <c r="D1350" s="23"/>
      <c r="E1350" s="23"/>
      <c r="F1350" s="23"/>
      <c r="G1350" s="23"/>
      <c r="H1350" s="26"/>
      <c r="I1350" s="23"/>
      <c r="J1350" s="26"/>
      <c r="K1350" s="26"/>
      <c r="L1350" s="27" t="s">
        <v>19391</v>
      </c>
      <c r="M1350" s="26"/>
      <c r="N1350" s="26"/>
      <c r="O1350" s="26"/>
      <c r="P1350" s="28" t="s">
        <v>19392</v>
      </c>
      <c r="Q1350" s="28" t="s">
        <v>19393</v>
      </c>
      <c r="R1350" s="28" t="s">
        <v>19394</v>
      </c>
      <c r="S1350" s="28" t="s">
        <v>19395</v>
      </c>
      <c r="T1350" s="26"/>
      <c r="U1350" s="26"/>
      <c r="V1350" s="28" t="s">
        <v>19393</v>
      </c>
      <c r="W1350" s="26"/>
      <c r="X1350" s="26"/>
      <c r="Y1350" s="26"/>
      <c r="Z1350" s="28" t="s">
        <v>7225</v>
      </c>
      <c r="AA1350" s="26"/>
      <c r="AB1350" s="26"/>
      <c r="AC1350" s="28" t="s">
        <v>19396</v>
      </c>
    </row>
    <row r="1351" spans="2:29" x14ac:dyDescent="0.25">
      <c r="B1351" s="21" t="s">
        <v>8011</v>
      </c>
      <c r="C1351" s="22" t="s">
        <v>8344</v>
      </c>
      <c r="D1351" s="23" t="s">
        <v>8011</v>
      </c>
      <c r="E1351" s="23" t="s">
        <v>7580</v>
      </c>
      <c r="F1351" s="23" t="s">
        <v>14946</v>
      </c>
      <c r="G1351" s="23" t="s">
        <v>8345</v>
      </c>
      <c r="H1351" s="23" t="s">
        <v>19397</v>
      </c>
      <c r="I1351" s="23" t="s">
        <v>19398</v>
      </c>
      <c r="J1351" s="23" t="s">
        <v>19345</v>
      </c>
      <c r="K1351" s="23" t="s">
        <v>19399</v>
      </c>
      <c r="L1351" s="24" t="s">
        <v>19400</v>
      </c>
      <c r="M1351" s="23" t="s">
        <v>7274</v>
      </c>
      <c r="N1351" s="23" t="s">
        <v>19348</v>
      </c>
      <c r="O1351" s="23" t="s">
        <v>19359</v>
      </c>
      <c r="P1351" s="25" t="s">
        <v>19401</v>
      </c>
      <c r="Q1351" s="25" t="s">
        <v>19402</v>
      </c>
      <c r="R1351" s="25" t="s">
        <v>19403</v>
      </c>
      <c r="S1351" s="25" t="s">
        <v>19404</v>
      </c>
      <c r="T1351" s="23" t="s">
        <v>7226</v>
      </c>
      <c r="U1351" s="23" t="s">
        <v>7226</v>
      </c>
      <c r="V1351" s="25" t="s">
        <v>19402</v>
      </c>
      <c r="W1351" s="23" t="s">
        <v>13264</v>
      </c>
      <c r="X1351" s="23" t="s">
        <v>7226</v>
      </c>
      <c r="Y1351" s="23" t="s">
        <v>7226</v>
      </c>
      <c r="Z1351" s="25" t="s">
        <v>7225</v>
      </c>
      <c r="AA1351" s="23" t="s">
        <v>8026</v>
      </c>
      <c r="AB1351" s="23" t="s">
        <v>19354</v>
      </c>
      <c r="AC1351" s="25" t="s">
        <v>19405</v>
      </c>
    </row>
    <row r="1352" spans="2:29" x14ac:dyDescent="0.25">
      <c r="B1352" s="21" t="s">
        <v>8011</v>
      </c>
      <c r="C1352" s="22" t="s">
        <v>8344</v>
      </c>
      <c r="D1352" s="23" t="s">
        <v>8011</v>
      </c>
      <c r="E1352" s="23" t="s">
        <v>7580</v>
      </c>
      <c r="F1352" s="23" t="s">
        <v>14946</v>
      </c>
      <c r="G1352" s="23" t="s">
        <v>8345</v>
      </c>
      <c r="H1352" s="23" t="s">
        <v>19406</v>
      </c>
      <c r="I1352" s="23" t="s">
        <v>19398</v>
      </c>
      <c r="J1352" s="23" t="s">
        <v>19345</v>
      </c>
      <c r="K1352" s="23" t="s">
        <v>19407</v>
      </c>
      <c r="L1352" s="24" t="s">
        <v>8708</v>
      </c>
      <c r="M1352" s="23" t="s">
        <v>7274</v>
      </c>
      <c r="N1352" s="23" t="s">
        <v>19348</v>
      </c>
      <c r="O1352" s="23" t="s">
        <v>19408</v>
      </c>
      <c r="P1352" s="25" t="s">
        <v>19409</v>
      </c>
      <c r="Q1352" s="25" t="s">
        <v>19410</v>
      </c>
      <c r="R1352" s="25" t="s">
        <v>19411</v>
      </c>
      <c r="S1352" s="25" t="s">
        <v>19412</v>
      </c>
      <c r="T1352" s="23" t="s">
        <v>7226</v>
      </c>
      <c r="U1352" s="23" t="s">
        <v>7226</v>
      </c>
      <c r="V1352" s="25" t="s">
        <v>19410</v>
      </c>
      <c r="W1352" s="23" t="s">
        <v>13264</v>
      </c>
      <c r="X1352" s="23" t="s">
        <v>7226</v>
      </c>
      <c r="Y1352" s="23" t="s">
        <v>7226</v>
      </c>
      <c r="Z1352" s="25" t="s">
        <v>7225</v>
      </c>
      <c r="AA1352" s="23" t="s">
        <v>8026</v>
      </c>
      <c r="AB1352" s="23" t="s">
        <v>19354</v>
      </c>
      <c r="AC1352" s="25" t="s">
        <v>19413</v>
      </c>
    </row>
    <row r="1353" spans="2:29" x14ac:dyDescent="0.25">
      <c r="B1353" s="21" t="s">
        <v>8011</v>
      </c>
      <c r="C1353" s="22" t="s">
        <v>8344</v>
      </c>
      <c r="D1353" s="23" t="s">
        <v>8011</v>
      </c>
      <c r="E1353" s="23" t="s">
        <v>7580</v>
      </c>
      <c r="F1353" s="23" t="s">
        <v>14946</v>
      </c>
      <c r="G1353" s="23" t="s">
        <v>8345</v>
      </c>
      <c r="H1353" s="23" t="s">
        <v>19414</v>
      </c>
      <c r="I1353" s="23" t="s">
        <v>19398</v>
      </c>
      <c r="J1353" s="23" t="s">
        <v>19345</v>
      </c>
      <c r="K1353" s="23" t="s">
        <v>19415</v>
      </c>
      <c r="L1353" s="24" t="s">
        <v>19416</v>
      </c>
      <c r="M1353" s="23" t="s">
        <v>7274</v>
      </c>
      <c r="N1353" s="23" t="s">
        <v>19348</v>
      </c>
      <c r="O1353" s="23" t="s">
        <v>19417</v>
      </c>
      <c r="P1353" s="25" t="s">
        <v>19418</v>
      </c>
      <c r="Q1353" s="25" t="s">
        <v>19419</v>
      </c>
      <c r="R1353" s="25" t="s">
        <v>18278</v>
      </c>
      <c r="S1353" s="25" t="s">
        <v>19420</v>
      </c>
      <c r="T1353" s="23" t="s">
        <v>7226</v>
      </c>
      <c r="U1353" s="23" t="s">
        <v>7226</v>
      </c>
      <c r="V1353" s="25" t="s">
        <v>19419</v>
      </c>
      <c r="W1353" s="23" t="s">
        <v>13264</v>
      </c>
      <c r="X1353" s="23" t="s">
        <v>7226</v>
      </c>
      <c r="Y1353" s="23" t="s">
        <v>7226</v>
      </c>
      <c r="Z1353" s="25" t="s">
        <v>7225</v>
      </c>
      <c r="AA1353" s="23" t="s">
        <v>8026</v>
      </c>
      <c r="AB1353" s="23" t="s">
        <v>19354</v>
      </c>
      <c r="AC1353" s="25" t="s">
        <v>19421</v>
      </c>
    </row>
    <row r="1354" spans="2:29" x14ac:dyDescent="0.25">
      <c r="B1354" s="21" t="s">
        <v>8011</v>
      </c>
      <c r="C1354" s="22" t="s">
        <v>8344</v>
      </c>
      <c r="D1354" s="23" t="s">
        <v>8011</v>
      </c>
      <c r="E1354" s="23" t="s">
        <v>7580</v>
      </c>
      <c r="F1354" s="23" t="s">
        <v>14946</v>
      </c>
      <c r="G1354" s="23" t="s">
        <v>8345</v>
      </c>
      <c r="H1354" s="23" t="s">
        <v>19422</v>
      </c>
      <c r="I1354" s="23" t="s">
        <v>19398</v>
      </c>
      <c r="J1354" s="23" t="s">
        <v>19345</v>
      </c>
      <c r="K1354" s="23" t="s">
        <v>19423</v>
      </c>
      <c r="L1354" s="24" t="s">
        <v>19424</v>
      </c>
      <c r="M1354" s="23" t="s">
        <v>7274</v>
      </c>
      <c r="N1354" s="23" t="s">
        <v>19348</v>
      </c>
      <c r="O1354" s="23" t="s">
        <v>19425</v>
      </c>
      <c r="P1354" s="25" t="s">
        <v>19426</v>
      </c>
      <c r="Q1354" s="25" t="s">
        <v>19427</v>
      </c>
      <c r="R1354" s="25" t="s">
        <v>15521</v>
      </c>
      <c r="S1354" s="25" t="s">
        <v>19428</v>
      </c>
      <c r="T1354" s="23" t="s">
        <v>7226</v>
      </c>
      <c r="U1354" s="23" t="s">
        <v>7226</v>
      </c>
      <c r="V1354" s="25" t="s">
        <v>19427</v>
      </c>
      <c r="W1354" s="23" t="s">
        <v>13264</v>
      </c>
      <c r="X1354" s="23" t="s">
        <v>7226</v>
      </c>
      <c r="Y1354" s="23" t="s">
        <v>7226</v>
      </c>
      <c r="Z1354" s="25" t="s">
        <v>7225</v>
      </c>
      <c r="AA1354" s="23" t="s">
        <v>8026</v>
      </c>
      <c r="AB1354" s="23" t="s">
        <v>19354</v>
      </c>
      <c r="AC1354" s="25" t="s">
        <v>19429</v>
      </c>
    </row>
    <row r="1355" spans="2:29" x14ac:dyDescent="0.25">
      <c r="B1355" s="21" t="s">
        <v>8011</v>
      </c>
      <c r="C1355" s="22" t="s">
        <v>8344</v>
      </c>
      <c r="D1355" s="23" t="s">
        <v>8011</v>
      </c>
      <c r="E1355" s="23" t="s">
        <v>7580</v>
      </c>
      <c r="F1355" s="23" t="s">
        <v>14946</v>
      </c>
      <c r="G1355" s="23" t="s">
        <v>8345</v>
      </c>
      <c r="H1355" s="23" t="s">
        <v>19430</v>
      </c>
      <c r="I1355" s="23" t="s">
        <v>19398</v>
      </c>
      <c r="J1355" s="23" t="s">
        <v>19345</v>
      </c>
      <c r="K1355" s="23" t="s">
        <v>19431</v>
      </c>
      <c r="L1355" s="24" t="s">
        <v>19432</v>
      </c>
      <c r="M1355" s="23" t="s">
        <v>7274</v>
      </c>
      <c r="N1355" s="23" t="s">
        <v>19348</v>
      </c>
      <c r="O1355" s="23" t="s">
        <v>19433</v>
      </c>
      <c r="P1355" s="25" t="s">
        <v>19434</v>
      </c>
      <c r="Q1355" s="25" t="s">
        <v>19435</v>
      </c>
      <c r="R1355" s="25" t="s">
        <v>7949</v>
      </c>
      <c r="S1355" s="25" t="s">
        <v>19436</v>
      </c>
      <c r="T1355" s="23" t="s">
        <v>7226</v>
      </c>
      <c r="U1355" s="23" t="s">
        <v>7226</v>
      </c>
      <c r="V1355" s="25" t="s">
        <v>19435</v>
      </c>
      <c r="W1355" s="23" t="s">
        <v>13264</v>
      </c>
      <c r="X1355" s="23" t="s">
        <v>7226</v>
      </c>
      <c r="Y1355" s="23" t="s">
        <v>7226</v>
      </c>
      <c r="Z1355" s="25" t="s">
        <v>7225</v>
      </c>
      <c r="AA1355" s="23" t="s">
        <v>8026</v>
      </c>
      <c r="AB1355" s="23" t="s">
        <v>19354</v>
      </c>
      <c r="AC1355" s="25" t="s">
        <v>19437</v>
      </c>
    </row>
    <row r="1356" spans="2:29" x14ac:dyDescent="0.25">
      <c r="B1356" s="21" t="s">
        <v>8011</v>
      </c>
      <c r="C1356" s="22" t="s">
        <v>8344</v>
      </c>
      <c r="D1356" s="23" t="s">
        <v>8011</v>
      </c>
      <c r="E1356" s="23" t="s">
        <v>7580</v>
      </c>
      <c r="F1356" s="23" t="s">
        <v>14946</v>
      </c>
      <c r="G1356" s="23" t="s">
        <v>8345</v>
      </c>
      <c r="H1356" s="23" t="s">
        <v>19438</v>
      </c>
      <c r="I1356" s="23" t="s">
        <v>19398</v>
      </c>
      <c r="J1356" s="23" t="s">
        <v>19345</v>
      </c>
      <c r="K1356" s="23" t="s">
        <v>19439</v>
      </c>
      <c r="L1356" s="24" t="s">
        <v>19440</v>
      </c>
      <c r="M1356" s="23" t="s">
        <v>7274</v>
      </c>
      <c r="N1356" s="23" t="s">
        <v>19348</v>
      </c>
      <c r="O1356" s="23" t="s">
        <v>19441</v>
      </c>
      <c r="P1356" s="25" t="s">
        <v>19442</v>
      </c>
      <c r="Q1356" s="25" t="s">
        <v>19443</v>
      </c>
      <c r="R1356" s="25" t="s">
        <v>19444</v>
      </c>
      <c r="S1356" s="25" t="s">
        <v>19445</v>
      </c>
      <c r="T1356" s="23" t="s">
        <v>7226</v>
      </c>
      <c r="U1356" s="23" t="s">
        <v>7226</v>
      </c>
      <c r="V1356" s="25" t="s">
        <v>19443</v>
      </c>
      <c r="W1356" s="23" t="s">
        <v>13264</v>
      </c>
      <c r="X1356" s="23" t="s">
        <v>7226</v>
      </c>
      <c r="Y1356" s="23" t="s">
        <v>7226</v>
      </c>
      <c r="Z1356" s="25" t="s">
        <v>7225</v>
      </c>
      <c r="AA1356" s="23" t="s">
        <v>8026</v>
      </c>
      <c r="AB1356" s="23" t="s">
        <v>19354</v>
      </c>
      <c r="AC1356" s="25" t="s">
        <v>19446</v>
      </c>
    </row>
    <row r="1357" spans="2:29" x14ac:dyDescent="0.25">
      <c r="B1357" s="21" t="s">
        <v>8011</v>
      </c>
      <c r="C1357" s="22" t="s">
        <v>8344</v>
      </c>
      <c r="D1357" s="23" t="s">
        <v>8011</v>
      </c>
      <c r="E1357" s="23" t="s">
        <v>7580</v>
      </c>
      <c r="F1357" s="23" t="s">
        <v>14946</v>
      </c>
      <c r="G1357" s="23" t="s">
        <v>8345</v>
      </c>
      <c r="H1357" s="23" t="s">
        <v>19447</v>
      </c>
      <c r="I1357" s="23" t="s">
        <v>19398</v>
      </c>
      <c r="J1357" s="23" t="s">
        <v>19345</v>
      </c>
      <c r="K1357" s="23" t="s">
        <v>19448</v>
      </c>
      <c r="L1357" s="24" t="s">
        <v>19449</v>
      </c>
      <c r="M1357" s="23" t="s">
        <v>7274</v>
      </c>
      <c r="N1357" s="23" t="s">
        <v>19348</v>
      </c>
      <c r="O1357" s="23" t="s">
        <v>19450</v>
      </c>
      <c r="P1357" s="25" t="s">
        <v>19451</v>
      </c>
      <c r="Q1357" s="25" t="s">
        <v>19452</v>
      </c>
      <c r="R1357" s="25" t="s">
        <v>19453</v>
      </c>
      <c r="S1357" s="25" t="s">
        <v>19454</v>
      </c>
      <c r="T1357" s="23" t="s">
        <v>7226</v>
      </c>
      <c r="U1357" s="23" t="s">
        <v>7226</v>
      </c>
      <c r="V1357" s="25" t="s">
        <v>19452</v>
      </c>
      <c r="W1357" s="23" t="s">
        <v>13264</v>
      </c>
      <c r="X1357" s="23" t="s">
        <v>7226</v>
      </c>
      <c r="Y1357" s="23" t="s">
        <v>7226</v>
      </c>
      <c r="Z1357" s="25" t="s">
        <v>7225</v>
      </c>
      <c r="AA1357" s="23" t="s">
        <v>8026</v>
      </c>
      <c r="AB1357" s="23" t="s">
        <v>19354</v>
      </c>
      <c r="AC1357" s="25" t="s">
        <v>19455</v>
      </c>
    </row>
    <row r="1358" spans="2:29" x14ac:dyDescent="0.25">
      <c r="B1358" s="21" t="s">
        <v>8011</v>
      </c>
      <c r="C1358" s="22" t="s">
        <v>8344</v>
      </c>
      <c r="D1358" s="23" t="s">
        <v>8011</v>
      </c>
      <c r="E1358" s="23" t="s">
        <v>7580</v>
      </c>
      <c r="F1358" s="23" t="s">
        <v>14946</v>
      </c>
      <c r="G1358" s="23" t="s">
        <v>8345</v>
      </c>
      <c r="H1358" s="23" t="s">
        <v>19456</v>
      </c>
      <c r="I1358" s="23" t="s">
        <v>19398</v>
      </c>
      <c r="J1358" s="23" t="s">
        <v>19345</v>
      </c>
      <c r="K1358" s="23" t="s">
        <v>19457</v>
      </c>
      <c r="L1358" s="24" t="s">
        <v>19458</v>
      </c>
      <c r="M1358" s="23" t="s">
        <v>7274</v>
      </c>
      <c r="N1358" s="23" t="s">
        <v>19348</v>
      </c>
      <c r="O1358" s="23" t="s">
        <v>19459</v>
      </c>
      <c r="P1358" s="25" t="s">
        <v>19460</v>
      </c>
      <c r="Q1358" s="25" t="s">
        <v>19461</v>
      </c>
      <c r="R1358" s="25" t="s">
        <v>8478</v>
      </c>
      <c r="S1358" s="25" t="s">
        <v>19462</v>
      </c>
      <c r="T1358" s="23" t="s">
        <v>7226</v>
      </c>
      <c r="U1358" s="23" t="s">
        <v>7226</v>
      </c>
      <c r="V1358" s="25" t="s">
        <v>19461</v>
      </c>
      <c r="W1358" s="23" t="s">
        <v>13264</v>
      </c>
      <c r="X1358" s="23" t="s">
        <v>7226</v>
      </c>
      <c r="Y1358" s="23" t="s">
        <v>7226</v>
      </c>
      <c r="Z1358" s="25" t="s">
        <v>7225</v>
      </c>
      <c r="AA1358" s="23" t="s">
        <v>8026</v>
      </c>
      <c r="AB1358" s="23" t="s">
        <v>19354</v>
      </c>
      <c r="AC1358" s="25" t="s">
        <v>19463</v>
      </c>
    </row>
    <row r="1359" spans="2:29" x14ac:dyDescent="0.25">
      <c r="B1359" s="21" t="s">
        <v>8011</v>
      </c>
      <c r="C1359" s="22" t="s">
        <v>8344</v>
      </c>
      <c r="D1359" s="23" t="s">
        <v>8011</v>
      </c>
      <c r="E1359" s="23" t="s">
        <v>7580</v>
      </c>
      <c r="F1359" s="23" t="s">
        <v>14946</v>
      </c>
      <c r="G1359" s="23" t="s">
        <v>8345</v>
      </c>
      <c r="H1359" s="23" t="s">
        <v>19464</v>
      </c>
      <c r="I1359" s="23" t="s">
        <v>19398</v>
      </c>
      <c r="J1359" s="23" t="s">
        <v>19345</v>
      </c>
      <c r="K1359" s="23" t="s">
        <v>19465</v>
      </c>
      <c r="L1359" s="24" t="s">
        <v>19466</v>
      </c>
      <c r="M1359" s="23" t="s">
        <v>7274</v>
      </c>
      <c r="N1359" s="23" t="s">
        <v>19348</v>
      </c>
      <c r="O1359" s="23" t="s">
        <v>19467</v>
      </c>
      <c r="P1359" s="25" t="s">
        <v>19468</v>
      </c>
      <c r="Q1359" s="25" t="s">
        <v>19469</v>
      </c>
      <c r="R1359" s="25" t="s">
        <v>8771</v>
      </c>
      <c r="S1359" s="25" t="s">
        <v>19470</v>
      </c>
      <c r="T1359" s="23" t="s">
        <v>7226</v>
      </c>
      <c r="U1359" s="23" t="s">
        <v>7226</v>
      </c>
      <c r="V1359" s="25" t="s">
        <v>19469</v>
      </c>
      <c r="W1359" s="23" t="s">
        <v>13264</v>
      </c>
      <c r="X1359" s="23" t="s">
        <v>7226</v>
      </c>
      <c r="Y1359" s="23" t="s">
        <v>7226</v>
      </c>
      <c r="Z1359" s="25" t="s">
        <v>7225</v>
      </c>
      <c r="AA1359" s="23" t="s">
        <v>8026</v>
      </c>
      <c r="AB1359" s="23" t="s">
        <v>19354</v>
      </c>
      <c r="AC1359" s="25" t="s">
        <v>19471</v>
      </c>
    </row>
    <row r="1360" spans="2:29" x14ac:dyDescent="0.25">
      <c r="B1360" s="21"/>
      <c r="C1360" s="22"/>
      <c r="D1360" s="23"/>
      <c r="E1360" s="23"/>
      <c r="F1360" s="23"/>
      <c r="G1360" s="23"/>
      <c r="H1360" s="26"/>
      <c r="I1360" s="23"/>
      <c r="J1360" s="26"/>
      <c r="K1360" s="26"/>
      <c r="L1360" s="27" t="s">
        <v>19472</v>
      </c>
      <c r="M1360" s="26"/>
      <c r="N1360" s="26"/>
      <c r="O1360" s="26"/>
      <c r="P1360" s="28" t="s">
        <v>19473</v>
      </c>
      <c r="Q1360" s="28" t="s">
        <v>19474</v>
      </c>
      <c r="R1360" s="28" t="s">
        <v>19475</v>
      </c>
      <c r="S1360" s="28" t="s">
        <v>19476</v>
      </c>
      <c r="T1360" s="26"/>
      <c r="U1360" s="26"/>
      <c r="V1360" s="28" t="s">
        <v>19474</v>
      </c>
      <c r="W1360" s="26"/>
      <c r="X1360" s="26"/>
      <c r="Y1360" s="26"/>
      <c r="Z1360" s="28" t="s">
        <v>7225</v>
      </c>
      <c r="AA1360" s="26"/>
      <c r="AB1360" s="26"/>
      <c r="AC1360" s="28" t="s">
        <v>19477</v>
      </c>
    </row>
    <row r="1361" spans="2:29" x14ac:dyDescent="0.25">
      <c r="B1361" s="21" t="s">
        <v>8011</v>
      </c>
      <c r="C1361" s="22" t="s">
        <v>8344</v>
      </c>
      <c r="D1361" s="23" t="s">
        <v>8011</v>
      </c>
      <c r="E1361" s="23" t="s">
        <v>7580</v>
      </c>
      <c r="F1361" s="23" t="s">
        <v>14946</v>
      </c>
      <c r="G1361" s="23" t="s">
        <v>8345</v>
      </c>
      <c r="H1361" s="23" t="s">
        <v>19478</v>
      </c>
      <c r="I1361" s="23" t="s">
        <v>19479</v>
      </c>
      <c r="J1361" s="23" t="s">
        <v>19480</v>
      </c>
      <c r="K1361" s="23" t="s">
        <v>19481</v>
      </c>
      <c r="L1361" s="24" t="s">
        <v>19482</v>
      </c>
      <c r="M1361" s="23" t="s">
        <v>7274</v>
      </c>
      <c r="N1361" s="23" t="s">
        <v>19483</v>
      </c>
      <c r="O1361" s="23" t="s">
        <v>19484</v>
      </c>
      <c r="P1361" s="25" t="s">
        <v>19485</v>
      </c>
      <c r="Q1361" s="25" t="s">
        <v>19486</v>
      </c>
      <c r="R1361" s="25" t="s">
        <v>19487</v>
      </c>
      <c r="S1361" s="25" t="s">
        <v>19488</v>
      </c>
      <c r="T1361" s="23" t="s">
        <v>7226</v>
      </c>
      <c r="U1361" s="23" t="s">
        <v>7226</v>
      </c>
      <c r="V1361" s="25" t="s">
        <v>19486</v>
      </c>
      <c r="W1361" s="23" t="s">
        <v>13264</v>
      </c>
      <c r="X1361" s="23" t="s">
        <v>7226</v>
      </c>
      <c r="Y1361" s="23" t="s">
        <v>7226</v>
      </c>
      <c r="Z1361" s="25" t="s">
        <v>7225</v>
      </c>
      <c r="AA1361" s="23" t="s">
        <v>8026</v>
      </c>
      <c r="AB1361" s="23" t="s">
        <v>19489</v>
      </c>
      <c r="AC1361" s="25" t="s">
        <v>19490</v>
      </c>
    </row>
    <row r="1362" spans="2:29" x14ac:dyDescent="0.25">
      <c r="B1362" s="21" t="s">
        <v>8011</v>
      </c>
      <c r="C1362" s="22" t="s">
        <v>8344</v>
      </c>
      <c r="D1362" s="23" t="s">
        <v>8011</v>
      </c>
      <c r="E1362" s="23" t="s">
        <v>7580</v>
      </c>
      <c r="F1362" s="23" t="s">
        <v>14946</v>
      </c>
      <c r="G1362" s="23" t="s">
        <v>8345</v>
      </c>
      <c r="H1362" s="23" t="s">
        <v>19491</v>
      </c>
      <c r="I1362" s="23" t="s">
        <v>19479</v>
      </c>
      <c r="J1362" s="23" t="s">
        <v>19480</v>
      </c>
      <c r="K1362" s="23" t="s">
        <v>19492</v>
      </c>
      <c r="L1362" s="24" t="s">
        <v>19493</v>
      </c>
      <c r="M1362" s="23" t="s">
        <v>7274</v>
      </c>
      <c r="N1362" s="23" t="s">
        <v>19483</v>
      </c>
      <c r="O1362" s="23" t="s">
        <v>19494</v>
      </c>
      <c r="P1362" s="25" t="s">
        <v>19495</v>
      </c>
      <c r="Q1362" s="25" t="s">
        <v>19496</v>
      </c>
      <c r="R1362" s="25" t="s">
        <v>19497</v>
      </c>
      <c r="S1362" s="25" t="s">
        <v>19498</v>
      </c>
      <c r="T1362" s="23" t="s">
        <v>7226</v>
      </c>
      <c r="U1362" s="23" t="s">
        <v>7226</v>
      </c>
      <c r="V1362" s="25" t="s">
        <v>19496</v>
      </c>
      <c r="W1362" s="23" t="s">
        <v>13264</v>
      </c>
      <c r="X1362" s="23" t="s">
        <v>7226</v>
      </c>
      <c r="Y1362" s="23" t="s">
        <v>7226</v>
      </c>
      <c r="Z1362" s="25" t="s">
        <v>7225</v>
      </c>
      <c r="AA1362" s="23" t="s">
        <v>8026</v>
      </c>
      <c r="AB1362" s="23" t="s">
        <v>19489</v>
      </c>
      <c r="AC1362" s="25" t="s">
        <v>19499</v>
      </c>
    </row>
    <row r="1363" spans="2:29" x14ac:dyDescent="0.25">
      <c r="B1363" s="21" t="s">
        <v>8011</v>
      </c>
      <c r="C1363" s="22" t="s">
        <v>8344</v>
      </c>
      <c r="D1363" s="23" t="s">
        <v>8011</v>
      </c>
      <c r="E1363" s="23" t="s">
        <v>7580</v>
      </c>
      <c r="F1363" s="23" t="s">
        <v>14946</v>
      </c>
      <c r="G1363" s="23" t="s">
        <v>8345</v>
      </c>
      <c r="H1363" s="23" t="s">
        <v>19500</v>
      </c>
      <c r="I1363" s="23" t="s">
        <v>19479</v>
      </c>
      <c r="J1363" s="23" t="s">
        <v>19480</v>
      </c>
      <c r="K1363" s="23" t="s">
        <v>19501</v>
      </c>
      <c r="L1363" s="24" t="s">
        <v>19502</v>
      </c>
      <c r="M1363" s="23" t="s">
        <v>7274</v>
      </c>
      <c r="N1363" s="23" t="s">
        <v>19483</v>
      </c>
      <c r="O1363" s="23" t="s">
        <v>19503</v>
      </c>
      <c r="P1363" s="25" t="s">
        <v>19504</v>
      </c>
      <c r="Q1363" s="25" t="s">
        <v>19505</v>
      </c>
      <c r="R1363" s="25" t="s">
        <v>19506</v>
      </c>
      <c r="S1363" s="25" t="s">
        <v>19507</v>
      </c>
      <c r="T1363" s="23" t="s">
        <v>7226</v>
      </c>
      <c r="U1363" s="23" t="s">
        <v>7226</v>
      </c>
      <c r="V1363" s="25" t="s">
        <v>19505</v>
      </c>
      <c r="W1363" s="23" t="s">
        <v>13264</v>
      </c>
      <c r="X1363" s="23" t="s">
        <v>7226</v>
      </c>
      <c r="Y1363" s="23" t="s">
        <v>7226</v>
      </c>
      <c r="Z1363" s="25" t="s">
        <v>7225</v>
      </c>
      <c r="AA1363" s="23" t="s">
        <v>8026</v>
      </c>
      <c r="AB1363" s="23" t="s">
        <v>19489</v>
      </c>
      <c r="AC1363" s="25" t="s">
        <v>19508</v>
      </c>
    </row>
    <row r="1364" spans="2:29" x14ac:dyDescent="0.25">
      <c r="B1364" s="21" t="s">
        <v>8011</v>
      </c>
      <c r="C1364" s="22" t="s">
        <v>8344</v>
      </c>
      <c r="D1364" s="23" t="s">
        <v>8011</v>
      </c>
      <c r="E1364" s="23" t="s">
        <v>7580</v>
      </c>
      <c r="F1364" s="23" t="s">
        <v>14946</v>
      </c>
      <c r="G1364" s="23" t="s">
        <v>8345</v>
      </c>
      <c r="H1364" s="23" t="s">
        <v>19509</v>
      </c>
      <c r="I1364" s="23" t="s">
        <v>19479</v>
      </c>
      <c r="J1364" s="23" t="s">
        <v>19480</v>
      </c>
      <c r="K1364" s="23" t="s">
        <v>19510</v>
      </c>
      <c r="L1364" s="24" t="s">
        <v>19511</v>
      </c>
      <c r="M1364" s="23" t="s">
        <v>7274</v>
      </c>
      <c r="N1364" s="23" t="s">
        <v>19483</v>
      </c>
      <c r="O1364" s="23" t="s">
        <v>19512</v>
      </c>
      <c r="P1364" s="25" t="s">
        <v>19513</v>
      </c>
      <c r="Q1364" s="25" t="s">
        <v>19514</v>
      </c>
      <c r="R1364" s="25" t="s">
        <v>19515</v>
      </c>
      <c r="S1364" s="25" t="s">
        <v>19516</v>
      </c>
      <c r="T1364" s="23" t="s">
        <v>7226</v>
      </c>
      <c r="U1364" s="23" t="s">
        <v>7226</v>
      </c>
      <c r="V1364" s="25" t="s">
        <v>19514</v>
      </c>
      <c r="W1364" s="23" t="s">
        <v>13264</v>
      </c>
      <c r="X1364" s="23" t="s">
        <v>7226</v>
      </c>
      <c r="Y1364" s="23" t="s">
        <v>7226</v>
      </c>
      <c r="Z1364" s="25" t="s">
        <v>7225</v>
      </c>
      <c r="AA1364" s="23" t="s">
        <v>8026</v>
      </c>
      <c r="AB1364" s="23" t="s">
        <v>19489</v>
      </c>
      <c r="AC1364" s="25" t="s">
        <v>19517</v>
      </c>
    </row>
    <row r="1365" spans="2:29" x14ac:dyDescent="0.25">
      <c r="B1365" s="21" t="s">
        <v>8011</v>
      </c>
      <c r="C1365" s="22" t="s">
        <v>8344</v>
      </c>
      <c r="D1365" s="23" t="s">
        <v>8011</v>
      </c>
      <c r="E1365" s="23" t="s">
        <v>7580</v>
      </c>
      <c r="F1365" s="23" t="s">
        <v>14946</v>
      </c>
      <c r="G1365" s="23" t="s">
        <v>8345</v>
      </c>
      <c r="H1365" s="23" t="s">
        <v>19518</v>
      </c>
      <c r="I1365" s="23" t="s">
        <v>19479</v>
      </c>
      <c r="J1365" s="23" t="s">
        <v>19480</v>
      </c>
      <c r="K1365" s="23" t="s">
        <v>19519</v>
      </c>
      <c r="L1365" s="24" t="s">
        <v>11867</v>
      </c>
      <c r="M1365" s="23" t="s">
        <v>7274</v>
      </c>
      <c r="N1365" s="23" t="s">
        <v>19483</v>
      </c>
      <c r="O1365" s="23" t="s">
        <v>19520</v>
      </c>
      <c r="P1365" s="25" t="s">
        <v>19521</v>
      </c>
      <c r="Q1365" s="25" t="s">
        <v>19522</v>
      </c>
      <c r="R1365" s="25" t="s">
        <v>19523</v>
      </c>
      <c r="S1365" s="25" t="s">
        <v>19524</v>
      </c>
      <c r="T1365" s="23" t="s">
        <v>7226</v>
      </c>
      <c r="U1365" s="23" t="s">
        <v>7226</v>
      </c>
      <c r="V1365" s="25" t="s">
        <v>19522</v>
      </c>
      <c r="W1365" s="23" t="s">
        <v>13264</v>
      </c>
      <c r="X1365" s="23" t="s">
        <v>7226</v>
      </c>
      <c r="Y1365" s="23" t="s">
        <v>7226</v>
      </c>
      <c r="Z1365" s="25" t="s">
        <v>7225</v>
      </c>
      <c r="AA1365" s="23" t="s">
        <v>8026</v>
      </c>
      <c r="AB1365" s="23" t="s">
        <v>19489</v>
      </c>
      <c r="AC1365" s="25" t="s">
        <v>19525</v>
      </c>
    </row>
    <row r="1366" spans="2:29" x14ac:dyDescent="0.25">
      <c r="B1366" s="21" t="s">
        <v>8011</v>
      </c>
      <c r="C1366" s="22" t="s">
        <v>8344</v>
      </c>
      <c r="D1366" s="23" t="s">
        <v>8011</v>
      </c>
      <c r="E1366" s="23" t="s">
        <v>7580</v>
      </c>
      <c r="F1366" s="23" t="s">
        <v>14946</v>
      </c>
      <c r="G1366" s="23" t="s">
        <v>8345</v>
      </c>
      <c r="H1366" s="23" t="s">
        <v>19526</v>
      </c>
      <c r="I1366" s="23" t="s">
        <v>19479</v>
      </c>
      <c r="J1366" s="23" t="s">
        <v>19480</v>
      </c>
      <c r="K1366" s="23" t="s">
        <v>19527</v>
      </c>
      <c r="L1366" s="24" t="s">
        <v>8988</v>
      </c>
      <c r="M1366" s="23" t="s">
        <v>7274</v>
      </c>
      <c r="N1366" s="23" t="s">
        <v>19483</v>
      </c>
      <c r="O1366" s="23" t="s">
        <v>19528</v>
      </c>
      <c r="P1366" s="25" t="s">
        <v>19529</v>
      </c>
      <c r="Q1366" s="25" t="s">
        <v>19530</v>
      </c>
      <c r="R1366" s="25" t="s">
        <v>17172</v>
      </c>
      <c r="S1366" s="25" t="s">
        <v>19531</v>
      </c>
      <c r="T1366" s="23" t="s">
        <v>7226</v>
      </c>
      <c r="U1366" s="23" t="s">
        <v>7226</v>
      </c>
      <c r="V1366" s="25" t="s">
        <v>19530</v>
      </c>
      <c r="W1366" s="23" t="s">
        <v>13264</v>
      </c>
      <c r="X1366" s="23" t="s">
        <v>7226</v>
      </c>
      <c r="Y1366" s="23" t="s">
        <v>7226</v>
      </c>
      <c r="Z1366" s="25" t="s">
        <v>7225</v>
      </c>
      <c r="AA1366" s="23" t="s">
        <v>8026</v>
      </c>
      <c r="AB1366" s="23" t="s">
        <v>19489</v>
      </c>
      <c r="AC1366" s="25" t="s">
        <v>19532</v>
      </c>
    </row>
    <row r="1367" spans="2:29" x14ac:dyDescent="0.25">
      <c r="B1367" s="21" t="s">
        <v>8011</v>
      </c>
      <c r="C1367" s="22" t="s">
        <v>8344</v>
      </c>
      <c r="D1367" s="23" t="s">
        <v>8011</v>
      </c>
      <c r="E1367" s="23" t="s">
        <v>7580</v>
      </c>
      <c r="F1367" s="23" t="s">
        <v>14946</v>
      </c>
      <c r="G1367" s="23" t="s">
        <v>8345</v>
      </c>
      <c r="H1367" s="23" t="s">
        <v>19533</v>
      </c>
      <c r="I1367" s="23" t="s">
        <v>19479</v>
      </c>
      <c r="J1367" s="23" t="s">
        <v>19480</v>
      </c>
      <c r="K1367" s="23" t="s">
        <v>19534</v>
      </c>
      <c r="L1367" s="24" t="s">
        <v>19535</v>
      </c>
      <c r="M1367" s="23" t="s">
        <v>7274</v>
      </c>
      <c r="N1367" s="23" t="s">
        <v>19483</v>
      </c>
      <c r="O1367" s="23" t="s">
        <v>19536</v>
      </c>
      <c r="P1367" s="25" t="s">
        <v>19537</v>
      </c>
      <c r="Q1367" s="25" t="s">
        <v>19538</v>
      </c>
      <c r="R1367" s="25" t="s">
        <v>13386</v>
      </c>
      <c r="S1367" s="25" t="s">
        <v>19539</v>
      </c>
      <c r="T1367" s="23" t="s">
        <v>7226</v>
      </c>
      <c r="U1367" s="23" t="s">
        <v>7226</v>
      </c>
      <c r="V1367" s="25" t="s">
        <v>19538</v>
      </c>
      <c r="W1367" s="23" t="s">
        <v>13264</v>
      </c>
      <c r="X1367" s="23" t="s">
        <v>7226</v>
      </c>
      <c r="Y1367" s="23" t="s">
        <v>7226</v>
      </c>
      <c r="Z1367" s="25" t="s">
        <v>7225</v>
      </c>
      <c r="AA1367" s="23" t="s">
        <v>8026</v>
      </c>
      <c r="AB1367" s="23" t="s">
        <v>19489</v>
      </c>
      <c r="AC1367" s="25" t="s">
        <v>19540</v>
      </c>
    </row>
    <row r="1368" spans="2:29" x14ac:dyDescent="0.25">
      <c r="B1368" s="21" t="s">
        <v>8011</v>
      </c>
      <c r="C1368" s="22" t="s">
        <v>8344</v>
      </c>
      <c r="D1368" s="23" t="s">
        <v>8011</v>
      </c>
      <c r="E1368" s="23" t="s">
        <v>7580</v>
      </c>
      <c r="F1368" s="23" t="s">
        <v>14946</v>
      </c>
      <c r="G1368" s="23" t="s">
        <v>8345</v>
      </c>
      <c r="H1368" s="23" t="s">
        <v>19541</v>
      </c>
      <c r="I1368" s="23" t="s">
        <v>19479</v>
      </c>
      <c r="J1368" s="23" t="s">
        <v>19480</v>
      </c>
      <c r="K1368" s="23" t="s">
        <v>19542</v>
      </c>
      <c r="L1368" s="24" t="s">
        <v>19543</v>
      </c>
      <c r="M1368" s="23" t="s">
        <v>7274</v>
      </c>
      <c r="N1368" s="23" t="s">
        <v>19483</v>
      </c>
      <c r="O1368" s="23" t="s">
        <v>19544</v>
      </c>
      <c r="P1368" s="25" t="s">
        <v>19545</v>
      </c>
      <c r="Q1368" s="25" t="s">
        <v>19546</v>
      </c>
      <c r="R1368" s="25" t="s">
        <v>15337</v>
      </c>
      <c r="S1368" s="25" t="s">
        <v>19547</v>
      </c>
      <c r="T1368" s="23" t="s">
        <v>7226</v>
      </c>
      <c r="U1368" s="23" t="s">
        <v>7226</v>
      </c>
      <c r="V1368" s="25" t="s">
        <v>19546</v>
      </c>
      <c r="W1368" s="23" t="s">
        <v>13264</v>
      </c>
      <c r="X1368" s="23" t="s">
        <v>7226</v>
      </c>
      <c r="Y1368" s="23" t="s">
        <v>7226</v>
      </c>
      <c r="Z1368" s="25" t="s">
        <v>7225</v>
      </c>
      <c r="AA1368" s="23" t="s">
        <v>8026</v>
      </c>
      <c r="AB1368" s="23" t="s">
        <v>19489</v>
      </c>
      <c r="AC1368" s="25" t="s">
        <v>19548</v>
      </c>
    </row>
    <row r="1369" spans="2:29" x14ac:dyDescent="0.25">
      <c r="B1369" s="21" t="s">
        <v>8011</v>
      </c>
      <c r="C1369" s="22" t="s">
        <v>8344</v>
      </c>
      <c r="D1369" s="23" t="s">
        <v>8011</v>
      </c>
      <c r="E1369" s="23" t="s">
        <v>7580</v>
      </c>
      <c r="F1369" s="23" t="s">
        <v>14946</v>
      </c>
      <c r="G1369" s="23" t="s">
        <v>8345</v>
      </c>
      <c r="H1369" s="23" t="s">
        <v>19549</v>
      </c>
      <c r="I1369" s="23" t="s">
        <v>19479</v>
      </c>
      <c r="J1369" s="23" t="s">
        <v>19480</v>
      </c>
      <c r="K1369" s="23" t="s">
        <v>19550</v>
      </c>
      <c r="L1369" s="24" t="s">
        <v>19551</v>
      </c>
      <c r="M1369" s="23" t="s">
        <v>7274</v>
      </c>
      <c r="N1369" s="23" t="s">
        <v>19483</v>
      </c>
      <c r="O1369" s="23" t="s">
        <v>19494</v>
      </c>
      <c r="P1369" s="25" t="s">
        <v>19552</v>
      </c>
      <c r="Q1369" s="25" t="s">
        <v>19553</v>
      </c>
      <c r="R1369" s="25" t="s">
        <v>11934</v>
      </c>
      <c r="S1369" s="25" t="s">
        <v>19554</v>
      </c>
      <c r="T1369" s="23" t="s">
        <v>7226</v>
      </c>
      <c r="U1369" s="23" t="s">
        <v>7226</v>
      </c>
      <c r="V1369" s="25" t="s">
        <v>19553</v>
      </c>
      <c r="W1369" s="23" t="s">
        <v>13264</v>
      </c>
      <c r="X1369" s="23" t="s">
        <v>7226</v>
      </c>
      <c r="Y1369" s="23" t="s">
        <v>7226</v>
      </c>
      <c r="Z1369" s="25" t="s">
        <v>7225</v>
      </c>
      <c r="AA1369" s="23" t="s">
        <v>8026</v>
      </c>
      <c r="AB1369" s="23" t="s">
        <v>19489</v>
      </c>
      <c r="AC1369" s="25" t="s">
        <v>19555</v>
      </c>
    </row>
    <row r="1370" spans="2:29" x14ac:dyDescent="0.25">
      <c r="B1370" s="21" t="s">
        <v>8011</v>
      </c>
      <c r="C1370" s="22" t="s">
        <v>8344</v>
      </c>
      <c r="D1370" s="23" t="s">
        <v>8011</v>
      </c>
      <c r="E1370" s="23" t="s">
        <v>7580</v>
      </c>
      <c r="F1370" s="23" t="s">
        <v>14946</v>
      </c>
      <c r="G1370" s="23" t="s">
        <v>8345</v>
      </c>
      <c r="H1370" s="23" t="s">
        <v>19556</v>
      </c>
      <c r="I1370" s="23" t="s">
        <v>19479</v>
      </c>
      <c r="J1370" s="23" t="s">
        <v>19480</v>
      </c>
      <c r="K1370" s="23" t="s">
        <v>19557</v>
      </c>
      <c r="L1370" s="24" t="s">
        <v>19558</v>
      </c>
      <c r="M1370" s="23" t="s">
        <v>7274</v>
      </c>
      <c r="N1370" s="23" t="s">
        <v>19483</v>
      </c>
      <c r="O1370" s="23" t="s">
        <v>19559</v>
      </c>
      <c r="P1370" s="25" t="s">
        <v>19560</v>
      </c>
      <c r="Q1370" s="25" t="s">
        <v>19561</v>
      </c>
      <c r="R1370" s="25" t="s">
        <v>19562</v>
      </c>
      <c r="S1370" s="25" t="s">
        <v>19563</v>
      </c>
      <c r="T1370" s="23" t="s">
        <v>7226</v>
      </c>
      <c r="U1370" s="23" t="s">
        <v>7226</v>
      </c>
      <c r="V1370" s="25" t="s">
        <v>19561</v>
      </c>
      <c r="W1370" s="23" t="s">
        <v>13264</v>
      </c>
      <c r="X1370" s="23" t="s">
        <v>7226</v>
      </c>
      <c r="Y1370" s="23" t="s">
        <v>7226</v>
      </c>
      <c r="Z1370" s="25" t="s">
        <v>7225</v>
      </c>
      <c r="AA1370" s="23" t="s">
        <v>8026</v>
      </c>
      <c r="AB1370" s="23" t="s">
        <v>19489</v>
      </c>
      <c r="AC1370" s="25" t="s">
        <v>19564</v>
      </c>
    </row>
    <row r="1371" spans="2:29" x14ac:dyDescent="0.25">
      <c r="B1371" s="21"/>
      <c r="C1371" s="22"/>
      <c r="D1371" s="23"/>
      <c r="E1371" s="23"/>
      <c r="F1371" s="23"/>
      <c r="G1371" s="23"/>
      <c r="H1371" s="26"/>
      <c r="I1371" s="23"/>
      <c r="J1371" s="26"/>
      <c r="K1371" s="26"/>
      <c r="L1371" s="27" t="s">
        <v>19565</v>
      </c>
      <c r="M1371" s="26"/>
      <c r="N1371" s="26"/>
      <c r="O1371" s="26"/>
      <c r="P1371" s="28" t="s">
        <v>19566</v>
      </c>
      <c r="Q1371" s="28" t="s">
        <v>19567</v>
      </c>
      <c r="R1371" s="28" t="s">
        <v>19568</v>
      </c>
      <c r="S1371" s="28" t="s">
        <v>19569</v>
      </c>
      <c r="T1371" s="26"/>
      <c r="U1371" s="26"/>
      <c r="V1371" s="28" t="s">
        <v>19567</v>
      </c>
      <c r="W1371" s="26"/>
      <c r="X1371" s="26"/>
      <c r="Y1371" s="26"/>
      <c r="Z1371" s="28" t="s">
        <v>7225</v>
      </c>
      <c r="AA1371" s="26"/>
      <c r="AB1371" s="26"/>
      <c r="AC1371" s="28" t="s">
        <v>19570</v>
      </c>
    </row>
    <row r="1372" spans="2:29" x14ac:dyDescent="0.25">
      <c r="B1372" s="21" t="s">
        <v>8011</v>
      </c>
      <c r="C1372" s="22" t="s">
        <v>8344</v>
      </c>
      <c r="D1372" s="23" t="s">
        <v>8011</v>
      </c>
      <c r="E1372" s="23" t="s">
        <v>7580</v>
      </c>
      <c r="F1372" s="23" t="s">
        <v>14946</v>
      </c>
      <c r="G1372" s="23" t="s">
        <v>8345</v>
      </c>
      <c r="H1372" s="23" t="s">
        <v>19571</v>
      </c>
      <c r="I1372" s="23" t="s">
        <v>19572</v>
      </c>
      <c r="J1372" s="23" t="s">
        <v>19480</v>
      </c>
      <c r="K1372" s="23" t="s">
        <v>19573</v>
      </c>
      <c r="L1372" s="24" t="s">
        <v>19574</v>
      </c>
      <c r="M1372" s="23" t="s">
        <v>7274</v>
      </c>
      <c r="N1372" s="23" t="s">
        <v>19483</v>
      </c>
      <c r="O1372" s="23" t="s">
        <v>19528</v>
      </c>
      <c r="P1372" s="25" t="s">
        <v>19575</v>
      </c>
      <c r="Q1372" s="25" t="s">
        <v>19576</v>
      </c>
      <c r="R1372" s="25" t="s">
        <v>19577</v>
      </c>
      <c r="S1372" s="25" t="s">
        <v>19578</v>
      </c>
      <c r="T1372" s="23" t="s">
        <v>7226</v>
      </c>
      <c r="U1372" s="23" t="s">
        <v>7226</v>
      </c>
      <c r="V1372" s="25" t="s">
        <v>19576</v>
      </c>
      <c r="W1372" s="23" t="s">
        <v>13264</v>
      </c>
      <c r="X1372" s="23" t="s">
        <v>7226</v>
      </c>
      <c r="Y1372" s="23" t="s">
        <v>7226</v>
      </c>
      <c r="Z1372" s="25" t="s">
        <v>7225</v>
      </c>
      <c r="AA1372" s="23" t="s">
        <v>8026</v>
      </c>
      <c r="AB1372" s="23" t="s">
        <v>19489</v>
      </c>
      <c r="AC1372" s="25" t="s">
        <v>19579</v>
      </c>
    </row>
    <row r="1373" spans="2:29" x14ac:dyDescent="0.25">
      <c r="B1373" s="21" t="s">
        <v>8011</v>
      </c>
      <c r="C1373" s="22" t="s">
        <v>8344</v>
      </c>
      <c r="D1373" s="23" t="s">
        <v>8011</v>
      </c>
      <c r="E1373" s="23" t="s">
        <v>7580</v>
      </c>
      <c r="F1373" s="23" t="s">
        <v>14946</v>
      </c>
      <c r="G1373" s="23" t="s">
        <v>8345</v>
      </c>
      <c r="H1373" s="23" t="s">
        <v>19580</v>
      </c>
      <c r="I1373" s="23" t="s">
        <v>19572</v>
      </c>
      <c r="J1373" s="23" t="s">
        <v>19480</v>
      </c>
      <c r="K1373" s="23" t="s">
        <v>19581</v>
      </c>
      <c r="L1373" s="24" t="s">
        <v>19582</v>
      </c>
      <c r="M1373" s="23" t="s">
        <v>7274</v>
      </c>
      <c r="N1373" s="23" t="s">
        <v>19483</v>
      </c>
      <c r="O1373" s="23" t="s">
        <v>19512</v>
      </c>
      <c r="P1373" s="25" t="s">
        <v>19583</v>
      </c>
      <c r="Q1373" s="25" t="s">
        <v>19584</v>
      </c>
      <c r="R1373" s="25" t="s">
        <v>19585</v>
      </c>
      <c r="S1373" s="25" t="s">
        <v>19586</v>
      </c>
      <c r="T1373" s="23" t="s">
        <v>7226</v>
      </c>
      <c r="U1373" s="23" t="s">
        <v>7226</v>
      </c>
      <c r="V1373" s="25" t="s">
        <v>19584</v>
      </c>
      <c r="W1373" s="23" t="s">
        <v>13264</v>
      </c>
      <c r="X1373" s="23" t="s">
        <v>7226</v>
      </c>
      <c r="Y1373" s="23" t="s">
        <v>7226</v>
      </c>
      <c r="Z1373" s="25" t="s">
        <v>7225</v>
      </c>
      <c r="AA1373" s="23" t="s">
        <v>8026</v>
      </c>
      <c r="AB1373" s="23" t="s">
        <v>19489</v>
      </c>
      <c r="AC1373" s="25" t="s">
        <v>19587</v>
      </c>
    </row>
    <row r="1374" spans="2:29" x14ac:dyDescent="0.25">
      <c r="B1374" s="21" t="s">
        <v>8011</v>
      </c>
      <c r="C1374" s="22" t="s">
        <v>8344</v>
      </c>
      <c r="D1374" s="23" t="s">
        <v>8011</v>
      </c>
      <c r="E1374" s="23" t="s">
        <v>7580</v>
      </c>
      <c r="F1374" s="23" t="s">
        <v>14946</v>
      </c>
      <c r="G1374" s="23" t="s">
        <v>8345</v>
      </c>
      <c r="H1374" s="23" t="s">
        <v>19588</v>
      </c>
      <c r="I1374" s="23" t="s">
        <v>19572</v>
      </c>
      <c r="J1374" s="23" t="s">
        <v>19480</v>
      </c>
      <c r="K1374" s="23" t="s">
        <v>19589</v>
      </c>
      <c r="L1374" s="24" t="s">
        <v>19590</v>
      </c>
      <c r="M1374" s="23" t="s">
        <v>7274</v>
      </c>
      <c r="N1374" s="23" t="s">
        <v>19483</v>
      </c>
      <c r="O1374" s="23" t="s">
        <v>19544</v>
      </c>
      <c r="P1374" s="25" t="s">
        <v>19591</v>
      </c>
      <c r="Q1374" s="25" t="s">
        <v>19592</v>
      </c>
      <c r="R1374" s="25" t="s">
        <v>11569</v>
      </c>
      <c r="S1374" s="25" t="s">
        <v>19593</v>
      </c>
      <c r="T1374" s="23" t="s">
        <v>7226</v>
      </c>
      <c r="U1374" s="23" t="s">
        <v>7226</v>
      </c>
      <c r="V1374" s="25" t="s">
        <v>19592</v>
      </c>
      <c r="W1374" s="23" t="s">
        <v>13264</v>
      </c>
      <c r="X1374" s="23" t="s">
        <v>7226</v>
      </c>
      <c r="Y1374" s="23" t="s">
        <v>7226</v>
      </c>
      <c r="Z1374" s="25" t="s">
        <v>7225</v>
      </c>
      <c r="AA1374" s="23" t="s">
        <v>8026</v>
      </c>
      <c r="AB1374" s="23" t="s">
        <v>19489</v>
      </c>
      <c r="AC1374" s="25" t="s">
        <v>19594</v>
      </c>
    </row>
    <row r="1375" spans="2:29" x14ac:dyDescent="0.25">
      <c r="B1375" s="21" t="s">
        <v>8011</v>
      </c>
      <c r="C1375" s="22" t="s">
        <v>8344</v>
      </c>
      <c r="D1375" s="23" t="s">
        <v>8011</v>
      </c>
      <c r="E1375" s="23" t="s">
        <v>7580</v>
      </c>
      <c r="F1375" s="23" t="s">
        <v>14946</v>
      </c>
      <c r="G1375" s="23" t="s">
        <v>8345</v>
      </c>
      <c r="H1375" s="23" t="s">
        <v>19595</v>
      </c>
      <c r="I1375" s="23" t="s">
        <v>19572</v>
      </c>
      <c r="J1375" s="23" t="s">
        <v>19480</v>
      </c>
      <c r="K1375" s="23" t="s">
        <v>19596</v>
      </c>
      <c r="L1375" s="24" t="s">
        <v>19597</v>
      </c>
      <c r="M1375" s="23" t="s">
        <v>7274</v>
      </c>
      <c r="N1375" s="23" t="s">
        <v>19483</v>
      </c>
      <c r="O1375" s="23" t="s">
        <v>19598</v>
      </c>
      <c r="P1375" s="25" t="s">
        <v>19599</v>
      </c>
      <c r="Q1375" s="25" t="s">
        <v>19600</v>
      </c>
      <c r="R1375" s="25" t="s">
        <v>12153</v>
      </c>
      <c r="S1375" s="25" t="s">
        <v>19601</v>
      </c>
      <c r="T1375" s="23" t="s">
        <v>7226</v>
      </c>
      <c r="U1375" s="23" t="s">
        <v>7226</v>
      </c>
      <c r="V1375" s="25" t="s">
        <v>19600</v>
      </c>
      <c r="W1375" s="23" t="s">
        <v>13264</v>
      </c>
      <c r="X1375" s="23" t="s">
        <v>7226</v>
      </c>
      <c r="Y1375" s="23" t="s">
        <v>7226</v>
      </c>
      <c r="Z1375" s="25" t="s">
        <v>7225</v>
      </c>
      <c r="AA1375" s="23" t="s">
        <v>8026</v>
      </c>
      <c r="AB1375" s="23" t="s">
        <v>19489</v>
      </c>
      <c r="AC1375" s="25" t="s">
        <v>19602</v>
      </c>
    </row>
    <row r="1376" spans="2:29" x14ac:dyDescent="0.25">
      <c r="B1376" s="21"/>
      <c r="C1376" s="22"/>
      <c r="D1376" s="23"/>
      <c r="E1376" s="23"/>
      <c r="F1376" s="23"/>
      <c r="G1376" s="23"/>
      <c r="H1376" s="26"/>
      <c r="I1376" s="23"/>
      <c r="J1376" s="26"/>
      <c r="K1376" s="26"/>
      <c r="L1376" s="27" t="s">
        <v>19603</v>
      </c>
      <c r="M1376" s="26"/>
      <c r="N1376" s="26"/>
      <c r="O1376" s="26"/>
      <c r="P1376" s="28" t="s">
        <v>19604</v>
      </c>
      <c r="Q1376" s="28" t="s">
        <v>19605</v>
      </c>
      <c r="R1376" s="28" t="s">
        <v>19606</v>
      </c>
      <c r="S1376" s="28" t="s">
        <v>19607</v>
      </c>
      <c r="T1376" s="26"/>
      <c r="U1376" s="26"/>
      <c r="V1376" s="28" t="s">
        <v>19605</v>
      </c>
      <c r="W1376" s="26"/>
      <c r="X1376" s="26"/>
      <c r="Y1376" s="26"/>
      <c r="Z1376" s="28" t="s">
        <v>7225</v>
      </c>
      <c r="AA1376" s="26"/>
      <c r="AB1376" s="26"/>
      <c r="AC1376" s="28" t="s">
        <v>19608</v>
      </c>
    </row>
    <row r="1377" spans="2:29" x14ac:dyDescent="0.25">
      <c r="B1377" s="29"/>
      <c r="C1377" s="26"/>
      <c r="D1377" s="26"/>
      <c r="E1377" s="26"/>
      <c r="F1377" s="26"/>
      <c r="G1377" s="26"/>
      <c r="H1377" s="26"/>
      <c r="I1377" s="26"/>
      <c r="J1377" s="26"/>
      <c r="K1377" s="26"/>
      <c r="L1377" s="27">
        <f>+L1376+L1371+L1360+L1350+L1344+L1339+L1328+L1320+L1312+L1301+L1294+L1292+L1282+L1257+L1238+L1227+L1205+L1198+L1186+L1168+L1157+L1149+L1142+L1135+L1125+L1119+L1108+L1103+L1098+L1094+L1083+L1077+L1070+L1063+L1057+L1055+L1049+L1027+L1008+L986+L975+L956+L950+L942+L928+L921+L911+L906+L899+L890+L879+L870+L863+L852+L847+L842+L826+L813+L798+L789+L783+L764+L759+L747+L742+L737+L726+L720+L704+L691+L679</f>
        <v>14578083</v>
      </c>
      <c r="M1377" s="26"/>
      <c r="N1377" s="26"/>
      <c r="O1377" s="26"/>
      <c r="P1377" s="28">
        <f>+P1376+P1371+P1360+P1350+P1344+P1339+P1328+P1320+P1312+P1301+P1294+P1292+P1282+P1257+P1238+P1227+P1205+P1198+P1186+P1168+P1157+P1149+P1142+P1135+P1125+P1119+P1108+P1103+P1098+P1094+P1083+P1077+P1070+P1063+P1057+P1055+P1049+P1027+P1008+P986+P975+P956+P950+P942+P928+P921+P911+P906+P899+P890+P879+P870+P863+P852+P847+P842+P826+P813+P798+P789+P783+P764+P759+P747+P742+P737+P726+P720+P704+P691+P679</f>
        <v>271326318.59000009</v>
      </c>
      <c r="Q1377" s="28">
        <f>+Q1376+Q1371+Q1360+Q1350+Q1344+Q1339+Q1328+Q1320+Q1312+Q1301+Q1294+Q1292+Q1282+Q1257+Q1238+Q1227+Q1205+Q1198+Q1186+Q1168+Q1157+Q1149+Q1142+Q1135+Q1125+Q1119+Q1108+Q1103+Q1098+Q1094+Q1083+Q1077+Q1070+Q1063+Q1057+Q1055+Q1049+Q1027+Q1008+Q986+Q975+Q956+Q950+Q942+Q928+Q921+Q911+Q906+Q899+Q890+Q879+Q870+Q863+Q852+Q847+Q842+Q826+Q813+Q798+Q789+Q783+Q764+Q759+Q747+Q742+Q737+Q726+Q720+Q704+Q691+Q679</f>
        <v>14634666.020000001</v>
      </c>
      <c r="R1377" s="28">
        <f>+R1376+R1371+R1360+R1350+R1344+R1339+R1328+R1320+R1312+R1301+R1294+R1292+R1282+R1257+R1238+R1227+R1205+R1198+R1186+R1168+R1157+R1149+R1142+R1135+R1125+R1119+R1108+R1103+R1098+R1094+R1083+R1077+R1070+R1063+R1057+R1055+R1049+R1027+R1008+R986+R975+R956+R950+R942+R928+R921+R911+R906+R899+R890+R879+R870+R863+R852+R847+R842+R826+R813+R798+R789+R783+R764+R759+R747+R742+R737+R726+R720+R704+R691+R679</f>
        <v>-155429</v>
      </c>
      <c r="S1377" s="28">
        <f>+S1376+S1371+S1360+S1350+S1344+S1339+S1328+S1320+S1312+S1301+S1294+S1292+S1282+S1257+S1238+S1227+S1205+S1198+S1186+S1168+S1157+S1149+S1142+S1135+S1125+S1119+S1108+S1103+S1098+S1094+S1083+S1077+S1070+S1063+S1057+S1055+S1049+S1027+S1008+S986+S975+S956+S950+S942+S928+S921+S911+S906+S899+S890+S879+S870+S863+S852+S847+S842+S826+S813+S798+S789+S783+S764+S759+S747+S742+S737+S726+S720+S704+S691+S679</f>
        <v>-2891133.48</v>
      </c>
      <c r="T1377" s="26"/>
      <c r="U1377" s="26"/>
      <c r="V1377" s="28">
        <f>+V1376+V1371+V1360+V1350+V1344+V1339+V1328+V1320+V1312+V1301+V1294+V1292+V1282+V1257+V1238+V1227+V1205+V1198+V1186+V1168+V1157+V1149+V1142+V1135+V1125+V1119+V1108+V1103+V1098+V1094+V1083+V1077+V1070+V1063+V1057+V1055+V1049+V1027+V1008+V986+V975+V956+V950+V942+V928+V921+V911+V906+V899+V890+V879+V870+V863+V852+V847+V842+V826+V813+V798+V789+V783+V764+V759+V747+V742+V737+V726+V720+V704+V691+V679</f>
        <v>14422550.020000001</v>
      </c>
      <c r="W1377" s="26"/>
      <c r="X1377" s="26"/>
      <c r="Y1377" s="26"/>
      <c r="Z1377" s="28">
        <f>+Z1376+Z1371+Z1360+Z1350+Z1344+Z1339+Z1328+Z1320+Z1312+Z1301+Z1294+Z1292+Z1282+Z1257+Z1238+Z1227+Z1205+Z1198+Z1186+Z1168+Z1157+Z1149+Z1142+Z1135+Z1125+Z1119+Z1108+Z1103+Z1098+Z1094+Z1083+Z1077+Z1070+Z1063+Z1057+Z1055+Z1049+Z1027+Z1008+Z986+Z975+Z956+Z950+Z942+Z928+Z921+Z911+Z906+Z899+Z890+Z879+Z870+Z863+Z852+Z847+Z842+Z826+Z813+Z798+Z789+Z783+Z764+Z759+Z747+Z742+Z737+Z726+Z720+Z704+Z691+Z679</f>
        <v>0</v>
      </c>
      <c r="AA1377" s="26"/>
      <c r="AB1377" s="26"/>
      <c r="AC1377" s="28">
        <f>+AC1376+AC1371+AC1360+AC1350+AC1344+AC1339+AC1328+AC1320+AC1312+AC1301+AC1294+AC1292+AC1282+AC1257+AC1238+AC1227+AC1205+AC1198+AC1186+AC1168+AC1157+AC1149+AC1142+AC1135+AC1125+AC1119+AC1108+AC1103+AC1098+AC1094+AC1083+AC1077+AC1070+AC1063+AC1057+AC1055+AC1049+AC1027+AC1008+AC986+AC975+AC956+AC950+AC942+AC928+AC921+AC911+AC906+AC899+AC890+AC879+AC870+AC863+AC852+AC847+AC842+AC826+AC813+AC798+AC789+AC783+AC764+AC759+AC747+AC742+AC737+AC726+AC720+AC704+AC691+AC679</f>
        <v>-20991742.190000001</v>
      </c>
    </row>
    <row r="1378" spans="2:29" x14ac:dyDescent="0.25">
      <c r="B1378" s="16" t="s">
        <v>19609</v>
      </c>
    </row>
    <row r="1379" spans="2:29" x14ac:dyDescent="0.25">
      <c r="B1379" s="21" t="s">
        <v>13252</v>
      </c>
      <c r="C1379" s="22" t="s">
        <v>9148</v>
      </c>
      <c r="D1379" s="23" t="s">
        <v>8011</v>
      </c>
      <c r="E1379" s="23" t="s">
        <v>8487</v>
      </c>
      <c r="F1379" s="23" t="s">
        <v>16841</v>
      </c>
      <c r="G1379" s="23" t="s">
        <v>9149</v>
      </c>
      <c r="H1379" s="23" t="s">
        <v>19610</v>
      </c>
      <c r="I1379" s="23" t="s">
        <v>2261</v>
      </c>
      <c r="J1379" s="23" t="s">
        <v>13188</v>
      </c>
      <c r="K1379" s="23" t="s">
        <v>19611</v>
      </c>
      <c r="L1379" s="24" t="s">
        <v>19612</v>
      </c>
      <c r="M1379" s="23" t="s">
        <v>7274</v>
      </c>
      <c r="N1379" s="23" t="s">
        <v>8026</v>
      </c>
      <c r="O1379" s="23" t="s">
        <v>19613</v>
      </c>
      <c r="P1379" s="25" t="s">
        <v>19614</v>
      </c>
      <c r="Q1379" s="25" t="s">
        <v>19615</v>
      </c>
      <c r="R1379" s="25" t="s">
        <v>7225</v>
      </c>
      <c r="S1379" s="25" t="s">
        <v>7225</v>
      </c>
      <c r="T1379" s="23" t="s">
        <v>9161</v>
      </c>
      <c r="U1379" s="23" t="s">
        <v>19616</v>
      </c>
      <c r="V1379" s="25" t="s">
        <v>19617</v>
      </c>
      <c r="W1379" s="23" t="s">
        <v>19618</v>
      </c>
      <c r="X1379" s="23" t="s">
        <v>7226</v>
      </c>
      <c r="Y1379" s="23" t="s">
        <v>7226</v>
      </c>
      <c r="Z1379" s="25" t="s">
        <v>7225</v>
      </c>
      <c r="AA1379" s="23" t="s">
        <v>8026</v>
      </c>
      <c r="AB1379" s="23" t="s">
        <v>7226</v>
      </c>
      <c r="AC1379" s="25" t="s">
        <v>7225</v>
      </c>
    </row>
    <row r="1380" spans="2:29" x14ac:dyDescent="0.25">
      <c r="B1380" s="21" t="s">
        <v>13252</v>
      </c>
      <c r="C1380" s="22" t="s">
        <v>9148</v>
      </c>
      <c r="D1380" s="23" t="s">
        <v>8011</v>
      </c>
      <c r="E1380" s="23" t="s">
        <v>8487</v>
      </c>
      <c r="F1380" s="23" t="s">
        <v>16841</v>
      </c>
      <c r="G1380" s="23" t="s">
        <v>9149</v>
      </c>
      <c r="H1380" s="23" t="s">
        <v>19619</v>
      </c>
      <c r="I1380" s="23" t="s">
        <v>2261</v>
      </c>
      <c r="J1380" s="23" t="s">
        <v>13188</v>
      </c>
      <c r="K1380" s="23" t="s">
        <v>19620</v>
      </c>
      <c r="L1380" s="24" t="s">
        <v>19621</v>
      </c>
      <c r="M1380" s="23" t="s">
        <v>7274</v>
      </c>
      <c r="N1380" s="23" t="s">
        <v>8026</v>
      </c>
      <c r="O1380" s="23" t="s">
        <v>19622</v>
      </c>
      <c r="P1380" s="25" t="s">
        <v>19623</v>
      </c>
      <c r="Q1380" s="25" t="s">
        <v>19624</v>
      </c>
      <c r="R1380" s="25" t="s">
        <v>7225</v>
      </c>
      <c r="S1380" s="25" t="s">
        <v>7225</v>
      </c>
      <c r="T1380" s="23" t="s">
        <v>9197</v>
      </c>
      <c r="U1380" s="23" t="s">
        <v>19625</v>
      </c>
      <c r="V1380" s="25" t="s">
        <v>19626</v>
      </c>
      <c r="W1380" s="23" t="s">
        <v>19618</v>
      </c>
      <c r="X1380" s="23" t="s">
        <v>7226</v>
      </c>
      <c r="Y1380" s="23" t="s">
        <v>7226</v>
      </c>
      <c r="Z1380" s="25" t="s">
        <v>7225</v>
      </c>
      <c r="AA1380" s="23" t="s">
        <v>8026</v>
      </c>
      <c r="AB1380" s="23" t="s">
        <v>7226</v>
      </c>
      <c r="AC1380" s="25" t="s">
        <v>7225</v>
      </c>
    </row>
    <row r="1381" spans="2:29" x14ac:dyDescent="0.25">
      <c r="B1381" s="21" t="s">
        <v>13252</v>
      </c>
      <c r="C1381" s="22" t="s">
        <v>9148</v>
      </c>
      <c r="D1381" s="23" t="s">
        <v>8011</v>
      </c>
      <c r="E1381" s="23" t="s">
        <v>8487</v>
      </c>
      <c r="F1381" s="23" t="s">
        <v>16841</v>
      </c>
      <c r="G1381" s="23" t="s">
        <v>9149</v>
      </c>
      <c r="H1381" s="23" t="s">
        <v>19627</v>
      </c>
      <c r="I1381" s="23" t="s">
        <v>2261</v>
      </c>
      <c r="J1381" s="23" t="s">
        <v>13188</v>
      </c>
      <c r="K1381" s="23" t="s">
        <v>19628</v>
      </c>
      <c r="L1381" s="24" t="s">
        <v>19629</v>
      </c>
      <c r="M1381" s="23" t="s">
        <v>7274</v>
      </c>
      <c r="N1381" s="23" t="s">
        <v>8026</v>
      </c>
      <c r="O1381" s="23" t="s">
        <v>19630</v>
      </c>
      <c r="P1381" s="25" t="s">
        <v>19631</v>
      </c>
      <c r="Q1381" s="25" t="s">
        <v>19632</v>
      </c>
      <c r="R1381" s="25" t="s">
        <v>7225</v>
      </c>
      <c r="S1381" s="25" t="s">
        <v>7225</v>
      </c>
      <c r="T1381" s="23" t="s">
        <v>9161</v>
      </c>
      <c r="U1381" s="23" t="s">
        <v>19633</v>
      </c>
      <c r="V1381" s="25" t="s">
        <v>19634</v>
      </c>
      <c r="W1381" s="23" t="s">
        <v>19618</v>
      </c>
      <c r="X1381" s="23" t="s">
        <v>7226</v>
      </c>
      <c r="Y1381" s="23" t="s">
        <v>7226</v>
      </c>
      <c r="Z1381" s="25" t="s">
        <v>7225</v>
      </c>
      <c r="AA1381" s="23" t="s">
        <v>8026</v>
      </c>
      <c r="AB1381" s="23" t="s">
        <v>7226</v>
      </c>
      <c r="AC1381" s="25" t="s">
        <v>7225</v>
      </c>
    </row>
    <row r="1382" spans="2:29" x14ac:dyDescent="0.25">
      <c r="B1382" s="21" t="s">
        <v>13252</v>
      </c>
      <c r="C1382" s="22" t="s">
        <v>9148</v>
      </c>
      <c r="D1382" s="23" t="s">
        <v>8011</v>
      </c>
      <c r="E1382" s="23" t="s">
        <v>8487</v>
      </c>
      <c r="F1382" s="23" t="s">
        <v>16841</v>
      </c>
      <c r="G1382" s="23" t="s">
        <v>9149</v>
      </c>
      <c r="H1382" s="23" t="s">
        <v>19635</v>
      </c>
      <c r="I1382" s="23" t="s">
        <v>2261</v>
      </c>
      <c r="J1382" s="23" t="s">
        <v>13188</v>
      </c>
      <c r="K1382" s="23" t="s">
        <v>19636</v>
      </c>
      <c r="L1382" s="24" t="s">
        <v>19637</v>
      </c>
      <c r="M1382" s="23" t="s">
        <v>7274</v>
      </c>
      <c r="N1382" s="23" t="s">
        <v>8026</v>
      </c>
      <c r="O1382" s="23" t="s">
        <v>19638</v>
      </c>
      <c r="P1382" s="25" t="s">
        <v>19639</v>
      </c>
      <c r="Q1382" s="25" t="s">
        <v>19640</v>
      </c>
      <c r="R1382" s="25" t="s">
        <v>7225</v>
      </c>
      <c r="S1382" s="25" t="s">
        <v>7225</v>
      </c>
      <c r="T1382" s="23" t="s">
        <v>9161</v>
      </c>
      <c r="U1382" s="23" t="s">
        <v>19641</v>
      </c>
      <c r="V1382" s="25" t="s">
        <v>19642</v>
      </c>
      <c r="W1382" s="23" t="s">
        <v>19618</v>
      </c>
      <c r="X1382" s="23" t="s">
        <v>7226</v>
      </c>
      <c r="Y1382" s="23" t="s">
        <v>7226</v>
      </c>
      <c r="Z1382" s="25" t="s">
        <v>7225</v>
      </c>
      <c r="AA1382" s="23" t="s">
        <v>8026</v>
      </c>
      <c r="AB1382" s="23" t="s">
        <v>7226</v>
      </c>
      <c r="AC1382" s="25" t="s">
        <v>7225</v>
      </c>
    </row>
    <row r="1383" spans="2:29" x14ac:dyDescent="0.25">
      <c r="B1383" s="21"/>
      <c r="C1383" s="22"/>
      <c r="D1383" s="23"/>
      <c r="E1383" s="23"/>
      <c r="F1383" s="23"/>
      <c r="G1383" s="23"/>
      <c r="H1383" s="26"/>
      <c r="I1383" s="23"/>
      <c r="J1383" s="26"/>
      <c r="K1383" s="26"/>
      <c r="L1383" s="27" t="s">
        <v>19643</v>
      </c>
      <c r="M1383" s="26"/>
      <c r="N1383" s="26"/>
      <c r="O1383" s="26"/>
      <c r="P1383" s="28" t="s">
        <v>19644</v>
      </c>
      <c r="Q1383" s="28" t="s">
        <v>19645</v>
      </c>
      <c r="R1383" s="28" t="s">
        <v>7225</v>
      </c>
      <c r="S1383" s="28" t="s">
        <v>7225</v>
      </c>
      <c r="T1383" s="26"/>
      <c r="U1383" s="26"/>
      <c r="V1383" s="28" t="s">
        <v>19646</v>
      </c>
      <c r="W1383" s="26"/>
      <c r="X1383" s="26"/>
      <c r="Y1383" s="26"/>
      <c r="Z1383" s="28" t="s">
        <v>7225</v>
      </c>
      <c r="AA1383" s="26"/>
      <c r="AB1383" s="26"/>
      <c r="AC1383" s="28" t="s">
        <v>7225</v>
      </c>
    </row>
    <row r="1384" spans="2:29" x14ac:dyDescent="0.25">
      <c r="B1384" s="21" t="s">
        <v>13252</v>
      </c>
      <c r="C1384" s="22" t="s">
        <v>7432</v>
      </c>
      <c r="D1384" s="23" t="s">
        <v>8011</v>
      </c>
      <c r="E1384" s="23" t="s">
        <v>7266</v>
      </c>
      <c r="F1384" s="23" t="s">
        <v>18815</v>
      </c>
      <c r="G1384" s="23" t="s">
        <v>7435</v>
      </c>
      <c r="H1384" s="23" t="s">
        <v>19647</v>
      </c>
      <c r="I1384" s="23" t="s">
        <v>19648</v>
      </c>
      <c r="J1384" s="23" t="s">
        <v>19649</v>
      </c>
      <c r="K1384" s="23" t="s">
        <v>19650</v>
      </c>
      <c r="L1384" s="24" t="s">
        <v>19651</v>
      </c>
      <c r="M1384" s="23" t="s">
        <v>7274</v>
      </c>
      <c r="N1384" s="23" t="s">
        <v>7450</v>
      </c>
      <c r="O1384" s="23" t="s">
        <v>19652</v>
      </c>
      <c r="P1384" s="25" t="s">
        <v>19653</v>
      </c>
      <c r="Q1384" s="25" t="s">
        <v>19654</v>
      </c>
      <c r="R1384" s="25" t="s">
        <v>7225</v>
      </c>
      <c r="S1384" s="25" t="s">
        <v>7225</v>
      </c>
      <c r="T1384" s="23" t="s">
        <v>7447</v>
      </c>
      <c r="U1384" s="23" t="s">
        <v>17918</v>
      </c>
      <c r="V1384" s="25" t="s">
        <v>19655</v>
      </c>
      <c r="W1384" s="23" t="s">
        <v>19618</v>
      </c>
      <c r="X1384" s="23" t="s">
        <v>7226</v>
      </c>
      <c r="Y1384" s="23" t="s">
        <v>7226</v>
      </c>
      <c r="Z1384" s="25" t="s">
        <v>7225</v>
      </c>
      <c r="AA1384" s="23" t="s">
        <v>8026</v>
      </c>
      <c r="AB1384" s="23" t="s">
        <v>15573</v>
      </c>
      <c r="AC1384" s="25" t="s">
        <v>19656</v>
      </c>
    </row>
    <row r="1385" spans="2:29" x14ac:dyDescent="0.25">
      <c r="B1385" s="21" t="s">
        <v>13252</v>
      </c>
      <c r="C1385" s="22" t="s">
        <v>7432</v>
      </c>
      <c r="D1385" s="23" t="s">
        <v>8011</v>
      </c>
      <c r="E1385" s="23" t="s">
        <v>7266</v>
      </c>
      <c r="F1385" s="23" t="s">
        <v>18815</v>
      </c>
      <c r="G1385" s="23" t="s">
        <v>7435</v>
      </c>
      <c r="H1385" s="23" t="s">
        <v>19657</v>
      </c>
      <c r="I1385" s="23" t="s">
        <v>19648</v>
      </c>
      <c r="J1385" s="23" t="s">
        <v>19649</v>
      </c>
      <c r="K1385" s="23" t="s">
        <v>19658</v>
      </c>
      <c r="L1385" s="24" t="s">
        <v>19659</v>
      </c>
      <c r="M1385" s="23" t="s">
        <v>7274</v>
      </c>
      <c r="N1385" s="23" t="s">
        <v>7450</v>
      </c>
      <c r="O1385" s="23" t="s">
        <v>19660</v>
      </c>
      <c r="P1385" s="25" t="s">
        <v>19661</v>
      </c>
      <c r="Q1385" s="25" t="s">
        <v>19662</v>
      </c>
      <c r="R1385" s="25" t="s">
        <v>7225</v>
      </c>
      <c r="S1385" s="25" t="s">
        <v>7225</v>
      </c>
      <c r="T1385" s="23" t="s">
        <v>7447</v>
      </c>
      <c r="U1385" s="23" t="s">
        <v>17908</v>
      </c>
      <c r="V1385" s="25" t="s">
        <v>19663</v>
      </c>
      <c r="W1385" s="23" t="s">
        <v>19618</v>
      </c>
      <c r="X1385" s="23" t="s">
        <v>7226</v>
      </c>
      <c r="Y1385" s="23" t="s">
        <v>7226</v>
      </c>
      <c r="Z1385" s="25" t="s">
        <v>7225</v>
      </c>
      <c r="AA1385" s="23" t="s">
        <v>8026</v>
      </c>
      <c r="AB1385" s="23" t="s">
        <v>15573</v>
      </c>
      <c r="AC1385" s="25" t="s">
        <v>19664</v>
      </c>
    </row>
    <row r="1386" spans="2:29" x14ac:dyDescent="0.25">
      <c r="B1386" s="21" t="s">
        <v>13252</v>
      </c>
      <c r="C1386" s="22" t="s">
        <v>7432</v>
      </c>
      <c r="D1386" s="23" t="s">
        <v>8011</v>
      </c>
      <c r="E1386" s="23" t="s">
        <v>7266</v>
      </c>
      <c r="F1386" s="23" t="s">
        <v>18815</v>
      </c>
      <c r="G1386" s="23" t="s">
        <v>7435</v>
      </c>
      <c r="H1386" s="23" t="s">
        <v>19665</v>
      </c>
      <c r="I1386" s="23" t="s">
        <v>19648</v>
      </c>
      <c r="J1386" s="23" t="s">
        <v>19649</v>
      </c>
      <c r="K1386" s="23" t="s">
        <v>19666</v>
      </c>
      <c r="L1386" s="24" t="s">
        <v>19667</v>
      </c>
      <c r="M1386" s="23" t="s">
        <v>7274</v>
      </c>
      <c r="N1386" s="23" t="s">
        <v>7450</v>
      </c>
      <c r="O1386" s="23" t="s">
        <v>19668</v>
      </c>
      <c r="P1386" s="25" t="s">
        <v>19669</v>
      </c>
      <c r="Q1386" s="25" t="s">
        <v>19670</v>
      </c>
      <c r="R1386" s="25" t="s">
        <v>7225</v>
      </c>
      <c r="S1386" s="25" t="s">
        <v>7225</v>
      </c>
      <c r="T1386" s="23" t="s">
        <v>7447</v>
      </c>
      <c r="U1386" s="23" t="s">
        <v>19671</v>
      </c>
      <c r="V1386" s="25" t="s">
        <v>19672</v>
      </c>
      <c r="W1386" s="23" t="s">
        <v>19618</v>
      </c>
      <c r="X1386" s="23" t="s">
        <v>7226</v>
      </c>
      <c r="Y1386" s="23" t="s">
        <v>7226</v>
      </c>
      <c r="Z1386" s="25" t="s">
        <v>7225</v>
      </c>
      <c r="AA1386" s="23" t="s">
        <v>8026</v>
      </c>
      <c r="AB1386" s="23" t="s">
        <v>15573</v>
      </c>
      <c r="AC1386" s="25" t="s">
        <v>19673</v>
      </c>
    </row>
    <row r="1387" spans="2:29" x14ac:dyDescent="0.25">
      <c r="B1387" s="21" t="s">
        <v>13252</v>
      </c>
      <c r="C1387" s="22" t="s">
        <v>7432</v>
      </c>
      <c r="D1387" s="23" t="s">
        <v>8011</v>
      </c>
      <c r="E1387" s="23" t="s">
        <v>7266</v>
      </c>
      <c r="F1387" s="23" t="s">
        <v>18815</v>
      </c>
      <c r="G1387" s="23" t="s">
        <v>7435</v>
      </c>
      <c r="H1387" s="23" t="s">
        <v>19674</v>
      </c>
      <c r="I1387" s="23" t="s">
        <v>19648</v>
      </c>
      <c r="J1387" s="23" t="s">
        <v>19649</v>
      </c>
      <c r="K1387" s="23" t="s">
        <v>19675</v>
      </c>
      <c r="L1387" s="24" t="s">
        <v>19676</v>
      </c>
      <c r="M1387" s="23" t="s">
        <v>7274</v>
      </c>
      <c r="N1387" s="23" t="s">
        <v>7450</v>
      </c>
      <c r="O1387" s="23" t="s">
        <v>19677</v>
      </c>
      <c r="P1387" s="25" t="s">
        <v>19678</v>
      </c>
      <c r="Q1387" s="25" t="s">
        <v>19679</v>
      </c>
      <c r="R1387" s="25" t="s">
        <v>7225</v>
      </c>
      <c r="S1387" s="25" t="s">
        <v>7225</v>
      </c>
      <c r="T1387" s="23" t="s">
        <v>7447</v>
      </c>
      <c r="U1387" s="23" t="s">
        <v>17898</v>
      </c>
      <c r="V1387" s="25" t="s">
        <v>19680</v>
      </c>
      <c r="W1387" s="23" t="s">
        <v>19618</v>
      </c>
      <c r="X1387" s="23" t="s">
        <v>7226</v>
      </c>
      <c r="Y1387" s="23" t="s">
        <v>7226</v>
      </c>
      <c r="Z1387" s="25" t="s">
        <v>7225</v>
      </c>
      <c r="AA1387" s="23" t="s">
        <v>8026</v>
      </c>
      <c r="AB1387" s="23" t="s">
        <v>15573</v>
      </c>
      <c r="AC1387" s="25" t="s">
        <v>19681</v>
      </c>
    </row>
    <row r="1388" spans="2:29" x14ac:dyDescent="0.25">
      <c r="B1388" s="21" t="s">
        <v>13252</v>
      </c>
      <c r="C1388" s="22" t="s">
        <v>7432</v>
      </c>
      <c r="D1388" s="23" t="s">
        <v>8011</v>
      </c>
      <c r="E1388" s="23" t="s">
        <v>7266</v>
      </c>
      <c r="F1388" s="23" t="s">
        <v>18815</v>
      </c>
      <c r="G1388" s="23" t="s">
        <v>7435</v>
      </c>
      <c r="H1388" s="23" t="s">
        <v>19682</v>
      </c>
      <c r="I1388" s="23" t="s">
        <v>19648</v>
      </c>
      <c r="J1388" s="23" t="s">
        <v>19649</v>
      </c>
      <c r="K1388" s="23" t="s">
        <v>19683</v>
      </c>
      <c r="L1388" s="24" t="s">
        <v>19684</v>
      </c>
      <c r="M1388" s="23" t="s">
        <v>7274</v>
      </c>
      <c r="N1388" s="23" t="s">
        <v>7450</v>
      </c>
      <c r="O1388" s="23" t="s">
        <v>19685</v>
      </c>
      <c r="P1388" s="25" t="s">
        <v>19686</v>
      </c>
      <c r="Q1388" s="25" t="s">
        <v>19687</v>
      </c>
      <c r="R1388" s="25" t="s">
        <v>7225</v>
      </c>
      <c r="S1388" s="25" t="s">
        <v>7225</v>
      </c>
      <c r="T1388" s="23" t="s">
        <v>7447</v>
      </c>
      <c r="U1388" s="23" t="s">
        <v>19688</v>
      </c>
      <c r="V1388" s="25" t="s">
        <v>19689</v>
      </c>
      <c r="W1388" s="23" t="s">
        <v>19618</v>
      </c>
      <c r="X1388" s="23" t="s">
        <v>7226</v>
      </c>
      <c r="Y1388" s="23" t="s">
        <v>7226</v>
      </c>
      <c r="Z1388" s="25" t="s">
        <v>7225</v>
      </c>
      <c r="AA1388" s="23" t="s">
        <v>8026</v>
      </c>
      <c r="AB1388" s="23" t="s">
        <v>15573</v>
      </c>
      <c r="AC1388" s="25" t="s">
        <v>19690</v>
      </c>
    </row>
    <row r="1389" spans="2:29" x14ac:dyDescent="0.25">
      <c r="B1389" s="21"/>
      <c r="C1389" s="22"/>
      <c r="D1389" s="23"/>
      <c r="E1389" s="23"/>
      <c r="F1389" s="23"/>
      <c r="G1389" s="23"/>
      <c r="H1389" s="26"/>
      <c r="I1389" s="23"/>
      <c r="J1389" s="26"/>
      <c r="K1389" s="26"/>
      <c r="L1389" s="27" t="s">
        <v>19691</v>
      </c>
      <c r="M1389" s="26"/>
      <c r="N1389" s="26"/>
      <c r="O1389" s="26"/>
      <c r="P1389" s="28" t="s">
        <v>19692</v>
      </c>
      <c r="Q1389" s="28" t="s">
        <v>19693</v>
      </c>
      <c r="R1389" s="28" t="s">
        <v>7225</v>
      </c>
      <c r="S1389" s="28" t="s">
        <v>7225</v>
      </c>
      <c r="T1389" s="26"/>
      <c r="U1389" s="26"/>
      <c r="V1389" s="28" t="s">
        <v>19694</v>
      </c>
      <c r="W1389" s="26"/>
      <c r="X1389" s="26"/>
      <c r="Y1389" s="26"/>
      <c r="Z1389" s="28" t="s">
        <v>7225</v>
      </c>
      <c r="AA1389" s="26"/>
      <c r="AB1389" s="26"/>
      <c r="AC1389" s="28" t="s">
        <v>19695</v>
      </c>
    </row>
    <row r="1390" spans="2:29" x14ac:dyDescent="0.25">
      <c r="B1390" s="21" t="s">
        <v>13252</v>
      </c>
      <c r="C1390" s="22" t="s">
        <v>9590</v>
      </c>
      <c r="D1390" s="23" t="s">
        <v>8011</v>
      </c>
      <c r="E1390" s="23" t="s">
        <v>7580</v>
      </c>
      <c r="F1390" s="23" t="s">
        <v>14946</v>
      </c>
      <c r="G1390" s="23" t="s">
        <v>19696</v>
      </c>
      <c r="H1390" s="23" t="s">
        <v>19697</v>
      </c>
      <c r="I1390" s="23" t="s">
        <v>19698</v>
      </c>
      <c r="J1390" s="23" t="s">
        <v>19480</v>
      </c>
      <c r="K1390" s="23" t="s">
        <v>19699</v>
      </c>
      <c r="L1390" s="24" t="s">
        <v>19700</v>
      </c>
      <c r="M1390" s="23" t="s">
        <v>7220</v>
      </c>
      <c r="N1390" s="23" t="s">
        <v>19701</v>
      </c>
      <c r="O1390" s="23" t="s">
        <v>19702</v>
      </c>
      <c r="P1390" s="25" t="s">
        <v>19703</v>
      </c>
      <c r="Q1390" s="25" t="s">
        <v>19704</v>
      </c>
      <c r="R1390" s="25" t="s">
        <v>7225</v>
      </c>
      <c r="S1390" s="25" t="s">
        <v>7225</v>
      </c>
      <c r="T1390" s="23" t="s">
        <v>7226</v>
      </c>
      <c r="U1390" s="23" t="s">
        <v>7226</v>
      </c>
      <c r="V1390" s="25" t="s">
        <v>19704</v>
      </c>
      <c r="W1390" s="23" t="s">
        <v>19618</v>
      </c>
      <c r="X1390" s="23" t="s">
        <v>7226</v>
      </c>
      <c r="Y1390" s="23" t="s">
        <v>7226</v>
      </c>
      <c r="Z1390" s="25" t="s">
        <v>7225</v>
      </c>
      <c r="AA1390" s="23" t="s">
        <v>19705</v>
      </c>
      <c r="AB1390" s="23" t="s">
        <v>19706</v>
      </c>
      <c r="AC1390" s="25" t="s">
        <v>19707</v>
      </c>
    </row>
    <row r="1391" spans="2:29" x14ac:dyDescent="0.25">
      <c r="B1391" s="21" t="s">
        <v>13252</v>
      </c>
      <c r="C1391" s="22" t="s">
        <v>9590</v>
      </c>
      <c r="D1391" s="23" t="s">
        <v>8011</v>
      </c>
      <c r="E1391" s="23" t="s">
        <v>7580</v>
      </c>
      <c r="F1391" s="23" t="s">
        <v>14946</v>
      </c>
      <c r="G1391" s="23" t="s">
        <v>19696</v>
      </c>
      <c r="H1391" s="23" t="s">
        <v>19708</v>
      </c>
      <c r="I1391" s="23" t="s">
        <v>19698</v>
      </c>
      <c r="J1391" s="23" t="s">
        <v>19480</v>
      </c>
      <c r="K1391" s="23" t="s">
        <v>19709</v>
      </c>
      <c r="L1391" s="24" t="s">
        <v>19710</v>
      </c>
      <c r="M1391" s="23" t="s">
        <v>7220</v>
      </c>
      <c r="N1391" s="23" t="s">
        <v>19701</v>
      </c>
      <c r="O1391" s="23" t="s">
        <v>19711</v>
      </c>
      <c r="P1391" s="25" t="s">
        <v>19712</v>
      </c>
      <c r="Q1391" s="25" t="s">
        <v>19713</v>
      </c>
      <c r="R1391" s="25" t="s">
        <v>7225</v>
      </c>
      <c r="S1391" s="25" t="s">
        <v>7225</v>
      </c>
      <c r="T1391" s="23" t="s">
        <v>7226</v>
      </c>
      <c r="U1391" s="23" t="s">
        <v>7226</v>
      </c>
      <c r="V1391" s="25" t="s">
        <v>19713</v>
      </c>
      <c r="W1391" s="23" t="s">
        <v>19618</v>
      </c>
      <c r="X1391" s="23" t="s">
        <v>7226</v>
      </c>
      <c r="Y1391" s="23" t="s">
        <v>7226</v>
      </c>
      <c r="Z1391" s="25" t="s">
        <v>7225</v>
      </c>
      <c r="AA1391" s="23" t="s">
        <v>19705</v>
      </c>
      <c r="AB1391" s="23" t="s">
        <v>19706</v>
      </c>
      <c r="AC1391" s="25" t="s">
        <v>19714</v>
      </c>
    </row>
    <row r="1392" spans="2:29" x14ac:dyDescent="0.25">
      <c r="B1392" s="21" t="s">
        <v>13252</v>
      </c>
      <c r="C1392" s="22" t="s">
        <v>9590</v>
      </c>
      <c r="D1392" s="23" t="s">
        <v>8011</v>
      </c>
      <c r="E1392" s="23" t="s">
        <v>7580</v>
      </c>
      <c r="F1392" s="23" t="s">
        <v>14946</v>
      </c>
      <c r="G1392" s="23" t="s">
        <v>19696</v>
      </c>
      <c r="H1392" s="23" t="s">
        <v>19715</v>
      </c>
      <c r="I1392" s="23" t="s">
        <v>19698</v>
      </c>
      <c r="J1392" s="23" t="s">
        <v>19480</v>
      </c>
      <c r="K1392" s="23" t="s">
        <v>19716</v>
      </c>
      <c r="L1392" s="24" t="s">
        <v>19717</v>
      </c>
      <c r="M1392" s="23" t="s">
        <v>7220</v>
      </c>
      <c r="N1392" s="23" t="s">
        <v>19701</v>
      </c>
      <c r="O1392" s="23" t="s">
        <v>19718</v>
      </c>
      <c r="P1392" s="25" t="s">
        <v>19719</v>
      </c>
      <c r="Q1392" s="25" t="s">
        <v>19720</v>
      </c>
      <c r="R1392" s="25" t="s">
        <v>7225</v>
      </c>
      <c r="S1392" s="25" t="s">
        <v>7225</v>
      </c>
      <c r="T1392" s="23" t="s">
        <v>7226</v>
      </c>
      <c r="U1392" s="23" t="s">
        <v>7226</v>
      </c>
      <c r="V1392" s="25" t="s">
        <v>19720</v>
      </c>
      <c r="W1392" s="23" t="s">
        <v>19618</v>
      </c>
      <c r="X1392" s="23" t="s">
        <v>7226</v>
      </c>
      <c r="Y1392" s="23" t="s">
        <v>7226</v>
      </c>
      <c r="Z1392" s="25" t="s">
        <v>7225</v>
      </c>
      <c r="AA1392" s="23" t="s">
        <v>19705</v>
      </c>
      <c r="AB1392" s="23" t="s">
        <v>19706</v>
      </c>
      <c r="AC1392" s="25" t="s">
        <v>19721</v>
      </c>
    </row>
    <row r="1393" spans="2:29" x14ac:dyDescent="0.25">
      <c r="B1393" s="21" t="s">
        <v>13252</v>
      </c>
      <c r="C1393" s="22" t="s">
        <v>9590</v>
      </c>
      <c r="D1393" s="23" t="s">
        <v>8011</v>
      </c>
      <c r="E1393" s="23" t="s">
        <v>7580</v>
      </c>
      <c r="F1393" s="23" t="s">
        <v>14946</v>
      </c>
      <c r="G1393" s="23" t="s">
        <v>19696</v>
      </c>
      <c r="H1393" s="23" t="s">
        <v>19722</v>
      </c>
      <c r="I1393" s="23" t="s">
        <v>19698</v>
      </c>
      <c r="J1393" s="23" t="s">
        <v>19480</v>
      </c>
      <c r="K1393" s="23" t="s">
        <v>19723</v>
      </c>
      <c r="L1393" s="24" t="s">
        <v>19724</v>
      </c>
      <c r="M1393" s="23" t="s">
        <v>7220</v>
      </c>
      <c r="N1393" s="23" t="s">
        <v>19701</v>
      </c>
      <c r="O1393" s="23" t="s">
        <v>19725</v>
      </c>
      <c r="P1393" s="25" t="s">
        <v>19726</v>
      </c>
      <c r="Q1393" s="25" t="s">
        <v>19727</v>
      </c>
      <c r="R1393" s="25" t="s">
        <v>7225</v>
      </c>
      <c r="S1393" s="25" t="s">
        <v>7225</v>
      </c>
      <c r="T1393" s="23" t="s">
        <v>7226</v>
      </c>
      <c r="U1393" s="23" t="s">
        <v>7226</v>
      </c>
      <c r="V1393" s="25" t="s">
        <v>19727</v>
      </c>
      <c r="W1393" s="23" t="s">
        <v>19618</v>
      </c>
      <c r="X1393" s="23" t="s">
        <v>7226</v>
      </c>
      <c r="Y1393" s="23" t="s">
        <v>7226</v>
      </c>
      <c r="Z1393" s="25" t="s">
        <v>7225</v>
      </c>
      <c r="AA1393" s="23" t="s">
        <v>19705</v>
      </c>
      <c r="AB1393" s="23" t="s">
        <v>19706</v>
      </c>
      <c r="AC1393" s="25" t="s">
        <v>19728</v>
      </c>
    </row>
    <row r="1394" spans="2:29" x14ac:dyDescent="0.25">
      <c r="B1394" s="21" t="s">
        <v>13252</v>
      </c>
      <c r="C1394" s="22" t="s">
        <v>9590</v>
      </c>
      <c r="D1394" s="23" t="s">
        <v>8011</v>
      </c>
      <c r="E1394" s="23" t="s">
        <v>7580</v>
      </c>
      <c r="F1394" s="23" t="s">
        <v>14946</v>
      </c>
      <c r="G1394" s="23" t="s">
        <v>19696</v>
      </c>
      <c r="H1394" s="23" t="s">
        <v>19729</v>
      </c>
      <c r="I1394" s="23" t="s">
        <v>19698</v>
      </c>
      <c r="J1394" s="23" t="s">
        <v>19480</v>
      </c>
      <c r="K1394" s="23" t="s">
        <v>19730</v>
      </c>
      <c r="L1394" s="24" t="s">
        <v>19731</v>
      </c>
      <c r="M1394" s="23" t="s">
        <v>7220</v>
      </c>
      <c r="N1394" s="23" t="s">
        <v>19701</v>
      </c>
      <c r="O1394" s="23" t="s">
        <v>19732</v>
      </c>
      <c r="P1394" s="25" t="s">
        <v>19733</v>
      </c>
      <c r="Q1394" s="25" t="s">
        <v>19734</v>
      </c>
      <c r="R1394" s="25" t="s">
        <v>7225</v>
      </c>
      <c r="S1394" s="25" t="s">
        <v>7225</v>
      </c>
      <c r="T1394" s="23" t="s">
        <v>7226</v>
      </c>
      <c r="U1394" s="23" t="s">
        <v>7226</v>
      </c>
      <c r="V1394" s="25" t="s">
        <v>19734</v>
      </c>
      <c r="W1394" s="23" t="s">
        <v>19618</v>
      </c>
      <c r="X1394" s="23" t="s">
        <v>7226</v>
      </c>
      <c r="Y1394" s="23" t="s">
        <v>7226</v>
      </c>
      <c r="Z1394" s="25" t="s">
        <v>7225</v>
      </c>
      <c r="AA1394" s="23" t="s">
        <v>19705</v>
      </c>
      <c r="AB1394" s="23" t="s">
        <v>19706</v>
      </c>
      <c r="AC1394" s="25" t="s">
        <v>19735</v>
      </c>
    </row>
    <row r="1395" spans="2:29" x14ac:dyDescent="0.25">
      <c r="B1395" s="21"/>
      <c r="C1395" s="22"/>
      <c r="D1395" s="23"/>
      <c r="E1395" s="23"/>
      <c r="F1395" s="23"/>
      <c r="G1395" s="23"/>
      <c r="H1395" s="26"/>
      <c r="I1395" s="23"/>
      <c r="J1395" s="26"/>
      <c r="K1395" s="26"/>
      <c r="L1395" s="27" t="s">
        <v>19736</v>
      </c>
      <c r="M1395" s="26"/>
      <c r="N1395" s="26"/>
      <c r="O1395" s="26"/>
      <c r="P1395" s="28" t="s">
        <v>19737</v>
      </c>
      <c r="Q1395" s="28" t="s">
        <v>19738</v>
      </c>
      <c r="R1395" s="28" t="s">
        <v>7225</v>
      </c>
      <c r="S1395" s="28" t="s">
        <v>7225</v>
      </c>
      <c r="T1395" s="26"/>
      <c r="U1395" s="26"/>
      <c r="V1395" s="28" t="s">
        <v>19738</v>
      </c>
      <c r="W1395" s="26"/>
      <c r="X1395" s="26"/>
      <c r="Y1395" s="26"/>
      <c r="Z1395" s="28" t="s">
        <v>7225</v>
      </c>
      <c r="AA1395" s="26"/>
      <c r="AB1395" s="26"/>
      <c r="AC1395" s="28" t="s">
        <v>19739</v>
      </c>
    </row>
    <row r="1396" spans="2:29" x14ac:dyDescent="0.25">
      <c r="B1396" s="21" t="s">
        <v>13252</v>
      </c>
      <c r="C1396" s="22" t="s">
        <v>4735</v>
      </c>
      <c r="D1396" s="23" t="s">
        <v>8488</v>
      </c>
      <c r="E1396" s="23" t="s">
        <v>7213</v>
      </c>
      <c r="F1396" s="23" t="s">
        <v>8488</v>
      </c>
      <c r="G1396" s="23" t="s">
        <v>19740</v>
      </c>
      <c r="H1396" s="23" t="s">
        <v>19741</v>
      </c>
      <c r="I1396" s="23" t="s">
        <v>19742</v>
      </c>
      <c r="J1396" s="23" t="s">
        <v>12524</v>
      </c>
      <c r="K1396" s="23" t="s">
        <v>19743</v>
      </c>
      <c r="L1396" s="24" t="s">
        <v>19744</v>
      </c>
      <c r="M1396" s="23" t="s">
        <v>7274</v>
      </c>
      <c r="N1396" s="23" t="s">
        <v>19745</v>
      </c>
      <c r="O1396" s="23" t="s">
        <v>19746</v>
      </c>
      <c r="P1396" s="25" t="s">
        <v>19747</v>
      </c>
      <c r="Q1396" s="25" t="s">
        <v>19748</v>
      </c>
      <c r="R1396" s="25" t="s">
        <v>7225</v>
      </c>
      <c r="S1396" s="25" t="s">
        <v>7225</v>
      </c>
      <c r="T1396" s="23" t="s">
        <v>7226</v>
      </c>
      <c r="U1396" s="23" t="s">
        <v>7226</v>
      </c>
      <c r="V1396" s="25" t="s">
        <v>19748</v>
      </c>
      <c r="W1396" s="23" t="s">
        <v>19618</v>
      </c>
      <c r="X1396" s="23" t="s">
        <v>7226</v>
      </c>
      <c r="Y1396" s="23" t="s">
        <v>7226</v>
      </c>
      <c r="Z1396" s="25" t="s">
        <v>7225</v>
      </c>
      <c r="AA1396" s="23" t="s">
        <v>7226</v>
      </c>
      <c r="AB1396" s="23" t="s">
        <v>7226</v>
      </c>
      <c r="AC1396" s="25" t="s">
        <v>7225</v>
      </c>
    </row>
    <row r="1397" spans="2:29" x14ac:dyDescent="0.25">
      <c r="B1397" s="21" t="s">
        <v>13252</v>
      </c>
      <c r="C1397" s="22" t="s">
        <v>4735</v>
      </c>
      <c r="D1397" s="23" t="s">
        <v>8488</v>
      </c>
      <c r="E1397" s="23" t="s">
        <v>7213</v>
      </c>
      <c r="F1397" s="23" t="s">
        <v>8488</v>
      </c>
      <c r="G1397" s="23" t="s">
        <v>19740</v>
      </c>
      <c r="H1397" s="23" t="s">
        <v>19749</v>
      </c>
      <c r="I1397" s="23" t="s">
        <v>19742</v>
      </c>
      <c r="J1397" s="23" t="s">
        <v>12524</v>
      </c>
      <c r="K1397" s="23" t="s">
        <v>19750</v>
      </c>
      <c r="L1397" s="24" t="s">
        <v>19751</v>
      </c>
      <c r="M1397" s="23" t="s">
        <v>7274</v>
      </c>
      <c r="N1397" s="23" t="s">
        <v>19745</v>
      </c>
      <c r="O1397" s="23" t="s">
        <v>19752</v>
      </c>
      <c r="P1397" s="25" t="s">
        <v>19753</v>
      </c>
      <c r="Q1397" s="25" t="s">
        <v>19754</v>
      </c>
      <c r="R1397" s="25" t="s">
        <v>7225</v>
      </c>
      <c r="S1397" s="25" t="s">
        <v>7225</v>
      </c>
      <c r="T1397" s="23" t="s">
        <v>7226</v>
      </c>
      <c r="U1397" s="23" t="s">
        <v>7226</v>
      </c>
      <c r="V1397" s="25" t="s">
        <v>19754</v>
      </c>
      <c r="W1397" s="23" t="s">
        <v>19618</v>
      </c>
      <c r="X1397" s="23" t="s">
        <v>7226</v>
      </c>
      <c r="Y1397" s="23" t="s">
        <v>7226</v>
      </c>
      <c r="Z1397" s="25" t="s">
        <v>7225</v>
      </c>
      <c r="AA1397" s="23" t="s">
        <v>7226</v>
      </c>
      <c r="AB1397" s="23" t="s">
        <v>7226</v>
      </c>
      <c r="AC1397" s="25" t="s">
        <v>7225</v>
      </c>
    </row>
    <row r="1398" spans="2:29" x14ac:dyDescent="0.25">
      <c r="B1398" s="21" t="s">
        <v>13252</v>
      </c>
      <c r="C1398" s="22" t="s">
        <v>4735</v>
      </c>
      <c r="D1398" s="23" t="s">
        <v>8488</v>
      </c>
      <c r="E1398" s="23" t="s">
        <v>7213</v>
      </c>
      <c r="F1398" s="23" t="s">
        <v>8488</v>
      </c>
      <c r="G1398" s="23" t="s">
        <v>19740</v>
      </c>
      <c r="H1398" s="23" t="s">
        <v>19755</v>
      </c>
      <c r="I1398" s="23" t="s">
        <v>19742</v>
      </c>
      <c r="J1398" s="23" t="s">
        <v>12524</v>
      </c>
      <c r="K1398" s="23" t="s">
        <v>19756</v>
      </c>
      <c r="L1398" s="24" t="s">
        <v>19757</v>
      </c>
      <c r="M1398" s="23" t="s">
        <v>7274</v>
      </c>
      <c r="N1398" s="23" t="s">
        <v>19745</v>
      </c>
      <c r="O1398" s="23" t="s">
        <v>19758</v>
      </c>
      <c r="P1398" s="25" t="s">
        <v>19759</v>
      </c>
      <c r="Q1398" s="25" t="s">
        <v>19760</v>
      </c>
      <c r="R1398" s="25" t="s">
        <v>7225</v>
      </c>
      <c r="S1398" s="25" t="s">
        <v>7225</v>
      </c>
      <c r="T1398" s="23" t="s">
        <v>7226</v>
      </c>
      <c r="U1398" s="23" t="s">
        <v>7226</v>
      </c>
      <c r="V1398" s="25" t="s">
        <v>19760</v>
      </c>
      <c r="W1398" s="23" t="s">
        <v>19618</v>
      </c>
      <c r="X1398" s="23" t="s">
        <v>7226</v>
      </c>
      <c r="Y1398" s="23" t="s">
        <v>7226</v>
      </c>
      <c r="Z1398" s="25" t="s">
        <v>7225</v>
      </c>
      <c r="AA1398" s="23" t="s">
        <v>7226</v>
      </c>
      <c r="AB1398" s="23" t="s">
        <v>7226</v>
      </c>
      <c r="AC1398" s="25" t="s">
        <v>7225</v>
      </c>
    </row>
    <row r="1399" spans="2:29" x14ac:dyDescent="0.25">
      <c r="B1399" s="21" t="s">
        <v>13252</v>
      </c>
      <c r="C1399" s="22" t="s">
        <v>4735</v>
      </c>
      <c r="D1399" s="23" t="s">
        <v>8488</v>
      </c>
      <c r="E1399" s="23" t="s">
        <v>7213</v>
      </c>
      <c r="F1399" s="23" t="s">
        <v>8488</v>
      </c>
      <c r="G1399" s="23" t="s">
        <v>19740</v>
      </c>
      <c r="H1399" s="23" t="s">
        <v>19761</v>
      </c>
      <c r="I1399" s="23" t="s">
        <v>19742</v>
      </c>
      <c r="J1399" s="23" t="s">
        <v>12524</v>
      </c>
      <c r="K1399" s="23" t="s">
        <v>19762</v>
      </c>
      <c r="L1399" s="24" t="s">
        <v>19763</v>
      </c>
      <c r="M1399" s="23" t="s">
        <v>7274</v>
      </c>
      <c r="N1399" s="23" t="s">
        <v>19745</v>
      </c>
      <c r="O1399" s="23" t="s">
        <v>19764</v>
      </c>
      <c r="P1399" s="25" t="s">
        <v>19765</v>
      </c>
      <c r="Q1399" s="25" t="s">
        <v>19766</v>
      </c>
      <c r="R1399" s="25" t="s">
        <v>7225</v>
      </c>
      <c r="S1399" s="25" t="s">
        <v>7225</v>
      </c>
      <c r="T1399" s="23" t="s">
        <v>7226</v>
      </c>
      <c r="U1399" s="23" t="s">
        <v>7226</v>
      </c>
      <c r="V1399" s="25" t="s">
        <v>19766</v>
      </c>
      <c r="W1399" s="23" t="s">
        <v>19618</v>
      </c>
      <c r="X1399" s="23" t="s">
        <v>7226</v>
      </c>
      <c r="Y1399" s="23" t="s">
        <v>7226</v>
      </c>
      <c r="Z1399" s="25" t="s">
        <v>7225</v>
      </c>
      <c r="AA1399" s="23" t="s">
        <v>7226</v>
      </c>
      <c r="AB1399" s="23" t="s">
        <v>7226</v>
      </c>
      <c r="AC1399" s="25" t="s">
        <v>7225</v>
      </c>
    </row>
    <row r="1400" spans="2:29" x14ac:dyDescent="0.25">
      <c r="B1400" s="21" t="s">
        <v>13252</v>
      </c>
      <c r="C1400" s="22" t="s">
        <v>4735</v>
      </c>
      <c r="D1400" s="23" t="s">
        <v>8488</v>
      </c>
      <c r="E1400" s="23" t="s">
        <v>7213</v>
      </c>
      <c r="F1400" s="23" t="s">
        <v>8488</v>
      </c>
      <c r="G1400" s="23" t="s">
        <v>19740</v>
      </c>
      <c r="H1400" s="23" t="s">
        <v>19767</v>
      </c>
      <c r="I1400" s="23" t="s">
        <v>19742</v>
      </c>
      <c r="J1400" s="23" t="s">
        <v>12524</v>
      </c>
      <c r="K1400" s="23" t="s">
        <v>19768</v>
      </c>
      <c r="L1400" s="24" t="s">
        <v>19769</v>
      </c>
      <c r="M1400" s="23" t="s">
        <v>7274</v>
      </c>
      <c r="N1400" s="23" t="s">
        <v>19745</v>
      </c>
      <c r="O1400" s="23" t="s">
        <v>19770</v>
      </c>
      <c r="P1400" s="25" t="s">
        <v>19771</v>
      </c>
      <c r="Q1400" s="25" t="s">
        <v>19772</v>
      </c>
      <c r="R1400" s="25" t="s">
        <v>7225</v>
      </c>
      <c r="S1400" s="25" t="s">
        <v>7225</v>
      </c>
      <c r="T1400" s="23" t="s">
        <v>7226</v>
      </c>
      <c r="U1400" s="23" t="s">
        <v>7226</v>
      </c>
      <c r="V1400" s="25" t="s">
        <v>19772</v>
      </c>
      <c r="W1400" s="23" t="s">
        <v>19618</v>
      </c>
      <c r="X1400" s="23" t="s">
        <v>7226</v>
      </c>
      <c r="Y1400" s="23" t="s">
        <v>7226</v>
      </c>
      <c r="Z1400" s="25" t="s">
        <v>7225</v>
      </c>
      <c r="AA1400" s="23" t="s">
        <v>7226</v>
      </c>
      <c r="AB1400" s="23" t="s">
        <v>7226</v>
      </c>
      <c r="AC1400" s="25" t="s">
        <v>7225</v>
      </c>
    </row>
    <row r="1401" spans="2:29" x14ac:dyDescent="0.25">
      <c r="B1401" s="21" t="s">
        <v>13252</v>
      </c>
      <c r="C1401" s="22" t="s">
        <v>4735</v>
      </c>
      <c r="D1401" s="23" t="s">
        <v>8488</v>
      </c>
      <c r="E1401" s="23" t="s">
        <v>7213</v>
      </c>
      <c r="F1401" s="23" t="s">
        <v>8488</v>
      </c>
      <c r="G1401" s="23" t="s">
        <v>19740</v>
      </c>
      <c r="H1401" s="23" t="s">
        <v>19773</v>
      </c>
      <c r="I1401" s="23" t="s">
        <v>19742</v>
      </c>
      <c r="J1401" s="23" t="s">
        <v>12524</v>
      </c>
      <c r="K1401" s="23" t="s">
        <v>19774</v>
      </c>
      <c r="L1401" s="24" t="s">
        <v>19775</v>
      </c>
      <c r="M1401" s="23" t="s">
        <v>7274</v>
      </c>
      <c r="N1401" s="23" t="s">
        <v>19745</v>
      </c>
      <c r="O1401" s="23" t="s">
        <v>19776</v>
      </c>
      <c r="P1401" s="25" t="s">
        <v>19777</v>
      </c>
      <c r="Q1401" s="25" t="s">
        <v>19778</v>
      </c>
      <c r="R1401" s="25" t="s">
        <v>7225</v>
      </c>
      <c r="S1401" s="25" t="s">
        <v>7225</v>
      </c>
      <c r="T1401" s="23" t="s">
        <v>7226</v>
      </c>
      <c r="U1401" s="23" t="s">
        <v>7226</v>
      </c>
      <c r="V1401" s="25" t="s">
        <v>19778</v>
      </c>
      <c r="W1401" s="23" t="s">
        <v>19618</v>
      </c>
      <c r="X1401" s="23" t="s">
        <v>7226</v>
      </c>
      <c r="Y1401" s="23" t="s">
        <v>7226</v>
      </c>
      <c r="Z1401" s="25" t="s">
        <v>7225</v>
      </c>
      <c r="AA1401" s="23" t="s">
        <v>7226</v>
      </c>
      <c r="AB1401" s="23" t="s">
        <v>7226</v>
      </c>
      <c r="AC1401" s="25" t="s">
        <v>7225</v>
      </c>
    </row>
    <row r="1402" spans="2:29" x14ac:dyDescent="0.25">
      <c r="B1402" s="21" t="s">
        <v>13252</v>
      </c>
      <c r="C1402" s="22" t="s">
        <v>4735</v>
      </c>
      <c r="D1402" s="23" t="s">
        <v>8488</v>
      </c>
      <c r="E1402" s="23" t="s">
        <v>7213</v>
      </c>
      <c r="F1402" s="23" t="s">
        <v>8488</v>
      </c>
      <c r="G1402" s="23" t="s">
        <v>19740</v>
      </c>
      <c r="H1402" s="23" t="s">
        <v>19779</v>
      </c>
      <c r="I1402" s="23" t="s">
        <v>19742</v>
      </c>
      <c r="J1402" s="23" t="s">
        <v>12524</v>
      </c>
      <c r="K1402" s="23" t="s">
        <v>19780</v>
      </c>
      <c r="L1402" s="24" t="s">
        <v>19781</v>
      </c>
      <c r="M1402" s="23" t="s">
        <v>7274</v>
      </c>
      <c r="N1402" s="23" t="s">
        <v>19745</v>
      </c>
      <c r="O1402" s="23" t="s">
        <v>19782</v>
      </c>
      <c r="P1402" s="25" t="s">
        <v>19783</v>
      </c>
      <c r="Q1402" s="25" t="s">
        <v>19784</v>
      </c>
      <c r="R1402" s="25" t="s">
        <v>7225</v>
      </c>
      <c r="S1402" s="25" t="s">
        <v>7225</v>
      </c>
      <c r="T1402" s="23" t="s">
        <v>7226</v>
      </c>
      <c r="U1402" s="23" t="s">
        <v>7226</v>
      </c>
      <c r="V1402" s="25" t="s">
        <v>19784</v>
      </c>
      <c r="W1402" s="23" t="s">
        <v>19618</v>
      </c>
      <c r="X1402" s="23" t="s">
        <v>7226</v>
      </c>
      <c r="Y1402" s="23" t="s">
        <v>7226</v>
      </c>
      <c r="Z1402" s="25" t="s">
        <v>7225</v>
      </c>
      <c r="AA1402" s="23" t="s">
        <v>7226</v>
      </c>
      <c r="AB1402" s="23" t="s">
        <v>7226</v>
      </c>
      <c r="AC1402" s="25" t="s">
        <v>7225</v>
      </c>
    </row>
    <row r="1403" spans="2:29" x14ac:dyDescent="0.25">
      <c r="B1403" s="21" t="s">
        <v>13252</v>
      </c>
      <c r="C1403" s="22" t="s">
        <v>4735</v>
      </c>
      <c r="D1403" s="23" t="s">
        <v>8488</v>
      </c>
      <c r="E1403" s="23" t="s">
        <v>7213</v>
      </c>
      <c r="F1403" s="23" t="s">
        <v>8488</v>
      </c>
      <c r="G1403" s="23" t="s">
        <v>19740</v>
      </c>
      <c r="H1403" s="23" t="s">
        <v>19785</v>
      </c>
      <c r="I1403" s="23" t="s">
        <v>19742</v>
      </c>
      <c r="J1403" s="23" t="s">
        <v>12524</v>
      </c>
      <c r="K1403" s="23" t="s">
        <v>19786</v>
      </c>
      <c r="L1403" s="24" t="s">
        <v>19787</v>
      </c>
      <c r="M1403" s="23" t="s">
        <v>7274</v>
      </c>
      <c r="N1403" s="23" t="s">
        <v>19745</v>
      </c>
      <c r="O1403" s="23" t="s">
        <v>19782</v>
      </c>
      <c r="P1403" s="25" t="s">
        <v>19788</v>
      </c>
      <c r="Q1403" s="25" t="s">
        <v>19789</v>
      </c>
      <c r="R1403" s="25" t="s">
        <v>7225</v>
      </c>
      <c r="S1403" s="25" t="s">
        <v>7225</v>
      </c>
      <c r="T1403" s="23" t="s">
        <v>7226</v>
      </c>
      <c r="U1403" s="23" t="s">
        <v>7226</v>
      </c>
      <c r="V1403" s="25" t="s">
        <v>19789</v>
      </c>
      <c r="W1403" s="23" t="s">
        <v>19618</v>
      </c>
      <c r="X1403" s="23" t="s">
        <v>7226</v>
      </c>
      <c r="Y1403" s="23" t="s">
        <v>7226</v>
      </c>
      <c r="Z1403" s="25" t="s">
        <v>7225</v>
      </c>
      <c r="AA1403" s="23" t="s">
        <v>7226</v>
      </c>
      <c r="AB1403" s="23" t="s">
        <v>7226</v>
      </c>
      <c r="AC1403" s="25" t="s">
        <v>7225</v>
      </c>
    </row>
    <row r="1404" spans="2:29" x14ac:dyDescent="0.25">
      <c r="B1404" s="21"/>
      <c r="C1404" s="22"/>
      <c r="D1404" s="23"/>
      <c r="E1404" s="23"/>
      <c r="F1404" s="23"/>
      <c r="G1404" s="23"/>
      <c r="H1404" s="26"/>
      <c r="I1404" s="23"/>
      <c r="J1404" s="26"/>
      <c r="K1404" s="26"/>
      <c r="L1404" s="27" t="s">
        <v>19790</v>
      </c>
      <c r="M1404" s="26"/>
      <c r="N1404" s="26"/>
      <c r="O1404" s="26"/>
      <c r="P1404" s="28" t="s">
        <v>19791</v>
      </c>
      <c r="Q1404" s="28" t="s">
        <v>19792</v>
      </c>
      <c r="R1404" s="28" t="s">
        <v>7225</v>
      </c>
      <c r="S1404" s="28" t="s">
        <v>7225</v>
      </c>
      <c r="T1404" s="26"/>
      <c r="U1404" s="26"/>
      <c r="V1404" s="28" t="s">
        <v>19792</v>
      </c>
      <c r="W1404" s="26"/>
      <c r="X1404" s="26"/>
      <c r="Y1404" s="26"/>
      <c r="Z1404" s="28" t="s">
        <v>7225</v>
      </c>
      <c r="AA1404" s="26"/>
      <c r="AB1404" s="26"/>
      <c r="AC1404" s="28" t="s">
        <v>7225</v>
      </c>
    </row>
    <row r="1405" spans="2:29" x14ac:dyDescent="0.25">
      <c r="B1405" s="21" t="s">
        <v>13252</v>
      </c>
      <c r="C1405" s="22" t="s">
        <v>18168</v>
      </c>
      <c r="D1405" s="23" t="s">
        <v>13252</v>
      </c>
      <c r="E1405" s="23" t="s">
        <v>18169</v>
      </c>
      <c r="F1405" s="23" t="s">
        <v>13755</v>
      </c>
      <c r="G1405" s="23" t="s">
        <v>18170</v>
      </c>
      <c r="H1405" s="23" t="s">
        <v>19793</v>
      </c>
      <c r="I1405" s="23" t="s">
        <v>19794</v>
      </c>
      <c r="J1405" s="23" t="s">
        <v>18064</v>
      </c>
      <c r="K1405" s="23" t="s">
        <v>19795</v>
      </c>
      <c r="L1405" s="24" t="s">
        <v>19796</v>
      </c>
      <c r="M1405" s="23" t="s">
        <v>7274</v>
      </c>
      <c r="N1405" s="23" t="s">
        <v>7450</v>
      </c>
      <c r="O1405" s="23" t="s">
        <v>19797</v>
      </c>
      <c r="P1405" s="25" t="s">
        <v>19798</v>
      </c>
      <c r="Q1405" s="25" t="s">
        <v>19799</v>
      </c>
      <c r="R1405" s="25" t="s">
        <v>7225</v>
      </c>
      <c r="S1405" s="25" t="s">
        <v>7225</v>
      </c>
      <c r="T1405" s="23" t="s">
        <v>7226</v>
      </c>
      <c r="U1405" s="23" t="s">
        <v>7226</v>
      </c>
      <c r="V1405" s="25" t="s">
        <v>19799</v>
      </c>
      <c r="W1405" s="23" t="s">
        <v>19618</v>
      </c>
      <c r="X1405" s="23" t="s">
        <v>7226</v>
      </c>
      <c r="Y1405" s="23" t="s">
        <v>7226</v>
      </c>
      <c r="Z1405" s="25" t="s">
        <v>7225</v>
      </c>
      <c r="AA1405" s="23" t="s">
        <v>8026</v>
      </c>
      <c r="AB1405" s="23" t="s">
        <v>15573</v>
      </c>
      <c r="AC1405" s="25" t="s">
        <v>19800</v>
      </c>
    </row>
    <row r="1406" spans="2:29" x14ac:dyDescent="0.25">
      <c r="B1406" s="21" t="s">
        <v>13252</v>
      </c>
      <c r="C1406" s="22" t="s">
        <v>18168</v>
      </c>
      <c r="D1406" s="23" t="s">
        <v>13252</v>
      </c>
      <c r="E1406" s="23" t="s">
        <v>18169</v>
      </c>
      <c r="F1406" s="23" t="s">
        <v>13755</v>
      </c>
      <c r="G1406" s="23" t="s">
        <v>18170</v>
      </c>
      <c r="H1406" s="23" t="s">
        <v>19801</v>
      </c>
      <c r="I1406" s="23" t="s">
        <v>19794</v>
      </c>
      <c r="J1406" s="23" t="s">
        <v>18064</v>
      </c>
      <c r="K1406" s="23" t="s">
        <v>19802</v>
      </c>
      <c r="L1406" s="24" t="s">
        <v>19803</v>
      </c>
      <c r="M1406" s="23" t="s">
        <v>7274</v>
      </c>
      <c r="N1406" s="23" t="s">
        <v>7450</v>
      </c>
      <c r="O1406" s="23" t="s">
        <v>19804</v>
      </c>
      <c r="P1406" s="25" t="s">
        <v>19805</v>
      </c>
      <c r="Q1406" s="25" t="s">
        <v>19806</v>
      </c>
      <c r="R1406" s="25" t="s">
        <v>7225</v>
      </c>
      <c r="S1406" s="25" t="s">
        <v>7225</v>
      </c>
      <c r="T1406" s="23" t="s">
        <v>7226</v>
      </c>
      <c r="U1406" s="23" t="s">
        <v>7226</v>
      </c>
      <c r="V1406" s="25" t="s">
        <v>19806</v>
      </c>
      <c r="W1406" s="23" t="s">
        <v>19618</v>
      </c>
      <c r="X1406" s="23" t="s">
        <v>7226</v>
      </c>
      <c r="Y1406" s="23" t="s">
        <v>7226</v>
      </c>
      <c r="Z1406" s="25" t="s">
        <v>7225</v>
      </c>
      <c r="AA1406" s="23" t="s">
        <v>8026</v>
      </c>
      <c r="AB1406" s="23" t="s">
        <v>15573</v>
      </c>
      <c r="AC1406" s="25" t="s">
        <v>19807</v>
      </c>
    </row>
    <row r="1407" spans="2:29" x14ac:dyDescent="0.25">
      <c r="B1407" s="21" t="s">
        <v>13252</v>
      </c>
      <c r="C1407" s="22" t="s">
        <v>18168</v>
      </c>
      <c r="D1407" s="23" t="s">
        <v>13252</v>
      </c>
      <c r="E1407" s="23" t="s">
        <v>18169</v>
      </c>
      <c r="F1407" s="23" t="s">
        <v>13755</v>
      </c>
      <c r="G1407" s="23" t="s">
        <v>18170</v>
      </c>
      <c r="H1407" s="23" t="s">
        <v>19808</v>
      </c>
      <c r="I1407" s="23" t="s">
        <v>19794</v>
      </c>
      <c r="J1407" s="23" t="s">
        <v>18064</v>
      </c>
      <c r="K1407" s="23" t="s">
        <v>19809</v>
      </c>
      <c r="L1407" s="24" t="s">
        <v>19810</v>
      </c>
      <c r="M1407" s="23" t="s">
        <v>7274</v>
      </c>
      <c r="N1407" s="23" t="s">
        <v>7450</v>
      </c>
      <c r="O1407" s="23" t="s">
        <v>19811</v>
      </c>
      <c r="P1407" s="25" t="s">
        <v>19812</v>
      </c>
      <c r="Q1407" s="25" t="s">
        <v>19813</v>
      </c>
      <c r="R1407" s="25" t="s">
        <v>7225</v>
      </c>
      <c r="S1407" s="25" t="s">
        <v>7225</v>
      </c>
      <c r="T1407" s="23" t="s">
        <v>7226</v>
      </c>
      <c r="U1407" s="23" t="s">
        <v>7226</v>
      </c>
      <c r="V1407" s="25" t="s">
        <v>19813</v>
      </c>
      <c r="W1407" s="23" t="s">
        <v>19618</v>
      </c>
      <c r="X1407" s="23" t="s">
        <v>7226</v>
      </c>
      <c r="Y1407" s="23" t="s">
        <v>7226</v>
      </c>
      <c r="Z1407" s="25" t="s">
        <v>7225</v>
      </c>
      <c r="AA1407" s="23" t="s">
        <v>8026</v>
      </c>
      <c r="AB1407" s="23" t="s">
        <v>15573</v>
      </c>
      <c r="AC1407" s="25" t="s">
        <v>19814</v>
      </c>
    </row>
    <row r="1408" spans="2:29" x14ac:dyDescent="0.25">
      <c r="B1408" s="21" t="s">
        <v>13252</v>
      </c>
      <c r="C1408" s="22" t="s">
        <v>18168</v>
      </c>
      <c r="D1408" s="23" t="s">
        <v>13252</v>
      </c>
      <c r="E1408" s="23" t="s">
        <v>18169</v>
      </c>
      <c r="F1408" s="23" t="s">
        <v>13755</v>
      </c>
      <c r="G1408" s="23" t="s">
        <v>18170</v>
      </c>
      <c r="H1408" s="23" t="s">
        <v>19815</v>
      </c>
      <c r="I1408" s="23" t="s">
        <v>19794</v>
      </c>
      <c r="J1408" s="23" t="s">
        <v>18064</v>
      </c>
      <c r="K1408" s="23" t="s">
        <v>19816</v>
      </c>
      <c r="L1408" s="24" t="s">
        <v>19817</v>
      </c>
      <c r="M1408" s="23" t="s">
        <v>7274</v>
      </c>
      <c r="N1408" s="23" t="s">
        <v>7450</v>
      </c>
      <c r="O1408" s="23" t="s">
        <v>19818</v>
      </c>
      <c r="P1408" s="25" t="s">
        <v>19819</v>
      </c>
      <c r="Q1408" s="25" t="s">
        <v>19820</v>
      </c>
      <c r="R1408" s="25" t="s">
        <v>7225</v>
      </c>
      <c r="S1408" s="25" t="s">
        <v>7225</v>
      </c>
      <c r="T1408" s="23" t="s">
        <v>7226</v>
      </c>
      <c r="U1408" s="23" t="s">
        <v>7226</v>
      </c>
      <c r="V1408" s="25" t="s">
        <v>19820</v>
      </c>
      <c r="W1408" s="23" t="s">
        <v>19618</v>
      </c>
      <c r="X1408" s="23" t="s">
        <v>7226</v>
      </c>
      <c r="Y1408" s="23" t="s">
        <v>7226</v>
      </c>
      <c r="Z1408" s="25" t="s">
        <v>7225</v>
      </c>
      <c r="AA1408" s="23" t="s">
        <v>8026</v>
      </c>
      <c r="AB1408" s="23" t="s">
        <v>15573</v>
      </c>
      <c r="AC1408" s="25" t="s">
        <v>19821</v>
      </c>
    </row>
    <row r="1409" spans="2:29" x14ac:dyDescent="0.25">
      <c r="B1409" s="21" t="s">
        <v>13252</v>
      </c>
      <c r="C1409" s="22" t="s">
        <v>18168</v>
      </c>
      <c r="D1409" s="23" t="s">
        <v>13252</v>
      </c>
      <c r="E1409" s="23" t="s">
        <v>18169</v>
      </c>
      <c r="F1409" s="23" t="s">
        <v>13755</v>
      </c>
      <c r="G1409" s="23" t="s">
        <v>18170</v>
      </c>
      <c r="H1409" s="23" t="s">
        <v>19822</v>
      </c>
      <c r="I1409" s="23" t="s">
        <v>19794</v>
      </c>
      <c r="J1409" s="23" t="s">
        <v>18064</v>
      </c>
      <c r="K1409" s="23" t="s">
        <v>19823</v>
      </c>
      <c r="L1409" s="24" t="s">
        <v>19824</v>
      </c>
      <c r="M1409" s="23" t="s">
        <v>7274</v>
      </c>
      <c r="N1409" s="23" t="s">
        <v>7450</v>
      </c>
      <c r="O1409" s="23" t="s">
        <v>19825</v>
      </c>
      <c r="P1409" s="25" t="s">
        <v>19826</v>
      </c>
      <c r="Q1409" s="25" t="s">
        <v>19827</v>
      </c>
      <c r="R1409" s="25" t="s">
        <v>7225</v>
      </c>
      <c r="S1409" s="25" t="s">
        <v>7225</v>
      </c>
      <c r="T1409" s="23" t="s">
        <v>7226</v>
      </c>
      <c r="U1409" s="23" t="s">
        <v>7226</v>
      </c>
      <c r="V1409" s="25" t="s">
        <v>19827</v>
      </c>
      <c r="W1409" s="23" t="s">
        <v>19618</v>
      </c>
      <c r="X1409" s="23" t="s">
        <v>7226</v>
      </c>
      <c r="Y1409" s="23" t="s">
        <v>7226</v>
      </c>
      <c r="Z1409" s="25" t="s">
        <v>7225</v>
      </c>
      <c r="AA1409" s="23" t="s">
        <v>8026</v>
      </c>
      <c r="AB1409" s="23" t="s">
        <v>15573</v>
      </c>
      <c r="AC1409" s="25" t="s">
        <v>19828</v>
      </c>
    </row>
    <row r="1410" spans="2:29" x14ac:dyDescent="0.25">
      <c r="B1410" s="21" t="s">
        <v>13252</v>
      </c>
      <c r="C1410" s="22" t="s">
        <v>18168</v>
      </c>
      <c r="D1410" s="23" t="s">
        <v>13252</v>
      </c>
      <c r="E1410" s="23" t="s">
        <v>18169</v>
      </c>
      <c r="F1410" s="23" t="s">
        <v>13755</v>
      </c>
      <c r="G1410" s="23" t="s">
        <v>18170</v>
      </c>
      <c r="H1410" s="23" t="s">
        <v>19829</v>
      </c>
      <c r="I1410" s="23" t="s">
        <v>19794</v>
      </c>
      <c r="J1410" s="23" t="s">
        <v>18064</v>
      </c>
      <c r="K1410" s="23" t="s">
        <v>19830</v>
      </c>
      <c r="L1410" s="24" t="s">
        <v>19831</v>
      </c>
      <c r="M1410" s="23" t="s">
        <v>7274</v>
      </c>
      <c r="N1410" s="23" t="s">
        <v>7450</v>
      </c>
      <c r="O1410" s="23" t="s">
        <v>19832</v>
      </c>
      <c r="P1410" s="25" t="s">
        <v>19833</v>
      </c>
      <c r="Q1410" s="25" t="s">
        <v>19834</v>
      </c>
      <c r="R1410" s="25" t="s">
        <v>7225</v>
      </c>
      <c r="S1410" s="25" t="s">
        <v>7225</v>
      </c>
      <c r="T1410" s="23" t="s">
        <v>7226</v>
      </c>
      <c r="U1410" s="23" t="s">
        <v>7226</v>
      </c>
      <c r="V1410" s="25" t="s">
        <v>19834</v>
      </c>
      <c r="W1410" s="23" t="s">
        <v>19618</v>
      </c>
      <c r="X1410" s="23" t="s">
        <v>7226</v>
      </c>
      <c r="Y1410" s="23" t="s">
        <v>7226</v>
      </c>
      <c r="Z1410" s="25" t="s">
        <v>7225</v>
      </c>
      <c r="AA1410" s="23" t="s">
        <v>8026</v>
      </c>
      <c r="AB1410" s="23" t="s">
        <v>15573</v>
      </c>
      <c r="AC1410" s="25" t="s">
        <v>19835</v>
      </c>
    </row>
    <row r="1411" spans="2:29" x14ac:dyDescent="0.25">
      <c r="B1411" s="21" t="s">
        <v>13252</v>
      </c>
      <c r="C1411" s="22" t="s">
        <v>18168</v>
      </c>
      <c r="D1411" s="23" t="s">
        <v>13252</v>
      </c>
      <c r="E1411" s="23" t="s">
        <v>18169</v>
      </c>
      <c r="F1411" s="23" t="s">
        <v>13755</v>
      </c>
      <c r="G1411" s="23" t="s">
        <v>18170</v>
      </c>
      <c r="H1411" s="23" t="s">
        <v>19836</v>
      </c>
      <c r="I1411" s="23" t="s">
        <v>19794</v>
      </c>
      <c r="J1411" s="23" t="s">
        <v>18064</v>
      </c>
      <c r="K1411" s="23" t="s">
        <v>19837</v>
      </c>
      <c r="L1411" s="24" t="s">
        <v>19838</v>
      </c>
      <c r="M1411" s="23" t="s">
        <v>7274</v>
      </c>
      <c r="N1411" s="23" t="s">
        <v>7450</v>
      </c>
      <c r="O1411" s="23" t="s">
        <v>19839</v>
      </c>
      <c r="P1411" s="25" t="s">
        <v>19840</v>
      </c>
      <c r="Q1411" s="25" t="s">
        <v>19841</v>
      </c>
      <c r="R1411" s="25" t="s">
        <v>7225</v>
      </c>
      <c r="S1411" s="25" t="s">
        <v>7225</v>
      </c>
      <c r="T1411" s="23" t="s">
        <v>7226</v>
      </c>
      <c r="U1411" s="23" t="s">
        <v>7226</v>
      </c>
      <c r="V1411" s="25" t="s">
        <v>19841</v>
      </c>
      <c r="W1411" s="23" t="s">
        <v>19618</v>
      </c>
      <c r="X1411" s="23" t="s">
        <v>7226</v>
      </c>
      <c r="Y1411" s="23" t="s">
        <v>7226</v>
      </c>
      <c r="Z1411" s="25" t="s">
        <v>7225</v>
      </c>
      <c r="AA1411" s="23" t="s">
        <v>8026</v>
      </c>
      <c r="AB1411" s="23" t="s">
        <v>15573</v>
      </c>
      <c r="AC1411" s="25" t="s">
        <v>19842</v>
      </c>
    </row>
    <row r="1412" spans="2:29" x14ac:dyDescent="0.25">
      <c r="B1412" s="21" t="s">
        <v>13252</v>
      </c>
      <c r="C1412" s="22" t="s">
        <v>18168</v>
      </c>
      <c r="D1412" s="23" t="s">
        <v>13252</v>
      </c>
      <c r="E1412" s="23" t="s">
        <v>18169</v>
      </c>
      <c r="F1412" s="23" t="s">
        <v>13755</v>
      </c>
      <c r="G1412" s="23" t="s">
        <v>18170</v>
      </c>
      <c r="H1412" s="23" t="s">
        <v>19843</v>
      </c>
      <c r="I1412" s="23" t="s">
        <v>19794</v>
      </c>
      <c r="J1412" s="23" t="s">
        <v>18064</v>
      </c>
      <c r="K1412" s="23" t="s">
        <v>19844</v>
      </c>
      <c r="L1412" s="24" t="s">
        <v>19845</v>
      </c>
      <c r="M1412" s="23" t="s">
        <v>7274</v>
      </c>
      <c r="N1412" s="23" t="s">
        <v>7450</v>
      </c>
      <c r="O1412" s="23" t="s">
        <v>19846</v>
      </c>
      <c r="P1412" s="25" t="s">
        <v>19847</v>
      </c>
      <c r="Q1412" s="25" t="s">
        <v>19848</v>
      </c>
      <c r="R1412" s="25" t="s">
        <v>7225</v>
      </c>
      <c r="S1412" s="25" t="s">
        <v>7225</v>
      </c>
      <c r="T1412" s="23" t="s">
        <v>7226</v>
      </c>
      <c r="U1412" s="23" t="s">
        <v>7226</v>
      </c>
      <c r="V1412" s="25" t="s">
        <v>19848</v>
      </c>
      <c r="W1412" s="23" t="s">
        <v>19618</v>
      </c>
      <c r="X1412" s="23" t="s">
        <v>7226</v>
      </c>
      <c r="Y1412" s="23" t="s">
        <v>7226</v>
      </c>
      <c r="Z1412" s="25" t="s">
        <v>7225</v>
      </c>
      <c r="AA1412" s="23" t="s">
        <v>8026</v>
      </c>
      <c r="AB1412" s="23" t="s">
        <v>15573</v>
      </c>
      <c r="AC1412" s="25" t="s">
        <v>19849</v>
      </c>
    </row>
    <row r="1413" spans="2:29" x14ac:dyDescent="0.25">
      <c r="B1413" s="21"/>
      <c r="C1413" s="22"/>
      <c r="D1413" s="23"/>
      <c r="E1413" s="23"/>
      <c r="F1413" s="23"/>
      <c r="G1413" s="23"/>
      <c r="H1413" s="26"/>
      <c r="I1413" s="23"/>
      <c r="J1413" s="26"/>
      <c r="K1413" s="26"/>
      <c r="L1413" s="27" t="s">
        <v>19850</v>
      </c>
      <c r="M1413" s="26"/>
      <c r="N1413" s="26"/>
      <c r="O1413" s="26"/>
      <c r="P1413" s="28" t="s">
        <v>19851</v>
      </c>
      <c r="Q1413" s="28" t="s">
        <v>19852</v>
      </c>
      <c r="R1413" s="28" t="s">
        <v>7225</v>
      </c>
      <c r="S1413" s="28" t="s">
        <v>7225</v>
      </c>
      <c r="T1413" s="26"/>
      <c r="U1413" s="26"/>
      <c r="V1413" s="28" t="s">
        <v>19852</v>
      </c>
      <c r="W1413" s="26"/>
      <c r="X1413" s="26"/>
      <c r="Y1413" s="26"/>
      <c r="Z1413" s="28" t="s">
        <v>7225</v>
      </c>
      <c r="AA1413" s="26"/>
      <c r="AB1413" s="26"/>
      <c r="AC1413" s="28" t="s">
        <v>19853</v>
      </c>
    </row>
    <row r="1414" spans="2:29" x14ac:dyDescent="0.25">
      <c r="B1414" s="21" t="s">
        <v>13252</v>
      </c>
      <c r="C1414" s="22" t="s">
        <v>930</v>
      </c>
      <c r="D1414" s="23" t="s">
        <v>13252</v>
      </c>
      <c r="E1414" s="23" t="s">
        <v>7213</v>
      </c>
      <c r="F1414" s="23" t="s">
        <v>13252</v>
      </c>
      <c r="G1414" s="23" t="s">
        <v>19854</v>
      </c>
      <c r="H1414" s="23" t="s">
        <v>19855</v>
      </c>
      <c r="I1414" s="23" t="s">
        <v>1007</v>
      </c>
      <c r="J1414" s="23" t="s">
        <v>19856</v>
      </c>
      <c r="K1414" s="23" t="s">
        <v>19857</v>
      </c>
      <c r="L1414" s="24" t="s">
        <v>19858</v>
      </c>
      <c r="M1414" s="23" t="s">
        <v>7220</v>
      </c>
      <c r="N1414" s="23" t="s">
        <v>12950</v>
      </c>
      <c r="O1414" s="23" t="s">
        <v>19859</v>
      </c>
      <c r="P1414" s="25" t="s">
        <v>19860</v>
      </c>
      <c r="Q1414" s="25" t="s">
        <v>19861</v>
      </c>
      <c r="R1414" s="25" t="s">
        <v>7225</v>
      </c>
      <c r="S1414" s="25" t="s">
        <v>7225</v>
      </c>
      <c r="T1414" s="23" t="s">
        <v>7226</v>
      </c>
      <c r="U1414" s="23" t="s">
        <v>7226</v>
      </c>
      <c r="V1414" s="25" t="s">
        <v>19861</v>
      </c>
      <c r="W1414" s="23" t="s">
        <v>19618</v>
      </c>
      <c r="X1414" s="23" t="s">
        <v>7226</v>
      </c>
      <c r="Y1414" s="23" t="s">
        <v>7226</v>
      </c>
      <c r="Z1414" s="25" t="s">
        <v>7225</v>
      </c>
      <c r="AA1414" s="23" t="s">
        <v>19705</v>
      </c>
      <c r="AB1414" s="23" t="s">
        <v>19862</v>
      </c>
      <c r="AC1414" s="25" t="s">
        <v>19863</v>
      </c>
    </row>
    <row r="1415" spans="2:29" x14ac:dyDescent="0.25">
      <c r="B1415" s="21" t="s">
        <v>13252</v>
      </c>
      <c r="C1415" s="22" t="s">
        <v>930</v>
      </c>
      <c r="D1415" s="23" t="s">
        <v>13252</v>
      </c>
      <c r="E1415" s="23" t="s">
        <v>7213</v>
      </c>
      <c r="F1415" s="23" t="s">
        <v>13252</v>
      </c>
      <c r="G1415" s="23" t="s">
        <v>19854</v>
      </c>
      <c r="H1415" s="23" t="s">
        <v>19864</v>
      </c>
      <c r="I1415" s="23" t="s">
        <v>1007</v>
      </c>
      <c r="J1415" s="23" t="s">
        <v>19856</v>
      </c>
      <c r="K1415" s="23" t="s">
        <v>19865</v>
      </c>
      <c r="L1415" s="24" t="s">
        <v>19866</v>
      </c>
      <c r="M1415" s="23" t="s">
        <v>7220</v>
      </c>
      <c r="N1415" s="23" t="s">
        <v>12950</v>
      </c>
      <c r="O1415" s="23" t="s">
        <v>19859</v>
      </c>
      <c r="P1415" s="25" t="s">
        <v>19867</v>
      </c>
      <c r="Q1415" s="25" t="s">
        <v>19868</v>
      </c>
      <c r="R1415" s="25" t="s">
        <v>7225</v>
      </c>
      <c r="S1415" s="25" t="s">
        <v>7225</v>
      </c>
      <c r="T1415" s="23" t="s">
        <v>7226</v>
      </c>
      <c r="U1415" s="23" t="s">
        <v>7226</v>
      </c>
      <c r="V1415" s="25" t="s">
        <v>19868</v>
      </c>
      <c r="W1415" s="23" t="s">
        <v>19618</v>
      </c>
      <c r="X1415" s="23" t="s">
        <v>7226</v>
      </c>
      <c r="Y1415" s="23" t="s">
        <v>7226</v>
      </c>
      <c r="Z1415" s="25" t="s">
        <v>7225</v>
      </c>
      <c r="AA1415" s="23" t="s">
        <v>19705</v>
      </c>
      <c r="AB1415" s="23" t="s">
        <v>19862</v>
      </c>
      <c r="AC1415" s="25" t="s">
        <v>19869</v>
      </c>
    </row>
    <row r="1416" spans="2:29" x14ac:dyDescent="0.25">
      <c r="B1416" s="21" t="s">
        <v>13252</v>
      </c>
      <c r="C1416" s="22" t="s">
        <v>930</v>
      </c>
      <c r="D1416" s="23" t="s">
        <v>13252</v>
      </c>
      <c r="E1416" s="23" t="s">
        <v>7213</v>
      </c>
      <c r="F1416" s="23" t="s">
        <v>13252</v>
      </c>
      <c r="G1416" s="23" t="s">
        <v>19854</v>
      </c>
      <c r="H1416" s="23" t="s">
        <v>19870</v>
      </c>
      <c r="I1416" s="23" t="s">
        <v>1007</v>
      </c>
      <c r="J1416" s="23" t="s">
        <v>19856</v>
      </c>
      <c r="K1416" s="23" t="s">
        <v>19871</v>
      </c>
      <c r="L1416" s="24" t="s">
        <v>19872</v>
      </c>
      <c r="M1416" s="23" t="s">
        <v>7220</v>
      </c>
      <c r="N1416" s="23" t="s">
        <v>12950</v>
      </c>
      <c r="O1416" s="23" t="s">
        <v>19859</v>
      </c>
      <c r="P1416" s="25" t="s">
        <v>19873</v>
      </c>
      <c r="Q1416" s="25" t="s">
        <v>19874</v>
      </c>
      <c r="R1416" s="25" t="s">
        <v>7225</v>
      </c>
      <c r="S1416" s="25" t="s">
        <v>7225</v>
      </c>
      <c r="T1416" s="23" t="s">
        <v>7226</v>
      </c>
      <c r="U1416" s="23" t="s">
        <v>7226</v>
      </c>
      <c r="V1416" s="25" t="s">
        <v>19874</v>
      </c>
      <c r="W1416" s="23" t="s">
        <v>19618</v>
      </c>
      <c r="X1416" s="23" t="s">
        <v>7226</v>
      </c>
      <c r="Y1416" s="23" t="s">
        <v>7226</v>
      </c>
      <c r="Z1416" s="25" t="s">
        <v>7225</v>
      </c>
      <c r="AA1416" s="23" t="s">
        <v>19705</v>
      </c>
      <c r="AB1416" s="23" t="s">
        <v>19862</v>
      </c>
      <c r="AC1416" s="25" t="s">
        <v>19875</v>
      </c>
    </row>
    <row r="1417" spans="2:29" x14ac:dyDescent="0.25">
      <c r="B1417" s="21" t="s">
        <v>13252</v>
      </c>
      <c r="C1417" s="22" t="s">
        <v>930</v>
      </c>
      <c r="D1417" s="23" t="s">
        <v>13252</v>
      </c>
      <c r="E1417" s="23" t="s">
        <v>7213</v>
      </c>
      <c r="F1417" s="23" t="s">
        <v>13252</v>
      </c>
      <c r="G1417" s="23" t="s">
        <v>19854</v>
      </c>
      <c r="H1417" s="23" t="s">
        <v>19876</v>
      </c>
      <c r="I1417" s="23" t="s">
        <v>1007</v>
      </c>
      <c r="J1417" s="23" t="s">
        <v>19856</v>
      </c>
      <c r="K1417" s="23" t="s">
        <v>19877</v>
      </c>
      <c r="L1417" s="24" t="s">
        <v>19878</v>
      </c>
      <c r="M1417" s="23" t="s">
        <v>7220</v>
      </c>
      <c r="N1417" s="23" t="s">
        <v>12950</v>
      </c>
      <c r="O1417" s="23" t="s">
        <v>19859</v>
      </c>
      <c r="P1417" s="25" t="s">
        <v>19879</v>
      </c>
      <c r="Q1417" s="25" t="s">
        <v>19880</v>
      </c>
      <c r="R1417" s="25" t="s">
        <v>7225</v>
      </c>
      <c r="S1417" s="25" t="s">
        <v>7225</v>
      </c>
      <c r="T1417" s="23" t="s">
        <v>7226</v>
      </c>
      <c r="U1417" s="23" t="s">
        <v>7226</v>
      </c>
      <c r="V1417" s="25" t="s">
        <v>19880</v>
      </c>
      <c r="W1417" s="23" t="s">
        <v>19618</v>
      </c>
      <c r="X1417" s="23" t="s">
        <v>7226</v>
      </c>
      <c r="Y1417" s="23" t="s">
        <v>7226</v>
      </c>
      <c r="Z1417" s="25" t="s">
        <v>7225</v>
      </c>
      <c r="AA1417" s="23" t="s">
        <v>19705</v>
      </c>
      <c r="AB1417" s="23" t="s">
        <v>19862</v>
      </c>
      <c r="AC1417" s="25" t="s">
        <v>19881</v>
      </c>
    </row>
    <row r="1418" spans="2:29" x14ac:dyDescent="0.25">
      <c r="B1418" s="21" t="s">
        <v>13252</v>
      </c>
      <c r="C1418" s="22" t="s">
        <v>930</v>
      </c>
      <c r="D1418" s="23" t="s">
        <v>13252</v>
      </c>
      <c r="E1418" s="23" t="s">
        <v>7213</v>
      </c>
      <c r="F1418" s="23" t="s">
        <v>13252</v>
      </c>
      <c r="G1418" s="23" t="s">
        <v>19854</v>
      </c>
      <c r="H1418" s="23" t="s">
        <v>19882</v>
      </c>
      <c r="I1418" s="23" t="s">
        <v>1007</v>
      </c>
      <c r="J1418" s="23" t="s">
        <v>19856</v>
      </c>
      <c r="K1418" s="23" t="s">
        <v>19883</v>
      </c>
      <c r="L1418" s="24" t="s">
        <v>19884</v>
      </c>
      <c r="M1418" s="23" t="s">
        <v>7220</v>
      </c>
      <c r="N1418" s="23" t="s">
        <v>12950</v>
      </c>
      <c r="O1418" s="23" t="s">
        <v>19859</v>
      </c>
      <c r="P1418" s="25" t="s">
        <v>19885</v>
      </c>
      <c r="Q1418" s="25" t="s">
        <v>19886</v>
      </c>
      <c r="R1418" s="25" t="s">
        <v>7225</v>
      </c>
      <c r="S1418" s="25" t="s">
        <v>7225</v>
      </c>
      <c r="T1418" s="23" t="s">
        <v>7226</v>
      </c>
      <c r="U1418" s="23" t="s">
        <v>7226</v>
      </c>
      <c r="V1418" s="25" t="s">
        <v>19886</v>
      </c>
      <c r="W1418" s="23" t="s">
        <v>19618</v>
      </c>
      <c r="X1418" s="23" t="s">
        <v>7226</v>
      </c>
      <c r="Y1418" s="23" t="s">
        <v>7226</v>
      </c>
      <c r="Z1418" s="25" t="s">
        <v>7225</v>
      </c>
      <c r="AA1418" s="23" t="s">
        <v>19705</v>
      </c>
      <c r="AB1418" s="23" t="s">
        <v>19862</v>
      </c>
      <c r="AC1418" s="25" t="s">
        <v>19887</v>
      </c>
    </row>
    <row r="1419" spans="2:29" x14ac:dyDescent="0.25">
      <c r="B1419" s="21" t="s">
        <v>13252</v>
      </c>
      <c r="C1419" s="22" t="s">
        <v>930</v>
      </c>
      <c r="D1419" s="23" t="s">
        <v>13252</v>
      </c>
      <c r="E1419" s="23" t="s">
        <v>7213</v>
      </c>
      <c r="F1419" s="23" t="s">
        <v>13252</v>
      </c>
      <c r="G1419" s="23" t="s">
        <v>19854</v>
      </c>
      <c r="H1419" s="23" t="s">
        <v>19888</v>
      </c>
      <c r="I1419" s="23" t="s">
        <v>1007</v>
      </c>
      <c r="J1419" s="23" t="s">
        <v>19856</v>
      </c>
      <c r="K1419" s="23" t="s">
        <v>19889</v>
      </c>
      <c r="L1419" s="24" t="s">
        <v>19890</v>
      </c>
      <c r="M1419" s="23" t="s">
        <v>7220</v>
      </c>
      <c r="N1419" s="23" t="s">
        <v>12950</v>
      </c>
      <c r="O1419" s="23" t="s">
        <v>19859</v>
      </c>
      <c r="P1419" s="25" t="s">
        <v>19891</v>
      </c>
      <c r="Q1419" s="25" t="s">
        <v>19892</v>
      </c>
      <c r="R1419" s="25" t="s">
        <v>7225</v>
      </c>
      <c r="S1419" s="25" t="s">
        <v>7225</v>
      </c>
      <c r="T1419" s="23" t="s">
        <v>7226</v>
      </c>
      <c r="U1419" s="23" t="s">
        <v>7226</v>
      </c>
      <c r="V1419" s="25" t="s">
        <v>19892</v>
      </c>
      <c r="W1419" s="23" t="s">
        <v>19618</v>
      </c>
      <c r="X1419" s="23" t="s">
        <v>7226</v>
      </c>
      <c r="Y1419" s="23" t="s">
        <v>7226</v>
      </c>
      <c r="Z1419" s="25" t="s">
        <v>7225</v>
      </c>
      <c r="AA1419" s="23" t="s">
        <v>19705</v>
      </c>
      <c r="AB1419" s="23" t="s">
        <v>19862</v>
      </c>
      <c r="AC1419" s="25" t="s">
        <v>19893</v>
      </c>
    </row>
    <row r="1420" spans="2:29" x14ac:dyDescent="0.25">
      <c r="B1420" s="21" t="s">
        <v>13252</v>
      </c>
      <c r="C1420" s="22" t="s">
        <v>930</v>
      </c>
      <c r="D1420" s="23" t="s">
        <v>13252</v>
      </c>
      <c r="E1420" s="23" t="s">
        <v>7213</v>
      </c>
      <c r="F1420" s="23" t="s">
        <v>13252</v>
      </c>
      <c r="G1420" s="23" t="s">
        <v>19854</v>
      </c>
      <c r="H1420" s="23" t="s">
        <v>19894</v>
      </c>
      <c r="I1420" s="23" t="s">
        <v>1007</v>
      </c>
      <c r="J1420" s="23" t="s">
        <v>19856</v>
      </c>
      <c r="K1420" s="23" t="s">
        <v>19895</v>
      </c>
      <c r="L1420" s="24" t="s">
        <v>19896</v>
      </c>
      <c r="M1420" s="23" t="s">
        <v>7220</v>
      </c>
      <c r="N1420" s="23" t="s">
        <v>12950</v>
      </c>
      <c r="O1420" s="23" t="s">
        <v>19859</v>
      </c>
      <c r="P1420" s="25" t="s">
        <v>19897</v>
      </c>
      <c r="Q1420" s="25" t="s">
        <v>19898</v>
      </c>
      <c r="R1420" s="25" t="s">
        <v>7225</v>
      </c>
      <c r="S1420" s="25" t="s">
        <v>7225</v>
      </c>
      <c r="T1420" s="23" t="s">
        <v>7226</v>
      </c>
      <c r="U1420" s="23" t="s">
        <v>7226</v>
      </c>
      <c r="V1420" s="25" t="s">
        <v>19898</v>
      </c>
      <c r="W1420" s="23" t="s">
        <v>19618</v>
      </c>
      <c r="X1420" s="23" t="s">
        <v>7226</v>
      </c>
      <c r="Y1420" s="23" t="s">
        <v>7226</v>
      </c>
      <c r="Z1420" s="25" t="s">
        <v>7225</v>
      </c>
      <c r="AA1420" s="23" t="s">
        <v>19705</v>
      </c>
      <c r="AB1420" s="23" t="s">
        <v>19862</v>
      </c>
      <c r="AC1420" s="25" t="s">
        <v>19899</v>
      </c>
    </row>
    <row r="1421" spans="2:29" x14ac:dyDescent="0.25">
      <c r="B1421" s="21" t="s">
        <v>13252</v>
      </c>
      <c r="C1421" s="22" t="s">
        <v>930</v>
      </c>
      <c r="D1421" s="23" t="s">
        <v>13252</v>
      </c>
      <c r="E1421" s="23" t="s">
        <v>7213</v>
      </c>
      <c r="F1421" s="23" t="s">
        <v>13252</v>
      </c>
      <c r="G1421" s="23" t="s">
        <v>19854</v>
      </c>
      <c r="H1421" s="23" t="s">
        <v>19900</v>
      </c>
      <c r="I1421" s="23" t="s">
        <v>1007</v>
      </c>
      <c r="J1421" s="23" t="s">
        <v>19856</v>
      </c>
      <c r="K1421" s="23" t="s">
        <v>19901</v>
      </c>
      <c r="L1421" s="24" t="s">
        <v>19902</v>
      </c>
      <c r="M1421" s="23" t="s">
        <v>7220</v>
      </c>
      <c r="N1421" s="23" t="s">
        <v>12950</v>
      </c>
      <c r="O1421" s="23" t="s">
        <v>19859</v>
      </c>
      <c r="P1421" s="25" t="s">
        <v>19903</v>
      </c>
      <c r="Q1421" s="25" t="s">
        <v>19904</v>
      </c>
      <c r="R1421" s="25" t="s">
        <v>7225</v>
      </c>
      <c r="S1421" s="25" t="s">
        <v>7225</v>
      </c>
      <c r="T1421" s="23" t="s">
        <v>7226</v>
      </c>
      <c r="U1421" s="23" t="s">
        <v>7226</v>
      </c>
      <c r="V1421" s="25" t="s">
        <v>19904</v>
      </c>
      <c r="W1421" s="23" t="s">
        <v>19618</v>
      </c>
      <c r="X1421" s="23" t="s">
        <v>7226</v>
      </c>
      <c r="Y1421" s="23" t="s">
        <v>7226</v>
      </c>
      <c r="Z1421" s="25" t="s">
        <v>7225</v>
      </c>
      <c r="AA1421" s="23" t="s">
        <v>19705</v>
      </c>
      <c r="AB1421" s="23" t="s">
        <v>19862</v>
      </c>
      <c r="AC1421" s="25" t="s">
        <v>19905</v>
      </c>
    </row>
    <row r="1422" spans="2:29" x14ac:dyDescent="0.25">
      <c r="B1422" s="21"/>
      <c r="C1422" s="22"/>
      <c r="D1422" s="23"/>
      <c r="E1422" s="23"/>
      <c r="F1422" s="23"/>
      <c r="G1422" s="23"/>
      <c r="H1422" s="26"/>
      <c r="I1422" s="23"/>
      <c r="J1422" s="26"/>
      <c r="K1422" s="26"/>
      <c r="L1422" s="27" t="s">
        <v>19906</v>
      </c>
      <c r="M1422" s="26"/>
      <c r="N1422" s="26"/>
      <c r="O1422" s="26"/>
      <c r="P1422" s="28" t="s">
        <v>19907</v>
      </c>
      <c r="Q1422" s="28" t="s">
        <v>19908</v>
      </c>
      <c r="R1422" s="28" t="s">
        <v>7225</v>
      </c>
      <c r="S1422" s="28" t="s">
        <v>7225</v>
      </c>
      <c r="T1422" s="26"/>
      <c r="U1422" s="26"/>
      <c r="V1422" s="28" t="s">
        <v>19908</v>
      </c>
      <c r="W1422" s="26"/>
      <c r="X1422" s="26"/>
      <c r="Y1422" s="26"/>
      <c r="Z1422" s="28" t="s">
        <v>7225</v>
      </c>
      <c r="AA1422" s="26"/>
      <c r="AB1422" s="26"/>
      <c r="AC1422" s="28" t="s">
        <v>19909</v>
      </c>
    </row>
    <row r="1423" spans="2:29" x14ac:dyDescent="0.25">
      <c r="B1423" s="21" t="s">
        <v>13252</v>
      </c>
      <c r="C1423" s="22" t="s">
        <v>10360</v>
      </c>
      <c r="D1423" s="23" t="s">
        <v>7434</v>
      </c>
      <c r="E1423" s="23" t="s">
        <v>18169</v>
      </c>
      <c r="F1423" s="23" t="s">
        <v>8011</v>
      </c>
      <c r="G1423" s="23" t="s">
        <v>19910</v>
      </c>
      <c r="H1423" s="23" t="s">
        <v>19911</v>
      </c>
      <c r="I1423" s="23" t="s">
        <v>19912</v>
      </c>
      <c r="J1423" s="23" t="s">
        <v>12941</v>
      </c>
      <c r="K1423" s="23" t="s">
        <v>19913</v>
      </c>
      <c r="L1423" s="24" t="s">
        <v>19914</v>
      </c>
      <c r="M1423" s="23" t="s">
        <v>7274</v>
      </c>
      <c r="N1423" s="23" t="s">
        <v>7450</v>
      </c>
      <c r="O1423" s="23" t="s">
        <v>19915</v>
      </c>
      <c r="P1423" s="25" t="s">
        <v>19916</v>
      </c>
      <c r="Q1423" s="25" t="s">
        <v>19917</v>
      </c>
      <c r="R1423" s="25" t="s">
        <v>7225</v>
      </c>
      <c r="S1423" s="25" t="s">
        <v>7225</v>
      </c>
      <c r="T1423" s="23" t="s">
        <v>7226</v>
      </c>
      <c r="U1423" s="23" t="s">
        <v>7226</v>
      </c>
      <c r="V1423" s="25" t="s">
        <v>19917</v>
      </c>
      <c r="W1423" s="23" t="s">
        <v>19618</v>
      </c>
      <c r="X1423" s="23" t="s">
        <v>8026</v>
      </c>
      <c r="Y1423" s="23" t="s">
        <v>15573</v>
      </c>
      <c r="Z1423" s="25" t="s">
        <v>19918</v>
      </c>
      <c r="AA1423" s="23" t="s">
        <v>7226</v>
      </c>
      <c r="AB1423" s="23" t="s">
        <v>7226</v>
      </c>
      <c r="AC1423" s="25" t="s">
        <v>7225</v>
      </c>
    </row>
    <row r="1424" spans="2:29" x14ac:dyDescent="0.25">
      <c r="B1424" s="21"/>
      <c r="C1424" s="22"/>
      <c r="D1424" s="23"/>
      <c r="E1424" s="23"/>
      <c r="F1424" s="23"/>
      <c r="G1424" s="23"/>
      <c r="H1424" s="26"/>
      <c r="I1424" s="23"/>
      <c r="J1424" s="26"/>
      <c r="K1424" s="26"/>
      <c r="L1424" s="27" t="s">
        <v>19914</v>
      </c>
      <c r="M1424" s="26"/>
      <c r="N1424" s="26"/>
      <c r="O1424" s="26"/>
      <c r="P1424" s="28" t="s">
        <v>19916</v>
      </c>
      <c r="Q1424" s="28" t="s">
        <v>19917</v>
      </c>
      <c r="R1424" s="28" t="s">
        <v>7225</v>
      </c>
      <c r="S1424" s="28" t="s">
        <v>7225</v>
      </c>
      <c r="T1424" s="26"/>
      <c r="U1424" s="26"/>
      <c r="V1424" s="28" t="s">
        <v>19917</v>
      </c>
      <c r="W1424" s="26"/>
      <c r="X1424" s="26"/>
      <c r="Y1424" s="26"/>
      <c r="Z1424" s="28" t="s">
        <v>19918</v>
      </c>
      <c r="AA1424" s="26"/>
      <c r="AB1424" s="26"/>
      <c r="AC1424" s="28" t="s">
        <v>7225</v>
      </c>
    </row>
    <row r="1425" spans="2:29" x14ac:dyDescent="0.25">
      <c r="B1425" s="21" t="s">
        <v>13252</v>
      </c>
      <c r="C1425" s="22" t="s">
        <v>10360</v>
      </c>
      <c r="D1425" s="23" t="s">
        <v>7434</v>
      </c>
      <c r="E1425" s="23" t="s">
        <v>18169</v>
      </c>
      <c r="F1425" s="23" t="s">
        <v>8011</v>
      </c>
      <c r="G1425" s="23" t="s">
        <v>19910</v>
      </c>
      <c r="H1425" s="23" t="s">
        <v>19919</v>
      </c>
      <c r="I1425" s="23" t="s">
        <v>19920</v>
      </c>
      <c r="J1425" s="23" t="s">
        <v>19921</v>
      </c>
      <c r="K1425" s="23" t="s">
        <v>19922</v>
      </c>
      <c r="L1425" s="24" t="s">
        <v>19923</v>
      </c>
      <c r="M1425" s="23" t="s">
        <v>7274</v>
      </c>
      <c r="N1425" s="23" t="s">
        <v>8500</v>
      </c>
      <c r="O1425" s="23" t="s">
        <v>19924</v>
      </c>
      <c r="P1425" s="25" t="s">
        <v>19925</v>
      </c>
      <c r="Q1425" s="25" t="s">
        <v>19926</v>
      </c>
      <c r="R1425" s="25" t="s">
        <v>7225</v>
      </c>
      <c r="S1425" s="25" t="s">
        <v>7225</v>
      </c>
      <c r="T1425" s="23" t="s">
        <v>7226</v>
      </c>
      <c r="U1425" s="23" t="s">
        <v>7226</v>
      </c>
      <c r="V1425" s="25" t="s">
        <v>19926</v>
      </c>
      <c r="W1425" s="23" t="s">
        <v>19618</v>
      </c>
      <c r="X1425" s="23" t="s">
        <v>8026</v>
      </c>
      <c r="Y1425" s="23" t="s">
        <v>13768</v>
      </c>
      <c r="Z1425" s="25" t="s">
        <v>19927</v>
      </c>
      <c r="AA1425" s="23" t="s">
        <v>7226</v>
      </c>
      <c r="AB1425" s="23" t="s">
        <v>7226</v>
      </c>
      <c r="AC1425" s="25" t="s">
        <v>7225</v>
      </c>
    </row>
    <row r="1426" spans="2:29" x14ac:dyDescent="0.25">
      <c r="B1426" s="21" t="s">
        <v>13252</v>
      </c>
      <c r="C1426" s="22" t="s">
        <v>10360</v>
      </c>
      <c r="D1426" s="23" t="s">
        <v>7434</v>
      </c>
      <c r="E1426" s="23" t="s">
        <v>18169</v>
      </c>
      <c r="F1426" s="23" t="s">
        <v>8011</v>
      </c>
      <c r="G1426" s="23" t="s">
        <v>19910</v>
      </c>
      <c r="H1426" s="23" t="s">
        <v>19928</v>
      </c>
      <c r="I1426" s="23" t="s">
        <v>19920</v>
      </c>
      <c r="J1426" s="23" t="s">
        <v>19921</v>
      </c>
      <c r="K1426" s="23" t="s">
        <v>19929</v>
      </c>
      <c r="L1426" s="24" t="s">
        <v>19930</v>
      </c>
      <c r="M1426" s="23" t="s">
        <v>7274</v>
      </c>
      <c r="N1426" s="23" t="s">
        <v>8500</v>
      </c>
      <c r="O1426" s="23" t="s">
        <v>19931</v>
      </c>
      <c r="P1426" s="25" t="s">
        <v>19932</v>
      </c>
      <c r="Q1426" s="25" t="s">
        <v>19933</v>
      </c>
      <c r="R1426" s="25" t="s">
        <v>7225</v>
      </c>
      <c r="S1426" s="25" t="s">
        <v>7225</v>
      </c>
      <c r="T1426" s="23" t="s">
        <v>7226</v>
      </c>
      <c r="U1426" s="23" t="s">
        <v>7226</v>
      </c>
      <c r="V1426" s="25" t="s">
        <v>19933</v>
      </c>
      <c r="W1426" s="23" t="s">
        <v>19618</v>
      </c>
      <c r="X1426" s="23" t="s">
        <v>8026</v>
      </c>
      <c r="Y1426" s="23" t="s">
        <v>13768</v>
      </c>
      <c r="Z1426" s="25" t="s">
        <v>19934</v>
      </c>
      <c r="AA1426" s="23" t="s">
        <v>7226</v>
      </c>
      <c r="AB1426" s="23" t="s">
        <v>7226</v>
      </c>
      <c r="AC1426" s="25" t="s">
        <v>7225</v>
      </c>
    </row>
    <row r="1427" spans="2:29" x14ac:dyDescent="0.25">
      <c r="B1427" s="21" t="s">
        <v>13252</v>
      </c>
      <c r="C1427" s="22" t="s">
        <v>10360</v>
      </c>
      <c r="D1427" s="23" t="s">
        <v>7434</v>
      </c>
      <c r="E1427" s="23" t="s">
        <v>18169</v>
      </c>
      <c r="F1427" s="23" t="s">
        <v>8011</v>
      </c>
      <c r="G1427" s="23" t="s">
        <v>19910</v>
      </c>
      <c r="H1427" s="23" t="s">
        <v>19935</v>
      </c>
      <c r="I1427" s="23" t="s">
        <v>19920</v>
      </c>
      <c r="J1427" s="23" t="s">
        <v>19921</v>
      </c>
      <c r="K1427" s="23" t="s">
        <v>19936</v>
      </c>
      <c r="L1427" s="24" t="s">
        <v>19937</v>
      </c>
      <c r="M1427" s="23" t="s">
        <v>7274</v>
      </c>
      <c r="N1427" s="23" t="s">
        <v>8500</v>
      </c>
      <c r="O1427" s="23" t="s">
        <v>19938</v>
      </c>
      <c r="P1427" s="25" t="s">
        <v>19939</v>
      </c>
      <c r="Q1427" s="25" t="s">
        <v>19940</v>
      </c>
      <c r="R1427" s="25" t="s">
        <v>7225</v>
      </c>
      <c r="S1427" s="25" t="s">
        <v>7225</v>
      </c>
      <c r="T1427" s="23" t="s">
        <v>7226</v>
      </c>
      <c r="U1427" s="23" t="s">
        <v>7226</v>
      </c>
      <c r="V1427" s="25" t="s">
        <v>19940</v>
      </c>
      <c r="W1427" s="23" t="s">
        <v>19618</v>
      </c>
      <c r="X1427" s="23" t="s">
        <v>8026</v>
      </c>
      <c r="Y1427" s="23" t="s">
        <v>13768</v>
      </c>
      <c r="Z1427" s="25" t="s">
        <v>19941</v>
      </c>
      <c r="AA1427" s="23" t="s">
        <v>7226</v>
      </c>
      <c r="AB1427" s="23" t="s">
        <v>7226</v>
      </c>
      <c r="AC1427" s="25" t="s">
        <v>7225</v>
      </c>
    </row>
    <row r="1428" spans="2:29" x14ac:dyDescent="0.25">
      <c r="B1428" s="21" t="s">
        <v>13252</v>
      </c>
      <c r="C1428" s="22" t="s">
        <v>10360</v>
      </c>
      <c r="D1428" s="23" t="s">
        <v>7434</v>
      </c>
      <c r="E1428" s="23" t="s">
        <v>18169</v>
      </c>
      <c r="F1428" s="23" t="s">
        <v>8011</v>
      </c>
      <c r="G1428" s="23" t="s">
        <v>19910</v>
      </c>
      <c r="H1428" s="23" t="s">
        <v>19942</v>
      </c>
      <c r="I1428" s="23" t="s">
        <v>19920</v>
      </c>
      <c r="J1428" s="23" t="s">
        <v>19921</v>
      </c>
      <c r="K1428" s="23" t="s">
        <v>19943</v>
      </c>
      <c r="L1428" s="24" t="s">
        <v>19944</v>
      </c>
      <c r="M1428" s="23" t="s">
        <v>7274</v>
      </c>
      <c r="N1428" s="23" t="s">
        <v>8500</v>
      </c>
      <c r="O1428" s="23" t="s">
        <v>19945</v>
      </c>
      <c r="P1428" s="25" t="s">
        <v>19946</v>
      </c>
      <c r="Q1428" s="25" t="s">
        <v>19947</v>
      </c>
      <c r="R1428" s="25" t="s">
        <v>7225</v>
      </c>
      <c r="S1428" s="25" t="s">
        <v>7225</v>
      </c>
      <c r="T1428" s="23" t="s">
        <v>7226</v>
      </c>
      <c r="U1428" s="23" t="s">
        <v>7226</v>
      </c>
      <c r="V1428" s="25" t="s">
        <v>19947</v>
      </c>
      <c r="W1428" s="23" t="s">
        <v>19618</v>
      </c>
      <c r="X1428" s="23" t="s">
        <v>8026</v>
      </c>
      <c r="Y1428" s="23" t="s">
        <v>13768</v>
      </c>
      <c r="Z1428" s="25" t="s">
        <v>19948</v>
      </c>
      <c r="AA1428" s="23" t="s">
        <v>7226</v>
      </c>
      <c r="AB1428" s="23" t="s">
        <v>7226</v>
      </c>
      <c r="AC1428" s="25" t="s">
        <v>7225</v>
      </c>
    </row>
    <row r="1429" spans="2:29" x14ac:dyDescent="0.25">
      <c r="B1429" s="21" t="s">
        <v>13252</v>
      </c>
      <c r="C1429" s="22" t="s">
        <v>10360</v>
      </c>
      <c r="D1429" s="23" t="s">
        <v>7434</v>
      </c>
      <c r="E1429" s="23" t="s">
        <v>18169</v>
      </c>
      <c r="F1429" s="23" t="s">
        <v>8011</v>
      </c>
      <c r="G1429" s="23" t="s">
        <v>19910</v>
      </c>
      <c r="H1429" s="23" t="s">
        <v>19949</v>
      </c>
      <c r="I1429" s="23" t="s">
        <v>19920</v>
      </c>
      <c r="J1429" s="23" t="s">
        <v>19921</v>
      </c>
      <c r="K1429" s="23" t="s">
        <v>19950</v>
      </c>
      <c r="L1429" s="24" t="s">
        <v>19951</v>
      </c>
      <c r="M1429" s="23" t="s">
        <v>7274</v>
      </c>
      <c r="N1429" s="23" t="s">
        <v>8500</v>
      </c>
      <c r="O1429" s="23" t="s">
        <v>19952</v>
      </c>
      <c r="P1429" s="25" t="s">
        <v>19953</v>
      </c>
      <c r="Q1429" s="25" t="s">
        <v>19954</v>
      </c>
      <c r="R1429" s="25" t="s">
        <v>7225</v>
      </c>
      <c r="S1429" s="25" t="s">
        <v>7225</v>
      </c>
      <c r="T1429" s="23" t="s">
        <v>7226</v>
      </c>
      <c r="U1429" s="23" t="s">
        <v>7226</v>
      </c>
      <c r="V1429" s="25" t="s">
        <v>19954</v>
      </c>
      <c r="W1429" s="23" t="s">
        <v>19618</v>
      </c>
      <c r="X1429" s="23" t="s">
        <v>8026</v>
      </c>
      <c r="Y1429" s="23" t="s">
        <v>13768</v>
      </c>
      <c r="Z1429" s="25" t="s">
        <v>19955</v>
      </c>
      <c r="AA1429" s="23" t="s">
        <v>7226</v>
      </c>
      <c r="AB1429" s="23" t="s">
        <v>7226</v>
      </c>
      <c r="AC1429" s="25" t="s">
        <v>7225</v>
      </c>
    </row>
    <row r="1430" spans="2:29" x14ac:dyDescent="0.25">
      <c r="B1430" s="21" t="s">
        <v>13252</v>
      </c>
      <c r="C1430" s="22" t="s">
        <v>10360</v>
      </c>
      <c r="D1430" s="23" t="s">
        <v>7434</v>
      </c>
      <c r="E1430" s="23" t="s">
        <v>18169</v>
      </c>
      <c r="F1430" s="23" t="s">
        <v>8011</v>
      </c>
      <c r="G1430" s="23" t="s">
        <v>19910</v>
      </c>
      <c r="H1430" s="23" t="s">
        <v>19956</v>
      </c>
      <c r="I1430" s="23" t="s">
        <v>19920</v>
      </c>
      <c r="J1430" s="23" t="s">
        <v>19921</v>
      </c>
      <c r="K1430" s="23" t="s">
        <v>19957</v>
      </c>
      <c r="L1430" s="24" t="s">
        <v>19958</v>
      </c>
      <c r="M1430" s="23" t="s">
        <v>7274</v>
      </c>
      <c r="N1430" s="23" t="s">
        <v>8500</v>
      </c>
      <c r="O1430" s="23" t="s">
        <v>19959</v>
      </c>
      <c r="P1430" s="25" t="s">
        <v>19960</v>
      </c>
      <c r="Q1430" s="25" t="s">
        <v>19961</v>
      </c>
      <c r="R1430" s="25" t="s">
        <v>7225</v>
      </c>
      <c r="S1430" s="25" t="s">
        <v>7225</v>
      </c>
      <c r="T1430" s="23" t="s">
        <v>7226</v>
      </c>
      <c r="U1430" s="23" t="s">
        <v>7226</v>
      </c>
      <c r="V1430" s="25" t="s">
        <v>19961</v>
      </c>
      <c r="W1430" s="23" t="s">
        <v>19618</v>
      </c>
      <c r="X1430" s="23" t="s">
        <v>8026</v>
      </c>
      <c r="Y1430" s="23" t="s">
        <v>13768</v>
      </c>
      <c r="Z1430" s="25" t="s">
        <v>19962</v>
      </c>
      <c r="AA1430" s="23" t="s">
        <v>7226</v>
      </c>
      <c r="AB1430" s="23" t="s">
        <v>7226</v>
      </c>
      <c r="AC1430" s="25" t="s">
        <v>7225</v>
      </c>
    </row>
    <row r="1431" spans="2:29" x14ac:dyDescent="0.25">
      <c r="B1431" s="21" t="s">
        <v>13252</v>
      </c>
      <c r="C1431" s="22" t="s">
        <v>10360</v>
      </c>
      <c r="D1431" s="23" t="s">
        <v>7434</v>
      </c>
      <c r="E1431" s="23" t="s">
        <v>18169</v>
      </c>
      <c r="F1431" s="23" t="s">
        <v>8011</v>
      </c>
      <c r="G1431" s="23" t="s">
        <v>19910</v>
      </c>
      <c r="H1431" s="23" t="s">
        <v>19963</v>
      </c>
      <c r="I1431" s="23" t="s">
        <v>19920</v>
      </c>
      <c r="J1431" s="23" t="s">
        <v>19921</v>
      </c>
      <c r="K1431" s="23" t="s">
        <v>19964</v>
      </c>
      <c r="L1431" s="24" t="s">
        <v>19965</v>
      </c>
      <c r="M1431" s="23" t="s">
        <v>7274</v>
      </c>
      <c r="N1431" s="23" t="s">
        <v>8500</v>
      </c>
      <c r="O1431" s="23" t="s">
        <v>19966</v>
      </c>
      <c r="P1431" s="25" t="s">
        <v>19967</v>
      </c>
      <c r="Q1431" s="25" t="s">
        <v>19968</v>
      </c>
      <c r="R1431" s="25" t="s">
        <v>7225</v>
      </c>
      <c r="S1431" s="25" t="s">
        <v>7225</v>
      </c>
      <c r="T1431" s="23" t="s">
        <v>7226</v>
      </c>
      <c r="U1431" s="23" t="s">
        <v>7226</v>
      </c>
      <c r="V1431" s="25" t="s">
        <v>19968</v>
      </c>
      <c r="W1431" s="23" t="s">
        <v>19618</v>
      </c>
      <c r="X1431" s="23" t="s">
        <v>8026</v>
      </c>
      <c r="Y1431" s="23" t="s">
        <v>13768</v>
      </c>
      <c r="Z1431" s="25" t="s">
        <v>19969</v>
      </c>
      <c r="AA1431" s="23" t="s">
        <v>7226</v>
      </c>
      <c r="AB1431" s="23" t="s">
        <v>7226</v>
      </c>
      <c r="AC1431" s="25" t="s">
        <v>7225</v>
      </c>
    </row>
    <row r="1432" spans="2:29" x14ac:dyDescent="0.25">
      <c r="B1432" s="21" t="s">
        <v>13252</v>
      </c>
      <c r="C1432" s="22" t="s">
        <v>10360</v>
      </c>
      <c r="D1432" s="23" t="s">
        <v>7434</v>
      </c>
      <c r="E1432" s="23" t="s">
        <v>18169</v>
      </c>
      <c r="F1432" s="23" t="s">
        <v>8011</v>
      </c>
      <c r="G1432" s="23" t="s">
        <v>19910</v>
      </c>
      <c r="H1432" s="23" t="s">
        <v>19970</v>
      </c>
      <c r="I1432" s="23" t="s">
        <v>19920</v>
      </c>
      <c r="J1432" s="23" t="s">
        <v>19921</v>
      </c>
      <c r="K1432" s="23" t="s">
        <v>19971</v>
      </c>
      <c r="L1432" s="24" t="s">
        <v>19972</v>
      </c>
      <c r="M1432" s="23" t="s">
        <v>7274</v>
      </c>
      <c r="N1432" s="23" t="s">
        <v>8500</v>
      </c>
      <c r="O1432" s="23" t="s">
        <v>19973</v>
      </c>
      <c r="P1432" s="25" t="s">
        <v>19974</v>
      </c>
      <c r="Q1432" s="25" t="s">
        <v>19975</v>
      </c>
      <c r="R1432" s="25" t="s">
        <v>7225</v>
      </c>
      <c r="S1432" s="25" t="s">
        <v>7225</v>
      </c>
      <c r="T1432" s="23" t="s">
        <v>7226</v>
      </c>
      <c r="U1432" s="23" t="s">
        <v>7226</v>
      </c>
      <c r="V1432" s="25" t="s">
        <v>19975</v>
      </c>
      <c r="W1432" s="23" t="s">
        <v>19618</v>
      </c>
      <c r="X1432" s="23" t="s">
        <v>8026</v>
      </c>
      <c r="Y1432" s="23" t="s">
        <v>13768</v>
      </c>
      <c r="Z1432" s="25" t="s">
        <v>19976</v>
      </c>
      <c r="AA1432" s="23" t="s">
        <v>7226</v>
      </c>
      <c r="AB1432" s="23" t="s">
        <v>7226</v>
      </c>
      <c r="AC1432" s="25" t="s">
        <v>7225</v>
      </c>
    </row>
    <row r="1433" spans="2:29" x14ac:dyDescent="0.25">
      <c r="B1433" s="21" t="s">
        <v>13252</v>
      </c>
      <c r="C1433" s="22" t="s">
        <v>10360</v>
      </c>
      <c r="D1433" s="23" t="s">
        <v>7434</v>
      </c>
      <c r="E1433" s="23" t="s">
        <v>18169</v>
      </c>
      <c r="F1433" s="23" t="s">
        <v>8011</v>
      </c>
      <c r="G1433" s="23" t="s">
        <v>19910</v>
      </c>
      <c r="H1433" s="23" t="s">
        <v>19977</v>
      </c>
      <c r="I1433" s="23" t="s">
        <v>19920</v>
      </c>
      <c r="J1433" s="23" t="s">
        <v>19921</v>
      </c>
      <c r="K1433" s="23" t="s">
        <v>19978</v>
      </c>
      <c r="L1433" s="24" t="s">
        <v>19979</v>
      </c>
      <c r="M1433" s="23" t="s">
        <v>7274</v>
      </c>
      <c r="N1433" s="23" t="s">
        <v>8500</v>
      </c>
      <c r="O1433" s="23" t="s">
        <v>19980</v>
      </c>
      <c r="P1433" s="25" t="s">
        <v>19981</v>
      </c>
      <c r="Q1433" s="25" t="s">
        <v>19982</v>
      </c>
      <c r="R1433" s="25" t="s">
        <v>7225</v>
      </c>
      <c r="S1433" s="25" t="s">
        <v>7225</v>
      </c>
      <c r="T1433" s="23" t="s">
        <v>7226</v>
      </c>
      <c r="U1433" s="23" t="s">
        <v>7226</v>
      </c>
      <c r="V1433" s="25" t="s">
        <v>19982</v>
      </c>
      <c r="W1433" s="23" t="s">
        <v>19618</v>
      </c>
      <c r="X1433" s="23" t="s">
        <v>8026</v>
      </c>
      <c r="Y1433" s="23" t="s">
        <v>13768</v>
      </c>
      <c r="Z1433" s="25" t="s">
        <v>19983</v>
      </c>
      <c r="AA1433" s="23" t="s">
        <v>7226</v>
      </c>
      <c r="AB1433" s="23" t="s">
        <v>7226</v>
      </c>
      <c r="AC1433" s="25" t="s">
        <v>7225</v>
      </c>
    </row>
    <row r="1434" spans="2:29" x14ac:dyDescent="0.25">
      <c r="B1434" s="21" t="s">
        <v>13252</v>
      </c>
      <c r="C1434" s="22" t="s">
        <v>10360</v>
      </c>
      <c r="D1434" s="23" t="s">
        <v>7434</v>
      </c>
      <c r="E1434" s="23" t="s">
        <v>18169</v>
      </c>
      <c r="F1434" s="23" t="s">
        <v>8011</v>
      </c>
      <c r="G1434" s="23" t="s">
        <v>19910</v>
      </c>
      <c r="H1434" s="23" t="s">
        <v>19984</v>
      </c>
      <c r="I1434" s="23" t="s">
        <v>19920</v>
      </c>
      <c r="J1434" s="23" t="s">
        <v>19921</v>
      </c>
      <c r="K1434" s="23" t="s">
        <v>19985</v>
      </c>
      <c r="L1434" s="24" t="s">
        <v>19986</v>
      </c>
      <c r="M1434" s="23" t="s">
        <v>7274</v>
      </c>
      <c r="N1434" s="23" t="s">
        <v>8500</v>
      </c>
      <c r="O1434" s="23" t="s">
        <v>19959</v>
      </c>
      <c r="P1434" s="25" t="s">
        <v>19987</v>
      </c>
      <c r="Q1434" s="25" t="s">
        <v>19988</v>
      </c>
      <c r="R1434" s="25" t="s">
        <v>7225</v>
      </c>
      <c r="S1434" s="25" t="s">
        <v>7225</v>
      </c>
      <c r="T1434" s="23" t="s">
        <v>7226</v>
      </c>
      <c r="U1434" s="23" t="s">
        <v>7226</v>
      </c>
      <c r="V1434" s="25" t="s">
        <v>19988</v>
      </c>
      <c r="W1434" s="23" t="s">
        <v>19618</v>
      </c>
      <c r="X1434" s="23" t="s">
        <v>8026</v>
      </c>
      <c r="Y1434" s="23" t="s">
        <v>13768</v>
      </c>
      <c r="Z1434" s="25" t="s">
        <v>19989</v>
      </c>
      <c r="AA1434" s="23" t="s">
        <v>7226</v>
      </c>
      <c r="AB1434" s="23" t="s">
        <v>7226</v>
      </c>
      <c r="AC1434" s="25" t="s">
        <v>7225</v>
      </c>
    </row>
    <row r="1435" spans="2:29" x14ac:dyDescent="0.25">
      <c r="B1435" s="21" t="s">
        <v>13252</v>
      </c>
      <c r="C1435" s="22" t="s">
        <v>10360</v>
      </c>
      <c r="D1435" s="23" t="s">
        <v>7434</v>
      </c>
      <c r="E1435" s="23" t="s">
        <v>18169</v>
      </c>
      <c r="F1435" s="23" t="s">
        <v>8011</v>
      </c>
      <c r="G1435" s="23" t="s">
        <v>19910</v>
      </c>
      <c r="H1435" s="23" t="s">
        <v>19990</v>
      </c>
      <c r="I1435" s="23" t="s">
        <v>19920</v>
      </c>
      <c r="J1435" s="23" t="s">
        <v>19921</v>
      </c>
      <c r="K1435" s="23" t="s">
        <v>19991</v>
      </c>
      <c r="L1435" s="24" t="s">
        <v>19992</v>
      </c>
      <c r="M1435" s="23" t="s">
        <v>7274</v>
      </c>
      <c r="N1435" s="23" t="s">
        <v>8500</v>
      </c>
      <c r="O1435" s="23" t="s">
        <v>19993</v>
      </c>
      <c r="P1435" s="25" t="s">
        <v>19994</v>
      </c>
      <c r="Q1435" s="25" t="s">
        <v>19995</v>
      </c>
      <c r="R1435" s="25" t="s">
        <v>7225</v>
      </c>
      <c r="S1435" s="25" t="s">
        <v>7225</v>
      </c>
      <c r="T1435" s="23" t="s">
        <v>7226</v>
      </c>
      <c r="U1435" s="23" t="s">
        <v>7226</v>
      </c>
      <c r="V1435" s="25" t="s">
        <v>19995</v>
      </c>
      <c r="W1435" s="23" t="s">
        <v>19618</v>
      </c>
      <c r="X1435" s="23" t="s">
        <v>8026</v>
      </c>
      <c r="Y1435" s="23" t="s">
        <v>13768</v>
      </c>
      <c r="Z1435" s="25" t="s">
        <v>19996</v>
      </c>
      <c r="AA1435" s="23" t="s">
        <v>7226</v>
      </c>
      <c r="AB1435" s="23" t="s">
        <v>7226</v>
      </c>
      <c r="AC1435" s="25" t="s">
        <v>7225</v>
      </c>
    </row>
    <row r="1436" spans="2:29" x14ac:dyDescent="0.25">
      <c r="B1436" s="21" t="s">
        <v>13252</v>
      </c>
      <c r="C1436" s="22" t="s">
        <v>10360</v>
      </c>
      <c r="D1436" s="23" t="s">
        <v>7434</v>
      </c>
      <c r="E1436" s="23" t="s">
        <v>18169</v>
      </c>
      <c r="F1436" s="23" t="s">
        <v>8011</v>
      </c>
      <c r="G1436" s="23" t="s">
        <v>19910</v>
      </c>
      <c r="H1436" s="23" t="s">
        <v>19997</v>
      </c>
      <c r="I1436" s="23" t="s">
        <v>19920</v>
      </c>
      <c r="J1436" s="23" t="s">
        <v>19921</v>
      </c>
      <c r="K1436" s="23" t="s">
        <v>19998</v>
      </c>
      <c r="L1436" s="24" t="s">
        <v>19999</v>
      </c>
      <c r="M1436" s="23" t="s">
        <v>7274</v>
      </c>
      <c r="N1436" s="23" t="s">
        <v>8500</v>
      </c>
      <c r="O1436" s="23" t="s">
        <v>20000</v>
      </c>
      <c r="P1436" s="25" t="s">
        <v>20001</v>
      </c>
      <c r="Q1436" s="25" t="s">
        <v>20002</v>
      </c>
      <c r="R1436" s="25" t="s">
        <v>7225</v>
      </c>
      <c r="S1436" s="25" t="s">
        <v>7225</v>
      </c>
      <c r="T1436" s="23" t="s">
        <v>7226</v>
      </c>
      <c r="U1436" s="23" t="s">
        <v>7226</v>
      </c>
      <c r="V1436" s="25" t="s">
        <v>20002</v>
      </c>
      <c r="W1436" s="23" t="s">
        <v>19618</v>
      </c>
      <c r="X1436" s="23" t="s">
        <v>8026</v>
      </c>
      <c r="Y1436" s="23" t="s">
        <v>13768</v>
      </c>
      <c r="Z1436" s="25" t="s">
        <v>20003</v>
      </c>
      <c r="AA1436" s="23" t="s">
        <v>7226</v>
      </c>
      <c r="AB1436" s="23" t="s">
        <v>7226</v>
      </c>
      <c r="AC1436" s="25" t="s">
        <v>7225</v>
      </c>
    </row>
    <row r="1437" spans="2:29" x14ac:dyDescent="0.25">
      <c r="B1437" s="21" t="s">
        <v>13252</v>
      </c>
      <c r="C1437" s="22" t="s">
        <v>10360</v>
      </c>
      <c r="D1437" s="23" t="s">
        <v>7434</v>
      </c>
      <c r="E1437" s="23" t="s">
        <v>18169</v>
      </c>
      <c r="F1437" s="23" t="s">
        <v>8011</v>
      </c>
      <c r="G1437" s="23" t="s">
        <v>19910</v>
      </c>
      <c r="H1437" s="23" t="s">
        <v>20004</v>
      </c>
      <c r="I1437" s="23" t="s">
        <v>19920</v>
      </c>
      <c r="J1437" s="23" t="s">
        <v>19921</v>
      </c>
      <c r="K1437" s="23" t="s">
        <v>20005</v>
      </c>
      <c r="L1437" s="24" t="s">
        <v>20006</v>
      </c>
      <c r="M1437" s="23" t="s">
        <v>7274</v>
      </c>
      <c r="N1437" s="23" t="s">
        <v>8500</v>
      </c>
      <c r="O1437" s="23" t="s">
        <v>20007</v>
      </c>
      <c r="P1437" s="25" t="s">
        <v>20008</v>
      </c>
      <c r="Q1437" s="25" t="s">
        <v>20009</v>
      </c>
      <c r="R1437" s="25" t="s">
        <v>7225</v>
      </c>
      <c r="S1437" s="25" t="s">
        <v>7225</v>
      </c>
      <c r="T1437" s="23" t="s">
        <v>7226</v>
      </c>
      <c r="U1437" s="23" t="s">
        <v>7226</v>
      </c>
      <c r="V1437" s="25" t="s">
        <v>20009</v>
      </c>
      <c r="W1437" s="23" t="s">
        <v>19618</v>
      </c>
      <c r="X1437" s="23" t="s">
        <v>8026</v>
      </c>
      <c r="Y1437" s="23" t="s">
        <v>13768</v>
      </c>
      <c r="Z1437" s="25" t="s">
        <v>20010</v>
      </c>
      <c r="AA1437" s="23" t="s">
        <v>7226</v>
      </c>
      <c r="AB1437" s="23" t="s">
        <v>7226</v>
      </c>
      <c r="AC1437" s="25" t="s">
        <v>7225</v>
      </c>
    </row>
    <row r="1438" spans="2:29" x14ac:dyDescent="0.25">
      <c r="B1438" s="21" t="s">
        <v>13252</v>
      </c>
      <c r="C1438" s="22" t="s">
        <v>10360</v>
      </c>
      <c r="D1438" s="23" t="s">
        <v>7434</v>
      </c>
      <c r="E1438" s="23" t="s">
        <v>18169</v>
      </c>
      <c r="F1438" s="23" t="s">
        <v>8011</v>
      </c>
      <c r="G1438" s="23" t="s">
        <v>19910</v>
      </c>
      <c r="H1438" s="23" t="s">
        <v>20011</v>
      </c>
      <c r="I1438" s="23" t="s">
        <v>19920</v>
      </c>
      <c r="J1438" s="23" t="s">
        <v>19921</v>
      </c>
      <c r="K1438" s="23" t="s">
        <v>20012</v>
      </c>
      <c r="L1438" s="24" t="s">
        <v>20013</v>
      </c>
      <c r="M1438" s="23" t="s">
        <v>7274</v>
      </c>
      <c r="N1438" s="23" t="s">
        <v>8500</v>
      </c>
      <c r="O1438" s="23" t="s">
        <v>20014</v>
      </c>
      <c r="P1438" s="25" t="s">
        <v>20015</v>
      </c>
      <c r="Q1438" s="25" t="s">
        <v>20016</v>
      </c>
      <c r="R1438" s="25" t="s">
        <v>7225</v>
      </c>
      <c r="S1438" s="25" t="s">
        <v>7225</v>
      </c>
      <c r="T1438" s="23" t="s">
        <v>7226</v>
      </c>
      <c r="U1438" s="23" t="s">
        <v>7226</v>
      </c>
      <c r="V1438" s="25" t="s">
        <v>20016</v>
      </c>
      <c r="W1438" s="23" t="s">
        <v>19618</v>
      </c>
      <c r="X1438" s="23" t="s">
        <v>8026</v>
      </c>
      <c r="Y1438" s="23" t="s">
        <v>13768</v>
      </c>
      <c r="Z1438" s="25" t="s">
        <v>20017</v>
      </c>
      <c r="AA1438" s="23" t="s">
        <v>7226</v>
      </c>
      <c r="AB1438" s="23" t="s">
        <v>7226</v>
      </c>
      <c r="AC1438" s="25" t="s">
        <v>7225</v>
      </c>
    </row>
    <row r="1439" spans="2:29" x14ac:dyDescent="0.25">
      <c r="B1439" s="21" t="s">
        <v>13252</v>
      </c>
      <c r="C1439" s="22" t="s">
        <v>10360</v>
      </c>
      <c r="D1439" s="23" t="s">
        <v>7434</v>
      </c>
      <c r="E1439" s="23" t="s">
        <v>18169</v>
      </c>
      <c r="F1439" s="23" t="s">
        <v>8011</v>
      </c>
      <c r="G1439" s="23" t="s">
        <v>19910</v>
      </c>
      <c r="H1439" s="23" t="s">
        <v>20018</v>
      </c>
      <c r="I1439" s="23" t="s">
        <v>19920</v>
      </c>
      <c r="J1439" s="23" t="s">
        <v>19921</v>
      </c>
      <c r="K1439" s="23" t="s">
        <v>20019</v>
      </c>
      <c r="L1439" s="24" t="s">
        <v>20020</v>
      </c>
      <c r="M1439" s="23" t="s">
        <v>7274</v>
      </c>
      <c r="N1439" s="23" t="s">
        <v>8500</v>
      </c>
      <c r="O1439" s="23" t="s">
        <v>20021</v>
      </c>
      <c r="P1439" s="25" t="s">
        <v>20022</v>
      </c>
      <c r="Q1439" s="25" t="s">
        <v>20023</v>
      </c>
      <c r="R1439" s="25" t="s">
        <v>7225</v>
      </c>
      <c r="S1439" s="25" t="s">
        <v>7225</v>
      </c>
      <c r="T1439" s="23" t="s">
        <v>7226</v>
      </c>
      <c r="U1439" s="23" t="s">
        <v>7226</v>
      </c>
      <c r="V1439" s="25" t="s">
        <v>20023</v>
      </c>
      <c r="W1439" s="23" t="s">
        <v>19618</v>
      </c>
      <c r="X1439" s="23" t="s">
        <v>8026</v>
      </c>
      <c r="Y1439" s="23" t="s">
        <v>13768</v>
      </c>
      <c r="Z1439" s="25" t="s">
        <v>20024</v>
      </c>
      <c r="AA1439" s="23" t="s">
        <v>7226</v>
      </c>
      <c r="AB1439" s="23" t="s">
        <v>7226</v>
      </c>
      <c r="AC1439" s="25" t="s">
        <v>7225</v>
      </c>
    </row>
    <row r="1440" spans="2:29" x14ac:dyDescent="0.25">
      <c r="B1440" s="21" t="s">
        <v>13252</v>
      </c>
      <c r="C1440" s="22" t="s">
        <v>10360</v>
      </c>
      <c r="D1440" s="23" t="s">
        <v>7434</v>
      </c>
      <c r="E1440" s="23" t="s">
        <v>18169</v>
      </c>
      <c r="F1440" s="23" t="s">
        <v>8011</v>
      </c>
      <c r="G1440" s="23" t="s">
        <v>19910</v>
      </c>
      <c r="H1440" s="23" t="s">
        <v>20025</v>
      </c>
      <c r="I1440" s="23" t="s">
        <v>19920</v>
      </c>
      <c r="J1440" s="23" t="s">
        <v>19921</v>
      </c>
      <c r="K1440" s="23" t="s">
        <v>20026</v>
      </c>
      <c r="L1440" s="24" t="s">
        <v>20027</v>
      </c>
      <c r="M1440" s="23" t="s">
        <v>7274</v>
      </c>
      <c r="N1440" s="23" t="s">
        <v>8500</v>
      </c>
      <c r="O1440" s="23" t="s">
        <v>20028</v>
      </c>
      <c r="P1440" s="25" t="s">
        <v>20029</v>
      </c>
      <c r="Q1440" s="25" t="s">
        <v>20030</v>
      </c>
      <c r="R1440" s="25" t="s">
        <v>7225</v>
      </c>
      <c r="S1440" s="25" t="s">
        <v>7225</v>
      </c>
      <c r="T1440" s="23" t="s">
        <v>7226</v>
      </c>
      <c r="U1440" s="23" t="s">
        <v>7226</v>
      </c>
      <c r="V1440" s="25" t="s">
        <v>20030</v>
      </c>
      <c r="W1440" s="23" t="s">
        <v>19618</v>
      </c>
      <c r="X1440" s="23" t="s">
        <v>8026</v>
      </c>
      <c r="Y1440" s="23" t="s">
        <v>13768</v>
      </c>
      <c r="Z1440" s="25" t="s">
        <v>20031</v>
      </c>
      <c r="AA1440" s="23" t="s">
        <v>7226</v>
      </c>
      <c r="AB1440" s="23" t="s">
        <v>7226</v>
      </c>
      <c r="AC1440" s="25" t="s">
        <v>7225</v>
      </c>
    </row>
    <row r="1441" spans="2:29" x14ac:dyDescent="0.25">
      <c r="B1441" s="21" t="s">
        <v>13252</v>
      </c>
      <c r="C1441" s="22" t="s">
        <v>10360</v>
      </c>
      <c r="D1441" s="23" t="s">
        <v>7434</v>
      </c>
      <c r="E1441" s="23" t="s">
        <v>18169</v>
      </c>
      <c r="F1441" s="23" t="s">
        <v>8011</v>
      </c>
      <c r="G1441" s="23" t="s">
        <v>19910</v>
      </c>
      <c r="H1441" s="23" t="s">
        <v>20032</v>
      </c>
      <c r="I1441" s="23" t="s">
        <v>19920</v>
      </c>
      <c r="J1441" s="23" t="s">
        <v>19921</v>
      </c>
      <c r="K1441" s="23" t="s">
        <v>20033</v>
      </c>
      <c r="L1441" s="24" t="s">
        <v>20034</v>
      </c>
      <c r="M1441" s="23" t="s">
        <v>7274</v>
      </c>
      <c r="N1441" s="23" t="s">
        <v>8500</v>
      </c>
      <c r="O1441" s="23" t="s">
        <v>20035</v>
      </c>
      <c r="P1441" s="25" t="s">
        <v>20036</v>
      </c>
      <c r="Q1441" s="25" t="s">
        <v>20037</v>
      </c>
      <c r="R1441" s="25" t="s">
        <v>7225</v>
      </c>
      <c r="S1441" s="25" t="s">
        <v>7225</v>
      </c>
      <c r="T1441" s="23" t="s">
        <v>7226</v>
      </c>
      <c r="U1441" s="23" t="s">
        <v>7226</v>
      </c>
      <c r="V1441" s="25" t="s">
        <v>20037</v>
      </c>
      <c r="W1441" s="23" t="s">
        <v>19618</v>
      </c>
      <c r="X1441" s="23" t="s">
        <v>8026</v>
      </c>
      <c r="Y1441" s="23" t="s">
        <v>13768</v>
      </c>
      <c r="Z1441" s="25" t="s">
        <v>20038</v>
      </c>
      <c r="AA1441" s="23" t="s">
        <v>7226</v>
      </c>
      <c r="AB1441" s="23" t="s">
        <v>7226</v>
      </c>
      <c r="AC1441" s="25" t="s">
        <v>7225</v>
      </c>
    </row>
    <row r="1442" spans="2:29" x14ac:dyDescent="0.25">
      <c r="B1442" s="21" t="s">
        <v>13252</v>
      </c>
      <c r="C1442" s="22" t="s">
        <v>10360</v>
      </c>
      <c r="D1442" s="23" t="s">
        <v>7434</v>
      </c>
      <c r="E1442" s="23" t="s">
        <v>18169</v>
      </c>
      <c r="F1442" s="23" t="s">
        <v>8011</v>
      </c>
      <c r="G1442" s="23" t="s">
        <v>19910</v>
      </c>
      <c r="H1442" s="23" t="s">
        <v>20039</v>
      </c>
      <c r="I1442" s="23" t="s">
        <v>19920</v>
      </c>
      <c r="J1442" s="23" t="s">
        <v>19921</v>
      </c>
      <c r="K1442" s="23" t="s">
        <v>20040</v>
      </c>
      <c r="L1442" s="24" t="s">
        <v>20041</v>
      </c>
      <c r="M1442" s="23" t="s">
        <v>7274</v>
      </c>
      <c r="N1442" s="23" t="s">
        <v>8500</v>
      </c>
      <c r="O1442" s="23" t="s">
        <v>19924</v>
      </c>
      <c r="P1442" s="25" t="s">
        <v>20042</v>
      </c>
      <c r="Q1442" s="25" t="s">
        <v>20043</v>
      </c>
      <c r="R1442" s="25" t="s">
        <v>7225</v>
      </c>
      <c r="S1442" s="25" t="s">
        <v>7225</v>
      </c>
      <c r="T1442" s="23" t="s">
        <v>7226</v>
      </c>
      <c r="U1442" s="23" t="s">
        <v>7226</v>
      </c>
      <c r="V1442" s="25" t="s">
        <v>20043</v>
      </c>
      <c r="W1442" s="23" t="s">
        <v>19618</v>
      </c>
      <c r="X1442" s="23" t="s">
        <v>8026</v>
      </c>
      <c r="Y1442" s="23" t="s">
        <v>13768</v>
      </c>
      <c r="Z1442" s="25" t="s">
        <v>20044</v>
      </c>
      <c r="AA1442" s="23" t="s">
        <v>7226</v>
      </c>
      <c r="AB1442" s="23" t="s">
        <v>7226</v>
      </c>
      <c r="AC1442" s="25" t="s">
        <v>7225</v>
      </c>
    </row>
    <row r="1443" spans="2:29" x14ac:dyDescent="0.25">
      <c r="B1443" s="21" t="s">
        <v>13252</v>
      </c>
      <c r="C1443" s="22" t="s">
        <v>10360</v>
      </c>
      <c r="D1443" s="23" t="s">
        <v>7434</v>
      </c>
      <c r="E1443" s="23" t="s">
        <v>18169</v>
      </c>
      <c r="F1443" s="23" t="s">
        <v>8011</v>
      </c>
      <c r="G1443" s="23" t="s">
        <v>19910</v>
      </c>
      <c r="H1443" s="23" t="s">
        <v>20045</v>
      </c>
      <c r="I1443" s="23" t="s">
        <v>19920</v>
      </c>
      <c r="J1443" s="23" t="s">
        <v>19921</v>
      </c>
      <c r="K1443" s="23" t="s">
        <v>20046</v>
      </c>
      <c r="L1443" s="24" t="s">
        <v>20047</v>
      </c>
      <c r="M1443" s="23" t="s">
        <v>7274</v>
      </c>
      <c r="N1443" s="23" t="s">
        <v>8500</v>
      </c>
      <c r="O1443" s="23" t="s">
        <v>19973</v>
      </c>
      <c r="P1443" s="25" t="s">
        <v>20048</v>
      </c>
      <c r="Q1443" s="25" t="s">
        <v>20049</v>
      </c>
      <c r="R1443" s="25" t="s">
        <v>7225</v>
      </c>
      <c r="S1443" s="25" t="s">
        <v>7225</v>
      </c>
      <c r="T1443" s="23" t="s">
        <v>7226</v>
      </c>
      <c r="U1443" s="23" t="s">
        <v>7226</v>
      </c>
      <c r="V1443" s="25" t="s">
        <v>20049</v>
      </c>
      <c r="W1443" s="23" t="s">
        <v>19618</v>
      </c>
      <c r="X1443" s="23" t="s">
        <v>8026</v>
      </c>
      <c r="Y1443" s="23" t="s">
        <v>13768</v>
      </c>
      <c r="Z1443" s="25" t="s">
        <v>20050</v>
      </c>
      <c r="AA1443" s="23" t="s">
        <v>7226</v>
      </c>
      <c r="AB1443" s="23" t="s">
        <v>7226</v>
      </c>
      <c r="AC1443" s="25" t="s">
        <v>7225</v>
      </c>
    </row>
    <row r="1444" spans="2:29" x14ac:dyDescent="0.25">
      <c r="B1444" s="21"/>
      <c r="C1444" s="22"/>
      <c r="D1444" s="23"/>
      <c r="E1444" s="23"/>
      <c r="F1444" s="23"/>
      <c r="G1444" s="23"/>
      <c r="H1444" s="26"/>
      <c r="I1444" s="23"/>
      <c r="J1444" s="26"/>
      <c r="K1444" s="26"/>
      <c r="L1444" s="27" t="s">
        <v>20051</v>
      </c>
      <c r="M1444" s="26"/>
      <c r="N1444" s="26"/>
      <c r="O1444" s="26"/>
      <c r="P1444" s="28" t="s">
        <v>20052</v>
      </c>
      <c r="Q1444" s="28" t="s">
        <v>20053</v>
      </c>
      <c r="R1444" s="28" t="s">
        <v>7225</v>
      </c>
      <c r="S1444" s="28" t="s">
        <v>7225</v>
      </c>
      <c r="T1444" s="26"/>
      <c r="U1444" s="26"/>
      <c r="V1444" s="28" t="s">
        <v>20053</v>
      </c>
      <c r="W1444" s="26"/>
      <c r="X1444" s="26"/>
      <c r="Y1444" s="26"/>
      <c r="Z1444" s="28" t="s">
        <v>20054</v>
      </c>
      <c r="AA1444" s="26"/>
      <c r="AB1444" s="26"/>
      <c r="AC1444" s="28" t="s">
        <v>7225</v>
      </c>
    </row>
    <row r="1445" spans="2:29" x14ac:dyDescent="0.25">
      <c r="B1445" s="21" t="s">
        <v>13252</v>
      </c>
      <c r="C1445" s="22" t="s">
        <v>10360</v>
      </c>
      <c r="D1445" s="23" t="s">
        <v>8011</v>
      </c>
      <c r="E1445" s="23" t="s">
        <v>18169</v>
      </c>
      <c r="F1445" s="23" t="s">
        <v>13252</v>
      </c>
      <c r="G1445" s="23" t="s">
        <v>19910</v>
      </c>
      <c r="H1445" s="23" t="s">
        <v>20055</v>
      </c>
      <c r="I1445" s="23" t="s">
        <v>20056</v>
      </c>
      <c r="J1445" s="23" t="s">
        <v>19921</v>
      </c>
      <c r="K1445" s="23" t="s">
        <v>20057</v>
      </c>
      <c r="L1445" s="24" t="s">
        <v>19787</v>
      </c>
      <c r="M1445" s="23" t="s">
        <v>7274</v>
      </c>
      <c r="N1445" s="23" t="s">
        <v>7450</v>
      </c>
      <c r="O1445" s="23" t="s">
        <v>20058</v>
      </c>
      <c r="P1445" s="25" t="s">
        <v>20059</v>
      </c>
      <c r="Q1445" s="25" t="s">
        <v>19789</v>
      </c>
      <c r="R1445" s="25" t="s">
        <v>7225</v>
      </c>
      <c r="S1445" s="25" t="s">
        <v>7225</v>
      </c>
      <c r="T1445" s="23" t="s">
        <v>7226</v>
      </c>
      <c r="U1445" s="23" t="s">
        <v>7226</v>
      </c>
      <c r="V1445" s="25" t="s">
        <v>19789</v>
      </c>
      <c r="W1445" s="23" t="s">
        <v>19618</v>
      </c>
      <c r="X1445" s="23" t="s">
        <v>7226</v>
      </c>
      <c r="Y1445" s="23" t="s">
        <v>7226</v>
      </c>
      <c r="Z1445" s="25" t="s">
        <v>7225</v>
      </c>
      <c r="AA1445" s="23" t="s">
        <v>8026</v>
      </c>
      <c r="AB1445" s="23" t="s">
        <v>15573</v>
      </c>
      <c r="AC1445" s="25" t="s">
        <v>20060</v>
      </c>
    </row>
    <row r="1446" spans="2:29" x14ac:dyDescent="0.25">
      <c r="B1446" s="21" t="s">
        <v>13252</v>
      </c>
      <c r="C1446" s="22" t="s">
        <v>10360</v>
      </c>
      <c r="D1446" s="23" t="s">
        <v>8011</v>
      </c>
      <c r="E1446" s="23" t="s">
        <v>18169</v>
      </c>
      <c r="F1446" s="23" t="s">
        <v>13252</v>
      </c>
      <c r="G1446" s="23" t="s">
        <v>19910</v>
      </c>
      <c r="H1446" s="23" t="s">
        <v>20061</v>
      </c>
      <c r="I1446" s="23" t="s">
        <v>20056</v>
      </c>
      <c r="J1446" s="23" t="s">
        <v>19921</v>
      </c>
      <c r="K1446" s="23" t="s">
        <v>20062</v>
      </c>
      <c r="L1446" s="24" t="s">
        <v>20063</v>
      </c>
      <c r="M1446" s="23" t="s">
        <v>7274</v>
      </c>
      <c r="N1446" s="23" t="s">
        <v>7450</v>
      </c>
      <c r="O1446" s="23" t="s">
        <v>20064</v>
      </c>
      <c r="P1446" s="25" t="s">
        <v>20065</v>
      </c>
      <c r="Q1446" s="25" t="s">
        <v>20066</v>
      </c>
      <c r="R1446" s="25" t="s">
        <v>7225</v>
      </c>
      <c r="S1446" s="25" t="s">
        <v>7225</v>
      </c>
      <c r="T1446" s="23" t="s">
        <v>7226</v>
      </c>
      <c r="U1446" s="23" t="s">
        <v>7226</v>
      </c>
      <c r="V1446" s="25" t="s">
        <v>20066</v>
      </c>
      <c r="W1446" s="23" t="s">
        <v>19618</v>
      </c>
      <c r="X1446" s="23" t="s">
        <v>7226</v>
      </c>
      <c r="Y1446" s="23" t="s">
        <v>7226</v>
      </c>
      <c r="Z1446" s="25" t="s">
        <v>7225</v>
      </c>
      <c r="AA1446" s="23" t="s">
        <v>8026</v>
      </c>
      <c r="AB1446" s="23" t="s">
        <v>15573</v>
      </c>
      <c r="AC1446" s="25" t="s">
        <v>20067</v>
      </c>
    </row>
    <row r="1447" spans="2:29" x14ac:dyDescent="0.25">
      <c r="B1447" s="21" t="s">
        <v>13252</v>
      </c>
      <c r="C1447" s="22" t="s">
        <v>10360</v>
      </c>
      <c r="D1447" s="23" t="s">
        <v>8011</v>
      </c>
      <c r="E1447" s="23" t="s">
        <v>18169</v>
      </c>
      <c r="F1447" s="23" t="s">
        <v>13252</v>
      </c>
      <c r="G1447" s="23" t="s">
        <v>19910</v>
      </c>
      <c r="H1447" s="23" t="s">
        <v>20068</v>
      </c>
      <c r="I1447" s="23" t="s">
        <v>20056</v>
      </c>
      <c r="J1447" s="23" t="s">
        <v>19921</v>
      </c>
      <c r="K1447" s="23" t="s">
        <v>20069</v>
      </c>
      <c r="L1447" s="24" t="s">
        <v>16886</v>
      </c>
      <c r="M1447" s="23" t="s">
        <v>7274</v>
      </c>
      <c r="N1447" s="23" t="s">
        <v>7450</v>
      </c>
      <c r="O1447" s="23" t="s">
        <v>20070</v>
      </c>
      <c r="P1447" s="25" t="s">
        <v>20071</v>
      </c>
      <c r="Q1447" s="25" t="s">
        <v>20072</v>
      </c>
      <c r="R1447" s="25" t="s">
        <v>7225</v>
      </c>
      <c r="S1447" s="25" t="s">
        <v>7225</v>
      </c>
      <c r="T1447" s="23" t="s">
        <v>7226</v>
      </c>
      <c r="U1447" s="23" t="s">
        <v>7226</v>
      </c>
      <c r="V1447" s="25" t="s">
        <v>20072</v>
      </c>
      <c r="W1447" s="23" t="s">
        <v>19618</v>
      </c>
      <c r="X1447" s="23" t="s">
        <v>7226</v>
      </c>
      <c r="Y1447" s="23" t="s">
        <v>7226</v>
      </c>
      <c r="Z1447" s="25" t="s">
        <v>7225</v>
      </c>
      <c r="AA1447" s="23" t="s">
        <v>8026</v>
      </c>
      <c r="AB1447" s="23" t="s">
        <v>15573</v>
      </c>
      <c r="AC1447" s="25" t="s">
        <v>20073</v>
      </c>
    </row>
    <row r="1448" spans="2:29" x14ac:dyDescent="0.25">
      <c r="B1448" s="21" t="s">
        <v>13252</v>
      </c>
      <c r="C1448" s="22" t="s">
        <v>10360</v>
      </c>
      <c r="D1448" s="23" t="s">
        <v>8011</v>
      </c>
      <c r="E1448" s="23" t="s">
        <v>18169</v>
      </c>
      <c r="F1448" s="23" t="s">
        <v>13252</v>
      </c>
      <c r="G1448" s="23" t="s">
        <v>19910</v>
      </c>
      <c r="H1448" s="23" t="s">
        <v>20074</v>
      </c>
      <c r="I1448" s="23" t="s">
        <v>20056</v>
      </c>
      <c r="J1448" s="23" t="s">
        <v>19921</v>
      </c>
      <c r="K1448" s="23" t="s">
        <v>20075</v>
      </c>
      <c r="L1448" s="24" t="s">
        <v>20076</v>
      </c>
      <c r="M1448" s="23" t="s">
        <v>7274</v>
      </c>
      <c r="N1448" s="23" t="s">
        <v>7450</v>
      </c>
      <c r="O1448" s="23" t="s">
        <v>20077</v>
      </c>
      <c r="P1448" s="25" t="s">
        <v>20078</v>
      </c>
      <c r="Q1448" s="25" t="s">
        <v>20079</v>
      </c>
      <c r="R1448" s="25" t="s">
        <v>7225</v>
      </c>
      <c r="S1448" s="25" t="s">
        <v>7225</v>
      </c>
      <c r="T1448" s="23" t="s">
        <v>7226</v>
      </c>
      <c r="U1448" s="23" t="s">
        <v>7226</v>
      </c>
      <c r="V1448" s="25" t="s">
        <v>20079</v>
      </c>
      <c r="W1448" s="23" t="s">
        <v>19618</v>
      </c>
      <c r="X1448" s="23" t="s">
        <v>7226</v>
      </c>
      <c r="Y1448" s="23" t="s">
        <v>7226</v>
      </c>
      <c r="Z1448" s="25" t="s">
        <v>7225</v>
      </c>
      <c r="AA1448" s="23" t="s">
        <v>8026</v>
      </c>
      <c r="AB1448" s="23" t="s">
        <v>15573</v>
      </c>
      <c r="AC1448" s="25" t="s">
        <v>20080</v>
      </c>
    </row>
    <row r="1449" spans="2:29" x14ac:dyDescent="0.25">
      <c r="B1449" s="21" t="s">
        <v>13252</v>
      </c>
      <c r="C1449" s="22" t="s">
        <v>10360</v>
      </c>
      <c r="D1449" s="23" t="s">
        <v>8011</v>
      </c>
      <c r="E1449" s="23" t="s">
        <v>18169</v>
      </c>
      <c r="F1449" s="23" t="s">
        <v>13252</v>
      </c>
      <c r="G1449" s="23" t="s">
        <v>19910</v>
      </c>
      <c r="H1449" s="23" t="s">
        <v>20081</v>
      </c>
      <c r="I1449" s="23" t="s">
        <v>20056</v>
      </c>
      <c r="J1449" s="23" t="s">
        <v>19921</v>
      </c>
      <c r="K1449" s="23" t="s">
        <v>20082</v>
      </c>
      <c r="L1449" s="24" t="s">
        <v>20083</v>
      </c>
      <c r="M1449" s="23" t="s">
        <v>7274</v>
      </c>
      <c r="N1449" s="23" t="s">
        <v>7450</v>
      </c>
      <c r="O1449" s="23" t="s">
        <v>20084</v>
      </c>
      <c r="P1449" s="25" t="s">
        <v>20085</v>
      </c>
      <c r="Q1449" s="25" t="s">
        <v>20086</v>
      </c>
      <c r="R1449" s="25" t="s">
        <v>7225</v>
      </c>
      <c r="S1449" s="25" t="s">
        <v>7225</v>
      </c>
      <c r="T1449" s="23" t="s">
        <v>7226</v>
      </c>
      <c r="U1449" s="23" t="s">
        <v>7226</v>
      </c>
      <c r="V1449" s="25" t="s">
        <v>20086</v>
      </c>
      <c r="W1449" s="23" t="s">
        <v>19618</v>
      </c>
      <c r="X1449" s="23" t="s">
        <v>7226</v>
      </c>
      <c r="Y1449" s="23" t="s">
        <v>7226</v>
      </c>
      <c r="Z1449" s="25" t="s">
        <v>7225</v>
      </c>
      <c r="AA1449" s="23" t="s">
        <v>8026</v>
      </c>
      <c r="AB1449" s="23" t="s">
        <v>15573</v>
      </c>
      <c r="AC1449" s="25" t="s">
        <v>20087</v>
      </c>
    </row>
    <row r="1450" spans="2:29" x14ac:dyDescent="0.25">
      <c r="B1450" s="21" t="s">
        <v>13252</v>
      </c>
      <c r="C1450" s="22" t="s">
        <v>10360</v>
      </c>
      <c r="D1450" s="23" t="s">
        <v>8011</v>
      </c>
      <c r="E1450" s="23" t="s">
        <v>18169</v>
      </c>
      <c r="F1450" s="23" t="s">
        <v>13252</v>
      </c>
      <c r="G1450" s="23" t="s">
        <v>19910</v>
      </c>
      <c r="H1450" s="23" t="s">
        <v>20088</v>
      </c>
      <c r="I1450" s="23" t="s">
        <v>20056</v>
      </c>
      <c r="J1450" s="23" t="s">
        <v>19921</v>
      </c>
      <c r="K1450" s="23" t="s">
        <v>20089</v>
      </c>
      <c r="L1450" s="24" t="s">
        <v>20090</v>
      </c>
      <c r="M1450" s="23" t="s">
        <v>7274</v>
      </c>
      <c r="N1450" s="23" t="s">
        <v>7450</v>
      </c>
      <c r="O1450" s="23" t="s">
        <v>20091</v>
      </c>
      <c r="P1450" s="25" t="s">
        <v>20092</v>
      </c>
      <c r="Q1450" s="25" t="s">
        <v>20093</v>
      </c>
      <c r="R1450" s="25" t="s">
        <v>7225</v>
      </c>
      <c r="S1450" s="25" t="s">
        <v>7225</v>
      </c>
      <c r="T1450" s="23" t="s">
        <v>7226</v>
      </c>
      <c r="U1450" s="23" t="s">
        <v>7226</v>
      </c>
      <c r="V1450" s="25" t="s">
        <v>20093</v>
      </c>
      <c r="W1450" s="23" t="s">
        <v>19618</v>
      </c>
      <c r="X1450" s="23" t="s">
        <v>7226</v>
      </c>
      <c r="Y1450" s="23" t="s">
        <v>7226</v>
      </c>
      <c r="Z1450" s="25" t="s">
        <v>7225</v>
      </c>
      <c r="AA1450" s="23" t="s">
        <v>8026</v>
      </c>
      <c r="AB1450" s="23" t="s">
        <v>15573</v>
      </c>
      <c r="AC1450" s="25" t="s">
        <v>20094</v>
      </c>
    </row>
    <row r="1451" spans="2:29" x14ac:dyDescent="0.25">
      <c r="B1451" s="21" t="s">
        <v>13252</v>
      </c>
      <c r="C1451" s="22" t="s">
        <v>10360</v>
      </c>
      <c r="D1451" s="23" t="s">
        <v>8011</v>
      </c>
      <c r="E1451" s="23" t="s">
        <v>18169</v>
      </c>
      <c r="F1451" s="23" t="s">
        <v>13252</v>
      </c>
      <c r="G1451" s="23" t="s">
        <v>19910</v>
      </c>
      <c r="H1451" s="23" t="s">
        <v>20095</v>
      </c>
      <c r="I1451" s="23" t="s">
        <v>20056</v>
      </c>
      <c r="J1451" s="23" t="s">
        <v>19921</v>
      </c>
      <c r="K1451" s="23" t="s">
        <v>20096</v>
      </c>
      <c r="L1451" s="24" t="s">
        <v>20097</v>
      </c>
      <c r="M1451" s="23" t="s">
        <v>7274</v>
      </c>
      <c r="N1451" s="23" t="s">
        <v>7450</v>
      </c>
      <c r="O1451" s="23" t="s">
        <v>20098</v>
      </c>
      <c r="P1451" s="25" t="s">
        <v>20099</v>
      </c>
      <c r="Q1451" s="25" t="s">
        <v>20100</v>
      </c>
      <c r="R1451" s="25" t="s">
        <v>7225</v>
      </c>
      <c r="S1451" s="25" t="s">
        <v>7225</v>
      </c>
      <c r="T1451" s="23" t="s">
        <v>7226</v>
      </c>
      <c r="U1451" s="23" t="s">
        <v>7226</v>
      </c>
      <c r="V1451" s="25" t="s">
        <v>20100</v>
      </c>
      <c r="W1451" s="23" t="s">
        <v>19618</v>
      </c>
      <c r="X1451" s="23" t="s">
        <v>7226</v>
      </c>
      <c r="Y1451" s="23" t="s">
        <v>7226</v>
      </c>
      <c r="Z1451" s="25" t="s">
        <v>7225</v>
      </c>
      <c r="AA1451" s="23" t="s">
        <v>8026</v>
      </c>
      <c r="AB1451" s="23" t="s">
        <v>15573</v>
      </c>
      <c r="AC1451" s="25" t="s">
        <v>20101</v>
      </c>
    </row>
    <row r="1452" spans="2:29" x14ac:dyDescent="0.25">
      <c r="B1452" s="21"/>
      <c r="C1452" s="22"/>
      <c r="D1452" s="23"/>
      <c r="E1452" s="23"/>
      <c r="F1452" s="23"/>
      <c r="G1452" s="23"/>
      <c r="H1452" s="26"/>
      <c r="I1452" s="23"/>
      <c r="J1452" s="26"/>
      <c r="K1452" s="26"/>
      <c r="L1452" s="27" t="s">
        <v>20102</v>
      </c>
      <c r="M1452" s="26"/>
      <c r="N1452" s="26"/>
      <c r="O1452" s="26"/>
      <c r="P1452" s="28" t="s">
        <v>20103</v>
      </c>
      <c r="Q1452" s="28" t="s">
        <v>20104</v>
      </c>
      <c r="R1452" s="28" t="s">
        <v>7225</v>
      </c>
      <c r="S1452" s="28" t="s">
        <v>7225</v>
      </c>
      <c r="T1452" s="26"/>
      <c r="U1452" s="26"/>
      <c r="V1452" s="28" t="s">
        <v>20104</v>
      </c>
      <c r="W1452" s="26"/>
      <c r="X1452" s="26"/>
      <c r="Y1452" s="26"/>
      <c r="Z1452" s="28" t="s">
        <v>7225</v>
      </c>
      <c r="AA1452" s="26"/>
      <c r="AB1452" s="26"/>
      <c r="AC1452" s="28" t="s">
        <v>20105</v>
      </c>
    </row>
    <row r="1453" spans="2:29" x14ac:dyDescent="0.25">
      <c r="B1453" s="21" t="s">
        <v>13252</v>
      </c>
      <c r="C1453" s="22" t="s">
        <v>10360</v>
      </c>
      <c r="D1453" s="23" t="s">
        <v>8011</v>
      </c>
      <c r="E1453" s="23" t="s">
        <v>18169</v>
      </c>
      <c r="F1453" s="23" t="s">
        <v>13252</v>
      </c>
      <c r="G1453" s="23" t="s">
        <v>19910</v>
      </c>
      <c r="H1453" s="23" t="s">
        <v>20106</v>
      </c>
      <c r="I1453" s="23" t="s">
        <v>20107</v>
      </c>
      <c r="J1453" s="23" t="s">
        <v>19480</v>
      </c>
      <c r="K1453" s="23" t="s">
        <v>20108</v>
      </c>
      <c r="L1453" s="24" t="s">
        <v>20109</v>
      </c>
      <c r="M1453" s="23" t="s">
        <v>7274</v>
      </c>
      <c r="N1453" s="23" t="s">
        <v>7450</v>
      </c>
      <c r="O1453" s="23" t="s">
        <v>20110</v>
      </c>
      <c r="P1453" s="25" t="s">
        <v>20111</v>
      </c>
      <c r="Q1453" s="25" t="s">
        <v>20112</v>
      </c>
      <c r="R1453" s="25" t="s">
        <v>7225</v>
      </c>
      <c r="S1453" s="25" t="s">
        <v>7225</v>
      </c>
      <c r="T1453" s="23" t="s">
        <v>7226</v>
      </c>
      <c r="U1453" s="23" t="s">
        <v>7226</v>
      </c>
      <c r="V1453" s="25" t="s">
        <v>20112</v>
      </c>
      <c r="W1453" s="23" t="s">
        <v>19618</v>
      </c>
      <c r="X1453" s="23" t="s">
        <v>7226</v>
      </c>
      <c r="Y1453" s="23" t="s">
        <v>7226</v>
      </c>
      <c r="Z1453" s="25" t="s">
        <v>7225</v>
      </c>
      <c r="AA1453" s="23" t="s">
        <v>8026</v>
      </c>
      <c r="AB1453" s="23" t="s">
        <v>15573</v>
      </c>
      <c r="AC1453" s="25" t="s">
        <v>20113</v>
      </c>
    </row>
    <row r="1454" spans="2:29" x14ac:dyDescent="0.25">
      <c r="B1454" s="21" t="s">
        <v>13252</v>
      </c>
      <c r="C1454" s="22" t="s">
        <v>10360</v>
      </c>
      <c r="D1454" s="23" t="s">
        <v>8011</v>
      </c>
      <c r="E1454" s="23" t="s">
        <v>18169</v>
      </c>
      <c r="F1454" s="23" t="s">
        <v>13252</v>
      </c>
      <c r="G1454" s="23" t="s">
        <v>19910</v>
      </c>
      <c r="H1454" s="23" t="s">
        <v>20114</v>
      </c>
      <c r="I1454" s="23" t="s">
        <v>20107</v>
      </c>
      <c r="J1454" s="23" t="s">
        <v>19480</v>
      </c>
      <c r="K1454" s="23" t="s">
        <v>20115</v>
      </c>
      <c r="L1454" s="24" t="s">
        <v>20116</v>
      </c>
      <c r="M1454" s="23" t="s">
        <v>7274</v>
      </c>
      <c r="N1454" s="23" t="s">
        <v>7450</v>
      </c>
      <c r="O1454" s="23" t="s">
        <v>20117</v>
      </c>
      <c r="P1454" s="25" t="s">
        <v>20118</v>
      </c>
      <c r="Q1454" s="25" t="s">
        <v>20119</v>
      </c>
      <c r="R1454" s="25" t="s">
        <v>7225</v>
      </c>
      <c r="S1454" s="25" t="s">
        <v>7225</v>
      </c>
      <c r="T1454" s="23" t="s">
        <v>7226</v>
      </c>
      <c r="U1454" s="23" t="s">
        <v>7226</v>
      </c>
      <c r="V1454" s="25" t="s">
        <v>20119</v>
      </c>
      <c r="W1454" s="23" t="s">
        <v>19618</v>
      </c>
      <c r="X1454" s="23" t="s">
        <v>7226</v>
      </c>
      <c r="Y1454" s="23" t="s">
        <v>7226</v>
      </c>
      <c r="Z1454" s="25" t="s">
        <v>7225</v>
      </c>
      <c r="AA1454" s="23" t="s">
        <v>8026</v>
      </c>
      <c r="AB1454" s="23" t="s">
        <v>15573</v>
      </c>
      <c r="AC1454" s="25" t="s">
        <v>20120</v>
      </c>
    </row>
    <row r="1455" spans="2:29" x14ac:dyDescent="0.25">
      <c r="B1455" s="21" t="s">
        <v>13252</v>
      </c>
      <c r="C1455" s="22" t="s">
        <v>10360</v>
      </c>
      <c r="D1455" s="23" t="s">
        <v>8011</v>
      </c>
      <c r="E1455" s="23" t="s">
        <v>18169</v>
      </c>
      <c r="F1455" s="23" t="s">
        <v>13252</v>
      </c>
      <c r="G1455" s="23" t="s">
        <v>19910</v>
      </c>
      <c r="H1455" s="23" t="s">
        <v>20121</v>
      </c>
      <c r="I1455" s="23" t="s">
        <v>20107</v>
      </c>
      <c r="J1455" s="23" t="s">
        <v>19480</v>
      </c>
      <c r="K1455" s="23" t="s">
        <v>20122</v>
      </c>
      <c r="L1455" s="24" t="s">
        <v>20123</v>
      </c>
      <c r="M1455" s="23" t="s">
        <v>7274</v>
      </c>
      <c r="N1455" s="23" t="s">
        <v>7450</v>
      </c>
      <c r="O1455" s="23" t="s">
        <v>20124</v>
      </c>
      <c r="P1455" s="25" t="s">
        <v>20125</v>
      </c>
      <c r="Q1455" s="25" t="s">
        <v>20126</v>
      </c>
      <c r="R1455" s="25" t="s">
        <v>7225</v>
      </c>
      <c r="S1455" s="25" t="s">
        <v>7225</v>
      </c>
      <c r="T1455" s="23" t="s">
        <v>7226</v>
      </c>
      <c r="U1455" s="23" t="s">
        <v>7226</v>
      </c>
      <c r="V1455" s="25" t="s">
        <v>20126</v>
      </c>
      <c r="W1455" s="23" t="s">
        <v>19618</v>
      </c>
      <c r="X1455" s="23" t="s">
        <v>7226</v>
      </c>
      <c r="Y1455" s="23" t="s">
        <v>7226</v>
      </c>
      <c r="Z1455" s="25" t="s">
        <v>7225</v>
      </c>
      <c r="AA1455" s="23" t="s">
        <v>8026</v>
      </c>
      <c r="AB1455" s="23" t="s">
        <v>15573</v>
      </c>
      <c r="AC1455" s="25" t="s">
        <v>20127</v>
      </c>
    </row>
    <row r="1456" spans="2:29" x14ac:dyDescent="0.25">
      <c r="B1456" s="21" t="s">
        <v>13252</v>
      </c>
      <c r="C1456" s="22" t="s">
        <v>10360</v>
      </c>
      <c r="D1456" s="23" t="s">
        <v>8011</v>
      </c>
      <c r="E1456" s="23" t="s">
        <v>18169</v>
      </c>
      <c r="F1456" s="23" t="s">
        <v>13252</v>
      </c>
      <c r="G1456" s="23" t="s">
        <v>19910</v>
      </c>
      <c r="H1456" s="23" t="s">
        <v>20128</v>
      </c>
      <c r="I1456" s="23" t="s">
        <v>20107</v>
      </c>
      <c r="J1456" s="23" t="s">
        <v>19480</v>
      </c>
      <c r="K1456" s="23" t="s">
        <v>20129</v>
      </c>
      <c r="L1456" s="24" t="s">
        <v>20130</v>
      </c>
      <c r="M1456" s="23" t="s">
        <v>7274</v>
      </c>
      <c r="N1456" s="23" t="s">
        <v>7450</v>
      </c>
      <c r="O1456" s="23" t="s">
        <v>20131</v>
      </c>
      <c r="P1456" s="25" t="s">
        <v>20132</v>
      </c>
      <c r="Q1456" s="25" t="s">
        <v>20133</v>
      </c>
      <c r="R1456" s="25" t="s">
        <v>7225</v>
      </c>
      <c r="S1456" s="25" t="s">
        <v>7225</v>
      </c>
      <c r="T1456" s="23" t="s">
        <v>7226</v>
      </c>
      <c r="U1456" s="23" t="s">
        <v>7226</v>
      </c>
      <c r="V1456" s="25" t="s">
        <v>20133</v>
      </c>
      <c r="W1456" s="23" t="s">
        <v>19618</v>
      </c>
      <c r="X1456" s="23" t="s">
        <v>7226</v>
      </c>
      <c r="Y1456" s="23" t="s">
        <v>7226</v>
      </c>
      <c r="Z1456" s="25" t="s">
        <v>7225</v>
      </c>
      <c r="AA1456" s="23" t="s">
        <v>8026</v>
      </c>
      <c r="AB1456" s="23" t="s">
        <v>15573</v>
      </c>
      <c r="AC1456" s="25" t="s">
        <v>20134</v>
      </c>
    </row>
    <row r="1457" spans="2:29" x14ac:dyDescent="0.25">
      <c r="B1457" s="21" t="s">
        <v>13252</v>
      </c>
      <c r="C1457" s="22" t="s">
        <v>10360</v>
      </c>
      <c r="D1457" s="23" t="s">
        <v>8011</v>
      </c>
      <c r="E1457" s="23" t="s">
        <v>18169</v>
      </c>
      <c r="F1457" s="23" t="s">
        <v>13252</v>
      </c>
      <c r="G1457" s="23" t="s">
        <v>19910</v>
      </c>
      <c r="H1457" s="23" t="s">
        <v>20135</v>
      </c>
      <c r="I1457" s="23" t="s">
        <v>20107</v>
      </c>
      <c r="J1457" s="23" t="s">
        <v>19480</v>
      </c>
      <c r="K1457" s="23" t="s">
        <v>20136</v>
      </c>
      <c r="L1457" s="24" t="s">
        <v>20137</v>
      </c>
      <c r="M1457" s="23" t="s">
        <v>7274</v>
      </c>
      <c r="N1457" s="23" t="s">
        <v>7450</v>
      </c>
      <c r="O1457" s="23" t="s">
        <v>20138</v>
      </c>
      <c r="P1457" s="25" t="s">
        <v>20139</v>
      </c>
      <c r="Q1457" s="25" t="s">
        <v>20140</v>
      </c>
      <c r="R1457" s="25" t="s">
        <v>7225</v>
      </c>
      <c r="S1457" s="25" t="s">
        <v>7225</v>
      </c>
      <c r="T1457" s="23" t="s">
        <v>7226</v>
      </c>
      <c r="U1457" s="23" t="s">
        <v>7226</v>
      </c>
      <c r="V1457" s="25" t="s">
        <v>20140</v>
      </c>
      <c r="W1457" s="23" t="s">
        <v>19618</v>
      </c>
      <c r="X1457" s="23" t="s">
        <v>7226</v>
      </c>
      <c r="Y1457" s="23" t="s">
        <v>7226</v>
      </c>
      <c r="Z1457" s="25" t="s">
        <v>7225</v>
      </c>
      <c r="AA1457" s="23" t="s">
        <v>8026</v>
      </c>
      <c r="AB1457" s="23" t="s">
        <v>15573</v>
      </c>
      <c r="AC1457" s="25" t="s">
        <v>20141</v>
      </c>
    </row>
    <row r="1458" spans="2:29" x14ac:dyDescent="0.25">
      <c r="B1458" s="21" t="s">
        <v>13252</v>
      </c>
      <c r="C1458" s="22" t="s">
        <v>10360</v>
      </c>
      <c r="D1458" s="23" t="s">
        <v>8011</v>
      </c>
      <c r="E1458" s="23" t="s">
        <v>18169</v>
      </c>
      <c r="F1458" s="23" t="s">
        <v>13252</v>
      </c>
      <c r="G1458" s="23" t="s">
        <v>19910</v>
      </c>
      <c r="H1458" s="23" t="s">
        <v>20142</v>
      </c>
      <c r="I1458" s="23" t="s">
        <v>20107</v>
      </c>
      <c r="J1458" s="23" t="s">
        <v>19480</v>
      </c>
      <c r="K1458" s="23" t="s">
        <v>20143</v>
      </c>
      <c r="L1458" s="24" t="s">
        <v>20144</v>
      </c>
      <c r="M1458" s="23" t="s">
        <v>7274</v>
      </c>
      <c r="N1458" s="23" t="s">
        <v>7450</v>
      </c>
      <c r="O1458" s="23" t="s">
        <v>20145</v>
      </c>
      <c r="P1458" s="25" t="s">
        <v>20146</v>
      </c>
      <c r="Q1458" s="25" t="s">
        <v>20147</v>
      </c>
      <c r="R1458" s="25" t="s">
        <v>7225</v>
      </c>
      <c r="S1458" s="25" t="s">
        <v>7225</v>
      </c>
      <c r="T1458" s="23" t="s">
        <v>7226</v>
      </c>
      <c r="U1458" s="23" t="s">
        <v>7226</v>
      </c>
      <c r="V1458" s="25" t="s">
        <v>20147</v>
      </c>
      <c r="W1458" s="23" t="s">
        <v>19618</v>
      </c>
      <c r="X1458" s="23" t="s">
        <v>7226</v>
      </c>
      <c r="Y1458" s="23" t="s">
        <v>7226</v>
      </c>
      <c r="Z1458" s="25" t="s">
        <v>7225</v>
      </c>
      <c r="AA1458" s="23" t="s">
        <v>8026</v>
      </c>
      <c r="AB1458" s="23" t="s">
        <v>15573</v>
      </c>
      <c r="AC1458" s="25" t="s">
        <v>20148</v>
      </c>
    </row>
    <row r="1459" spans="2:29" x14ac:dyDescent="0.25">
      <c r="B1459" s="21"/>
      <c r="C1459" s="22"/>
      <c r="D1459" s="23"/>
      <c r="E1459" s="23"/>
      <c r="F1459" s="23"/>
      <c r="G1459" s="23"/>
      <c r="H1459" s="26"/>
      <c r="I1459" s="23"/>
      <c r="J1459" s="26"/>
      <c r="K1459" s="26"/>
      <c r="L1459" s="27" t="s">
        <v>20149</v>
      </c>
      <c r="M1459" s="26"/>
      <c r="N1459" s="26"/>
      <c r="O1459" s="26"/>
      <c r="P1459" s="28" t="s">
        <v>20150</v>
      </c>
      <c r="Q1459" s="28" t="s">
        <v>20151</v>
      </c>
      <c r="R1459" s="28" t="s">
        <v>7225</v>
      </c>
      <c r="S1459" s="28" t="s">
        <v>7225</v>
      </c>
      <c r="T1459" s="26"/>
      <c r="U1459" s="26"/>
      <c r="V1459" s="28" t="s">
        <v>20151</v>
      </c>
      <c r="W1459" s="26"/>
      <c r="X1459" s="26"/>
      <c r="Y1459" s="26"/>
      <c r="Z1459" s="28" t="s">
        <v>7225</v>
      </c>
      <c r="AA1459" s="26"/>
      <c r="AB1459" s="26"/>
      <c r="AC1459" s="28" t="s">
        <v>20152</v>
      </c>
    </row>
    <row r="1460" spans="2:29" x14ac:dyDescent="0.25">
      <c r="B1460" s="21" t="s">
        <v>13252</v>
      </c>
      <c r="C1460" s="22" t="s">
        <v>8344</v>
      </c>
      <c r="D1460" s="23" t="s">
        <v>8011</v>
      </c>
      <c r="E1460" s="23" t="s">
        <v>8630</v>
      </c>
      <c r="F1460" s="23" t="s">
        <v>13755</v>
      </c>
      <c r="G1460" s="23" t="s">
        <v>8631</v>
      </c>
      <c r="H1460" s="23" t="s">
        <v>20153</v>
      </c>
      <c r="I1460" s="23" t="s">
        <v>20154</v>
      </c>
      <c r="J1460" s="23" t="s">
        <v>20155</v>
      </c>
      <c r="K1460" s="23" t="s">
        <v>20156</v>
      </c>
      <c r="L1460" s="24" t="s">
        <v>20157</v>
      </c>
      <c r="M1460" s="23" t="s">
        <v>7274</v>
      </c>
      <c r="N1460" s="23" t="s">
        <v>7450</v>
      </c>
      <c r="O1460" s="23" t="s">
        <v>20158</v>
      </c>
      <c r="P1460" s="25" t="s">
        <v>20159</v>
      </c>
      <c r="Q1460" s="25" t="s">
        <v>20160</v>
      </c>
      <c r="R1460" s="25" t="s">
        <v>7225</v>
      </c>
      <c r="S1460" s="25" t="s">
        <v>7225</v>
      </c>
      <c r="T1460" s="23" t="s">
        <v>7226</v>
      </c>
      <c r="U1460" s="23" t="s">
        <v>7226</v>
      </c>
      <c r="V1460" s="25" t="s">
        <v>20160</v>
      </c>
      <c r="W1460" s="23" t="s">
        <v>19618</v>
      </c>
      <c r="X1460" s="23" t="s">
        <v>7226</v>
      </c>
      <c r="Y1460" s="23" t="s">
        <v>7226</v>
      </c>
      <c r="Z1460" s="25" t="s">
        <v>7225</v>
      </c>
      <c r="AA1460" s="23" t="s">
        <v>8026</v>
      </c>
      <c r="AB1460" s="23" t="s">
        <v>15573</v>
      </c>
      <c r="AC1460" s="25" t="s">
        <v>20161</v>
      </c>
    </row>
    <row r="1461" spans="2:29" x14ac:dyDescent="0.25">
      <c r="B1461" s="21" t="s">
        <v>13252</v>
      </c>
      <c r="C1461" s="22" t="s">
        <v>8344</v>
      </c>
      <c r="D1461" s="23" t="s">
        <v>8011</v>
      </c>
      <c r="E1461" s="23" t="s">
        <v>8630</v>
      </c>
      <c r="F1461" s="23" t="s">
        <v>13755</v>
      </c>
      <c r="G1461" s="23" t="s">
        <v>8631</v>
      </c>
      <c r="H1461" s="23" t="s">
        <v>20162</v>
      </c>
      <c r="I1461" s="23" t="s">
        <v>20154</v>
      </c>
      <c r="J1461" s="23" t="s">
        <v>20155</v>
      </c>
      <c r="K1461" s="23" t="s">
        <v>20163</v>
      </c>
      <c r="L1461" s="24" t="s">
        <v>20164</v>
      </c>
      <c r="M1461" s="23" t="s">
        <v>7274</v>
      </c>
      <c r="N1461" s="23" t="s">
        <v>7450</v>
      </c>
      <c r="O1461" s="23" t="s">
        <v>19231</v>
      </c>
      <c r="P1461" s="25" t="s">
        <v>20165</v>
      </c>
      <c r="Q1461" s="25" t="s">
        <v>20166</v>
      </c>
      <c r="R1461" s="25" t="s">
        <v>7225</v>
      </c>
      <c r="S1461" s="25" t="s">
        <v>7225</v>
      </c>
      <c r="T1461" s="23" t="s">
        <v>7226</v>
      </c>
      <c r="U1461" s="23" t="s">
        <v>7226</v>
      </c>
      <c r="V1461" s="25" t="s">
        <v>20166</v>
      </c>
      <c r="W1461" s="23" t="s">
        <v>19618</v>
      </c>
      <c r="X1461" s="23" t="s">
        <v>7226</v>
      </c>
      <c r="Y1461" s="23" t="s">
        <v>7226</v>
      </c>
      <c r="Z1461" s="25" t="s">
        <v>7225</v>
      </c>
      <c r="AA1461" s="23" t="s">
        <v>8026</v>
      </c>
      <c r="AB1461" s="23" t="s">
        <v>15573</v>
      </c>
      <c r="AC1461" s="25" t="s">
        <v>20167</v>
      </c>
    </row>
    <row r="1462" spans="2:29" x14ac:dyDescent="0.25">
      <c r="B1462" s="21" t="s">
        <v>13252</v>
      </c>
      <c r="C1462" s="22" t="s">
        <v>8344</v>
      </c>
      <c r="D1462" s="23" t="s">
        <v>8011</v>
      </c>
      <c r="E1462" s="23" t="s">
        <v>8630</v>
      </c>
      <c r="F1462" s="23" t="s">
        <v>13755</v>
      </c>
      <c r="G1462" s="23" t="s">
        <v>8631</v>
      </c>
      <c r="H1462" s="23" t="s">
        <v>20168</v>
      </c>
      <c r="I1462" s="23" t="s">
        <v>20154</v>
      </c>
      <c r="J1462" s="23" t="s">
        <v>20155</v>
      </c>
      <c r="K1462" s="23" t="s">
        <v>20169</v>
      </c>
      <c r="L1462" s="24" t="s">
        <v>20170</v>
      </c>
      <c r="M1462" s="23" t="s">
        <v>7274</v>
      </c>
      <c r="N1462" s="23" t="s">
        <v>7450</v>
      </c>
      <c r="O1462" s="23" t="s">
        <v>20171</v>
      </c>
      <c r="P1462" s="25" t="s">
        <v>20172</v>
      </c>
      <c r="Q1462" s="25" t="s">
        <v>20173</v>
      </c>
      <c r="R1462" s="25" t="s">
        <v>7225</v>
      </c>
      <c r="S1462" s="25" t="s">
        <v>7225</v>
      </c>
      <c r="T1462" s="23" t="s">
        <v>7226</v>
      </c>
      <c r="U1462" s="23" t="s">
        <v>7226</v>
      </c>
      <c r="V1462" s="25" t="s">
        <v>20173</v>
      </c>
      <c r="W1462" s="23" t="s">
        <v>19618</v>
      </c>
      <c r="X1462" s="23" t="s">
        <v>7226</v>
      </c>
      <c r="Y1462" s="23" t="s">
        <v>7226</v>
      </c>
      <c r="Z1462" s="25" t="s">
        <v>7225</v>
      </c>
      <c r="AA1462" s="23" t="s">
        <v>8026</v>
      </c>
      <c r="AB1462" s="23" t="s">
        <v>15573</v>
      </c>
      <c r="AC1462" s="25" t="s">
        <v>20174</v>
      </c>
    </row>
    <row r="1463" spans="2:29" x14ac:dyDescent="0.25">
      <c r="B1463" s="21" t="s">
        <v>13252</v>
      </c>
      <c r="C1463" s="22" t="s">
        <v>8344</v>
      </c>
      <c r="D1463" s="23" t="s">
        <v>8011</v>
      </c>
      <c r="E1463" s="23" t="s">
        <v>8630</v>
      </c>
      <c r="F1463" s="23" t="s">
        <v>13755</v>
      </c>
      <c r="G1463" s="23" t="s">
        <v>8631</v>
      </c>
      <c r="H1463" s="23" t="s">
        <v>20175</v>
      </c>
      <c r="I1463" s="23" t="s">
        <v>20154</v>
      </c>
      <c r="J1463" s="23" t="s">
        <v>20155</v>
      </c>
      <c r="K1463" s="23" t="s">
        <v>20176</v>
      </c>
      <c r="L1463" s="24" t="s">
        <v>20177</v>
      </c>
      <c r="M1463" s="23" t="s">
        <v>7274</v>
      </c>
      <c r="N1463" s="23" t="s">
        <v>7450</v>
      </c>
      <c r="O1463" s="23" t="s">
        <v>19256</v>
      </c>
      <c r="P1463" s="25" t="s">
        <v>20178</v>
      </c>
      <c r="Q1463" s="25" t="s">
        <v>20179</v>
      </c>
      <c r="R1463" s="25" t="s">
        <v>7225</v>
      </c>
      <c r="S1463" s="25" t="s">
        <v>7225</v>
      </c>
      <c r="T1463" s="23" t="s">
        <v>7226</v>
      </c>
      <c r="U1463" s="23" t="s">
        <v>7226</v>
      </c>
      <c r="V1463" s="25" t="s">
        <v>20179</v>
      </c>
      <c r="W1463" s="23" t="s">
        <v>19618</v>
      </c>
      <c r="X1463" s="23" t="s">
        <v>7226</v>
      </c>
      <c r="Y1463" s="23" t="s">
        <v>7226</v>
      </c>
      <c r="Z1463" s="25" t="s">
        <v>7225</v>
      </c>
      <c r="AA1463" s="23" t="s">
        <v>8026</v>
      </c>
      <c r="AB1463" s="23" t="s">
        <v>15573</v>
      </c>
      <c r="AC1463" s="25" t="s">
        <v>20180</v>
      </c>
    </row>
    <row r="1464" spans="2:29" x14ac:dyDescent="0.25">
      <c r="B1464" s="21" t="s">
        <v>13252</v>
      </c>
      <c r="C1464" s="22" t="s">
        <v>8344</v>
      </c>
      <c r="D1464" s="23" t="s">
        <v>8011</v>
      </c>
      <c r="E1464" s="23" t="s">
        <v>8630</v>
      </c>
      <c r="F1464" s="23" t="s">
        <v>13755</v>
      </c>
      <c r="G1464" s="23" t="s">
        <v>8631</v>
      </c>
      <c r="H1464" s="23" t="s">
        <v>20181</v>
      </c>
      <c r="I1464" s="23" t="s">
        <v>20154</v>
      </c>
      <c r="J1464" s="23" t="s">
        <v>20155</v>
      </c>
      <c r="K1464" s="23" t="s">
        <v>20182</v>
      </c>
      <c r="L1464" s="24" t="s">
        <v>20183</v>
      </c>
      <c r="M1464" s="23" t="s">
        <v>7274</v>
      </c>
      <c r="N1464" s="23" t="s">
        <v>7450</v>
      </c>
      <c r="O1464" s="23" t="s">
        <v>20184</v>
      </c>
      <c r="P1464" s="25" t="s">
        <v>20185</v>
      </c>
      <c r="Q1464" s="25" t="s">
        <v>20186</v>
      </c>
      <c r="R1464" s="25" t="s">
        <v>7225</v>
      </c>
      <c r="S1464" s="25" t="s">
        <v>7225</v>
      </c>
      <c r="T1464" s="23" t="s">
        <v>7226</v>
      </c>
      <c r="U1464" s="23" t="s">
        <v>7226</v>
      </c>
      <c r="V1464" s="25" t="s">
        <v>20186</v>
      </c>
      <c r="W1464" s="23" t="s">
        <v>19618</v>
      </c>
      <c r="X1464" s="23" t="s">
        <v>7226</v>
      </c>
      <c r="Y1464" s="23" t="s">
        <v>7226</v>
      </c>
      <c r="Z1464" s="25" t="s">
        <v>7225</v>
      </c>
      <c r="AA1464" s="23" t="s">
        <v>8026</v>
      </c>
      <c r="AB1464" s="23" t="s">
        <v>15573</v>
      </c>
      <c r="AC1464" s="25" t="s">
        <v>20187</v>
      </c>
    </row>
    <row r="1465" spans="2:29" x14ac:dyDescent="0.25">
      <c r="B1465" s="21" t="s">
        <v>13252</v>
      </c>
      <c r="C1465" s="22" t="s">
        <v>8344</v>
      </c>
      <c r="D1465" s="23" t="s">
        <v>8011</v>
      </c>
      <c r="E1465" s="23" t="s">
        <v>8630</v>
      </c>
      <c r="F1465" s="23" t="s">
        <v>13755</v>
      </c>
      <c r="G1465" s="23" t="s">
        <v>8631</v>
      </c>
      <c r="H1465" s="23" t="s">
        <v>20188</v>
      </c>
      <c r="I1465" s="23" t="s">
        <v>20154</v>
      </c>
      <c r="J1465" s="23" t="s">
        <v>20155</v>
      </c>
      <c r="K1465" s="23" t="s">
        <v>20189</v>
      </c>
      <c r="L1465" s="24" t="s">
        <v>20190</v>
      </c>
      <c r="M1465" s="23" t="s">
        <v>7274</v>
      </c>
      <c r="N1465" s="23" t="s">
        <v>7450</v>
      </c>
      <c r="O1465" s="23" t="s">
        <v>19240</v>
      </c>
      <c r="P1465" s="25" t="s">
        <v>20191</v>
      </c>
      <c r="Q1465" s="25" t="s">
        <v>20192</v>
      </c>
      <c r="R1465" s="25" t="s">
        <v>7225</v>
      </c>
      <c r="S1465" s="25" t="s">
        <v>7225</v>
      </c>
      <c r="T1465" s="23" t="s">
        <v>7226</v>
      </c>
      <c r="U1465" s="23" t="s">
        <v>7226</v>
      </c>
      <c r="V1465" s="25" t="s">
        <v>20192</v>
      </c>
      <c r="W1465" s="23" t="s">
        <v>19618</v>
      </c>
      <c r="X1465" s="23" t="s">
        <v>7226</v>
      </c>
      <c r="Y1465" s="23" t="s">
        <v>7226</v>
      </c>
      <c r="Z1465" s="25" t="s">
        <v>7225</v>
      </c>
      <c r="AA1465" s="23" t="s">
        <v>8026</v>
      </c>
      <c r="AB1465" s="23" t="s">
        <v>15573</v>
      </c>
      <c r="AC1465" s="25" t="s">
        <v>20193</v>
      </c>
    </row>
    <row r="1466" spans="2:29" x14ac:dyDescent="0.25">
      <c r="B1466" s="21" t="s">
        <v>13252</v>
      </c>
      <c r="C1466" s="22" t="s">
        <v>8344</v>
      </c>
      <c r="D1466" s="23" t="s">
        <v>8011</v>
      </c>
      <c r="E1466" s="23" t="s">
        <v>8630</v>
      </c>
      <c r="F1466" s="23" t="s">
        <v>13755</v>
      </c>
      <c r="G1466" s="23" t="s">
        <v>8631</v>
      </c>
      <c r="H1466" s="23" t="s">
        <v>20194</v>
      </c>
      <c r="I1466" s="23" t="s">
        <v>20154</v>
      </c>
      <c r="J1466" s="23" t="s">
        <v>20155</v>
      </c>
      <c r="K1466" s="23" t="s">
        <v>20195</v>
      </c>
      <c r="L1466" s="24" t="s">
        <v>20196</v>
      </c>
      <c r="M1466" s="23" t="s">
        <v>7274</v>
      </c>
      <c r="N1466" s="23" t="s">
        <v>7450</v>
      </c>
      <c r="O1466" s="23" t="s">
        <v>20197</v>
      </c>
      <c r="P1466" s="25" t="s">
        <v>20198</v>
      </c>
      <c r="Q1466" s="25" t="s">
        <v>20199</v>
      </c>
      <c r="R1466" s="25" t="s">
        <v>7225</v>
      </c>
      <c r="S1466" s="25" t="s">
        <v>7225</v>
      </c>
      <c r="T1466" s="23" t="s">
        <v>7226</v>
      </c>
      <c r="U1466" s="23" t="s">
        <v>7226</v>
      </c>
      <c r="V1466" s="25" t="s">
        <v>20199</v>
      </c>
      <c r="W1466" s="23" t="s">
        <v>19618</v>
      </c>
      <c r="X1466" s="23" t="s">
        <v>7226</v>
      </c>
      <c r="Y1466" s="23" t="s">
        <v>7226</v>
      </c>
      <c r="Z1466" s="25" t="s">
        <v>7225</v>
      </c>
      <c r="AA1466" s="23" t="s">
        <v>8026</v>
      </c>
      <c r="AB1466" s="23" t="s">
        <v>15573</v>
      </c>
      <c r="AC1466" s="25" t="s">
        <v>20200</v>
      </c>
    </row>
    <row r="1467" spans="2:29" x14ac:dyDescent="0.25">
      <c r="B1467" s="21" t="s">
        <v>13252</v>
      </c>
      <c r="C1467" s="22" t="s">
        <v>8344</v>
      </c>
      <c r="D1467" s="23" t="s">
        <v>8011</v>
      </c>
      <c r="E1467" s="23" t="s">
        <v>8630</v>
      </c>
      <c r="F1467" s="23" t="s">
        <v>13755</v>
      </c>
      <c r="G1467" s="23" t="s">
        <v>8631</v>
      </c>
      <c r="H1467" s="23" t="s">
        <v>20201</v>
      </c>
      <c r="I1467" s="23" t="s">
        <v>20154</v>
      </c>
      <c r="J1467" s="23" t="s">
        <v>20155</v>
      </c>
      <c r="K1467" s="23" t="s">
        <v>20202</v>
      </c>
      <c r="L1467" s="24" t="s">
        <v>20203</v>
      </c>
      <c r="M1467" s="23" t="s">
        <v>7274</v>
      </c>
      <c r="N1467" s="23" t="s">
        <v>7450</v>
      </c>
      <c r="O1467" s="23" t="s">
        <v>20204</v>
      </c>
      <c r="P1467" s="25" t="s">
        <v>20205</v>
      </c>
      <c r="Q1467" s="25" t="s">
        <v>20206</v>
      </c>
      <c r="R1467" s="25" t="s">
        <v>7225</v>
      </c>
      <c r="S1467" s="25" t="s">
        <v>7225</v>
      </c>
      <c r="T1467" s="23" t="s">
        <v>7226</v>
      </c>
      <c r="U1467" s="23" t="s">
        <v>7226</v>
      </c>
      <c r="V1467" s="25" t="s">
        <v>20206</v>
      </c>
      <c r="W1467" s="23" t="s">
        <v>19618</v>
      </c>
      <c r="X1467" s="23" t="s">
        <v>7226</v>
      </c>
      <c r="Y1467" s="23" t="s">
        <v>7226</v>
      </c>
      <c r="Z1467" s="25" t="s">
        <v>7225</v>
      </c>
      <c r="AA1467" s="23" t="s">
        <v>8026</v>
      </c>
      <c r="AB1467" s="23" t="s">
        <v>15573</v>
      </c>
      <c r="AC1467" s="25" t="s">
        <v>20207</v>
      </c>
    </row>
    <row r="1468" spans="2:29" x14ac:dyDescent="0.25">
      <c r="B1468" s="21"/>
      <c r="C1468" s="22"/>
      <c r="D1468" s="23"/>
      <c r="E1468" s="23"/>
      <c r="F1468" s="23"/>
      <c r="G1468" s="23"/>
      <c r="H1468" s="26"/>
      <c r="I1468" s="23"/>
      <c r="J1468" s="26"/>
      <c r="K1468" s="26"/>
      <c r="L1468" s="27" t="s">
        <v>20208</v>
      </c>
      <c r="M1468" s="26"/>
      <c r="N1468" s="26"/>
      <c r="O1468" s="26"/>
      <c r="P1468" s="28" t="s">
        <v>20209</v>
      </c>
      <c r="Q1468" s="28" t="s">
        <v>20210</v>
      </c>
      <c r="R1468" s="28" t="s">
        <v>7225</v>
      </c>
      <c r="S1468" s="28" t="s">
        <v>7225</v>
      </c>
      <c r="T1468" s="26"/>
      <c r="U1468" s="26"/>
      <c r="V1468" s="28" t="s">
        <v>20210</v>
      </c>
      <c r="W1468" s="26"/>
      <c r="X1468" s="26"/>
      <c r="Y1468" s="26"/>
      <c r="Z1468" s="28" t="s">
        <v>7225</v>
      </c>
      <c r="AA1468" s="26"/>
      <c r="AB1468" s="26"/>
      <c r="AC1468" s="28" t="s">
        <v>20211</v>
      </c>
    </row>
    <row r="1469" spans="2:29" x14ac:dyDescent="0.25">
      <c r="B1469" s="21" t="s">
        <v>13252</v>
      </c>
      <c r="C1469" s="22" t="s">
        <v>8344</v>
      </c>
      <c r="D1469" s="23" t="s">
        <v>8011</v>
      </c>
      <c r="E1469" s="23" t="s">
        <v>7580</v>
      </c>
      <c r="F1469" s="23" t="s">
        <v>14946</v>
      </c>
      <c r="G1469" s="23" t="s">
        <v>8345</v>
      </c>
      <c r="H1469" s="23" t="s">
        <v>20212</v>
      </c>
      <c r="I1469" s="23" t="s">
        <v>20213</v>
      </c>
      <c r="J1469" s="23" t="s">
        <v>20155</v>
      </c>
      <c r="K1469" s="23" t="s">
        <v>20214</v>
      </c>
      <c r="L1469" s="24" t="s">
        <v>20215</v>
      </c>
      <c r="M1469" s="23" t="s">
        <v>7274</v>
      </c>
      <c r="N1469" s="23" t="s">
        <v>19701</v>
      </c>
      <c r="O1469" s="23" t="s">
        <v>20216</v>
      </c>
      <c r="P1469" s="25" t="s">
        <v>20217</v>
      </c>
      <c r="Q1469" s="25" t="s">
        <v>20218</v>
      </c>
      <c r="R1469" s="25" t="s">
        <v>7225</v>
      </c>
      <c r="S1469" s="25" t="s">
        <v>7225</v>
      </c>
      <c r="T1469" s="23" t="s">
        <v>7226</v>
      </c>
      <c r="U1469" s="23" t="s">
        <v>7226</v>
      </c>
      <c r="V1469" s="25" t="s">
        <v>20218</v>
      </c>
      <c r="W1469" s="23" t="s">
        <v>19618</v>
      </c>
      <c r="X1469" s="23" t="s">
        <v>7226</v>
      </c>
      <c r="Y1469" s="23" t="s">
        <v>7226</v>
      </c>
      <c r="Z1469" s="25" t="s">
        <v>7225</v>
      </c>
      <c r="AA1469" s="23" t="s">
        <v>8026</v>
      </c>
      <c r="AB1469" s="23" t="s">
        <v>20219</v>
      </c>
      <c r="AC1469" s="25" t="s">
        <v>20220</v>
      </c>
    </row>
    <row r="1470" spans="2:29" x14ac:dyDescent="0.25">
      <c r="B1470" s="21" t="s">
        <v>13252</v>
      </c>
      <c r="C1470" s="22" t="s">
        <v>8344</v>
      </c>
      <c r="D1470" s="23" t="s">
        <v>8011</v>
      </c>
      <c r="E1470" s="23" t="s">
        <v>7580</v>
      </c>
      <c r="F1470" s="23" t="s">
        <v>14946</v>
      </c>
      <c r="G1470" s="23" t="s">
        <v>8345</v>
      </c>
      <c r="H1470" s="23" t="s">
        <v>20221</v>
      </c>
      <c r="I1470" s="23" t="s">
        <v>20213</v>
      </c>
      <c r="J1470" s="23" t="s">
        <v>20155</v>
      </c>
      <c r="K1470" s="23" t="s">
        <v>20222</v>
      </c>
      <c r="L1470" s="24" t="s">
        <v>20223</v>
      </c>
      <c r="M1470" s="23" t="s">
        <v>7274</v>
      </c>
      <c r="N1470" s="23" t="s">
        <v>19701</v>
      </c>
      <c r="O1470" s="23" t="s">
        <v>20224</v>
      </c>
      <c r="P1470" s="25" t="s">
        <v>20225</v>
      </c>
      <c r="Q1470" s="25" t="s">
        <v>20226</v>
      </c>
      <c r="R1470" s="25" t="s">
        <v>7225</v>
      </c>
      <c r="S1470" s="25" t="s">
        <v>7225</v>
      </c>
      <c r="T1470" s="23" t="s">
        <v>7226</v>
      </c>
      <c r="U1470" s="23" t="s">
        <v>7226</v>
      </c>
      <c r="V1470" s="25" t="s">
        <v>20226</v>
      </c>
      <c r="W1470" s="23" t="s">
        <v>19618</v>
      </c>
      <c r="X1470" s="23" t="s">
        <v>7226</v>
      </c>
      <c r="Y1470" s="23" t="s">
        <v>7226</v>
      </c>
      <c r="Z1470" s="25" t="s">
        <v>7225</v>
      </c>
      <c r="AA1470" s="23" t="s">
        <v>8026</v>
      </c>
      <c r="AB1470" s="23" t="s">
        <v>20219</v>
      </c>
      <c r="AC1470" s="25" t="s">
        <v>20227</v>
      </c>
    </row>
    <row r="1471" spans="2:29" x14ac:dyDescent="0.25">
      <c r="B1471" s="21" t="s">
        <v>13252</v>
      </c>
      <c r="C1471" s="22" t="s">
        <v>8344</v>
      </c>
      <c r="D1471" s="23" t="s">
        <v>8011</v>
      </c>
      <c r="E1471" s="23" t="s">
        <v>7580</v>
      </c>
      <c r="F1471" s="23" t="s">
        <v>14946</v>
      </c>
      <c r="G1471" s="23" t="s">
        <v>8345</v>
      </c>
      <c r="H1471" s="23" t="s">
        <v>20228</v>
      </c>
      <c r="I1471" s="23" t="s">
        <v>20213</v>
      </c>
      <c r="J1471" s="23" t="s">
        <v>20155</v>
      </c>
      <c r="K1471" s="23" t="s">
        <v>20229</v>
      </c>
      <c r="L1471" s="24" t="s">
        <v>20230</v>
      </c>
      <c r="M1471" s="23" t="s">
        <v>7274</v>
      </c>
      <c r="N1471" s="23" t="s">
        <v>19701</v>
      </c>
      <c r="O1471" s="23" t="s">
        <v>20231</v>
      </c>
      <c r="P1471" s="25" t="s">
        <v>20232</v>
      </c>
      <c r="Q1471" s="25" t="s">
        <v>20233</v>
      </c>
      <c r="R1471" s="25" t="s">
        <v>7225</v>
      </c>
      <c r="S1471" s="25" t="s">
        <v>7225</v>
      </c>
      <c r="T1471" s="23" t="s">
        <v>7226</v>
      </c>
      <c r="U1471" s="23" t="s">
        <v>7226</v>
      </c>
      <c r="V1471" s="25" t="s">
        <v>20233</v>
      </c>
      <c r="W1471" s="23" t="s">
        <v>19618</v>
      </c>
      <c r="X1471" s="23" t="s">
        <v>7226</v>
      </c>
      <c r="Y1471" s="23" t="s">
        <v>7226</v>
      </c>
      <c r="Z1471" s="25" t="s">
        <v>7225</v>
      </c>
      <c r="AA1471" s="23" t="s">
        <v>8026</v>
      </c>
      <c r="AB1471" s="23" t="s">
        <v>20219</v>
      </c>
      <c r="AC1471" s="25" t="s">
        <v>20234</v>
      </c>
    </row>
    <row r="1472" spans="2:29" x14ac:dyDescent="0.25">
      <c r="B1472" s="21" t="s">
        <v>13252</v>
      </c>
      <c r="C1472" s="22" t="s">
        <v>8344</v>
      </c>
      <c r="D1472" s="23" t="s">
        <v>8011</v>
      </c>
      <c r="E1472" s="23" t="s">
        <v>7580</v>
      </c>
      <c r="F1472" s="23" t="s">
        <v>14946</v>
      </c>
      <c r="G1472" s="23" t="s">
        <v>8345</v>
      </c>
      <c r="H1472" s="23" t="s">
        <v>20235</v>
      </c>
      <c r="I1472" s="23" t="s">
        <v>20213</v>
      </c>
      <c r="J1472" s="23" t="s">
        <v>20155</v>
      </c>
      <c r="K1472" s="23" t="s">
        <v>20236</v>
      </c>
      <c r="L1472" s="24" t="s">
        <v>20237</v>
      </c>
      <c r="M1472" s="23" t="s">
        <v>7274</v>
      </c>
      <c r="N1472" s="23" t="s">
        <v>19701</v>
      </c>
      <c r="O1472" s="23" t="s">
        <v>20238</v>
      </c>
      <c r="P1472" s="25" t="s">
        <v>20239</v>
      </c>
      <c r="Q1472" s="25" t="s">
        <v>20240</v>
      </c>
      <c r="R1472" s="25" t="s">
        <v>7225</v>
      </c>
      <c r="S1472" s="25" t="s">
        <v>7225</v>
      </c>
      <c r="T1472" s="23" t="s">
        <v>7226</v>
      </c>
      <c r="U1472" s="23" t="s">
        <v>7226</v>
      </c>
      <c r="V1472" s="25" t="s">
        <v>20240</v>
      </c>
      <c r="W1472" s="23" t="s">
        <v>19618</v>
      </c>
      <c r="X1472" s="23" t="s">
        <v>7226</v>
      </c>
      <c r="Y1472" s="23" t="s">
        <v>7226</v>
      </c>
      <c r="Z1472" s="25" t="s">
        <v>7225</v>
      </c>
      <c r="AA1472" s="23" t="s">
        <v>8026</v>
      </c>
      <c r="AB1472" s="23" t="s">
        <v>20219</v>
      </c>
      <c r="AC1472" s="25" t="s">
        <v>20241</v>
      </c>
    </row>
    <row r="1473" spans="2:29" x14ac:dyDescent="0.25">
      <c r="B1473" s="21" t="s">
        <v>13252</v>
      </c>
      <c r="C1473" s="22" t="s">
        <v>8344</v>
      </c>
      <c r="D1473" s="23" t="s">
        <v>8011</v>
      </c>
      <c r="E1473" s="23" t="s">
        <v>7580</v>
      </c>
      <c r="F1473" s="23" t="s">
        <v>14946</v>
      </c>
      <c r="G1473" s="23" t="s">
        <v>8345</v>
      </c>
      <c r="H1473" s="23" t="s">
        <v>20242</v>
      </c>
      <c r="I1473" s="23" t="s">
        <v>20213</v>
      </c>
      <c r="J1473" s="23" t="s">
        <v>20155</v>
      </c>
      <c r="K1473" s="23" t="s">
        <v>20243</v>
      </c>
      <c r="L1473" s="24" t="s">
        <v>20244</v>
      </c>
      <c r="M1473" s="23" t="s">
        <v>7274</v>
      </c>
      <c r="N1473" s="23" t="s">
        <v>19701</v>
      </c>
      <c r="O1473" s="23" t="s">
        <v>20245</v>
      </c>
      <c r="P1473" s="25" t="s">
        <v>20246</v>
      </c>
      <c r="Q1473" s="25" t="s">
        <v>20247</v>
      </c>
      <c r="R1473" s="25" t="s">
        <v>7225</v>
      </c>
      <c r="S1473" s="25" t="s">
        <v>7225</v>
      </c>
      <c r="T1473" s="23" t="s">
        <v>7226</v>
      </c>
      <c r="U1473" s="23" t="s">
        <v>7226</v>
      </c>
      <c r="V1473" s="25" t="s">
        <v>20247</v>
      </c>
      <c r="W1473" s="23" t="s">
        <v>19618</v>
      </c>
      <c r="X1473" s="23" t="s">
        <v>7226</v>
      </c>
      <c r="Y1473" s="23" t="s">
        <v>7226</v>
      </c>
      <c r="Z1473" s="25" t="s">
        <v>7225</v>
      </c>
      <c r="AA1473" s="23" t="s">
        <v>8026</v>
      </c>
      <c r="AB1473" s="23" t="s">
        <v>20219</v>
      </c>
      <c r="AC1473" s="25" t="s">
        <v>20248</v>
      </c>
    </row>
    <row r="1474" spans="2:29" x14ac:dyDescent="0.25">
      <c r="B1474" s="21" t="s">
        <v>13252</v>
      </c>
      <c r="C1474" s="22" t="s">
        <v>8344</v>
      </c>
      <c r="D1474" s="23" t="s">
        <v>8011</v>
      </c>
      <c r="E1474" s="23" t="s">
        <v>7580</v>
      </c>
      <c r="F1474" s="23" t="s">
        <v>14946</v>
      </c>
      <c r="G1474" s="23" t="s">
        <v>8345</v>
      </c>
      <c r="H1474" s="23" t="s">
        <v>20249</v>
      </c>
      <c r="I1474" s="23" t="s">
        <v>20213</v>
      </c>
      <c r="J1474" s="23" t="s">
        <v>20155</v>
      </c>
      <c r="K1474" s="23" t="s">
        <v>20250</v>
      </c>
      <c r="L1474" s="24" t="s">
        <v>20251</v>
      </c>
      <c r="M1474" s="23" t="s">
        <v>7274</v>
      </c>
      <c r="N1474" s="23" t="s">
        <v>19701</v>
      </c>
      <c r="O1474" s="23" t="s">
        <v>20252</v>
      </c>
      <c r="P1474" s="25" t="s">
        <v>20253</v>
      </c>
      <c r="Q1474" s="25" t="s">
        <v>20254</v>
      </c>
      <c r="R1474" s="25" t="s">
        <v>7225</v>
      </c>
      <c r="S1474" s="25" t="s">
        <v>7225</v>
      </c>
      <c r="T1474" s="23" t="s">
        <v>7226</v>
      </c>
      <c r="U1474" s="23" t="s">
        <v>7226</v>
      </c>
      <c r="V1474" s="25" t="s">
        <v>20254</v>
      </c>
      <c r="W1474" s="23" t="s">
        <v>19618</v>
      </c>
      <c r="X1474" s="23" t="s">
        <v>7226</v>
      </c>
      <c r="Y1474" s="23" t="s">
        <v>7226</v>
      </c>
      <c r="Z1474" s="25" t="s">
        <v>7225</v>
      </c>
      <c r="AA1474" s="23" t="s">
        <v>8026</v>
      </c>
      <c r="AB1474" s="23" t="s">
        <v>20219</v>
      </c>
      <c r="AC1474" s="25" t="s">
        <v>20255</v>
      </c>
    </row>
    <row r="1475" spans="2:29" x14ac:dyDescent="0.25">
      <c r="B1475" s="21"/>
      <c r="C1475" s="22"/>
      <c r="D1475" s="23"/>
      <c r="E1475" s="23"/>
      <c r="F1475" s="23"/>
      <c r="G1475" s="23"/>
      <c r="H1475" s="26"/>
      <c r="I1475" s="23"/>
      <c r="J1475" s="26"/>
      <c r="K1475" s="26"/>
      <c r="L1475" s="27" t="s">
        <v>20256</v>
      </c>
      <c r="M1475" s="26"/>
      <c r="N1475" s="26"/>
      <c r="O1475" s="26"/>
      <c r="P1475" s="28" t="s">
        <v>20257</v>
      </c>
      <c r="Q1475" s="28" t="s">
        <v>20258</v>
      </c>
      <c r="R1475" s="28" t="s">
        <v>7225</v>
      </c>
      <c r="S1475" s="28" t="s">
        <v>7225</v>
      </c>
      <c r="T1475" s="26"/>
      <c r="U1475" s="26"/>
      <c r="V1475" s="28" t="s">
        <v>20258</v>
      </c>
      <c r="W1475" s="26"/>
      <c r="X1475" s="26"/>
      <c r="Y1475" s="26"/>
      <c r="Z1475" s="28" t="s">
        <v>7225</v>
      </c>
      <c r="AA1475" s="26"/>
      <c r="AB1475" s="26"/>
      <c r="AC1475" s="28" t="s">
        <v>20259</v>
      </c>
    </row>
    <row r="1476" spans="2:29" x14ac:dyDescent="0.25">
      <c r="B1476" s="29"/>
      <c r="C1476" s="26"/>
      <c r="D1476" s="26"/>
      <c r="E1476" s="26"/>
      <c r="F1476" s="26"/>
      <c r="G1476" s="26"/>
      <c r="H1476" s="26"/>
      <c r="I1476" s="26"/>
      <c r="J1476" s="26"/>
      <c r="K1476" s="26"/>
      <c r="L1476" s="30">
        <f>+L1475+L1468+L1459+L1452+L1444+L1424+L1422+L1413+L1404+L1395+L1389+L1383</f>
        <v>1634043</v>
      </c>
      <c r="M1476" s="26"/>
      <c r="N1476" s="26"/>
      <c r="O1476" s="26"/>
      <c r="P1476" s="30">
        <f>+P1475+P1468+P1459+P1452+P1444+P1424+P1422+P1413+P1404+P1395+P1389+P1383</f>
        <v>30954269.179999996</v>
      </c>
      <c r="Q1476" s="30">
        <f>+Q1475+Q1468+Q1459+Q1452+Q1444+Q1424+Q1422+Q1413+Q1404+Q1395+Q1389+Q1383</f>
        <v>1634042.97</v>
      </c>
      <c r="R1476" s="30">
        <f>+R1475+R1468+R1459+R1452+R1444+R1424+R1422+R1413+R1404+R1395+R1389+R1383</f>
        <v>0</v>
      </c>
      <c r="S1476" s="30">
        <f>+S1475+S1468+S1459+S1452+S1444+S1424+S1422+S1413+S1404+S1395+S1389+S1383</f>
        <v>0</v>
      </c>
      <c r="T1476" s="26"/>
      <c r="U1476" s="26"/>
      <c r="V1476" s="30">
        <f>+V1475+V1468+V1459+V1452+V1444+V1424+V1422+V1413+V1404+V1395+V1389+V1383</f>
        <v>1627576.97</v>
      </c>
      <c r="W1476" s="26"/>
      <c r="X1476" s="26"/>
      <c r="Y1476" s="26"/>
      <c r="Z1476" s="30">
        <f>+Z1475+Z1468+Z1459+Z1452+Z1444+Z1424+Z1422+Z1413+Z1404+Z1395+Z1389+Z1383</f>
        <v>-543260.88</v>
      </c>
      <c r="AA1476" s="26"/>
      <c r="AB1476" s="26"/>
      <c r="AC1476" s="30">
        <f>+AC1475+AC1468+AC1459+AC1452+AC1444+AC1424+AC1422+AC1413+AC1404+AC1395+AC1389+AC1383</f>
        <v>-1349379.6600000001</v>
      </c>
    </row>
    <row r="1477" spans="2:29" s="52" customFormat="1" ht="12.75" x14ac:dyDescent="0.2"/>
    <row r="1478" spans="2:29" s="53" customFormat="1" ht="12" x14ac:dyDescent="0.2">
      <c r="J1478" s="54" t="s">
        <v>20260</v>
      </c>
      <c r="L1478" s="55">
        <f>+L1476+L1377+L670</f>
        <v>30422787</v>
      </c>
      <c r="M1478" s="56"/>
      <c r="N1478" s="57"/>
      <c r="O1478" s="57"/>
      <c r="P1478" s="55">
        <f>+P1476+P1377+P670</f>
        <v>572582404.58000016</v>
      </c>
      <c r="Q1478" s="55">
        <f>+Q1476+Q1377+Q670</f>
        <v>30548416.049999997</v>
      </c>
      <c r="R1478" s="58"/>
      <c r="S1478" s="55">
        <f>+S1476+S1377+S670</f>
        <v>-3846012.4</v>
      </c>
      <c r="T1478" s="55"/>
      <c r="U1478" s="59"/>
      <c r="V1478" s="55">
        <f>+V1476+V1377+V670</f>
        <v>30208987.049999997</v>
      </c>
      <c r="W1478" s="57"/>
      <c r="X1478" s="57"/>
      <c r="Y1478" s="55"/>
      <c r="Z1478" s="55">
        <f>+Z1476+Z1377+Z670</f>
        <v>-40563.240000000631</v>
      </c>
      <c r="AA1478" s="60"/>
      <c r="AB1478" s="60"/>
      <c r="AC1478" s="55">
        <f>+AC1476+AC1377+AC670</f>
        <v>-22341121.850000001</v>
      </c>
    </row>
    <row r="1479" spans="2:29" s="53" customFormat="1" ht="12" x14ac:dyDescent="0.2">
      <c r="Q1479" s="61"/>
      <c r="V1479" s="61"/>
    </row>
    <row r="1480" spans="2:29" s="53" customFormat="1" ht="12" x14ac:dyDescent="0.2">
      <c r="R1480" s="62">
        <v>2021510201</v>
      </c>
      <c r="S1480" s="63">
        <f>+S1478</f>
        <v>-3846012.4</v>
      </c>
      <c r="T1480" s="64"/>
      <c r="U1480" s="64"/>
      <c r="V1480" s="64"/>
      <c r="W1480" s="64"/>
      <c r="X1480" s="64"/>
      <c r="Y1480" s="62">
        <v>2021510234</v>
      </c>
      <c r="Z1480" s="63">
        <f>+Z1478</f>
        <v>-40563.240000000631</v>
      </c>
      <c r="AA1480" s="64"/>
      <c r="AB1480" s="62">
        <v>2021510235</v>
      </c>
      <c r="AC1480" s="63">
        <f>+AC1478</f>
        <v>-22341121.850000001</v>
      </c>
    </row>
    <row r="1481" spans="2:29" s="53" customFormat="1" ht="12" x14ac:dyDescent="0.2">
      <c r="L1481" s="65"/>
      <c r="M1481" s="65"/>
      <c r="N1481" s="65"/>
      <c r="O1481" s="65"/>
      <c r="P1481" s="65"/>
      <c r="R1481" s="62" t="s">
        <v>20261</v>
      </c>
      <c r="S1481" s="64"/>
      <c r="T1481" s="64"/>
      <c r="U1481" s="64"/>
      <c r="V1481" s="64"/>
      <c r="W1481" s="64"/>
      <c r="X1481" s="64"/>
      <c r="Y1481" s="62" t="s">
        <v>20262</v>
      </c>
      <c r="Z1481" s="64"/>
      <c r="AA1481" s="64"/>
      <c r="AB1481" s="62" t="s">
        <v>20263</v>
      </c>
      <c r="AC1481" s="64"/>
    </row>
    <row r="1482" spans="2:29" s="53" customFormat="1" ht="12" x14ac:dyDescent="0.2"/>
    <row r="1483" spans="2:29" s="53" customFormat="1" ht="12" x14ac:dyDescent="0.2">
      <c r="Z1483" s="66"/>
    </row>
    <row r="1484" spans="2:29" s="53" customFormat="1" ht="12" x14ac:dyDescent="0.2">
      <c r="S1484" s="66">
        <v>-3846012.4</v>
      </c>
      <c r="Z1484" s="66">
        <v>-40563.24</v>
      </c>
      <c r="AC1484" s="66">
        <v>-22341121.850000001</v>
      </c>
    </row>
    <row r="1485" spans="2:29" s="53" customFormat="1" ht="12" x14ac:dyDescent="0.2">
      <c r="H1485" s="54"/>
    </row>
    <row r="1486" spans="2:29" s="53" customFormat="1" ht="12" x14ac:dyDescent="0.2">
      <c r="H1486" s="54"/>
    </row>
    <row r="1487" spans="2:29" s="53" customFormat="1" ht="12" x14ac:dyDescent="0.2">
      <c r="S1487" s="66">
        <f>+S1480-S1484</f>
        <v>0</v>
      </c>
      <c r="Z1487" s="66">
        <f>+Z1480-Z1484</f>
        <v>-6.3300831243395805E-10</v>
      </c>
      <c r="AC1487" s="66">
        <f>+AC1480-AC1484</f>
        <v>0</v>
      </c>
    </row>
    <row r="1489" s="17" customFormat="1" x14ac:dyDescent="0.25"/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14420-4832-492C-B98A-EC349C9AD775}">
  <dimension ref="B1:AS7"/>
  <sheetViews>
    <sheetView workbookViewId="0">
      <selection activeCell="I30" sqref="I30"/>
    </sheetView>
  </sheetViews>
  <sheetFormatPr baseColWidth="10" defaultColWidth="5.140625" defaultRowHeight="12.75" x14ac:dyDescent="0.2"/>
  <cols>
    <col min="1" max="1" width="5.140625" style="69"/>
    <col min="2" max="2" width="7.42578125" style="69" bestFit="1" customWidth="1"/>
    <col min="3" max="3" width="34.140625" style="69" bestFit="1" customWidth="1"/>
    <col min="4" max="4" width="7.42578125" style="69" bestFit="1" customWidth="1"/>
    <col min="5" max="5" width="6.42578125" style="69" bestFit="1" customWidth="1"/>
    <col min="6" max="6" width="7.42578125" style="69" bestFit="1" customWidth="1"/>
    <col min="7" max="7" width="10.85546875" style="69" bestFit="1" customWidth="1"/>
    <col min="8" max="8" width="9.5703125" style="69" bestFit="1" customWidth="1"/>
    <col min="9" max="9" width="6.85546875" style="69" bestFit="1" customWidth="1"/>
    <col min="10" max="10" width="9.85546875" style="69" bestFit="1" customWidth="1"/>
    <col min="11" max="11" width="9.5703125" style="69" bestFit="1" customWidth="1"/>
    <col min="12" max="12" width="8.85546875" style="69" bestFit="1" customWidth="1"/>
    <col min="13" max="13" width="6.140625" style="69" bestFit="1" customWidth="1"/>
    <col min="14" max="15" width="8.42578125" style="69" bestFit="1" customWidth="1"/>
    <col min="16" max="16" width="9.85546875" style="69" bestFit="1" customWidth="1"/>
    <col min="17" max="17" width="8.85546875" style="69" bestFit="1" customWidth="1"/>
    <col min="18" max="18" width="7.85546875" style="69" bestFit="1" customWidth="1"/>
    <col min="19" max="19" width="9.140625" style="69" bestFit="1" customWidth="1"/>
    <col min="20" max="20" width="7.42578125" style="69" bestFit="1" customWidth="1"/>
    <col min="21" max="21" width="5.140625" style="69" bestFit="1"/>
    <col min="22" max="22" width="8.85546875" style="69" bestFit="1" customWidth="1"/>
    <col min="23" max="23" width="4.85546875" style="69" bestFit="1" customWidth="1"/>
    <col min="24" max="24" width="8.7109375" style="69" bestFit="1" customWidth="1"/>
    <col min="25" max="25" width="9.7109375" style="69" bestFit="1" customWidth="1"/>
    <col min="26" max="26" width="14" style="69" bestFit="1" customWidth="1"/>
    <col min="27" max="27" width="10.85546875" style="69" bestFit="1" customWidth="1"/>
    <col min="28" max="28" width="10.5703125" style="69" bestFit="1" customWidth="1"/>
    <col min="29" max="29" width="15.28515625" style="69" bestFit="1" customWidth="1"/>
    <col min="30" max="30" width="7.28515625" style="69" bestFit="1" customWidth="1"/>
    <col min="31" max="31" width="8.5703125" style="69" bestFit="1" customWidth="1"/>
    <col min="32" max="32" width="6.140625" style="69" bestFit="1" customWidth="1"/>
    <col min="33" max="33" width="8.85546875" style="69" bestFit="1" customWidth="1"/>
    <col min="34" max="34" width="8.7109375" style="69" bestFit="1" customWidth="1"/>
    <col min="35" max="35" width="5.5703125" style="69" bestFit="1" customWidth="1"/>
    <col min="36" max="36" width="9" style="69" bestFit="1" customWidth="1"/>
    <col min="37" max="37" width="9.5703125" style="69" bestFit="1" customWidth="1"/>
    <col min="38" max="38" width="10.85546875" style="69" bestFit="1" customWidth="1"/>
    <col min="39" max="39" width="6.140625" style="69" bestFit="1" customWidth="1"/>
    <col min="40" max="40" width="6.42578125" style="69" bestFit="1" customWidth="1"/>
    <col min="41" max="41" width="14" style="69" bestFit="1" customWidth="1"/>
    <col min="42" max="42" width="7.140625" style="69" bestFit="1" customWidth="1"/>
    <col min="43" max="43" width="9.85546875" style="69" bestFit="1" customWidth="1"/>
    <col min="44" max="44" width="8.28515625" style="69" bestFit="1" customWidth="1"/>
    <col min="45" max="45" width="4.5703125" style="69" bestFit="1" customWidth="1"/>
    <col min="46" max="16384" width="5.140625" style="69"/>
  </cols>
  <sheetData>
    <row r="1" spans="2:45" s="68" customFormat="1" ht="63.75" x14ac:dyDescent="0.2">
      <c r="B1" s="67" t="s">
        <v>20264</v>
      </c>
      <c r="C1" s="67" t="s">
        <v>20265</v>
      </c>
      <c r="D1" s="67" t="s">
        <v>20266</v>
      </c>
      <c r="E1" s="67" t="s">
        <v>20267</v>
      </c>
      <c r="F1" s="67" t="s">
        <v>20268</v>
      </c>
      <c r="G1" s="67" t="s">
        <v>7188</v>
      </c>
      <c r="H1" s="67" t="s">
        <v>7189</v>
      </c>
      <c r="I1" s="67" t="s">
        <v>7190</v>
      </c>
      <c r="J1" s="67" t="s">
        <v>7191</v>
      </c>
      <c r="K1" s="67" t="s">
        <v>20269</v>
      </c>
      <c r="L1" s="67" t="s">
        <v>7193</v>
      </c>
      <c r="M1" s="67" t="s">
        <v>20270</v>
      </c>
      <c r="N1" s="67" t="s">
        <v>20271</v>
      </c>
      <c r="O1" s="67" t="s">
        <v>7196</v>
      </c>
      <c r="P1" s="67" t="s">
        <v>20272</v>
      </c>
      <c r="Q1" s="67" t="s">
        <v>20273</v>
      </c>
      <c r="R1" s="67" t="s">
        <v>7199</v>
      </c>
      <c r="S1" s="67" t="s">
        <v>7200</v>
      </c>
      <c r="T1" s="67" t="s">
        <v>20274</v>
      </c>
      <c r="U1" s="67" t="s">
        <v>20275</v>
      </c>
      <c r="V1" s="67" t="s">
        <v>7203</v>
      </c>
      <c r="W1" s="67" t="s">
        <v>7204</v>
      </c>
      <c r="X1" s="67" t="s">
        <v>7205</v>
      </c>
      <c r="Y1" s="67" t="s">
        <v>7206</v>
      </c>
      <c r="Z1" s="67" t="s">
        <v>7207</v>
      </c>
      <c r="AA1" s="67" t="s">
        <v>7208</v>
      </c>
      <c r="AB1" s="67" t="s">
        <v>7209</v>
      </c>
      <c r="AC1" s="67" t="s">
        <v>20276</v>
      </c>
      <c r="AD1" s="67" t="s">
        <v>20277</v>
      </c>
      <c r="AE1" s="67" t="s">
        <v>1936</v>
      </c>
      <c r="AF1" s="67" t="s">
        <v>20278</v>
      </c>
      <c r="AG1" s="67" t="s">
        <v>20279</v>
      </c>
      <c r="AH1" s="67" t="s">
        <v>20280</v>
      </c>
      <c r="AI1" s="67" t="s">
        <v>20281</v>
      </c>
      <c r="AJ1" s="67" t="s">
        <v>20282</v>
      </c>
      <c r="AK1" s="67" t="s">
        <v>20283</v>
      </c>
      <c r="AL1" s="67" t="s">
        <v>20284</v>
      </c>
      <c r="AM1" s="67" t="s">
        <v>7193</v>
      </c>
      <c r="AN1" s="67" t="s">
        <v>20285</v>
      </c>
      <c r="AO1" s="67" t="s">
        <v>7207</v>
      </c>
      <c r="AP1" s="67" t="s">
        <v>20286</v>
      </c>
      <c r="AQ1" s="67" t="s">
        <v>20287</v>
      </c>
      <c r="AR1" s="67" t="s">
        <v>20288</v>
      </c>
      <c r="AS1" s="67" t="s">
        <v>20289</v>
      </c>
    </row>
    <row r="2" spans="2:45" x14ac:dyDescent="0.2">
      <c r="B2" s="73" t="s">
        <v>20290</v>
      </c>
      <c r="C2" s="69" t="s">
        <v>125</v>
      </c>
      <c r="D2" s="69" t="s">
        <v>7434</v>
      </c>
      <c r="E2" s="69" t="s">
        <v>7213</v>
      </c>
      <c r="F2" s="69" t="s">
        <v>7434</v>
      </c>
      <c r="G2" s="69" t="s">
        <v>20300</v>
      </c>
      <c r="H2" s="69" t="s">
        <v>20301</v>
      </c>
      <c r="I2" s="69" t="s">
        <v>286</v>
      </c>
      <c r="J2" s="69" t="s">
        <v>20302</v>
      </c>
      <c r="K2" s="69" t="s">
        <v>20301</v>
      </c>
      <c r="L2" s="70">
        <v>27143</v>
      </c>
      <c r="M2" s="69">
        <v>1</v>
      </c>
      <c r="N2" s="71">
        <v>20.33145</v>
      </c>
      <c r="O2" s="71">
        <v>20.281680000000001</v>
      </c>
      <c r="P2" s="70">
        <v>550505.6</v>
      </c>
      <c r="Q2" s="70">
        <v>27143</v>
      </c>
      <c r="R2" s="72">
        <v>0</v>
      </c>
      <c r="S2" s="70">
        <v>0</v>
      </c>
      <c r="T2" s="71">
        <v>0</v>
      </c>
      <c r="U2" s="72">
        <v>0</v>
      </c>
      <c r="V2" s="70">
        <v>27143</v>
      </c>
      <c r="W2" s="69" t="s">
        <v>20294</v>
      </c>
      <c r="X2" s="71">
        <v>20.33145</v>
      </c>
      <c r="Y2" s="71">
        <v>0</v>
      </c>
      <c r="Z2" s="70">
        <v>0</v>
      </c>
      <c r="AA2" s="71">
        <v>0</v>
      </c>
      <c r="AB2" s="71">
        <v>0</v>
      </c>
      <c r="AC2" s="70">
        <v>0</v>
      </c>
      <c r="AD2" s="69" t="s">
        <v>10</v>
      </c>
      <c r="AE2" s="69" t="s">
        <v>10</v>
      </c>
      <c r="AF2" s="72">
        <v>0</v>
      </c>
      <c r="AG2" s="71">
        <v>0</v>
      </c>
      <c r="AH2" s="70">
        <v>0</v>
      </c>
      <c r="AI2" s="72">
        <v>0</v>
      </c>
      <c r="AJ2" s="70">
        <v>0</v>
      </c>
      <c r="AK2" s="70">
        <v>0</v>
      </c>
      <c r="AL2" s="70">
        <v>0</v>
      </c>
      <c r="AM2" s="72">
        <v>0</v>
      </c>
      <c r="AN2" s="70">
        <v>0</v>
      </c>
      <c r="AO2" s="70">
        <v>0</v>
      </c>
      <c r="AP2" s="72">
        <v>0</v>
      </c>
      <c r="AQ2" s="70">
        <v>0</v>
      </c>
      <c r="AR2" s="69" t="s">
        <v>10</v>
      </c>
      <c r="AS2" s="69" t="s">
        <v>7226</v>
      </c>
    </row>
    <row r="3" spans="2:45" x14ac:dyDescent="0.2">
      <c r="B3" s="73" t="s">
        <v>20290</v>
      </c>
      <c r="C3" s="69" t="s">
        <v>125</v>
      </c>
      <c r="D3" s="69" t="s">
        <v>7434</v>
      </c>
      <c r="E3" s="69" t="s">
        <v>7213</v>
      </c>
      <c r="F3" s="69" t="s">
        <v>7434</v>
      </c>
      <c r="G3" s="69" t="s">
        <v>20300</v>
      </c>
      <c r="H3" s="69" t="s">
        <v>20303</v>
      </c>
      <c r="I3" s="69" t="s">
        <v>286</v>
      </c>
      <c r="J3" s="69" t="s">
        <v>20302</v>
      </c>
      <c r="K3" s="69" t="s">
        <v>20303</v>
      </c>
      <c r="L3" s="70">
        <v>27192</v>
      </c>
      <c r="M3" s="69">
        <v>1</v>
      </c>
      <c r="N3" s="71">
        <v>20.33145</v>
      </c>
      <c r="O3" s="71">
        <v>20.281310000000001</v>
      </c>
      <c r="P3" s="70">
        <v>551489.29</v>
      </c>
      <c r="Q3" s="70">
        <v>27192</v>
      </c>
      <c r="R3" s="72">
        <v>0</v>
      </c>
      <c r="S3" s="70">
        <v>0</v>
      </c>
      <c r="T3" s="71">
        <v>0</v>
      </c>
      <c r="U3" s="72">
        <v>0</v>
      </c>
      <c r="V3" s="70">
        <v>27192</v>
      </c>
      <c r="W3" s="69" t="s">
        <v>20294</v>
      </c>
      <c r="X3" s="71">
        <v>20.33145</v>
      </c>
      <c r="Y3" s="71">
        <v>0</v>
      </c>
      <c r="Z3" s="70">
        <v>0</v>
      </c>
      <c r="AA3" s="71">
        <v>0</v>
      </c>
      <c r="AB3" s="71">
        <v>0</v>
      </c>
      <c r="AC3" s="70">
        <v>0</v>
      </c>
      <c r="AD3" s="69" t="s">
        <v>10</v>
      </c>
      <c r="AE3" s="69" t="s">
        <v>10</v>
      </c>
      <c r="AF3" s="72">
        <v>0</v>
      </c>
      <c r="AG3" s="71">
        <v>0</v>
      </c>
      <c r="AH3" s="70">
        <v>0</v>
      </c>
      <c r="AI3" s="72">
        <v>0</v>
      </c>
      <c r="AJ3" s="70">
        <v>0</v>
      </c>
      <c r="AK3" s="70">
        <v>0</v>
      </c>
      <c r="AL3" s="70">
        <v>0</v>
      </c>
      <c r="AM3" s="72">
        <v>0</v>
      </c>
      <c r="AN3" s="70">
        <v>0</v>
      </c>
      <c r="AO3" s="70">
        <v>0</v>
      </c>
      <c r="AP3" s="72">
        <v>0</v>
      </c>
      <c r="AQ3" s="70">
        <v>0</v>
      </c>
      <c r="AR3" s="69" t="s">
        <v>10</v>
      </c>
      <c r="AS3" s="69" t="s">
        <v>7226</v>
      </c>
    </row>
    <row r="4" spans="2:45" x14ac:dyDescent="0.2">
      <c r="B4" s="73" t="s">
        <v>20290</v>
      </c>
      <c r="C4" s="69" t="s">
        <v>125</v>
      </c>
      <c r="D4" s="69" t="s">
        <v>7434</v>
      </c>
      <c r="E4" s="69" t="s">
        <v>7213</v>
      </c>
      <c r="F4" s="69" t="s">
        <v>7434</v>
      </c>
      <c r="G4" s="69" t="s">
        <v>20300</v>
      </c>
      <c r="H4" s="69" t="s">
        <v>20304</v>
      </c>
      <c r="I4" s="69" t="s">
        <v>286</v>
      </c>
      <c r="J4" s="69" t="s">
        <v>20302</v>
      </c>
      <c r="K4" s="69" t="s">
        <v>20304</v>
      </c>
      <c r="L4" s="70">
        <v>27192</v>
      </c>
      <c r="M4" s="69">
        <v>1</v>
      </c>
      <c r="N4" s="71">
        <v>20.33145</v>
      </c>
      <c r="O4" s="71">
        <v>20.281310000000001</v>
      </c>
      <c r="P4" s="70">
        <v>551489.29</v>
      </c>
      <c r="Q4" s="70">
        <v>27192</v>
      </c>
      <c r="R4" s="72">
        <v>0</v>
      </c>
      <c r="S4" s="70">
        <v>0</v>
      </c>
      <c r="T4" s="71">
        <v>0</v>
      </c>
      <c r="U4" s="72">
        <v>0</v>
      </c>
      <c r="V4" s="70">
        <v>27192</v>
      </c>
      <c r="W4" s="69" t="s">
        <v>20294</v>
      </c>
      <c r="X4" s="71">
        <v>20.33145</v>
      </c>
      <c r="Y4" s="71">
        <v>0</v>
      </c>
      <c r="Z4" s="70">
        <v>0</v>
      </c>
      <c r="AA4" s="71">
        <v>0</v>
      </c>
      <c r="AB4" s="71">
        <v>0</v>
      </c>
      <c r="AC4" s="70">
        <v>0</v>
      </c>
      <c r="AD4" s="69" t="s">
        <v>10</v>
      </c>
      <c r="AE4" s="69" t="s">
        <v>10</v>
      </c>
      <c r="AF4" s="72">
        <v>0</v>
      </c>
      <c r="AG4" s="71">
        <v>0</v>
      </c>
      <c r="AH4" s="70">
        <v>0</v>
      </c>
      <c r="AI4" s="72">
        <v>0</v>
      </c>
      <c r="AJ4" s="70">
        <v>0</v>
      </c>
      <c r="AK4" s="70">
        <v>0</v>
      </c>
      <c r="AL4" s="70">
        <v>0</v>
      </c>
      <c r="AM4" s="72">
        <v>0</v>
      </c>
      <c r="AN4" s="70">
        <v>0</v>
      </c>
      <c r="AO4" s="70">
        <v>0</v>
      </c>
      <c r="AP4" s="72">
        <v>0</v>
      </c>
      <c r="AQ4" s="70">
        <v>0</v>
      </c>
      <c r="AR4" s="69" t="s">
        <v>10</v>
      </c>
      <c r="AS4" s="69" t="s">
        <v>7226</v>
      </c>
    </row>
    <row r="5" spans="2:45" x14ac:dyDescent="0.2">
      <c r="B5" s="73" t="s">
        <v>20296</v>
      </c>
      <c r="C5" s="69" t="s">
        <v>125</v>
      </c>
      <c r="D5" s="69" t="s">
        <v>8011</v>
      </c>
      <c r="E5" s="69" t="s">
        <v>7213</v>
      </c>
      <c r="F5" s="69" t="s">
        <v>8011</v>
      </c>
      <c r="G5" s="69" t="s">
        <v>20300</v>
      </c>
      <c r="H5" s="69" t="s">
        <v>20305</v>
      </c>
      <c r="I5" s="69" t="s">
        <v>20306</v>
      </c>
      <c r="J5" s="69" t="s">
        <v>20299</v>
      </c>
      <c r="K5" s="69" t="s">
        <v>20305</v>
      </c>
      <c r="L5" s="70">
        <v>27968</v>
      </c>
      <c r="M5" s="69">
        <v>1</v>
      </c>
      <c r="N5" s="71">
        <v>21.867139999999999</v>
      </c>
      <c r="O5" s="71">
        <v>21.81701</v>
      </c>
      <c r="P5" s="70">
        <v>610178.17000000004</v>
      </c>
      <c r="Q5" s="70">
        <v>27968</v>
      </c>
      <c r="R5" s="72">
        <v>0</v>
      </c>
      <c r="S5" s="70">
        <v>0</v>
      </c>
      <c r="T5" s="71">
        <v>0</v>
      </c>
      <c r="U5" s="72">
        <v>0</v>
      </c>
      <c r="V5" s="70">
        <v>27968</v>
      </c>
      <c r="W5" s="69" t="s">
        <v>20294</v>
      </c>
      <c r="X5" s="71">
        <v>21.867139999999999</v>
      </c>
      <c r="Y5" s="71">
        <v>0</v>
      </c>
      <c r="Z5" s="70">
        <v>0</v>
      </c>
      <c r="AA5" s="71">
        <v>0</v>
      </c>
      <c r="AB5" s="71">
        <v>0</v>
      </c>
      <c r="AC5" s="70">
        <v>0</v>
      </c>
      <c r="AD5" s="69" t="s">
        <v>10</v>
      </c>
      <c r="AE5" s="69" t="s">
        <v>10</v>
      </c>
      <c r="AF5" s="72">
        <v>0</v>
      </c>
      <c r="AG5" s="71">
        <v>0</v>
      </c>
      <c r="AH5" s="70">
        <v>0</v>
      </c>
      <c r="AI5" s="72">
        <v>0</v>
      </c>
      <c r="AJ5" s="70">
        <v>0</v>
      </c>
      <c r="AK5" s="70">
        <v>0</v>
      </c>
      <c r="AL5" s="70">
        <v>0</v>
      </c>
      <c r="AM5" s="72">
        <v>0</v>
      </c>
      <c r="AN5" s="70">
        <v>0</v>
      </c>
      <c r="AO5" s="70">
        <v>0</v>
      </c>
      <c r="AP5" s="72">
        <v>0</v>
      </c>
      <c r="AQ5" s="70">
        <v>0</v>
      </c>
      <c r="AR5" s="69" t="s">
        <v>10</v>
      </c>
      <c r="AS5" s="69" t="s">
        <v>7226</v>
      </c>
    </row>
    <row r="6" spans="2:45" x14ac:dyDescent="0.2">
      <c r="B6" s="73" t="s">
        <v>20296</v>
      </c>
      <c r="C6" s="69" t="s">
        <v>125</v>
      </c>
      <c r="D6" s="69" t="s">
        <v>8011</v>
      </c>
      <c r="E6" s="69" t="s">
        <v>7213</v>
      </c>
      <c r="F6" s="69" t="s">
        <v>8011</v>
      </c>
      <c r="G6" s="69" t="s">
        <v>20300</v>
      </c>
      <c r="H6" s="69" t="s">
        <v>20307</v>
      </c>
      <c r="I6" s="69" t="s">
        <v>20306</v>
      </c>
      <c r="J6" s="69" t="s">
        <v>20299</v>
      </c>
      <c r="K6" s="69" t="s">
        <v>20307</v>
      </c>
      <c r="L6" s="70">
        <v>27968</v>
      </c>
      <c r="M6" s="69">
        <v>1</v>
      </c>
      <c r="N6" s="71">
        <v>21.867139999999999</v>
      </c>
      <c r="O6" s="71">
        <v>21.81701</v>
      </c>
      <c r="P6" s="70">
        <v>610178.17000000004</v>
      </c>
      <c r="Q6" s="70">
        <v>27968</v>
      </c>
      <c r="R6" s="72">
        <v>0</v>
      </c>
      <c r="S6" s="70">
        <v>0</v>
      </c>
      <c r="T6" s="71">
        <v>0</v>
      </c>
      <c r="U6" s="72">
        <v>0</v>
      </c>
      <c r="V6" s="70">
        <v>27968</v>
      </c>
      <c r="W6" s="69" t="s">
        <v>20294</v>
      </c>
      <c r="X6" s="71">
        <v>21.867139999999999</v>
      </c>
      <c r="Y6" s="71">
        <v>0</v>
      </c>
      <c r="Z6" s="70">
        <v>0</v>
      </c>
      <c r="AA6" s="71">
        <v>0</v>
      </c>
      <c r="AB6" s="71">
        <v>0</v>
      </c>
      <c r="AC6" s="70">
        <v>0</v>
      </c>
      <c r="AD6" s="69" t="s">
        <v>10</v>
      </c>
      <c r="AE6" s="69" t="s">
        <v>10</v>
      </c>
      <c r="AF6" s="72">
        <v>0</v>
      </c>
      <c r="AG6" s="71">
        <v>0</v>
      </c>
      <c r="AH6" s="70">
        <v>0</v>
      </c>
      <c r="AI6" s="72">
        <v>0</v>
      </c>
      <c r="AJ6" s="70">
        <v>0</v>
      </c>
      <c r="AK6" s="70">
        <v>0</v>
      </c>
      <c r="AL6" s="70">
        <v>0</v>
      </c>
      <c r="AM6" s="72">
        <v>0</v>
      </c>
      <c r="AN6" s="70">
        <v>0</v>
      </c>
      <c r="AO6" s="70">
        <v>0</v>
      </c>
      <c r="AP6" s="72">
        <v>0</v>
      </c>
      <c r="AQ6" s="70">
        <v>0</v>
      </c>
      <c r="AR6" s="69" t="s">
        <v>10</v>
      </c>
      <c r="AS6" s="69" t="s">
        <v>7226</v>
      </c>
    </row>
    <row r="7" spans="2:45" x14ac:dyDescent="0.2">
      <c r="B7" s="73" t="s">
        <v>20296</v>
      </c>
      <c r="C7" s="69" t="s">
        <v>125</v>
      </c>
      <c r="D7" s="69" t="s">
        <v>8011</v>
      </c>
      <c r="E7" s="69" t="s">
        <v>7213</v>
      </c>
      <c r="F7" s="69" t="s">
        <v>8011</v>
      </c>
      <c r="G7" s="69" t="s">
        <v>20300</v>
      </c>
      <c r="H7" s="69" t="s">
        <v>20308</v>
      </c>
      <c r="I7" s="69" t="s">
        <v>20306</v>
      </c>
      <c r="J7" s="69" t="s">
        <v>20299</v>
      </c>
      <c r="K7" s="69" t="s">
        <v>20308</v>
      </c>
      <c r="L7" s="70">
        <v>26980</v>
      </c>
      <c r="M7" s="69">
        <v>1</v>
      </c>
      <c r="N7" s="71">
        <v>21.867139999999999</v>
      </c>
      <c r="O7" s="71">
        <v>21.817270000000001</v>
      </c>
      <c r="P7" s="70">
        <v>588630.01</v>
      </c>
      <c r="Q7" s="70">
        <v>26980</v>
      </c>
      <c r="R7" s="72">
        <v>0</v>
      </c>
      <c r="S7" s="70">
        <v>0</v>
      </c>
      <c r="T7" s="71">
        <v>0</v>
      </c>
      <c r="U7" s="72">
        <v>0</v>
      </c>
      <c r="V7" s="70">
        <v>26980</v>
      </c>
      <c r="W7" s="69" t="s">
        <v>20294</v>
      </c>
      <c r="X7" s="71">
        <v>21.867139999999999</v>
      </c>
      <c r="Y7" s="71">
        <v>0</v>
      </c>
      <c r="Z7" s="70">
        <v>0</v>
      </c>
      <c r="AA7" s="71">
        <v>0</v>
      </c>
      <c r="AB7" s="71">
        <v>0</v>
      </c>
      <c r="AC7" s="70">
        <v>0</v>
      </c>
      <c r="AD7" s="69" t="s">
        <v>10</v>
      </c>
      <c r="AE7" s="69" t="s">
        <v>10</v>
      </c>
      <c r="AF7" s="72">
        <v>0</v>
      </c>
      <c r="AG7" s="71">
        <v>0</v>
      </c>
      <c r="AH7" s="70">
        <v>0</v>
      </c>
      <c r="AI7" s="72">
        <v>0</v>
      </c>
      <c r="AJ7" s="70">
        <v>0</v>
      </c>
      <c r="AK7" s="70">
        <v>0</v>
      </c>
      <c r="AL7" s="70">
        <v>0</v>
      </c>
      <c r="AM7" s="72">
        <v>0</v>
      </c>
      <c r="AN7" s="70">
        <v>0</v>
      </c>
      <c r="AO7" s="70">
        <v>0</v>
      </c>
      <c r="AP7" s="72">
        <v>0</v>
      </c>
      <c r="AQ7" s="70">
        <v>0</v>
      </c>
      <c r="AR7" s="69" t="s">
        <v>10</v>
      </c>
      <c r="AS7" s="69" t="s">
        <v>7226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ADF3D-00A7-4165-B5AE-197A8C91A983}">
  <dimension ref="B1:AS4"/>
  <sheetViews>
    <sheetView workbookViewId="0">
      <selection activeCell="F9" sqref="F9"/>
    </sheetView>
  </sheetViews>
  <sheetFormatPr baseColWidth="10" defaultColWidth="1.85546875" defaultRowHeight="12.75" x14ac:dyDescent="0.2"/>
  <cols>
    <col min="1" max="1" width="3.28515625" style="69" customWidth="1"/>
    <col min="2" max="2" width="7.42578125" style="69" bestFit="1" customWidth="1"/>
    <col min="3" max="3" width="14.7109375" style="69" bestFit="1" customWidth="1"/>
    <col min="4" max="4" width="7.42578125" style="69" bestFit="1" customWidth="1"/>
    <col min="5" max="5" width="6.42578125" style="69" bestFit="1" customWidth="1"/>
    <col min="6" max="6" width="7.42578125" style="69" bestFit="1" customWidth="1"/>
    <col min="7" max="7" width="10.85546875" style="69" bestFit="1" customWidth="1"/>
    <col min="8" max="8" width="10" style="69" bestFit="1" customWidth="1"/>
    <col min="9" max="9" width="5.85546875" style="69" bestFit="1" customWidth="1"/>
    <col min="10" max="10" width="9.85546875" style="69" bestFit="1" customWidth="1"/>
    <col min="11" max="11" width="10" style="69" bestFit="1" customWidth="1"/>
    <col min="12" max="12" width="8.85546875" style="69" bestFit="1" customWidth="1"/>
    <col min="13" max="13" width="6.140625" style="69" bestFit="1" customWidth="1"/>
    <col min="14" max="15" width="8.42578125" style="69" bestFit="1" customWidth="1"/>
    <col min="16" max="16" width="9.85546875" style="69" bestFit="1" customWidth="1"/>
    <col min="17" max="17" width="8.85546875" style="69" bestFit="1" customWidth="1"/>
    <col min="18" max="18" width="7.85546875" style="69" bestFit="1" customWidth="1"/>
    <col min="19" max="19" width="9.140625" style="69" bestFit="1" customWidth="1"/>
    <col min="20" max="20" width="7.42578125" style="69" bestFit="1" customWidth="1"/>
    <col min="21" max="21" width="5.140625" style="69" bestFit="1" customWidth="1"/>
    <col min="22" max="22" width="8.85546875" style="69" bestFit="1" customWidth="1"/>
    <col min="23" max="23" width="4.28515625" style="69" bestFit="1" customWidth="1"/>
    <col min="24" max="24" width="8.7109375" style="69" bestFit="1" customWidth="1"/>
    <col min="25" max="25" width="9.7109375" style="69" bestFit="1" customWidth="1"/>
    <col min="26" max="26" width="14" style="69" bestFit="1" customWidth="1"/>
    <col min="27" max="27" width="10.85546875" style="69" bestFit="1" customWidth="1"/>
    <col min="28" max="28" width="10.5703125" style="69" bestFit="1" customWidth="1"/>
    <col min="29" max="29" width="15.28515625" style="69" bestFit="1" customWidth="1"/>
    <col min="30" max="30" width="7.28515625" style="69" bestFit="1" customWidth="1"/>
    <col min="31" max="31" width="8.5703125" style="69" bestFit="1" customWidth="1"/>
    <col min="32" max="32" width="6.140625" style="69" bestFit="1" customWidth="1"/>
    <col min="33" max="33" width="8.85546875" style="69" bestFit="1" customWidth="1"/>
    <col min="34" max="34" width="8.7109375" style="69" bestFit="1" customWidth="1"/>
    <col min="35" max="35" width="5.5703125" style="69" bestFit="1" customWidth="1"/>
    <col min="36" max="36" width="9" style="69" bestFit="1" customWidth="1"/>
    <col min="37" max="37" width="9.5703125" style="69" bestFit="1" customWidth="1"/>
    <col min="38" max="38" width="10.85546875" style="69" bestFit="1" customWidth="1"/>
    <col min="39" max="39" width="6.140625" style="69" bestFit="1" customWidth="1"/>
    <col min="40" max="40" width="6.42578125" style="69" bestFit="1" customWidth="1"/>
    <col min="41" max="41" width="14" style="69" bestFit="1" customWidth="1"/>
    <col min="42" max="42" width="7.140625" style="69" bestFit="1" customWidth="1"/>
    <col min="43" max="43" width="9.85546875" style="69" bestFit="1" customWidth="1"/>
    <col min="44" max="44" width="8.28515625" style="69" bestFit="1" customWidth="1"/>
    <col min="45" max="45" width="3.42578125" style="69" bestFit="1" customWidth="1"/>
    <col min="46" max="16384" width="1.85546875" style="69"/>
  </cols>
  <sheetData>
    <row r="1" spans="2:45" s="68" customFormat="1" ht="63.75" x14ac:dyDescent="0.2">
      <c r="B1" s="67" t="s">
        <v>20264</v>
      </c>
      <c r="C1" s="67" t="s">
        <v>20265</v>
      </c>
      <c r="D1" s="67" t="s">
        <v>20266</v>
      </c>
      <c r="E1" s="67" t="s">
        <v>20267</v>
      </c>
      <c r="F1" s="67" t="s">
        <v>20268</v>
      </c>
      <c r="G1" s="67" t="s">
        <v>7188</v>
      </c>
      <c r="H1" s="67" t="s">
        <v>7189</v>
      </c>
      <c r="I1" s="67" t="s">
        <v>7190</v>
      </c>
      <c r="J1" s="67" t="s">
        <v>7191</v>
      </c>
      <c r="K1" s="67" t="s">
        <v>20269</v>
      </c>
      <c r="L1" s="67" t="s">
        <v>7193</v>
      </c>
      <c r="M1" s="67" t="s">
        <v>20270</v>
      </c>
      <c r="N1" s="67" t="s">
        <v>20271</v>
      </c>
      <c r="O1" s="67" t="s">
        <v>7196</v>
      </c>
      <c r="P1" s="67" t="s">
        <v>20272</v>
      </c>
      <c r="Q1" s="67" t="s">
        <v>20273</v>
      </c>
      <c r="R1" s="67" t="s">
        <v>7199</v>
      </c>
      <c r="S1" s="67" t="s">
        <v>7200</v>
      </c>
      <c r="T1" s="67" t="s">
        <v>20274</v>
      </c>
      <c r="U1" s="67" t="s">
        <v>20275</v>
      </c>
      <c r="V1" s="67" t="s">
        <v>7203</v>
      </c>
      <c r="W1" s="67" t="s">
        <v>7204</v>
      </c>
      <c r="X1" s="67" t="s">
        <v>7205</v>
      </c>
      <c r="Y1" s="67" t="s">
        <v>7206</v>
      </c>
      <c r="Z1" s="67" t="s">
        <v>7207</v>
      </c>
      <c r="AA1" s="67" t="s">
        <v>7208</v>
      </c>
      <c r="AB1" s="67" t="s">
        <v>7209</v>
      </c>
      <c r="AC1" s="67" t="s">
        <v>20276</v>
      </c>
      <c r="AD1" s="67" t="s">
        <v>20277</v>
      </c>
      <c r="AE1" s="67" t="s">
        <v>1936</v>
      </c>
      <c r="AF1" s="67" t="s">
        <v>20278</v>
      </c>
      <c r="AG1" s="67" t="s">
        <v>20279</v>
      </c>
      <c r="AH1" s="67" t="s">
        <v>20280</v>
      </c>
      <c r="AI1" s="67" t="s">
        <v>20281</v>
      </c>
      <c r="AJ1" s="67" t="s">
        <v>20282</v>
      </c>
      <c r="AK1" s="67" t="s">
        <v>20283</v>
      </c>
      <c r="AL1" s="67" t="s">
        <v>20284</v>
      </c>
      <c r="AM1" s="67" t="s">
        <v>7193</v>
      </c>
      <c r="AN1" s="67" t="s">
        <v>20285</v>
      </c>
      <c r="AO1" s="67" t="s">
        <v>7207</v>
      </c>
      <c r="AP1" s="67" t="s">
        <v>20286</v>
      </c>
      <c r="AQ1" s="67" t="s">
        <v>20287</v>
      </c>
      <c r="AR1" s="67" t="s">
        <v>20288</v>
      </c>
      <c r="AS1" s="67" t="s">
        <v>20289</v>
      </c>
    </row>
    <row r="2" spans="2:45" x14ac:dyDescent="0.2">
      <c r="B2" s="69" t="s">
        <v>20290</v>
      </c>
      <c r="C2" s="69" t="s">
        <v>1354</v>
      </c>
      <c r="D2" s="69" t="s">
        <v>7434</v>
      </c>
      <c r="E2" s="69" t="s">
        <v>7213</v>
      </c>
      <c r="F2" s="69" t="s">
        <v>7434</v>
      </c>
      <c r="G2" s="69" t="s">
        <v>20291</v>
      </c>
      <c r="H2" s="69" t="s">
        <v>20292</v>
      </c>
      <c r="I2" s="69" t="s">
        <v>1600</v>
      </c>
      <c r="J2" s="69" t="s">
        <v>20293</v>
      </c>
      <c r="K2" s="69" t="s">
        <v>20292</v>
      </c>
      <c r="L2" s="70">
        <v>37863</v>
      </c>
      <c r="M2" s="69">
        <v>1</v>
      </c>
      <c r="N2" s="71">
        <v>20.33145</v>
      </c>
      <c r="O2" s="71">
        <v>21.988119999999999</v>
      </c>
      <c r="P2" s="70">
        <v>832536</v>
      </c>
      <c r="Q2" s="70">
        <v>37863</v>
      </c>
      <c r="R2" s="72">
        <v>0</v>
      </c>
      <c r="S2" s="70">
        <v>0</v>
      </c>
      <c r="T2" s="71">
        <v>0</v>
      </c>
      <c r="U2" s="72">
        <v>0</v>
      </c>
      <c r="V2" s="70">
        <v>37863</v>
      </c>
      <c r="W2" s="69" t="s">
        <v>20294</v>
      </c>
      <c r="X2" s="71">
        <f>+N2</f>
        <v>20.33145</v>
      </c>
      <c r="Y2" s="71">
        <v>0</v>
      </c>
      <c r="Z2" s="70">
        <v>0</v>
      </c>
      <c r="AA2" s="71">
        <v>0</v>
      </c>
      <c r="AB2" s="71">
        <v>0</v>
      </c>
      <c r="AC2" s="70">
        <v>0</v>
      </c>
      <c r="AD2" s="69" t="s">
        <v>10</v>
      </c>
      <c r="AE2" s="69" t="s">
        <v>10</v>
      </c>
      <c r="AF2" s="72">
        <v>0</v>
      </c>
      <c r="AG2" s="71">
        <v>0</v>
      </c>
      <c r="AH2" s="70">
        <v>0</v>
      </c>
      <c r="AI2" s="72">
        <v>0</v>
      </c>
      <c r="AJ2" s="70">
        <v>0</v>
      </c>
      <c r="AK2" s="70">
        <v>0</v>
      </c>
      <c r="AL2" s="70">
        <v>0</v>
      </c>
      <c r="AM2" s="72">
        <v>0</v>
      </c>
      <c r="AN2" s="70">
        <v>0</v>
      </c>
      <c r="AO2" s="70">
        <v>0</v>
      </c>
      <c r="AP2" s="72">
        <v>0</v>
      </c>
      <c r="AQ2" s="70">
        <v>0</v>
      </c>
      <c r="AR2" s="69" t="s">
        <v>10</v>
      </c>
      <c r="AS2" s="69" t="s">
        <v>7226</v>
      </c>
    </row>
    <row r="3" spans="2:45" x14ac:dyDescent="0.2">
      <c r="B3" s="69" t="s">
        <v>20290</v>
      </c>
      <c r="C3" s="69" t="s">
        <v>1354</v>
      </c>
      <c r="D3" s="69" t="s">
        <v>7434</v>
      </c>
      <c r="E3" s="69" t="s">
        <v>7213</v>
      </c>
      <c r="F3" s="69" t="s">
        <v>7434</v>
      </c>
      <c r="G3" s="69" t="s">
        <v>20291</v>
      </c>
      <c r="H3" s="69" t="s">
        <v>20295</v>
      </c>
      <c r="I3" s="69" t="s">
        <v>1600</v>
      </c>
      <c r="J3" s="69" t="s">
        <v>20293</v>
      </c>
      <c r="K3" s="69" t="s">
        <v>20295</v>
      </c>
      <c r="L3" s="70">
        <v>37054</v>
      </c>
      <c r="M3" s="69">
        <v>1</v>
      </c>
      <c r="N3" s="71">
        <v>20.33145</v>
      </c>
      <c r="O3" s="71">
        <v>21.9878</v>
      </c>
      <c r="P3" s="70">
        <v>814735.82</v>
      </c>
      <c r="Q3" s="70">
        <v>37054</v>
      </c>
      <c r="R3" s="72">
        <v>0</v>
      </c>
      <c r="S3" s="70">
        <v>0</v>
      </c>
      <c r="T3" s="71">
        <v>0</v>
      </c>
      <c r="U3" s="72">
        <v>0</v>
      </c>
      <c r="V3" s="70">
        <v>37054</v>
      </c>
      <c r="W3" s="69" t="s">
        <v>20294</v>
      </c>
      <c r="X3" s="71">
        <f>+N3</f>
        <v>20.33145</v>
      </c>
      <c r="Y3" s="71">
        <v>0</v>
      </c>
      <c r="Z3" s="70">
        <v>0</v>
      </c>
      <c r="AA3" s="71">
        <v>0</v>
      </c>
      <c r="AB3" s="71">
        <v>0</v>
      </c>
      <c r="AC3" s="70">
        <v>0</v>
      </c>
      <c r="AD3" s="69" t="s">
        <v>10</v>
      </c>
      <c r="AE3" s="69" t="s">
        <v>10</v>
      </c>
      <c r="AF3" s="72">
        <v>0</v>
      </c>
      <c r="AG3" s="71">
        <v>0</v>
      </c>
      <c r="AH3" s="70">
        <v>0</v>
      </c>
      <c r="AI3" s="72">
        <v>0</v>
      </c>
      <c r="AJ3" s="70">
        <v>0</v>
      </c>
      <c r="AK3" s="70">
        <v>0</v>
      </c>
      <c r="AL3" s="70">
        <v>0</v>
      </c>
      <c r="AM3" s="72">
        <v>0</v>
      </c>
      <c r="AN3" s="70">
        <v>0</v>
      </c>
      <c r="AO3" s="70">
        <v>0</v>
      </c>
      <c r="AP3" s="72">
        <v>0</v>
      </c>
      <c r="AQ3" s="70">
        <v>0</v>
      </c>
      <c r="AR3" s="69" t="s">
        <v>10</v>
      </c>
      <c r="AS3" s="69" t="s">
        <v>7226</v>
      </c>
    </row>
    <row r="4" spans="2:45" x14ac:dyDescent="0.2">
      <c r="B4" s="73" t="s">
        <v>20296</v>
      </c>
      <c r="C4" s="69" t="s">
        <v>1354</v>
      </c>
      <c r="D4" s="69" t="s">
        <v>8011</v>
      </c>
      <c r="E4" s="69" t="s">
        <v>7213</v>
      </c>
      <c r="F4" s="69" t="s">
        <v>8011</v>
      </c>
      <c r="G4" s="69" t="s">
        <v>20291</v>
      </c>
      <c r="H4" s="69" t="s">
        <v>20297</v>
      </c>
      <c r="I4" s="69" t="s">
        <v>20298</v>
      </c>
      <c r="J4" s="69" t="s">
        <v>20299</v>
      </c>
      <c r="K4" s="69" t="s">
        <v>20297</v>
      </c>
      <c r="L4" s="70">
        <v>37540</v>
      </c>
      <c r="M4" s="69">
        <v>1</v>
      </c>
      <c r="N4" s="71">
        <v>22.304480000000002</v>
      </c>
      <c r="O4" s="71">
        <v>23.554670000000002</v>
      </c>
      <c r="P4" s="70">
        <v>884242.32</v>
      </c>
      <c r="Q4" s="70">
        <v>37540</v>
      </c>
      <c r="R4" s="72">
        <v>0</v>
      </c>
      <c r="S4" s="70">
        <v>0</v>
      </c>
      <c r="T4" s="71">
        <v>0</v>
      </c>
      <c r="U4" s="72">
        <v>0</v>
      </c>
      <c r="V4" s="70">
        <v>37540</v>
      </c>
      <c r="W4" s="69" t="s">
        <v>20294</v>
      </c>
      <c r="X4" s="71">
        <f>+N4</f>
        <v>22.304480000000002</v>
      </c>
      <c r="Y4" s="71">
        <v>0</v>
      </c>
      <c r="Z4" s="70">
        <v>0</v>
      </c>
      <c r="AA4" s="71">
        <v>0</v>
      </c>
      <c r="AB4" s="71">
        <v>0</v>
      </c>
      <c r="AC4" s="70">
        <v>0</v>
      </c>
      <c r="AD4" s="69" t="s">
        <v>10</v>
      </c>
      <c r="AE4" s="69" t="s">
        <v>10</v>
      </c>
      <c r="AF4" s="72">
        <v>0</v>
      </c>
      <c r="AG4" s="71">
        <v>0</v>
      </c>
      <c r="AH4" s="70">
        <v>0</v>
      </c>
      <c r="AI4" s="72">
        <v>0</v>
      </c>
      <c r="AJ4" s="70">
        <v>0</v>
      </c>
      <c r="AK4" s="70">
        <v>0</v>
      </c>
      <c r="AL4" s="70">
        <v>0</v>
      </c>
      <c r="AM4" s="72">
        <v>0</v>
      </c>
      <c r="AN4" s="70">
        <v>0</v>
      </c>
      <c r="AO4" s="70">
        <v>0</v>
      </c>
      <c r="AP4" s="72">
        <v>0</v>
      </c>
      <c r="AQ4" s="70">
        <v>0</v>
      </c>
      <c r="AR4" s="69" t="s">
        <v>10</v>
      </c>
      <c r="AS4" s="69" t="s">
        <v>7226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E7DF4-E3D2-4744-B2DC-497502AE60BC}">
  <sheetPr>
    <tabColor rgb="FFFFFF00"/>
  </sheetPr>
  <dimension ref="A3:E21"/>
  <sheetViews>
    <sheetView workbookViewId="0">
      <selection activeCell="C24" sqref="C24"/>
    </sheetView>
  </sheetViews>
  <sheetFormatPr baseColWidth="10" defaultRowHeight="12.75" x14ac:dyDescent="0.2"/>
  <cols>
    <col min="1" max="1" width="50.5703125" bestFit="1" customWidth="1"/>
    <col min="2" max="2" width="56.42578125" bestFit="1" customWidth="1"/>
    <col min="3" max="3" width="91.140625" bestFit="1" customWidth="1"/>
    <col min="4" max="4" width="24.140625" style="84" bestFit="1" customWidth="1"/>
    <col min="5" max="6" width="27.42578125" bestFit="1" customWidth="1"/>
  </cols>
  <sheetData>
    <row r="3" spans="1:5" x14ac:dyDescent="0.2">
      <c r="A3" s="81" t="s">
        <v>20324</v>
      </c>
      <c r="B3" s="81" t="s">
        <v>20437</v>
      </c>
      <c r="C3" s="81" t="s">
        <v>20438</v>
      </c>
      <c r="D3" s="84" t="s">
        <v>20323</v>
      </c>
      <c r="E3" t="s">
        <v>20499</v>
      </c>
    </row>
    <row r="4" spans="1:5" x14ac:dyDescent="0.2">
      <c r="A4" s="128" t="s">
        <v>20439</v>
      </c>
      <c r="B4" s="128" t="s">
        <v>20431</v>
      </c>
      <c r="C4" s="128" t="s">
        <v>20436</v>
      </c>
      <c r="D4" s="143">
        <v>64816.92</v>
      </c>
      <c r="E4" s="128">
        <v>8</v>
      </c>
    </row>
    <row r="5" spans="1:5" x14ac:dyDescent="0.2">
      <c r="A5" s="128" t="s">
        <v>20445</v>
      </c>
      <c r="B5" s="128" t="s">
        <v>20444</v>
      </c>
      <c r="C5" s="128" t="s">
        <v>20443</v>
      </c>
      <c r="D5" s="143">
        <v>54426.939999999995</v>
      </c>
      <c r="E5" s="128">
        <v>10</v>
      </c>
    </row>
    <row r="6" spans="1:5" x14ac:dyDescent="0.2">
      <c r="A6" s="128" t="s">
        <v>20446</v>
      </c>
      <c r="B6" s="128" t="s">
        <v>20444</v>
      </c>
      <c r="C6" s="128" t="s">
        <v>20443</v>
      </c>
      <c r="D6" s="143">
        <v>6357048.5500000007</v>
      </c>
      <c r="E6" s="128">
        <v>8</v>
      </c>
    </row>
    <row r="7" spans="1:5" x14ac:dyDescent="0.2">
      <c r="A7" s="128" t="s">
        <v>3032</v>
      </c>
      <c r="B7" s="128" t="s">
        <v>20428</v>
      </c>
      <c r="C7" s="128" t="s">
        <v>20441</v>
      </c>
      <c r="D7" s="143">
        <v>61673128.910000004</v>
      </c>
      <c r="E7" s="128">
        <v>10</v>
      </c>
    </row>
    <row r="8" spans="1:5" x14ac:dyDescent="0.2">
      <c r="A8" s="128"/>
      <c r="B8" s="128" t="s">
        <v>20440</v>
      </c>
      <c r="C8" s="128" t="s">
        <v>20440</v>
      </c>
      <c r="D8" s="143">
        <v>2863089.4099999997</v>
      </c>
      <c r="E8" s="128">
        <v>6</v>
      </c>
    </row>
    <row r="9" spans="1:5" x14ac:dyDescent="0.2">
      <c r="A9" s="128" t="s">
        <v>20454</v>
      </c>
      <c r="B9" s="128" t="s">
        <v>20444</v>
      </c>
      <c r="C9" s="128" t="s">
        <v>20443</v>
      </c>
      <c r="D9" s="143">
        <v>3689.4</v>
      </c>
      <c r="E9" s="128">
        <v>8</v>
      </c>
    </row>
    <row r="10" spans="1:5" x14ac:dyDescent="0.2">
      <c r="A10" s="128" t="s">
        <v>20447</v>
      </c>
      <c r="B10" s="128" t="s">
        <v>20444</v>
      </c>
      <c r="C10" s="128" t="s">
        <v>20443</v>
      </c>
      <c r="D10" s="143">
        <v>19980</v>
      </c>
      <c r="E10" s="128">
        <v>6</v>
      </c>
    </row>
    <row r="11" spans="1:5" x14ac:dyDescent="0.2">
      <c r="A11" s="128" t="s">
        <v>20448</v>
      </c>
      <c r="B11" s="128" t="s">
        <v>20444</v>
      </c>
      <c r="C11" s="128" t="s">
        <v>20443</v>
      </c>
      <c r="D11" s="143">
        <v>139190965.38999999</v>
      </c>
      <c r="E11" s="128">
        <v>109</v>
      </c>
    </row>
    <row r="12" spans="1:5" x14ac:dyDescent="0.2">
      <c r="A12" s="128" t="s">
        <v>2866</v>
      </c>
      <c r="B12" s="128" t="s">
        <v>20444</v>
      </c>
      <c r="C12" s="128" t="s">
        <v>20443</v>
      </c>
      <c r="D12" s="143">
        <v>25440</v>
      </c>
      <c r="E12" s="128">
        <v>6</v>
      </c>
    </row>
    <row r="13" spans="1:5" x14ac:dyDescent="0.2">
      <c r="A13" s="128" t="s">
        <v>20449</v>
      </c>
      <c r="B13" s="128" t="s">
        <v>20444</v>
      </c>
      <c r="C13" s="128" t="s">
        <v>20443</v>
      </c>
      <c r="D13" s="143">
        <v>21726</v>
      </c>
      <c r="E13" s="128">
        <v>6</v>
      </c>
    </row>
    <row r="14" spans="1:5" x14ac:dyDescent="0.2">
      <c r="A14" s="128" t="s">
        <v>20455</v>
      </c>
      <c r="B14" s="128" t="s">
        <v>20444</v>
      </c>
      <c r="C14" s="128" t="s">
        <v>20443</v>
      </c>
      <c r="D14" s="143">
        <v>18037988.859999999</v>
      </c>
      <c r="E14" s="128">
        <v>12</v>
      </c>
    </row>
    <row r="15" spans="1:5" x14ac:dyDescent="0.2">
      <c r="A15" s="128" t="s">
        <v>20450</v>
      </c>
      <c r="B15" s="128" t="s">
        <v>20444</v>
      </c>
      <c r="C15" s="128" t="s">
        <v>20443</v>
      </c>
      <c r="D15" s="143">
        <v>642049.5</v>
      </c>
      <c r="E15" s="128">
        <v>7</v>
      </c>
    </row>
    <row r="16" spans="1:5" x14ac:dyDescent="0.2">
      <c r="A16" s="128" t="s">
        <v>20451</v>
      </c>
      <c r="B16" s="128" t="s">
        <v>20444</v>
      </c>
      <c r="C16" s="128" t="s">
        <v>20443</v>
      </c>
      <c r="D16" s="143">
        <v>2468625.2600000002</v>
      </c>
      <c r="E16" s="128">
        <v>16</v>
      </c>
    </row>
    <row r="17" spans="1:5" x14ac:dyDescent="0.2">
      <c r="A17" s="128" t="s">
        <v>20452</v>
      </c>
      <c r="B17" s="128" t="s">
        <v>20444</v>
      </c>
      <c r="C17" s="128" t="s">
        <v>20443</v>
      </c>
      <c r="D17" s="143">
        <v>541356.87</v>
      </c>
      <c r="E17" s="128">
        <v>12</v>
      </c>
    </row>
    <row r="18" spans="1:5" x14ac:dyDescent="0.2">
      <c r="A18" s="128" t="s">
        <v>20442</v>
      </c>
      <c r="B18" s="128" t="s">
        <v>20431</v>
      </c>
      <c r="C18" s="128" t="s">
        <v>20441</v>
      </c>
      <c r="D18" s="143">
        <v>705007.4</v>
      </c>
      <c r="E18" s="128">
        <v>9</v>
      </c>
    </row>
    <row r="19" spans="1:5" x14ac:dyDescent="0.2">
      <c r="A19" s="128" t="s">
        <v>20453</v>
      </c>
      <c r="B19" s="128" t="s">
        <v>20444</v>
      </c>
      <c r="C19" s="128" t="s">
        <v>20443</v>
      </c>
      <c r="D19" s="143">
        <v>16602</v>
      </c>
      <c r="E19" s="128">
        <v>6</v>
      </c>
    </row>
    <row r="20" spans="1:5" x14ac:dyDescent="0.2">
      <c r="A20" t="s">
        <v>20322</v>
      </c>
      <c r="D20" s="84">
        <v>232685941.41000012</v>
      </c>
      <c r="E20">
        <v>239</v>
      </c>
    </row>
    <row r="21" spans="1:5" x14ac:dyDescent="0.2">
      <c r="D2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CBB85-8D05-42F8-B1B5-37005957EBF4}">
  <sheetPr>
    <tabColor rgb="FFFFFF00"/>
  </sheetPr>
  <dimension ref="B4:F16"/>
  <sheetViews>
    <sheetView workbookViewId="0">
      <selection activeCell="E14" sqref="E14"/>
    </sheetView>
  </sheetViews>
  <sheetFormatPr baseColWidth="10" defaultRowHeight="12.75" x14ac:dyDescent="0.2"/>
  <cols>
    <col min="2" max="2" width="50.5703125" bestFit="1" customWidth="1"/>
    <col min="3" max="3" width="56.42578125" bestFit="1" customWidth="1"/>
    <col min="4" max="4" width="31.140625" bestFit="1" customWidth="1"/>
    <col min="5" max="5" width="24.140625" style="84" bestFit="1" customWidth="1"/>
    <col min="6" max="6" width="27.42578125" bestFit="1" customWidth="1"/>
  </cols>
  <sheetData>
    <row r="4" spans="2:6" x14ac:dyDescent="0.2">
      <c r="B4" s="81" t="s">
        <v>20324</v>
      </c>
      <c r="C4" s="81" t="s">
        <v>20437</v>
      </c>
      <c r="D4" s="81" t="s">
        <v>20438</v>
      </c>
      <c r="E4" t="s">
        <v>20323</v>
      </c>
      <c r="F4" t="s">
        <v>20499</v>
      </c>
    </row>
    <row r="5" spans="2:6" x14ac:dyDescent="0.2">
      <c r="B5" t="s">
        <v>20445</v>
      </c>
      <c r="C5" t="s">
        <v>20444</v>
      </c>
      <c r="D5" t="s">
        <v>20486</v>
      </c>
      <c r="E5" s="84">
        <v>-10645.120000000003</v>
      </c>
      <c r="F5" s="84">
        <v>8</v>
      </c>
    </row>
    <row r="6" spans="2:6" x14ac:dyDescent="0.2">
      <c r="B6" t="s">
        <v>20446</v>
      </c>
      <c r="C6" t="s">
        <v>20444</v>
      </c>
      <c r="D6" t="s">
        <v>20486</v>
      </c>
      <c r="E6" s="84">
        <v>-25240194.350000001</v>
      </c>
      <c r="F6" s="84">
        <v>55</v>
      </c>
    </row>
    <row r="7" spans="2:6" x14ac:dyDescent="0.2">
      <c r="B7" t="s">
        <v>20454</v>
      </c>
      <c r="C7" t="s">
        <v>20444</v>
      </c>
      <c r="D7" t="s">
        <v>20486</v>
      </c>
      <c r="E7" s="84">
        <v>-2704.5</v>
      </c>
      <c r="F7" s="84">
        <v>8</v>
      </c>
    </row>
    <row r="8" spans="2:6" x14ac:dyDescent="0.2">
      <c r="B8" t="s">
        <v>20447</v>
      </c>
      <c r="C8" t="s">
        <v>20444</v>
      </c>
      <c r="D8" t="s">
        <v>20486</v>
      </c>
      <c r="E8" s="84">
        <v>-121490.52</v>
      </c>
      <c r="F8" s="84">
        <v>6</v>
      </c>
    </row>
    <row r="9" spans="2:6" x14ac:dyDescent="0.2">
      <c r="B9" t="s">
        <v>20448</v>
      </c>
      <c r="C9" t="s">
        <v>20444</v>
      </c>
      <c r="D9" t="s">
        <v>20486</v>
      </c>
      <c r="E9" s="84">
        <v>-27360717.859999999</v>
      </c>
      <c r="F9" s="84">
        <v>15</v>
      </c>
    </row>
    <row r="10" spans="2:6" x14ac:dyDescent="0.2">
      <c r="B10" t="s">
        <v>2866</v>
      </c>
      <c r="C10" t="s">
        <v>20444</v>
      </c>
      <c r="D10" t="s">
        <v>20486</v>
      </c>
      <c r="E10" s="84">
        <v>-171214.37999999989</v>
      </c>
      <c r="F10" s="84">
        <v>218</v>
      </c>
    </row>
    <row r="11" spans="2:6" x14ac:dyDescent="0.2">
      <c r="B11" t="s">
        <v>20449</v>
      </c>
      <c r="C11" t="s">
        <v>20444</v>
      </c>
      <c r="D11" t="s">
        <v>20486</v>
      </c>
      <c r="E11" s="84">
        <v>-110866.56</v>
      </c>
      <c r="F11" s="84">
        <v>13</v>
      </c>
    </row>
    <row r="12" spans="2:6" x14ac:dyDescent="0.2">
      <c r="B12" t="s">
        <v>20450</v>
      </c>
      <c r="C12" t="s">
        <v>20444</v>
      </c>
      <c r="D12" t="s">
        <v>20486</v>
      </c>
      <c r="E12" s="84">
        <v>-159801.14000000001</v>
      </c>
      <c r="F12" s="84">
        <v>135</v>
      </c>
    </row>
    <row r="13" spans="2:6" x14ac:dyDescent="0.2">
      <c r="B13" t="s">
        <v>1354</v>
      </c>
      <c r="C13" t="s">
        <v>20444</v>
      </c>
      <c r="D13" t="s">
        <v>20486</v>
      </c>
      <c r="E13" s="84">
        <v>-58782683.644199982</v>
      </c>
      <c r="F13" s="84">
        <v>95</v>
      </c>
    </row>
    <row r="14" spans="2:6" x14ac:dyDescent="0.2">
      <c r="B14" t="s">
        <v>20452</v>
      </c>
      <c r="C14" t="s">
        <v>20444</v>
      </c>
      <c r="D14" t="s">
        <v>20486</v>
      </c>
      <c r="E14" s="84">
        <v>1788019.2</v>
      </c>
      <c r="F14" s="84">
        <v>9</v>
      </c>
    </row>
    <row r="15" spans="2:6" x14ac:dyDescent="0.2">
      <c r="B15" t="s">
        <v>20322</v>
      </c>
      <c r="E15" s="84">
        <v>-110172298.87419964</v>
      </c>
      <c r="F15" s="84">
        <v>562</v>
      </c>
    </row>
    <row r="16" spans="2:6" x14ac:dyDescent="0.2">
      <c r="E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5DE7C-4245-4BA2-AC62-AD684918889F}">
  <sheetPr>
    <tabColor rgb="FFFFFF00"/>
  </sheetPr>
  <dimension ref="B2:H29"/>
  <sheetViews>
    <sheetView workbookViewId="0">
      <selection activeCell="D25" sqref="D25:D28"/>
    </sheetView>
  </sheetViews>
  <sheetFormatPr baseColWidth="10" defaultRowHeight="12.75" x14ac:dyDescent="0.2"/>
  <cols>
    <col min="2" max="2" width="51.85546875" bestFit="1" customWidth="1"/>
    <col min="3" max="3" width="13.28515625" bestFit="1" customWidth="1"/>
    <col min="4" max="4" width="18.85546875" bestFit="1" customWidth="1"/>
    <col min="5" max="5" width="14.28515625" bestFit="1" customWidth="1"/>
    <col min="6" max="6" width="19" bestFit="1" customWidth="1"/>
    <col min="7" max="7" width="16.28515625" bestFit="1" customWidth="1"/>
  </cols>
  <sheetData>
    <row r="2" spans="2:8" x14ac:dyDescent="0.2">
      <c r="C2" s="108" t="s">
        <v>20414</v>
      </c>
      <c r="D2" s="108" t="s">
        <v>20490</v>
      </c>
      <c r="E2" s="108" t="s">
        <v>20491</v>
      </c>
      <c r="F2" s="108" t="s">
        <v>20493</v>
      </c>
      <c r="G2" s="108" t="s">
        <v>20494</v>
      </c>
      <c r="H2" s="108" t="s">
        <v>20492</v>
      </c>
    </row>
    <row r="4" spans="2:8" x14ac:dyDescent="0.2">
      <c r="B4" t="s">
        <v>20407</v>
      </c>
      <c r="D4" s="84">
        <v>170000</v>
      </c>
      <c r="H4" s="84">
        <f>SUM(C4:G4)</f>
        <v>170000</v>
      </c>
    </row>
    <row r="5" spans="2:8" x14ac:dyDescent="0.2">
      <c r="B5" t="s">
        <v>20408</v>
      </c>
      <c r="C5" s="139">
        <v>54150000</v>
      </c>
      <c r="D5" s="84">
        <v>40250000</v>
      </c>
      <c r="E5" s="84">
        <v>-20150000</v>
      </c>
      <c r="F5" s="84"/>
      <c r="G5" s="84"/>
      <c r="H5" s="84">
        <f>SUM(C5:E5)</f>
        <v>74250000</v>
      </c>
    </row>
    <row r="6" spans="2:8" x14ac:dyDescent="0.2">
      <c r="B6" t="s">
        <v>20409</v>
      </c>
      <c r="C6" s="139">
        <v>40000000</v>
      </c>
      <c r="D6" s="84"/>
      <c r="E6" s="84">
        <v>-12000000</v>
      </c>
      <c r="F6" s="84"/>
      <c r="G6" s="84"/>
      <c r="H6" s="84">
        <f>SUM(C6:E6)</f>
        <v>28000000</v>
      </c>
    </row>
    <row r="7" spans="2:8" x14ac:dyDescent="0.2">
      <c r="B7" t="s">
        <v>20410</v>
      </c>
      <c r="C7" s="139"/>
      <c r="D7" s="84"/>
      <c r="E7" s="84"/>
      <c r="F7" s="84">
        <v>139.31</v>
      </c>
      <c r="G7" s="84"/>
      <c r="H7" s="84">
        <f t="shared" ref="H7:H9" si="0">SUM(C7:G7)</f>
        <v>139.31</v>
      </c>
    </row>
    <row r="8" spans="2:8" x14ac:dyDescent="0.2">
      <c r="B8" t="s">
        <v>20411</v>
      </c>
      <c r="C8" s="139"/>
      <c r="D8" s="84"/>
      <c r="E8" s="84"/>
      <c r="F8" s="139">
        <f>596715+1403055.09</f>
        <v>1999770.09</v>
      </c>
      <c r="G8" s="84">
        <f>-1454655.09-94500-62790</f>
        <v>-1611945.09</v>
      </c>
      <c r="H8" s="84">
        <f t="shared" si="0"/>
        <v>387825</v>
      </c>
    </row>
    <row r="9" spans="2:8" x14ac:dyDescent="0.2">
      <c r="B9" t="s">
        <v>20412</v>
      </c>
      <c r="F9" s="82">
        <v>786625.75</v>
      </c>
      <c r="G9" s="84">
        <v>-786626</v>
      </c>
      <c r="H9" s="84">
        <f t="shared" si="0"/>
        <v>-0.25</v>
      </c>
    </row>
    <row r="15" spans="2:8" x14ac:dyDescent="0.2">
      <c r="F15" s="82">
        <v>413694.91</v>
      </c>
    </row>
    <row r="16" spans="2:8" x14ac:dyDescent="0.2">
      <c r="F16" s="82">
        <v>316991.21000000002</v>
      </c>
    </row>
    <row r="22" spans="2:5" x14ac:dyDescent="0.2">
      <c r="E22" s="142"/>
    </row>
    <row r="23" spans="2:5" ht="15" x14ac:dyDescent="0.25">
      <c r="B23" s="87" t="s">
        <v>20495</v>
      </c>
    </row>
    <row r="24" spans="2:5" x14ac:dyDescent="0.2">
      <c r="B24" s="74"/>
    </row>
    <row r="25" spans="2:5" x14ac:dyDescent="0.2">
      <c r="B25" s="74" t="s">
        <v>40</v>
      </c>
      <c r="C25" s="84">
        <v>30027</v>
      </c>
      <c r="D25">
        <v>11</v>
      </c>
    </row>
    <row r="26" spans="2:5" x14ac:dyDescent="0.2">
      <c r="B26" s="74" t="s">
        <v>338</v>
      </c>
      <c r="C26" s="84">
        <v>109909</v>
      </c>
      <c r="D26">
        <v>13</v>
      </c>
    </row>
    <row r="27" spans="2:5" x14ac:dyDescent="0.2">
      <c r="B27" s="135" t="s">
        <v>20497</v>
      </c>
      <c r="C27" s="84">
        <v>5646</v>
      </c>
      <c r="D27">
        <v>4</v>
      </c>
    </row>
    <row r="28" spans="2:5" x14ac:dyDescent="0.2">
      <c r="B28" s="74" t="s">
        <v>20496</v>
      </c>
      <c r="C28" s="84">
        <v>26181</v>
      </c>
      <c r="D28">
        <v>10</v>
      </c>
    </row>
    <row r="29" spans="2:5" x14ac:dyDescent="0.2">
      <c r="B29" s="140" t="s">
        <v>20498</v>
      </c>
      <c r="C29" s="141">
        <f>SUM(C25:C28)</f>
        <v>171763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365F7-2E74-4EC7-B1EB-9655F9243A49}">
  <sheetPr>
    <tabColor theme="3" tint="0.749992370372631"/>
  </sheetPr>
  <dimension ref="B3:D6"/>
  <sheetViews>
    <sheetView workbookViewId="0">
      <selection activeCell="D6" sqref="D6"/>
    </sheetView>
  </sheetViews>
  <sheetFormatPr baseColWidth="10" defaultRowHeight="12.75" x14ac:dyDescent="0.2"/>
  <cols>
    <col min="2" max="2" width="13.85546875" bestFit="1" customWidth="1"/>
    <col min="3" max="3" width="12.7109375" bestFit="1" customWidth="1"/>
  </cols>
  <sheetData>
    <row r="3" spans="2:4" x14ac:dyDescent="0.2">
      <c r="C3" s="15" t="s">
        <v>20504</v>
      </c>
      <c r="D3" s="15" t="s">
        <v>20505</v>
      </c>
    </row>
    <row r="4" spans="2:4" x14ac:dyDescent="0.2">
      <c r="B4" s="74" t="s">
        <v>20501</v>
      </c>
      <c r="C4" s="144">
        <v>54371874.379999995</v>
      </c>
      <c r="D4">
        <v>13</v>
      </c>
    </row>
    <row r="5" spans="2:4" x14ac:dyDescent="0.2">
      <c r="B5" s="74" t="s">
        <v>20502</v>
      </c>
      <c r="C5" s="144">
        <v>72380694.106907979</v>
      </c>
      <c r="D5">
        <v>35</v>
      </c>
    </row>
    <row r="6" spans="2:4" x14ac:dyDescent="0.2">
      <c r="B6" s="74" t="s">
        <v>20503</v>
      </c>
      <c r="C6" s="88">
        <v>318803.20559483592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FA618-61A5-48A0-BF2F-25F866ED5A89}">
  <dimension ref="A4:Q49"/>
  <sheetViews>
    <sheetView topLeftCell="A8" zoomScaleNormal="100" workbookViewId="0">
      <selection activeCell="C44" sqref="C34:L44"/>
    </sheetView>
  </sheetViews>
  <sheetFormatPr baseColWidth="10" defaultRowHeight="12.75" x14ac:dyDescent="0.2"/>
  <cols>
    <col min="1" max="1" width="17.28515625" bestFit="1" customWidth="1"/>
    <col min="2" max="2" width="39.85546875" bestFit="1" customWidth="1"/>
    <col min="3" max="3" width="22.7109375" bestFit="1" customWidth="1"/>
    <col min="4" max="4" width="22.85546875" bestFit="1" customWidth="1"/>
    <col min="5" max="5" width="24.7109375" bestFit="1" customWidth="1"/>
    <col min="6" max="6" width="22.85546875" bestFit="1" customWidth="1"/>
    <col min="7" max="7" width="24.7109375" bestFit="1" customWidth="1"/>
    <col min="8" max="9" width="24" bestFit="1" customWidth="1"/>
    <col min="10" max="10" width="26.42578125" bestFit="1" customWidth="1"/>
    <col min="11" max="11" width="24.140625" bestFit="1" customWidth="1"/>
    <col min="12" max="12" width="22.85546875" bestFit="1" customWidth="1"/>
    <col min="13" max="13" width="24" bestFit="1" customWidth="1"/>
    <col min="14" max="14" width="26.42578125" bestFit="1" customWidth="1"/>
    <col min="15" max="15" width="17.85546875" bestFit="1" customWidth="1"/>
    <col min="16" max="16" width="16.28515625" bestFit="1" customWidth="1"/>
    <col min="17" max="17" width="16.7109375" bestFit="1" customWidth="1"/>
  </cols>
  <sheetData>
    <row r="4" spans="1:17" x14ac:dyDescent="0.2">
      <c r="B4" s="74"/>
      <c r="C4" s="85">
        <v>1011550012</v>
      </c>
      <c r="D4" s="85">
        <v>1011550013</v>
      </c>
      <c r="E4" s="85">
        <v>1011550014</v>
      </c>
      <c r="F4" s="85">
        <v>1011550015</v>
      </c>
      <c r="G4" s="85">
        <v>1011550018</v>
      </c>
      <c r="H4" s="85">
        <v>1011550216</v>
      </c>
      <c r="I4" s="85">
        <v>1011550217</v>
      </c>
      <c r="J4" s="85">
        <v>1011550218</v>
      </c>
      <c r="K4" s="85">
        <v>1011550219</v>
      </c>
      <c r="L4" s="85">
        <v>1011550221</v>
      </c>
      <c r="M4" s="85">
        <v>1011550222</v>
      </c>
      <c r="N4" s="85">
        <v>1011550224</v>
      </c>
      <c r="O4" s="85">
        <v>1011550226</v>
      </c>
      <c r="P4" s="85">
        <v>1011550227</v>
      </c>
      <c r="Q4" s="85">
        <v>1011550230</v>
      </c>
    </row>
    <row r="5" spans="1:17" ht="15" x14ac:dyDescent="0.25">
      <c r="B5" s="74"/>
      <c r="C5" s="86" t="s">
        <v>20327</v>
      </c>
      <c r="D5" s="86" t="s">
        <v>20328</v>
      </c>
      <c r="E5" s="86" t="s">
        <v>20329</v>
      </c>
      <c r="F5" s="86" t="s">
        <v>20330</v>
      </c>
      <c r="G5" s="86" t="s">
        <v>20331</v>
      </c>
      <c r="H5" s="86" t="s">
        <v>20332</v>
      </c>
      <c r="I5" s="86" t="s">
        <v>20333</v>
      </c>
      <c r="J5" s="86" t="s">
        <v>424</v>
      </c>
      <c r="K5" s="86" t="s">
        <v>472</v>
      </c>
      <c r="L5" s="86" t="s">
        <v>20334</v>
      </c>
      <c r="M5" s="86" t="s">
        <v>20335</v>
      </c>
      <c r="N5" s="86" t="s">
        <v>20336</v>
      </c>
      <c r="O5" s="86" t="s">
        <v>20337</v>
      </c>
      <c r="P5" s="86" t="s">
        <v>20338</v>
      </c>
      <c r="Q5" s="86" t="s">
        <v>20339</v>
      </c>
    </row>
    <row r="6" spans="1:17" ht="15" x14ac:dyDescent="0.25">
      <c r="A6" s="108" t="s">
        <v>20435</v>
      </c>
      <c r="B6" s="87" t="s">
        <v>20340</v>
      </c>
      <c r="C6" s="88">
        <f>VLOOKUP(C4,Saldos!$A:$C,3,0)</f>
        <v>5186.0200000000004</v>
      </c>
      <c r="D6" s="88">
        <v>0</v>
      </c>
      <c r="E6" s="88">
        <f>VLOOKUP(E4,Saldos!$A:$C,3,0)</f>
        <v>90134.720000000001</v>
      </c>
      <c r="F6" s="88">
        <f>VLOOKUP(F4,Saldos!$A:$C,3,0)</f>
        <v>658.87</v>
      </c>
      <c r="G6" s="88">
        <f>VLOOKUP(G4,Saldos!$A:$C,3,0)</f>
        <v>185095.39</v>
      </c>
      <c r="H6" s="88">
        <f>VLOOKUP(H4,Saldos!$A:$C,3,0)</f>
        <v>2192173.54</v>
      </c>
      <c r="I6" s="88">
        <f>VLOOKUP(I4,Saldos!$A:$C,3,0)</f>
        <v>5388</v>
      </c>
      <c r="J6" s="88">
        <f>VLOOKUP(J4,Saldos!$A:$C,3,0)</f>
        <v>31856</v>
      </c>
      <c r="K6" s="88">
        <f>VLOOKUP(K4,Saldos!$A:$C,3,0)</f>
        <v>3748</v>
      </c>
      <c r="L6" s="88">
        <f>VLOOKUP(L4,Saldos!$A:$C,3,0)</f>
        <v>24673295.559999999</v>
      </c>
      <c r="M6" s="88">
        <f>VLOOKUP(M4,Saldos!$A:$C,3,0)</f>
        <v>1689</v>
      </c>
      <c r="N6" s="88">
        <f>VLOOKUP(N4,Saldos!$A:$C,3,0)</f>
        <v>17122</v>
      </c>
      <c r="O6" s="88">
        <f>VLOOKUP(O4,Saldos!$A:$C,3,0)</f>
        <v>826326.1</v>
      </c>
      <c r="P6" s="88">
        <f>VLOOKUP(P4,Saldos!$A:$C,3,0)</f>
        <v>7639304.1100000003</v>
      </c>
      <c r="Q6" s="88">
        <f>VLOOKUP(Q4,Saldos!$A:$C,3,0)</f>
        <v>0</v>
      </c>
    </row>
    <row r="7" spans="1:17" x14ac:dyDescent="0.2">
      <c r="B7" s="74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</row>
    <row r="8" spans="1:17" x14ac:dyDescent="0.2">
      <c r="B8" s="115" t="s">
        <v>20314</v>
      </c>
      <c r="C8" s="116">
        <f>CXC!B426</f>
        <v>41233.5</v>
      </c>
      <c r="D8" s="116">
        <f>CXC!C426</f>
        <v>64816.92</v>
      </c>
      <c r="E8" s="116">
        <f>CXC!D426</f>
        <v>0</v>
      </c>
      <c r="F8" s="116">
        <f>CXC!E426</f>
        <v>0</v>
      </c>
      <c r="G8" s="116">
        <f>CXC!F426</f>
        <v>1106084.3900000001</v>
      </c>
      <c r="H8" s="116">
        <f>CXC!G426</f>
        <v>0</v>
      </c>
      <c r="I8" s="116">
        <f>CXC!H426</f>
        <v>16602</v>
      </c>
      <c r="J8" s="116">
        <f>CXC!I426</f>
        <v>371083</v>
      </c>
      <c r="K8" s="116">
        <f>CXC!J426</f>
        <v>25440</v>
      </c>
      <c r="L8" s="116">
        <f>CXC!K426</f>
        <v>94320</v>
      </c>
      <c r="M8" s="116">
        <f>CXC!L426</f>
        <v>11634</v>
      </c>
      <c r="N8" s="116">
        <f>CXC!M426</f>
        <v>19980</v>
      </c>
      <c r="O8" s="116">
        <f>CXC!N426</f>
        <v>1503342.6</v>
      </c>
      <c r="P8" s="116">
        <f>CXC!O426</f>
        <v>0</v>
      </c>
      <c r="Q8" s="116">
        <f>CXC!P426</f>
        <v>21726</v>
      </c>
    </row>
    <row r="9" spans="1:17" x14ac:dyDescent="0.2">
      <c r="B9" s="115" t="s">
        <v>20315</v>
      </c>
      <c r="C9" s="116">
        <f>CXC!B428</f>
        <v>0</v>
      </c>
      <c r="D9" s="116">
        <f>CXC!C428</f>
        <v>0</v>
      </c>
      <c r="E9" s="116">
        <f>CXC!D428</f>
        <v>0</v>
      </c>
      <c r="F9" s="116">
        <f>CXC!E428</f>
        <v>0</v>
      </c>
      <c r="G9" s="116">
        <f>CXC!F428</f>
        <v>14466.779999999999</v>
      </c>
      <c r="H9" s="116">
        <f>CXC!G428</f>
        <v>0</v>
      </c>
      <c r="I9" s="116">
        <f>CXC!H428</f>
        <v>0</v>
      </c>
      <c r="J9" s="116">
        <f>CXC!I428</f>
        <v>0</v>
      </c>
      <c r="K9" s="116">
        <f>CXC!J428</f>
        <v>0</v>
      </c>
      <c r="L9" s="116">
        <f>CXC!K428</f>
        <v>0</v>
      </c>
      <c r="M9" s="116">
        <f>CXC!L428</f>
        <v>0</v>
      </c>
      <c r="N9" s="116">
        <f>CXC!M428</f>
        <v>0</v>
      </c>
      <c r="O9" s="116">
        <f>CXC!N428</f>
        <v>32907.450000000004</v>
      </c>
      <c r="P9" s="116">
        <f>CXC!O428</f>
        <v>0</v>
      </c>
      <c r="Q9" s="116">
        <f>CXC!P428</f>
        <v>0</v>
      </c>
    </row>
    <row r="10" spans="1:17" x14ac:dyDescent="0.2">
      <c r="B10" s="115" t="s">
        <v>20317</v>
      </c>
      <c r="C10" s="116">
        <f>CXC!B427</f>
        <v>0</v>
      </c>
      <c r="D10" s="116">
        <f>CXC!C427</f>
        <v>0</v>
      </c>
      <c r="E10" s="116">
        <f>CXC!D427</f>
        <v>0</v>
      </c>
      <c r="F10" s="116">
        <f>CXC!E427</f>
        <v>0</v>
      </c>
      <c r="G10" s="116">
        <f>CXC!F427</f>
        <v>0</v>
      </c>
      <c r="H10" s="116">
        <f>CXC!G427</f>
        <v>0</v>
      </c>
      <c r="I10" s="116">
        <f>CXC!H427</f>
        <v>0</v>
      </c>
      <c r="J10" s="116">
        <f>CXC!I427</f>
        <v>0</v>
      </c>
      <c r="K10" s="116">
        <f>CXC!J427</f>
        <v>0</v>
      </c>
      <c r="L10" s="116">
        <f>CXC!K427</f>
        <v>0</v>
      </c>
      <c r="M10" s="116">
        <f>CXC!L427</f>
        <v>0</v>
      </c>
      <c r="N10" s="116">
        <f>CXC!M427</f>
        <v>0</v>
      </c>
      <c r="O10" s="116">
        <f>CXC!N427</f>
        <v>495226.59</v>
      </c>
      <c r="P10" s="116">
        <f>CXC!O427</f>
        <v>0</v>
      </c>
      <c r="Q10" s="116">
        <f>CXC!P427</f>
        <v>0</v>
      </c>
    </row>
    <row r="11" spans="1:17" x14ac:dyDescent="0.2">
      <c r="B11" s="115" t="s">
        <v>20313</v>
      </c>
      <c r="C11" s="116">
        <f>CXC!B425</f>
        <v>13193.439999999999</v>
      </c>
      <c r="D11" s="116">
        <f>CXC!C425</f>
        <v>0</v>
      </c>
      <c r="E11" s="116">
        <f>CXC!D425</f>
        <v>0</v>
      </c>
      <c r="F11" s="116">
        <f>CXC!E425</f>
        <v>0</v>
      </c>
      <c r="G11" s="116">
        <f>CXC!F425</f>
        <v>88959.31</v>
      </c>
      <c r="H11" s="116">
        <f>CXC!G425</f>
        <v>0</v>
      </c>
      <c r="I11" s="116">
        <f>CXC!H425</f>
        <v>0</v>
      </c>
      <c r="J11" s="116">
        <f>CXC!I425</f>
        <v>170273.87</v>
      </c>
      <c r="K11" s="116">
        <f>CXC!J425</f>
        <v>0</v>
      </c>
      <c r="L11" s="116">
        <f>CXC!K425</f>
        <v>39.99</v>
      </c>
      <c r="M11" s="116">
        <f>CXC!L425</f>
        <v>0</v>
      </c>
      <c r="N11" s="116">
        <f>CXC!M425</f>
        <v>0</v>
      </c>
      <c r="O11" s="116">
        <f>CXC!N425</f>
        <v>437148.62</v>
      </c>
      <c r="P11" s="116">
        <f>CXC!O425</f>
        <v>0</v>
      </c>
      <c r="Q11" s="116">
        <f>CXC!P425</f>
        <v>0</v>
      </c>
    </row>
    <row r="12" spans="1:17" x14ac:dyDescent="0.2">
      <c r="B12" s="115" t="s">
        <v>20312</v>
      </c>
      <c r="C12" s="116">
        <f>CXC!B423</f>
        <v>0</v>
      </c>
      <c r="D12" s="116">
        <f>CXC!C423</f>
        <v>0</v>
      </c>
      <c r="E12" s="116">
        <f>CXC!D423</f>
        <v>0</v>
      </c>
      <c r="F12" s="116">
        <f>CXC!E423</f>
        <v>3689.4</v>
      </c>
      <c r="G12" s="116">
        <f>CXC!F423</f>
        <v>0</v>
      </c>
      <c r="H12" s="116">
        <f>CXC!G423</f>
        <v>0</v>
      </c>
      <c r="I12" s="116">
        <f>CXC!H423</f>
        <v>0</v>
      </c>
      <c r="J12" s="116">
        <f>CXC!I423</f>
        <v>0</v>
      </c>
      <c r="K12" s="116">
        <f>CXC!J423</f>
        <v>0</v>
      </c>
      <c r="L12" s="116">
        <f>CXC!K423</f>
        <v>0</v>
      </c>
      <c r="M12" s="116">
        <f>CXC!L423</f>
        <v>0</v>
      </c>
      <c r="N12" s="116">
        <f>CXC!M423</f>
        <v>0</v>
      </c>
      <c r="O12" s="116">
        <f>CXC!N423</f>
        <v>0</v>
      </c>
      <c r="P12" s="116">
        <f>CXC!O423</f>
        <v>0</v>
      </c>
      <c r="Q12" s="116">
        <f>CXC!P423</f>
        <v>0</v>
      </c>
    </row>
    <row r="13" spans="1:17" x14ac:dyDescent="0.2">
      <c r="B13" s="115" t="s">
        <v>20341</v>
      </c>
      <c r="C13" s="116">
        <f>CXC!B432</f>
        <v>0</v>
      </c>
      <c r="D13" s="116">
        <f>CXC!C432</f>
        <v>0</v>
      </c>
      <c r="E13" s="116">
        <f>CXC!D432</f>
        <v>0</v>
      </c>
      <c r="F13" s="116">
        <f>CXC!E432</f>
        <v>0</v>
      </c>
      <c r="G13" s="116">
        <f>CXC!F432</f>
        <v>0</v>
      </c>
      <c r="H13" s="116">
        <f>CXC!G432</f>
        <v>18037988.859999999</v>
      </c>
      <c r="I13" s="116">
        <f>CXC!H432</f>
        <v>0</v>
      </c>
      <c r="J13" s="116">
        <f>CXC!I432</f>
        <v>0</v>
      </c>
      <c r="K13" s="116">
        <f>CXC!J432</f>
        <v>0</v>
      </c>
      <c r="L13" s="116">
        <f>CXC!K432</f>
        <v>0</v>
      </c>
      <c r="M13" s="116">
        <f>CXC!L432</f>
        <v>0</v>
      </c>
      <c r="N13" s="116">
        <f>CXC!M432</f>
        <v>0</v>
      </c>
      <c r="O13" s="116">
        <f>CXC!N432</f>
        <v>0</v>
      </c>
      <c r="P13" s="116">
        <f>CXC!O432</f>
        <v>61673128.909999996</v>
      </c>
      <c r="Q13" s="116">
        <f>CXC!P432</f>
        <v>0</v>
      </c>
    </row>
    <row r="14" spans="1:17" x14ac:dyDescent="0.2">
      <c r="B14" s="115" t="s">
        <v>20342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</row>
    <row r="15" spans="1:17" x14ac:dyDescent="0.2">
      <c r="B15" s="115" t="s">
        <v>20343</v>
      </c>
      <c r="C15" s="116">
        <f>CXC!B431</f>
        <v>0</v>
      </c>
      <c r="D15" s="116">
        <f>CXC!C431</f>
        <v>0</v>
      </c>
      <c r="E15" s="116">
        <f>CXC!D431</f>
        <v>0</v>
      </c>
      <c r="F15" s="116">
        <f>CXC!E431</f>
        <v>0</v>
      </c>
      <c r="G15" s="116">
        <f>CXC!F431</f>
        <v>0</v>
      </c>
      <c r="H15" s="116">
        <f>CXC!G431</f>
        <v>0</v>
      </c>
      <c r="I15" s="116">
        <f>CXC!H431</f>
        <v>0</v>
      </c>
      <c r="J15" s="116">
        <f>CXC!I431</f>
        <v>0</v>
      </c>
      <c r="K15" s="116">
        <f>CXC!J431</f>
        <v>0</v>
      </c>
      <c r="L15" s="116">
        <f>CXC!K431</f>
        <v>130083645.86000001</v>
      </c>
      <c r="M15" s="116">
        <f>CXC!L431</f>
        <v>0</v>
      </c>
      <c r="N15" s="116">
        <f>CXC!M431</f>
        <v>0</v>
      </c>
      <c r="O15" s="116">
        <f>CXC!N431</f>
        <v>0</v>
      </c>
      <c r="P15" s="116">
        <f>CXC!O431</f>
        <v>0</v>
      </c>
      <c r="Q15" s="116">
        <f>CXC!P431</f>
        <v>0</v>
      </c>
    </row>
    <row r="16" spans="1:17" x14ac:dyDescent="0.2">
      <c r="B16" s="115" t="s">
        <v>20344</v>
      </c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</row>
    <row r="17" spans="2:17" x14ac:dyDescent="0.2">
      <c r="B17" s="115" t="s">
        <v>20311</v>
      </c>
      <c r="C17" s="116">
        <f>CXC!B433</f>
        <v>0</v>
      </c>
      <c r="D17" s="116">
        <f>CXC!C433</f>
        <v>0</v>
      </c>
      <c r="E17" s="116">
        <f>CXC!D433</f>
        <v>333392.13</v>
      </c>
      <c r="F17" s="116">
        <f>CXC!E433</f>
        <v>0</v>
      </c>
      <c r="G17" s="116">
        <f>CXC!F433</f>
        <v>5147538.07</v>
      </c>
      <c r="H17" s="116">
        <f>CXC!G433</f>
        <v>0</v>
      </c>
      <c r="I17" s="116">
        <f>CXC!H433</f>
        <v>0</v>
      </c>
      <c r="J17" s="116">
        <f>CXC!I433</f>
        <v>0</v>
      </c>
      <c r="K17" s="116">
        <f>CXC!J433</f>
        <v>0</v>
      </c>
      <c r="L17" s="116">
        <f>CXC!K433</f>
        <v>6611703.0700000003</v>
      </c>
      <c r="M17" s="116">
        <f>CXC!L433</f>
        <v>630415.5</v>
      </c>
      <c r="N17" s="116">
        <f>CXC!M433</f>
        <v>0</v>
      </c>
      <c r="O17" s="116">
        <f>CXC!N433</f>
        <v>0</v>
      </c>
      <c r="P17" s="116">
        <f>CXC!O433</f>
        <v>0</v>
      </c>
      <c r="Q17" s="116">
        <f>CXC!P433</f>
        <v>0</v>
      </c>
    </row>
    <row r="18" spans="2:17" x14ac:dyDescent="0.2">
      <c r="B18" s="115" t="s">
        <v>20310</v>
      </c>
      <c r="C18" s="116">
        <f>CXC!B430</f>
        <v>0</v>
      </c>
      <c r="D18" s="116">
        <f>CXC!C430</f>
        <v>0</v>
      </c>
      <c r="E18" s="116">
        <f>CXC!D430</f>
        <v>371615.27</v>
      </c>
      <c r="F18" s="116">
        <f>CXC!E430</f>
        <v>0</v>
      </c>
      <c r="G18" s="116">
        <f>CXC!F430</f>
        <v>0</v>
      </c>
      <c r="H18" s="116">
        <f>CXC!G430</f>
        <v>0</v>
      </c>
      <c r="I18" s="116">
        <f>CXC!H430</f>
        <v>0</v>
      </c>
      <c r="J18" s="116">
        <f>CXC!I430</f>
        <v>0</v>
      </c>
      <c r="K18" s="116">
        <f>CXC!J430</f>
        <v>0</v>
      </c>
      <c r="L18" s="116">
        <f>CXC!K430</f>
        <v>2401256.4700000002</v>
      </c>
      <c r="M18" s="116">
        <f>CXC!L430</f>
        <v>0</v>
      </c>
      <c r="N18" s="116">
        <f>CXC!M430</f>
        <v>0</v>
      </c>
      <c r="O18" s="116">
        <f>CXC!N430</f>
        <v>0</v>
      </c>
      <c r="P18" s="116">
        <f>CXC!O430</f>
        <v>0</v>
      </c>
      <c r="Q18" s="116">
        <f>CXC!P430</f>
        <v>0</v>
      </c>
    </row>
    <row r="19" spans="2:17" x14ac:dyDescent="0.2">
      <c r="B19" s="115" t="s">
        <v>20318</v>
      </c>
      <c r="C19" s="116">
        <f>CXC!B434</f>
        <v>0</v>
      </c>
      <c r="D19" s="116">
        <f>CXC!C434</f>
        <v>0</v>
      </c>
      <c r="E19" s="116">
        <f>CXC!D434</f>
        <v>0</v>
      </c>
      <c r="F19" s="116">
        <f>CXC!E434</f>
        <v>0</v>
      </c>
      <c r="G19" s="116">
        <f>CXC!F434</f>
        <v>0</v>
      </c>
      <c r="H19" s="116">
        <f>CXC!G434</f>
        <v>0</v>
      </c>
      <c r="I19" s="116">
        <f>CXC!H434</f>
        <v>0</v>
      </c>
      <c r="J19" s="116">
        <f>CXC!I434</f>
        <v>0</v>
      </c>
      <c r="K19" s="116">
        <f>CXC!J434</f>
        <v>0</v>
      </c>
      <c r="L19" s="116">
        <f>CXC!K434</f>
        <v>0</v>
      </c>
      <c r="M19" s="116">
        <f>CXC!L434</f>
        <v>0</v>
      </c>
      <c r="N19" s="116">
        <f>CXC!M434</f>
        <v>0</v>
      </c>
      <c r="O19" s="116">
        <f>CXC!N434</f>
        <v>0</v>
      </c>
      <c r="P19" s="116">
        <f>CXC!O434</f>
        <v>1833565.04</v>
      </c>
      <c r="Q19" s="116">
        <f>CXC!P434</f>
        <v>0</v>
      </c>
    </row>
    <row r="20" spans="2:17" x14ac:dyDescent="0.2">
      <c r="B20" s="115" t="s">
        <v>20319</v>
      </c>
      <c r="C20" s="116">
        <f>CXC!B429</f>
        <v>0</v>
      </c>
      <c r="D20" s="116">
        <f>CXC!C429</f>
        <v>0</v>
      </c>
      <c r="E20" s="116">
        <f>CXC!D429</f>
        <v>0</v>
      </c>
      <c r="F20" s="116">
        <f>CXC!E429</f>
        <v>0</v>
      </c>
      <c r="G20" s="116">
        <f>CXC!F429</f>
        <v>0</v>
      </c>
      <c r="H20" s="116">
        <f>CXC!G429</f>
        <v>0</v>
      </c>
      <c r="I20" s="116">
        <f>CXC!H429</f>
        <v>0</v>
      </c>
      <c r="J20" s="116">
        <f>CXC!I429</f>
        <v>0</v>
      </c>
      <c r="K20" s="116">
        <f>CXC!J429</f>
        <v>0</v>
      </c>
      <c r="L20" s="116">
        <f>CXC!K429</f>
        <v>0</v>
      </c>
      <c r="M20" s="116">
        <f>CXC!L429</f>
        <v>0</v>
      </c>
      <c r="N20" s="116">
        <f>CXC!M429</f>
        <v>0</v>
      </c>
      <c r="O20" s="116">
        <f>CXC!N429</f>
        <v>0</v>
      </c>
      <c r="P20" s="116">
        <f>CXC!O429</f>
        <v>1029524.3700000001</v>
      </c>
      <c r="Q20" s="116">
        <f>CXC!P429</f>
        <v>0</v>
      </c>
    </row>
    <row r="21" spans="2:17" x14ac:dyDescent="0.2">
      <c r="B21" s="115" t="s">
        <v>20345</v>
      </c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</row>
    <row r="22" spans="2:17" x14ac:dyDescent="0.2">
      <c r="B22" s="115" t="s">
        <v>20346</v>
      </c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</row>
    <row r="23" spans="2:17" x14ac:dyDescent="0.2">
      <c r="B23" s="74" t="s">
        <v>20347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</row>
    <row r="24" spans="2:17" x14ac:dyDescent="0.2">
      <c r="B24" s="74" t="s">
        <v>20309</v>
      </c>
      <c r="C24" s="88">
        <f>CXC!B424</f>
        <v>-46131.009999999995</v>
      </c>
      <c r="D24" s="88">
        <f>CXC!C424</f>
        <v>-64816.92</v>
      </c>
      <c r="E24" s="88">
        <f>CXC!D424</f>
        <v>-795142.12</v>
      </c>
      <c r="F24" s="88">
        <f>CXC!E424</f>
        <v>-3877.1099999999997</v>
      </c>
      <c r="G24" s="88">
        <f>CXC!F424</f>
        <v>-1380126.05</v>
      </c>
      <c r="H24" s="88">
        <f>CXC!G424</f>
        <v>-16260555.74</v>
      </c>
      <c r="I24" s="88">
        <f>CXC!H424</f>
        <v>-19223</v>
      </c>
      <c r="J24" s="88">
        <f>CXC!I424</f>
        <v>-537184.87</v>
      </c>
      <c r="K24" s="88">
        <f>CXC!J424</f>
        <v>-24948</v>
      </c>
      <c r="L24" s="88">
        <f>CXC!K424</f>
        <v>-98322900.579999968</v>
      </c>
      <c r="M24" s="88">
        <f>CXC!L424</f>
        <v>-643738.5</v>
      </c>
      <c r="N24" s="88">
        <f>CXC!M424</f>
        <v>-33772</v>
      </c>
      <c r="O24" s="88">
        <f>CXC!N424</f>
        <v>-2521606.36</v>
      </c>
      <c r="P24" s="88">
        <f>CXC!O424</f>
        <v>-60566265.489999995</v>
      </c>
      <c r="Q24" s="88">
        <f>CXC!P424</f>
        <v>-21726</v>
      </c>
    </row>
    <row r="25" spans="2:17" ht="15" x14ac:dyDescent="0.25">
      <c r="B25" s="87" t="s">
        <v>20348</v>
      </c>
      <c r="C25" s="89">
        <f t="shared" ref="C25:Q25" si="0">SUM(C6:C24)</f>
        <v>13481.950000000012</v>
      </c>
      <c r="D25" s="89">
        <f t="shared" si="0"/>
        <v>0</v>
      </c>
      <c r="E25" s="89">
        <f t="shared" si="0"/>
        <v>0</v>
      </c>
      <c r="F25" s="89">
        <f t="shared" si="0"/>
        <v>471.16000000000076</v>
      </c>
      <c r="G25" s="89">
        <f t="shared" si="0"/>
        <v>5162017.8900000006</v>
      </c>
      <c r="H25" s="89">
        <f t="shared" si="0"/>
        <v>3969606.6599999983</v>
      </c>
      <c r="I25" s="89">
        <f t="shared" si="0"/>
        <v>2767</v>
      </c>
      <c r="J25" s="89">
        <f t="shared" si="0"/>
        <v>36028</v>
      </c>
      <c r="K25" s="89">
        <f t="shared" si="0"/>
        <v>4240</v>
      </c>
      <c r="L25" s="89">
        <f t="shared" si="0"/>
        <v>65541360.370000049</v>
      </c>
      <c r="M25" s="89">
        <f t="shared" si="0"/>
        <v>0</v>
      </c>
      <c r="N25" s="89">
        <f t="shared" si="0"/>
        <v>3330</v>
      </c>
      <c r="O25" s="89">
        <f t="shared" si="0"/>
        <v>773345.00000000047</v>
      </c>
      <c r="P25" s="89">
        <f t="shared" si="0"/>
        <v>11609256.940000013</v>
      </c>
      <c r="Q25" s="89">
        <f t="shared" si="0"/>
        <v>0</v>
      </c>
    </row>
    <row r="26" spans="2:17" x14ac:dyDescent="0.2">
      <c r="B26" s="74"/>
      <c r="C26" s="88">
        <f>VLOOKUP(C4,Saldos!$A:$J,10,0)</f>
        <v>13481.95</v>
      </c>
      <c r="D26" s="88">
        <v>0</v>
      </c>
      <c r="E26" s="88">
        <f>VLOOKUP(E4,Saldos!$A:$J,10,0)</f>
        <v>491115.98</v>
      </c>
      <c r="F26" s="88">
        <f>VLOOKUP(F4,Saldos!$A:$J,10,0)</f>
        <v>471.15999999999997</v>
      </c>
      <c r="G26" s="88">
        <f>VLOOKUP(G4,Saldos!$A:$J,10,0)</f>
        <v>5162017.8900000006</v>
      </c>
      <c r="H26" s="88">
        <f>VLOOKUP(H4,Saldos!$A:$J,10,0)</f>
        <v>3969606.6599999997</v>
      </c>
      <c r="I26" s="88">
        <f>VLOOKUP(I4,Saldos!$A:$J,10,0)</f>
        <v>2767</v>
      </c>
      <c r="J26" s="88">
        <f>VLOOKUP(J4,Saldos!$A:$J,10,0)</f>
        <v>36027.999999999985</v>
      </c>
      <c r="K26" s="88">
        <f>VLOOKUP(K4,Saldos!$A:$J,10,0)</f>
        <v>4240</v>
      </c>
      <c r="L26" s="88">
        <f>VLOOKUP(L4,Saldos!$A:$J,10,0)</f>
        <v>65541360.36999999</v>
      </c>
      <c r="M26" s="88">
        <f>VLOOKUP(M4,Saldos!$A:$J,10,0)</f>
        <v>0</v>
      </c>
      <c r="N26" s="88">
        <f>VLOOKUP(N4,Saldos!$A:$J,10,0)</f>
        <v>3330</v>
      </c>
      <c r="O26" s="88">
        <f>VLOOKUP(O4,Saldos!$A:$J,10,0)</f>
        <v>773345.00000000012</v>
      </c>
      <c r="P26" s="88">
        <f>VLOOKUP(P4,Saldos!$A:$J,10,0)</f>
        <v>11609256.940000001</v>
      </c>
      <c r="Q26" s="88">
        <f>VLOOKUP(Q4,Saldos!$A:$J,10,0)</f>
        <v>0</v>
      </c>
    </row>
    <row r="27" spans="2:17" x14ac:dyDescent="0.2">
      <c r="B27" s="74" t="s">
        <v>20349</v>
      </c>
      <c r="C27" s="97">
        <f>C25-C26</f>
        <v>0</v>
      </c>
      <c r="D27" s="97">
        <f t="shared" ref="D27:Q27" si="1">D25-D26</f>
        <v>0</v>
      </c>
      <c r="E27" s="97">
        <f t="shared" si="1"/>
        <v>-491115.98</v>
      </c>
      <c r="F27" s="97">
        <f t="shared" si="1"/>
        <v>7.9580786405131221E-13</v>
      </c>
      <c r="G27" s="97">
        <f t="shared" si="1"/>
        <v>0</v>
      </c>
      <c r="H27" s="97">
        <f t="shared" si="1"/>
        <v>0</v>
      </c>
      <c r="I27" s="97">
        <f t="shared" si="1"/>
        <v>0</v>
      </c>
      <c r="J27" s="97">
        <f t="shared" si="1"/>
        <v>0</v>
      </c>
      <c r="K27" s="97">
        <f t="shared" si="1"/>
        <v>0</v>
      </c>
      <c r="L27" s="97">
        <f t="shared" si="1"/>
        <v>5.9604644775390625E-8</v>
      </c>
      <c r="M27" s="97">
        <f t="shared" si="1"/>
        <v>0</v>
      </c>
      <c r="N27" s="97">
        <f t="shared" si="1"/>
        <v>0</v>
      </c>
      <c r="O27" s="97">
        <f t="shared" si="1"/>
        <v>0</v>
      </c>
      <c r="P27" s="97">
        <f t="shared" si="1"/>
        <v>0</v>
      </c>
      <c r="Q27" s="97">
        <f t="shared" si="1"/>
        <v>0</v>
      </c>
    </row>
    <row r="30" spans="2:17" x14ac:dyDescent="0.2">
      <c r="E30" s="84"/>
    </row>
    <row r="31" spans="2:17" x14ac:dyDescent="0.2">
      <c r="B31" s="74"/>
      <c r="C31" s="131">
        <v>2021230012</v>
      </c>
      <c r="D31" s="131">
        <v>2021230015</v>
      </c>
      <c r="E31" s="131">
        <v>2021230018</v>
      </c>
      <c r="F31" s="131">
        <v>2021230218</v>
      </c>
      <c r="G31" s="131">
        <v>2021230219</v>
      </c>
      <c r="H31" s="131">
        <v>2021230221</v>
      </c>
      <c r="I31" s="131">
        <v>2021230222</v>
      </c>
      <c r="J31" s="131">
        <v>2021230224</v>
      </c>
      <c r="K31" s="131">
        <v>2021230226</v>
      </c>
      <c r="L31" s="131">
        <v>2021230230</v>
      </c>
      <c r="M31" s="74"/>
      <c r="N31" s="74"/>
    </row>
    <row r="32" spans="2:17" ht="15" x14ac:dyDescent="0.25">
      <c r="B32" s="74"/>
      <c r="C32" s="132" t="s">
        <v>20327</v>
      </c>
      <c r="D32" s="132" t="s">
        <v>20330</v>
      </c>
      <c r="E32" s="132" t="s">
        <v>20331</v>
      </c>
      <c r="F32" s="132" t="s">
        <v>424</v>
      </c>
      <c r="G32" s="132" t="s">
        <v>472</v>
      </c>
      <c r="H32" s="132" t="s">
        <v>20334</v>
      </c>
      <c r="I32" s="132" t="s">
        <v>20335</v>
      </c>
      <c r="J32" s="132" t="s">
        <v>20336</v>
      </c>
      <c r="K32" s="132" t="s">
        <v>20337</v>
      </c>
      <c r="L32" s="132" t="s">
        <v>20339</v>
      </c>
      <c r="M32" s="74"/>
      <c r="N32" s="74"/>
    </row>
    <row r="33" spans="2:14" ht="15" x14ac:dyDescent="0.25">
      <c r="B33" s="87" t="s">
        <v>20340</v>
      </c>
      <c r="C33" s="89">
        <f>VLOOKUP(C31,Saldos!$A:$C,3,0)</f>
        <v>-1671.58</v>
      </c>
      <c r="D33" s="89">
        <f>VLOOKUP(D31,Saldos!$A:$C,3,0)</f>
        <v>0</v>
      </c>
      <c r="E33" s="89">
        <f>VLOOKUP(E31,Saldos!$A:$C,3,0)</f>
        <v>-25529298.359999999</v>
      </c>
      <c r="F33" s="89">
        <f>VLOOKUP(F31,Saldos!$A:$C,3,0)</f>
        <v>0</v>
      </c>
      <c r="G33" s="89">
        <f>VLOOKUP(G31,Saldos!$A:$C,3,0)</f>
        <v>-28204.29</v>
      </c>
      <c r="H33" s="89">
        <f>VLOOKUP(H31,Saldos!$A:$C,3,0)</f>
        <v>-4471146.79</v>
      </c>
      <c r="I33" s="89">
        <f>VLOOKUP(I31,Saldos!$A:$C,3,0)</f>
        <v>-23951.85</v>
      </c>
      <c r="J33" s="89">
        <f>VLOOKUP(J31,Saldos!$A:$C,3,0)</f>
        <v>0</v>
      </c>
      <c r="K33" s="89">
        <f>VLOOKUP(K31,Saldos!$A:$C,3,0)</f>
        <v>-14510573.83</v>
      </c>
      <c r="L33" s="89">
        <f>VLOOKUP(L31,Saldos!$A:$C,3,0)</f>
        <v>-2746.95</v>
      </c>
      <c r="M33" s="74"/>
      <c r="N33" s="74"/>
    </row>
    <row r="34" spans="2:14" x14ac:dyDescent="0.2">
      <c r="B34" s="136" t="s">
        <v>20474</v>
      </c>
      <c r="C34" s="137">
        <f>CXP!C902</f>
        <v>0</v>
      </c>
      <c r="D34" s="137">
        <f>CXP!D902</f>
        <v>0</v>
      </c>
      <c r="E34" s="137">
        <f>CXP!E902</f>
        <v>0</v>
      </c>
      <c r="F34" s="137">
        <f>CXP!F902</f>
        <v>0</v>
      </c>
      <c r="G34" s="137">
        <f>CXP!G902</f>
        <v>-171214.37999999989</v>
      </c>
      <c r="H34" s="137">
        <f>CXP!H902</f>
        <v>0</v>
      </c>
      <c r="I34" s="137">
        <f>CXP!I902</f>
        <v>-159229.86000000002</v>
      </c>
      <c r="J34" s="137">
        <f>CXP!J902</f>
        <v>-121490.52</v>
      </c>
      <c r="K34" s="137">
        <f>CXP!K902</f>
        <v>0</v>
      </c>
      <c r="L34" s="137">
        <f>CXP!L902</f>
        <v>-110866.56</v>
      </c>
      <c r="M34" s="88"/>
      <c r="N34" s="74"/>
    </row>
    <row r="35" spans="2:14" x14ac:dyDescent="0.2">
      <c r="B35" s="136" t="s">
        <v>20473</v>
      </c>
      <c r="C35" s="137">
        <f>CXP!C901</f>
        <v>-10645.120000000003</v>
      </c>
      <c r="D35" s="137">
        <f>CXP!D901</f>
        <v>0</v>
      </c>
      <c r="E35" s="137">
        <f>CXP!E901</f>
        <v>0</v>
      </c>
      <c r="F35" s="137">
        <f>CXP!F901</f>
        <v>0</v>
      </c>
      <c r="G35" s="137">
        <f>CXP!G901</f>
        <v>0</v>
      </c>
      <c r="H35" s="137">
        <f>CXP!H901</f>
        <v>0</v>
      </c>
      <c r="I35" s="137">
        <f>CXP!I901</f>
        <v>0</v>
      </c>
      <c r="J35" s="137">
        <f>CXP!J901</f>
        <v>0</v>
      </c>
      <c r="K35" s="137">
        <f>CXP!K901</f>
        <v>0</v>
      </c>
      <c r="L35" s="137">
        <f>CXP!L901</f>
        <v>0</v>
      </c>
      <c r="M35" s="88"/>
      <c r="N35" s="74"/>
    </row>
    <row r="36" spans="2:14" x14ac:dyDescent="0.2">
      <c r="B36" s="136" t="s">
        <v>20487</v>
      </c>
      <c r="C36" s="137">
        <f>CXP!C910</f>
        <v>0</v>
      </c>
      <c r="D36" s="137">
        <f>CXP!D910</f>
        <v>-2704.5</v>
      </c>
      <c r="E36" s="137">
        <f>CXP!E910</f>
        <v>0</v>
      </c>
      <c r="F36" s="137">
        <f>CXP!F910</f>
        <v>0</v>
      </c>
      <c r="G36" s="137">
        <f>CXP!G910</f>
        <v>0</v>
      </c>
      <c r="H36" s="137">
        <f>CXP!H910</f>
        <v>-17964.2</v>
      </c>
      <c r="I36" s="137">
        <f>CXP!I910</f>
        <v>-571.28</v>
      </c>
      <c r="J36" s="137">
        <f>CXP!J910</f>
        <v>0</v>
      </c>
      <c r="K36" s="137">
        <f>CXP!K910</f>
        <v>0</v>
      </c>
      <c r="L36" s="137">
        <f>CXP!L910</f>
        <v>0</v>
      </c>
      <c r="M36" s="88"/>
      <c r="N36" s="74"/>
    </row>
    <row r="37" spans="2:14" x14ac:dyDescent="0.2">
      <c r="B37" s="136" t="s">
        <v>20312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74"/>
      <c r="N37" s="74"/>
    </row>
    <row r="38" spans="2:14" x14ac:dyDescent="0.2">
      <c r="B38" s="136" t="s">
        <v>20480</v>
      </c>
      <c r="C38" s="137">
        <f>CXP!C903</f>
        <v>0</v>
      </c>
      <c r="D38" s="137">
        <f>CXP!D903</f>
        <v>0</v>
      </c>
      <c r="E38" s="137">
        <f>CXP!E903</f>
        <v>0</v>
      </c>
      <c r="F38" s="137">
        <f>CXP!F903</f>
        <v>0</v>
      </c>
      <c r="G38" s="137">
        <f>CXP!G903</f>
        <v>0</v>
      </c>
      <c r="H38" s="137">
        <f>CXP!H903</f>
        <v>0</v>
      </c>
      <c r="I38" s="137">
        <f>CXP!I903</f>
        <v>0</v>
      </c>
      <c r="J38" s="137">
        <f>CXP!J903</f>
        <v>0</v>
      </c>
      <c r="K38" s="137">
        <f>CXP!K903</f>
        <v>-3982413.4541999996</v>
      </c>
      <c r="L38" s="137">
        <f>CXP!L903</f>
        <v>0</v>
      </c>
      <c r="M38" s="74"/>
      <c r="N38" s="74"/>
    </row>
    <row r="39" spans="2:14" x14ac:dyDescent="0.2">
      <c r="B39" s="136" t="s">
        <v>20475</v>
      </c>
      <c r="C39" s="137">
        <f>CXP!C904</f>
        <v>0</v>
      </c>
      <c r="D39" s="137">
        <f>CXP!D904</f>
        <v>0</v>
      </c>
      <c r="E39" s="137">
        <f>CXP!E904</f>
        <v>720444.82000000007</v>
      </c>
      <c r="F39" s="137">
        <f>CXP!F904</f>
        <v>1788019.2</v>
      </c>
      <c r="G39" s="137">
        <f>CXP!G904</f>
        <v>0</v>
      </c>
      <c r="H39" s="137">
        <f>CXP!H904</f>
        <v>-26336013.660000004</v>
      </c>
      <c r="I39" s="137">
        <f>CXP!I904</f>
        <v>0</v>
      </c>
      <c r="J39" s="137">
        <f>CXP!J904</f>
        <v>0</v>
      </c>
      <c r="K39" s="137">
        <f>CXP!K904</f>
        <v>0</v>
      </c>
      <c r="L39" s="137">
        <f>CXP!L904</f>
        <v>0</v>
      </c>
      <c r="M39" s="74"/>
      <c r="N39" s="74"/>
    </row>
    <row r="40" spans="2:14" x14ac:dyDescent="0.2">
      <c r="B40" s="136" t="s">
        <v>20477</v>
      </c>
      <c r="C40" s="137">
        <f>CXP!C905</f>
        <v>0</v>
      </c>
      <c r="D40" s="137">
        <f>CXP!D905</f>
        <v>0</v>
      </c>
      <c r="E40" s="137">
        <f>CXP!E905</f>
        <v>-4120346.16</v>
      </c>
      <c r="F40" s="137">
        <f>CXP!F905</f>
        <v>0</v>
      </c>
      <c r="G40" s="137">
        <f>CXP!G905</f>
        <v>0</v>
      </c>
      <c r="H40" s="137">
        <f>CXP!H905</f>
        <v>0</v>
      </c>
      <c r="I40" s="137">
        <f>CXP!I905</f>
        <v>0</v>
      </c>
      <c r="J40" s="137">
        <f>CXP!J905</f>
        <v>0</v>
      </c>
      <c r="K40" s="137">
        <f>CXP!K905</f>
        <v>0</v>
      </c>
      <c r="L40" s="137">
        <f>CXP!L905</f>
        <v>0</v>
      </c>
      <c r="M40" s="74"/>
      <c r="N40" s="74"/>
    </row>
    <row r="41" spans="2:14" x14ac:dyDescent="0.2">
      <c r="B41" s="136" t="s">
        <v>20476</v>
      </c>
      <c r="C41" s="137">
        <f>CXP!C907</f>
        <v>0</v>
      </c>
      <c r="D41" s="137">
        <f>CXP!D907</f>
        <v>0</v>
      </c>
      <c r="E41" s="137">
        <f>CXP!E907</f>
        <v>0</v>
      </c>
      <c r="F41" s="137">
        <f>CXP!F907</f>
        <v>0</v>
      </c>
      <c r="G41" s="137">
        <f>CXP!G907</f>
        <v>0</v>
      </c>
      <c r="H41" s="137">
        <f>CXP!H907</f>
        <v>-1006740</v>
      </c>
      <c r="I41" s="137">
        <f>CXP!I907</f>
        <v>0</v>
      </c>
      <c r="J41" s="137">
        <f>CXP!J907</f>
        <v>0</v>
      </c>
      <c r="K41" s="137">
        <f>CXP!K907</f>
        <v>0</v>
      </c>
      <c r="L41" s="137">
        <f>CXP!L907</f>
        <v>0</v>
      </c>
      <c r="M41" s="74"/>
      <c r="N41" s="74"/>
    </row>
    <row r="42" spans="2:14" x14ac:dyDescent="0.2">
      <c r="B42" s="138" t="s">
        <v>20479</v>
      </c>
      <c r="C42" s="137">
        <f>CXP!C908</f>
        <v>0</v>
      </c>
      <c r="D42" s="137">
        <f>CXP!D908</f>
        <v>0</v>
      </c>
      <c r="E42" s="137">
        <f>CXP!E908</f>
        <v>-103109.37</v>
      </c>
      <c r="F42" s="137">
        <f>CXP!F908</f>
        <v>0</v>
      </c>
      <c r="G42" s="137">
        <f>CXP!G908</f>
        <v>0</v>
      </c>
      <c r="H42" s="137">
        <f>CXP!H908</f>
        <v>0</v>
      </c>
      <c r="I42" s="137">
        <f>CXP!I908</f>
        <v>0</v>
      </c>
      <c r="J42" s="137">
        <f>CXP!J908</f>
        <v>0</v>
      </c>
      <c r="K42" s="137">
        <f>CXP!K908</f>
        <v>-400631.35</v>
      </c>
      <c r="L42" s="137">
        <f>CXP!L908</f>
        <v>0</v>
      </c>
      <c r="M42" s="74"/>
      <c r="N42" s="74"/>
    </row>
    <row r="43" spans="2:14" x14ac:dyDescent="0.2">
      <c r="B43" s="136" t="s">
        <v>20488</v>
      </c>
      <c r="C43" s="137">
        <f>CXP!C906</f>
        <v>0</v>
      </c>
      <c r="D43" s="137">
        <f>CXP!D906</f>
        <v>0</v>
      </c>
      <c r="E43" s="137">
        <f>CXP!E906</f>
        <v>0</v>
      </c>
      <c r="F43" s="137">
        <f>CXP!F906</f>
        <v>0</v>
      </c>
      <c r="G43" s="137">
        <f>CXP!G906</f>
        <v>0</v>
      </c>
      <c r="H43" s="137">
        <f>CXP!H906</f>
        <v>0</v>
      </c>
      <c r="I43" s="137">
        <f>CXP!I906</f>
        <v>0</v>
      </c>
      <c r="J43" s="137">
        <f>CXP!J906</f>
        <v>0</v>
      </c>
      <c r="K43" s="137">
        <f>CXP!K906</f>
        <v>-14091361.230000002</v>
      </c>
      <c r="L43" s="137">
        <f>CXP!L906</f>
        <v>0</v>
      </c>
      <c r="M43" s="74"/>
      <c r="N43" s="74"/>
    </row>
    <row r="44" spans="2:14" x14ac:dyDescent="0.2">
      <c r="B44" s="136" t="s">
        <v>20478</v>
      </c>
      <c r="C44" s="137">
        <f>CXP!C911</f>
        <v>0</v>
      </c>
      <c r="D44" s="137">
        <f>CXP!D911</f>
        <v>0</v>
      </c>
      <c r="E44" s="137">
        <f>CXP!E911</f>
        <v>-21737183.640000008</v>
      </c>
      <c r="F44" s="137">
        <f>CXP!F911</f>
        <v>0</v>
      </c>
      <c r="G44" s="137">
        <f>CXP!G911</f>
        <v>0</v>
      </c>
      <c r="H44" s="137">
        <f>CXP!H911</f>
        <v>0</v>
      </c>
      <c r="I44" s="137">
        <f>CXP!I911</f>
        <v>0</v>
      </c>
      <c r="J44" s="137">
        <f>CXP!J911</f>
        <v>0</v>
      </c>
      <c r="K44" s="137">
        <f>CXP!K911</f>
        <v>-40308277.609999985</v>
      </c>
      <c r="L44" s="137">
        <f>CXP!L911</f>
        <v>0</v>
      </c>
      <c r="M44" s="74"/>
      <c r="N44" s="74"/>
    </row>
    <row r="45" spans="2:14" x14ac:dyDescent="0.2">
      <c r="B45" s="74" t="s">
        <v>20489</v>
      </c>
      <c r="C45" s="88">
        <f>CXP!C909</f>
        <v>10514.910000000002</v>
      </c>
      <c r="D45" s="88">
        <f>CXP!D909</f>
        <v>2704.5</v>
      </c>
      <c r="E45" s="88">
        <f>CXP!E909</f>
        <v>2169833.2300000004</v>
      </c>
      <c r="F45" s="88">
        <f>CXP!F909</f>
        <v>-1788019.2</v>
      </c>
      <c r="G45" s="88">
        <f>CXP!G909</f>
        <v>162440.43</v>
      </c>
      <c r="H45" s="88">
        <f>CXP!H909</f>
        <v>28747043.069999997</v>
      </c>
      <c r="I45" s="88">
        <f>CXP!I909</f>
        <v>140491.01</v>
      </c>
      <c r="J45" s="88">
        <f>CXP!J909</f>
        <v>78693.36</v>
      </c>
      <c r="K45" s="88">
        <f>CXP!K909</f>
        <v>61619797.609999999</v>
      </c>
      <c r="L45" s="88">
        <f>CXP!L909</f>
        <v>91839.72</v>
      </c>
      <c r="M45" s="74"/>
      <c r="N45" s="74"/>
    </row>
    <row r="46" spans="2:14" x14ac:dyDescent="0.2"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</row>
    <row r="47" spans="2:14" ht="15" x14ac:dyDescent="0.25">
      <c r="B47" s="87" t="s">
        <v>20348</v>
      </c>
      <c r="C47" s="89">
        <f>SUM(C33:C46)</f>
        <v>-1801.7900000000009</v>
      </c>
      <c r="D47" s="89">
        <f t="shared" ref="D47:L47" si="2">SUM(D33:D46)</f>
        <v>0</v>
      </c>
      <c r="E47" s="89">
        <f t="shared" si="2"/>
        <v>-48599659.480000004</v>
      </c>
      <c r="F47" s="89">
        <f t="shared" si="2"/>
        <v>0</v>
      </c>
      <c r="G47" s="89">
        <f t="shared" si="2"/>
        <v>-36978.239999999903</v>
      </c>
      <c r="H47" s="89">
        <f t="shared" si="2"/>
        <v>-3084821.5800000094</v>
      </c>
      <c r="I47" s="89">
        <f t="shared" si="2"/>
        <v>-43261.98000000001</v>
      </c>
      <c r="J47" s="89">
        <f t="shared" si="2"/>
        <v>-42797.16</v>
      </c>
      <c r="K47" s="89">
        <f t="shared" si="2"/>
        <v>-11673459.864199981</v>
      </c>
      <c r="L47" s="89">
        <f t="shared" si="2"/>
        <v>-21773.789999999994</v>
      </c>
      <c r="M47" s="74"/>
      <c r="N47" s="74"/>
    </row>
    <row r="48" spans="2:14" x14ac:dyDescent="0.2">
      <c r="B48" s="74"/>
      <c r="C48" s="88">
        <f>VLOOKUP(C31,Saldos!$A:$J,10,0)</f>
        <v>-1801.7899999999997</v>
      </c>
      <c r="D48" s="88">
        <f>VLOOKUP(D31,Saldos!$A:$J,10,0)</f>
        <v>0</v>
      </c>
      <c r="E48" s="88">
        <f>VLOOKUP(E31,Saldos!$A:$J,10,0)</f>
        <v>-48599659.479999997</v>
      </c>
      <c r="F48" s="88">
        <f>VLOOKUP(F31,Saldos!$A:$J,10,0)</f>
        <v>2.3283064365386963E-10</v>
      </c>
      <c r="G48" s="88">
        <f>VLOOKUP(G31,Saldos!$A:$J,10,0)</f>
        <v>-36978.239999999991</v>
      </c>
      <c r="H48" s="88">
        <f>VLOOKUP(H31,Saldos!$A:$J,10,0)</f>
        <v>-3084821.58</v>
      </c>
      <c r="I48" s="88">
        <f>VLOOKUP(I31,Saldos!$A:$J,10,0)</f>
        <v>-43261.98</v>
      </c>
      <c r="J48" s="88">
        <f>VLOOKUP(J31,Saldos!$A:$J,10,0)</f>
        <v>-42797.16</v>
      </c>
      <c r="K48" s="88">
        <f>VLOOKUP(K31,Saldos!$A:$J,10,0)</f>
        <v>-11673460.630000001</v>
      </c>
      <c r="L48" s="88">
        <f>VLOOKUP(L31,Saldos!$A:$J,10,0)</f>
        <v>-21773.789999999997</v>
      </c>
      <c r="M48" s="74"/>
      <c r="N48" s="74"/>
    </row>
    <row r="49" spans="2:14" x14ac:dyDescent="0.2">
      <c r="B49" s="74" t="s">
        <v>20349</v>
      </c>
      <c r="C49" s="88">
        <f>C47-C48</f>
        <v>0</v>
      </c>
      <c r="D49" s="88">
        <f t="shared" ref="D49:L49" si="3">D47-D48</f>
        <v>0</v>
      </c>
      <c r="E49" s="88">
        <f t="shared" si="3"/>
        <v>0</v>
      </c>
      <c r="F49" s="88">
        <f t="shared" si="3"/>
        <v>-2.3283064365386963E-10</v>
      </c>
      <c r="G49" s="88">
        <f t="shared" si="3"/>
        <v>8.7311491370201111E-11</v>
      </c>
      <c r="H49" s="88">
        <f t="shared" si="3"/>
        <v>-9.3132257461547852E-9</v>
      </c>
      <c r="I49" s="88">
        <f t="shared" si="3"/>
        <v>0</v>
      </c>
      <c r="J49" s="88">
        <f t="shared" si="3"/>
        <v>0</v>
      </c>
      <c r="K49" s="88">
        <f t="shared" si="3"/>
        <v>0.76580001972615719</v>
      </c>
      <c r="L49" s="88">
        <f t="shared" si="3"/>
        <v>0</v>
      </c>
      <c r="M49" s="74"/>
      <c r="N49" s="74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17204-D6BF-461A-8707-72058203214A}">
  <dimension ref="A1:J52"/>
  <sheetViews>
    <sheetView topLeftCell="A16" workbookViewId="0">
      <selection activeCell="A46" sqref="A46:J46"/>
    </sheetView>
  </sheetViews>
  <sheetFormatPr baseColWidth="10" defaultRowHeight="12.75" x14ac:dyDescent="0.2"/>
  <cols>
    <col min="1" max="1" width="15" bestFit="1" customWidth="1"/>
    <col min="2" max="2" width="51.85546875" bestFit="1" customWidth="1"/>
    <col min="3" max="3" width="14.28515625" bestFit="1" customWidth="1"/>
    <col min="4" max="6" width="13.28515625" bestFit="1" customWidth="1"/>
    <col min="7" max="8" width="13.85546875" bestFit="1" customWidth="1"/>
    <col min="9" max="9" width="12.85546875" bestFit="1" customWidth="1"/>
    <col min="10" max="10" width="14.28515625" bestFit="1" customWidth="1"/>
  </cols>
  <sheetData>
    <row r="1" spans="1:10" x14ac:dyDescent="0.2">
      <c r="B1" s="92"/>
      <c r="C1" s="93" t="s">
        <v>20414</v>
      </c>
      <c r="D1" s="93"/>
      <c r="E1" s="93"/>
      <c r="F1" s="93"/>
      <c r="G1" s="93"/>
      <c r="H1" s="93"/>
      <c r="I1" s="92"/>
      <c r="J1" s="93" t="s">
        <v>20415</v>
      </c>
    </row>
    <row r="2" spans="1:10" x14ac:dyDescent="0.2">
      <c r="B2" s="92"/>
      <c r="C2" s="92"/>
      <c r="D2" s="92"/>
      <c r="E2" s="92"/>
      <c r="F2" s="92"/>
      <c r="G2" s="92"/>
      <c r="H2" s="92"/>
      <c r="I2" s="92"/>
      <c r="J2" s="92"/>
    </row>
    <row r="3" spans="1:10" x14ac:dyDescent="0.2">
      <c r="A3">
        <f t="shared" ref="A3:A31" si="0">(LEFT(B3,17))*1</f>
        <v>1011530060</v>
      </c>
      <c r="B3" s="94" t="s">
        <v>20384</v>
      </c>
      <c r="C3" s="95">
        <v>285541.92</v>
      </c>
      <c r="D3" s="95">
        <v>-58983.360000000001</v>
      </c>
      <c r="E3" s="95">
        <v>-226558.56</v>
      </c>
      <c r="F3" s="95">
        <v>0</v>
      </c>
      <c r="G3" s="95">
        <v>0</v>
      </c>
      <c r="H3" s="95">
        <v>0</v>
      </c>
      <c r="I3" s="95">
        <v>0</v>
      </c>
      <c r="J3" s="96">
        <f>SUM(C3:I3)</f>
        <v>0</v>
      </c>
    </row>
    <row r="4" spans="1:10" x14ac:dyDescent="0.2">
      <c r="A4">
        <f t="shared" si="0"/>
        <v>1011530070</v>
      </c>
      <c r="B4" s="94" t="s">
        <v>20385</v>
      </c>
      <c r="C4" s="95">
        <v>740465.44</v>
      </c>
      <c r="D4" s="95">
        <v>453048.35</v>
      </c>
      <c r="E4" s="95">
        <v>-1193513.79</v>
      </c>
      <c r="F4" s="95">
        <v>0</v>
      </c>
      <c r="G4" s="95">
        <v>0</v>
      </c>
      <c r="H4" s="95">
        <v>0</v>
      </c>
      <c r="I4" s="95">
        <v>0</v>
      </c>
      <c r="J4" s="96">
        <f t="shared" ref="J4:J31" si="1">SUM(C4:I4)</f>
        <v>0</v>
      </c>
    </row>
    <row r="5" spans="1:10" x14ac:dyDescent="0.2">
      <c r="A5">
        <f t="shared" si="0"/>
        <v>1011530206</v>
      </c>
      <c r="B5" s="94" t="s">
        <v>20386</v>
      </c>
      <c r="C5" s="95">
        <v>0</v>
      </c>
      <c r="D5" s="95">
        <v>0</v>
      </c>
      <c r="E5" s="95">
        <v>155401.73000000001</v>
      </c>
      <c r="F5" s="95">
        <v>-155401.73000000001</v>
      </c>
      <c r="G5" s="95">
        <v>0</v>
      </c>
      <c r="H5" s="95">
        <v>534318.17000000004</v>
      </c>
      <c r="I5" s="95">
        <v>4863069.7699999996</v>
      </c>
      <c r="J5" s="96">
        <f t="shared" si="1"/>
        <v>5397387.9399999995</v>
      </c>
    </row>
    <row r="6" spans="1:10" x14ac:dyDescent="0.2">
      <c r="A6">
        <f t="shared" si="0"/>
        <v>1011530209</v>
      </c>
      <c r="B6" s="94" t="s">
        <v>20387</v>
      </c>
      <c r="C6" s="95">
        <v>11119.9</v>
      </c>
      <c r="D6" s="95">
        <v>0</v>
      </c>
      <c r="E6" s="95">
        <v>0</v>
      </c>
      <c r="F6" s="95">
        <v>0</v>
      </c>
      <c r="G6" s="95">
        <v>0</v>
      </c>
      <c r="H6" s="95">
        <v>0</v>
      </c>
      <c r="I6" s="95">
        <v>0</v>
      </c>
      <c r="J6" s="96">
        <f t="shared" si="1"/>
        <v>11119.9</v>
      </c>
    </row>
    <row r="7" spans="1:10" x14ac:dyDescent="0.2">
      <c r="A7">
        <f t="shared" si="0"/>
        <v>1011530210</v>
      </c>
      <c r="B7" s="94" t="s">
        <v>20388</v>
      </c>
      <c r="C7" s="95">
        <v>663473.54</v>
      </c>
      <c r="D7" s="95">
        <v>0</v>
      </c>
      <c r="E7" s="95">
        <v>0</v>
      </c>
      <c r="F7" s="95">
        <v>0</v>
      </c>
      <c r="G7" s="95">
        <v>0</v>
      </c>
      <c r="H7" s="95">
        <v>0</v>
      </c>
      <c r="I7" s="95">
        <v>0</v>
      </c>
      <c r="J7" s="96">
        <f t="shared" si="1"/>
        <v>663473.54</v>
      </c>
    </row>
    <row r="8" spans="1:10" x14ac:dyDescent="0.2">
      <c r="A8">
        <f t="shared" si="0"/>
        <v>1011550012</v>
      </c>
      <c r="B8" s="94" t="s">
        <v>20389</v>
      </c>
      <c r="C8" s="95">
        <v>5186.0200000000004</v>
      </c>
      <c r="D8" s="95">
        <v>226.1</v>
      </c>
      <c r="E8" s="95">
        <v>2920.26</v>
      </c>
      <c r="F8" s="95">
        <v>-1460.13</v>
      </c>
      <c r="G8" s="95">
        <v>0</v>
      </c>
      <c r="H8" s="95">
        <v>0</v>
      </c>
      <c r="I8" s="95">
        <v>6609.7</v>
      </c>
      <c r="J8" s="96">
        <f t="shared" si="1"/>
        <v>13481.95</v>
      </c>
    </row>
    <row r="9" spans="1:10" x14ac:dyDescent="0.2">
      <c r="A9">
        <f t="shared" si="0"/>
        <v>1011550014</v>
      </c>
      <c r="B9" s="94" t="s">
        <v>20390</v>
      </c>
      <c r="C9" s="95">
        <v>90134.720000000001</v>
      </c>
      <c r="D9" s="95">
        <v>-49071.88</v>
      </c>
      <c r="E9" s="95">
        <v>41172.07</v>
      </c>
      <c r="F9" s="95">
        <v>339331.06</v>
      </c>
      <c r="G9" s="95">
        <v>-220359.45</v>
      </c>
      <c r="H9" s="95">
        <v>-158748.60999999999</v>
      </c>
      <c r="I9" s="95">
        <v>448658.07</v>
      </c>
      <c r="J9" s="96">
        <f t="shared" si="1"/>
        <v>491115.98</v>
      </c>
    </row>
    <row r="10" spans="1:10" x14ac:dyDescent="0.2">
      <c r="A10">
        <f t="shared" si="0"/>
        <v>1011550015</v>
      </c>
      <c r="B10" s="94" t="s">
        <v>20391</v>
      </c>
      <c r="C10" s="95">
        <v>658.87</v>
      </c>
      <c r="D10" s="95">
        <v>5.0199999999999996</v>
      </c>
      <c r="E10" s="95">
        <v>28.29</v>
      </c>
      <c r="F10" s="95">
        <v>5.25</v>
      </c>
      <c r="G10" s="95">
        <v>1.35</v>
      </c>
      <c r="H10" s="95">
        <v>-232.82</v>
      </c>
      <c r="I10" s="95">
        <v>5.2</v>
      </c>
      <c r="J10" s="96">
        <f t="shared" si="1"/>
        <v>471.15999999999997</v>
      </c>
    </row>
    <row r="11" spans="1:10" x14ac:dyDescent="0.2">
      <c r="A11">
        <f t="shared" si="0"/>
        <v>1011550018</v>
      </c>
      <c r="B11" s="94" t="s">
        <v>20392</v>
      </c>
      <c r="C11" s="95">
        <v>185095.39</v>
      </c>
      <c r="D11" s="95">
        <v>19319.71</v>
      </c>
      <c r="E11" s="95">
        <v>-197129.98</v>
      </c>
      <c r="F11" s="95">
        <v>5147551.1100000003</v>
      </c>
      <c r="G11" s="95">
        <v>0</v>
      </c>
      <c r="H11" s="95">
        <v>7181.66</v>
      </c>
      <c r="I11" s="95">
        <v>0</v>
      </c>
      <c r="J11" s="96">
        <f t="shared" si="1"/>
        <v>5162017.8900000006</v>
      </c>
    </row>
    <row r="12" spans="1:10" x14ac:dyDescent="0.2">
      <c r="A12">
        <f t="shared" si="0"/>
        <v>1011550114</v>
      </c>
      <c r="B12" s="94" t="s">
        <v>20393</v>
      </c>
      <c r="C12" s="95">
        <v>1155485.73</v>
      </c>
      <c r="D12" s="95">
        <v>114797.29</v>
      </c>
      <c r="E12" s="95">
        <v>140893.85</v>
      </c>
      <c r="F12" s="95">
        <v>75976.91</v>
      </c>
      <c r="G12" s="95">
        <v>-1137659.46</v>
      </c>
      <c r="H12" s="95">
        <v>24679.040000000001</v>
      </c>
      <c r="I12" s="95">
        <v>51811.47</v>
      </c>
      <c r="J12" s="96">
        <f t="shared" si="1"/>
        <v>425984.83000000007</v>
      </c>
    </row>
    <row r="13" spans="1:10" x14ac:dyDescent="0.2">
      <c r="A13">
        <f t="shared" si="0"/>
        <v>1011550115</v>
      </c>
      <c r="B13" s="94" t="s">
        <v>20394</v>
      </c>
      <c r="C13" s="95">
        <v>0</v>
      </c>
      <c r="D13" s="95">
        <v>0</v>
      </c>
      <c r="E13" s="95">
        <v>564398.89</v>
      </c>
      <c r="F13" s="95">
        <v>121229.26</v>
      </c>
      <c r="G13" s="95">
        <v>222571.47</v>
      </c>
      <c r="H13" s="95">
        <v>238179.74</v>
      </c>
      <c r="I13" s="95">
        <v>322095.62</v>
      </c>
      <c r="J13" s="96">
        <f t="shared" si="1"/>
        <v>1468474.98</v>
      </c>
    </row>
    <row r="14" spans="1:10" x14ac:dyDescent="0.2">
      <c r="A14">
        <f t="shared" si="0"/>
        <v>1011550117</v>
      </c>
      <c r="B14" s="94" t="s">
        <v>20395</v>
      </c>
      <c r="C14" s="95">
        <v>516629.24</v>
      </c>
      <c r="D14" s="95">
        <v>43004.79</v>
      </c>
      <c r="E14" s="95">
        <v>-479636.56</v>
      </c>
      <c r="F14" s="95">
        <v>63305.79</v>
      </c>
      <c r="G14" s="95">
        <v>93956.2</v>
      </c>
      <c r="H14" s="95">
        <v>65276.47</v>
      </c>
      <c r="I14" s="95">
        <v>75809.63</v>
      </c>
      <c r="J14" s="96">
        <f t="shared" si="1"/>
        <v>378345.56000000006</v>
      </c>
    </row>
    <row r="15" spans="1:10" x14ac:dyDescent="0.2">
      <c r="A15">
        <f t="shared" si="0"/>
        <v>1011550216</v>
      </c>
      <c r="B15" s="94" t="s">
        <v>20396</v>
      </c>
      <c r="C15" s="95">
        <v>2192173.54</v>
      </c>
      <c r="D15" s="95">
        <v>-764998.48</v>
      </c>
      <c r="E15" s="95">
        <v>718374.1</v>
      </c>
      <c r="F15" s="95">
        <v>1312081.9199999999</v>
      </c>
      <c r="G15" s="95">
        <v>671598.76</v>
      </c>
      <c r="H15" s="95">
        <v>-1220432.78</v>
      </c>
      <c r="I15" s="95">
        <v>1060809.6000000001</v>
      </c>
      <c r="J15" s="96">
        <f t="shared" si="1"/>
        <v>3969606.6599999997</v>
      </c>
    </row>
    <row r="16" spans="1:10" x14ac:dyDescent="0.2">
      <c r="A16">
        <f t="shared" si="0"/>
        <v>1011550217</v>
      </c>
      <c r="B16" s="94" t="s">
        <v>20397</v>
      </c>
      <c r="C16" s="95">
        <v>5388</v>
      </c>
      <c r="D16" s="95">
        <v>-2621</v>
      </c>
      <c r="E16" s="95">
        <v>2767</v>
      </c>
      <c r="F16" s="95">
        <v>2767</v>
      </c>
      <c r="G16" s="95">
        <v>2767</v>
      </c>
      <c r="H16" s="95">
        <v>2767</v>
      </c>
      <c r="I16" s="95">
        <v>-11068</v>
      </c>
      <c r="J16" s="96">
        <f t="shared" si="1"/>
        <v>2767</v>
      </c>
    </row>
    <row r="17" spans="1:10" x14ac:dyDescent="0.2">
      <c r="A17">
        <f t="shared" si="0"/>
        <v>1011550218</v>
      </c>
      <c r="B17" s="94" t="s">
        <v>20398</v>
      </c>
      <c r="C17" s="95">
        <v>31856</v>
      </c>
      <c r="D17" s="95">
        <v>121514.15</v>
      </c>
      <c r="E17" s="95">
        <v>44092.52</v>
      </c>
      <c r="F17" s="95">
        <v>-74387.960000000006</v>
      </c>
      <c r="G17" s="95">
        <v>25899.78</v>
      </c>
      <c r="H17" s="95">
        <v>-112946.49</v>
      </c>
      <c r="I17" s="95">
        <v>0</v>
      </c>
      <c r="J17" s="96">
        <f t="shared" si="1"/>
        <v>36027.999999999985</v>
      </c>
    </row>
    <row r="18" spans="1:10" x14ac:dyDescent="0.2">
      <c r="A18">
        <f t="shared" si="0"/>
        <v>1011550219</v>
      </c>
      <c r="B18" s="94" t="s">
        <v>20399</v>
      </c>
      <c r="C18" s="95">
        <v>3748</v>
      </c>
      <c r="D18" s="95">
        <v>492</v>
      </c>
      <c r="E18" s="95">
        <v>0</v>
      </c>
      <c r="F18" s="95">
        <v>0</v>
      </c>
      <c r="G18" s="95">
        <v>0</v>
      </c>
      <c r="H18" s="95">
        <v>0</v>
      </c>
      <c r="I18" s="95">
        <v>0</v>
      </c>
      <c r="J18" s="96">
        <f t="shared" si="1"/>
        <v>4240</v>
      </c>
    </row>
    <row r="19" spans="1:10" x14ac:dyDescent="0.2">
      <c r="A19">
        <f t="shared" si="0"/>
        <v>1011550221</v>
      </c>
      <c r="B19" s="94" t="s">
        <v>20400</v>
      </c>
      <c r="C19" s="95">
        <v>24673295.559999999</v>
      </c>
      <c r="D19" s="95">
        <v>50941753.950000003</v>
      </c>
      <c r="E19" s="95">
        <v>20514503.960000001</v>
      </c>
      <c r="F19" s="95">
        <v>-6543570.9299999997</v>
      </c>
      <c r="G19" s="95">
        <v>-32383552.530000001</v>
      </c>
      <c r="H19" s="95">
        <v>601041.73</v>
      </c>
      <c r="I19" s="95">
        <v>7737888.6299999999</v>
      </c>
      <c r="J19" s="96">
        <f t="shared" si="1"/>
        <v>65541360.36999999</v>
      </c>
    </row>
    <row r="20" spans="1:10" x14ac:dyDescent="0.2">
      <c r="A20">
        <f t="shared" si="0"/>
        <v>1011550222</v>
      </c>
      <c r="B20" s="94" t="s">
        <v>20401</v>
      </c>
      <c r="C20" s="95">
        <v>1689</v>
      </c>
      <c r="D20" s="95">
        <v>250</v>
      </c>
      <c r="E20" s="95">
        <v>-1939</v>
      </c>
      <c r="F20" s="95">
        <v>1939</v>
      </c>
      <c r="G20" s="95">
        <v>0</v>
      </c>
      <c r="H20" s="95">
        <v>630415.5</v>
      </c>
      <c r="I20" s="95">
        <v>-632354.5</v>
      </c>
      <c r="J20" s="96">
        <f t="shared" si="1"/>
        <v>0</v>
      </c>
    </row>
    <row r="21" spans="1:10" x14ac:dyDescent="0.2">
      <c r="A21">
        <f t="shared" si="0"/>
        <v>1011550224</v>
      </c>
      <c r="B21" s="94" t="s">
        <v>20402</v>
      </c>
      <c r="C21" s="95">
        <v>17122</v>
      </c>
      <c r="D21" s="95">
        <v>-13792</v>
      </c>
      <c r="E21" s="95">
        <v>3330</v>
      </c>
      <c r="F21" s="95">
        <v>3330</v>
      </c>
      <c r="G21" s="95">
        <v>3330</v>
      </c>
      <c r="H21" s="95">
        <v>3330</v>
      </c>
      <c r="I21" s="95">
        <v>-13320</v>
      </c>
      <c r="J21" s="96">
        <f t="shared" si="1"/>
        <v>3330</v>
      </c>
    </row>
    <row r="22" spans="1:10" x14ac:dyDescent="0.2">
      <c r="A22">
        <f t="shared" si="0"/>
        <v>1011550226</v>
      </c>
      <c r="B22" s="94" t="s">
        <v>20403</v>
      </c>
      <c r="C22" s="95">
        <v>826326.1</v>
      </c>
      <c r="D22" s="95">
        <v>-509108.81</v>
      </c>
      <c r="E22" s="95">
        <v>-304906.74</v>
      </c>
      <c r="F22" s="95">
        <v>495226.59</v>
      </c>
      <c r="G22" s="95">
        <v>3760.4</v>
      </c>
      <c r="H22" s="95">
        <v>206054.05</v>
      </c>
      <c r="I22" s="95">
        <v>55993.41</v>
      </c>
      <c r="J22" s="96">
        <f t="shared" si="1"/>
        <v>773345.00000000012</v>
      </c>
    </row>
    <row r="23" spans="1:10" x14ac:dyDescent="0.2">
      <c r="A23">
        <f t="shared" si="0"/>
        <v>1011550227</v>
      </c>
      <c r="B23" s="94" t="s">
        <v>20404</v>
      </c>
      <c r="C23" s="95">
        <v>7639304.1100000003</v>
      </c>
      <c r="D23" s="95">
        <v>231571.62</v>
      </c>
      <c r="E23" s="95">
        <v>-552325.89</v>
      </c>
      <c r="F23" s="95">
        <v>4748347.29</v>
      </c>
      <c r="G23" s="95">
        <v>1190802.26</v>
      </c>
      <c r="H23" s="95">
        <v>-1444035.19</v>
      </c>
      <c r="I23" s="95">
        <v>-204407.26</v>
      </c>
      <c r="J23" s="96">
        <f t="shared" si="1"/>
        <v>11609256.940000001</v>
      </c>
    </row>
    <row r="24" spans="1:10" x14ac:dyDescent="0.2">
      <c r="A24">
        <f t="shared" si="0"/>
        <v>1011550230</v>
      </c>
      <c r="B24" s="94" t="s">
        <v>20405</v>
      </c>
      <c r="C24" s="95">
        <v>0</v>
      </c>
      <c r="D24" s="95">
        <v>3621</v>
      </c>
      <c r="E24" s="95">
        <v>-3621</v>
      </c>
      <c r="F24" s="95">
        <v>0</v>
      </c>
      <c r="G24" s="95">
        <v>0</v>
      </c>
      <c r="H24" s="95">
        <v>0</v>
      </c>
      <c r="I24" s="95">
        <v>0</v>
      </c>
      <c r="J24" s="96">
        <f t="shared" si="1"/>
        <v>0</v>
      </c>
    </row>
    <row r="25" spans="1:10" x14ac:dyDescent="0.2">
      <c r="A25">
        <f t="shared" si="0"/>
        <v>1011560226</v>
      </c>
      <c r="B25" s="94" t="s">
        <v>20406</v>
      </c>
      <c r="C25" s="95">
        <v>0</v>
      </c>
      <c r="D25" s="95">
        <v>0</v>
      </c>
      <c r="E25" s="95">
        <v>0</v>
      </c>
      <c r="F25" s="95">
        <v>400000</v>
      </c>
      <c r="G25" s="95">
        <v>-400000</v>
      </c>
      <c r="H25" s="95">
        <v>0</v>
      </c>
      <c r="I25" s="95">
        <v>0</v>
      </c>
      <c r="J25" s="96">
        <f t="shared" si="1"/>
        <v>0</v>
      </c>
    </row>
    <row r="26" spans="1:10" x14ac:dyDescent="0.2">
      <c r="A26">
        <f t="shared" si="0"/>
        <v>1011580100</v>
      </c>
      <c r="B26" s="94" t="s">
        <v>20407</v>
      </c>
      <c r="C26" s="95">
        <v>0</v>
      </c>
      <c r="D26" s="95">
        <v>0</v>
      </c>
      <c r="E26" s="95">
        <v>0</v>
      </c>
      <c r="F26" s="95">
        <v>0</v>
      </c>
      <c r="G26" s="95">
        <v>0</v>
      </c>
      <c r="H26" s="95">
        <v>0</v>
      </c>
      <c r="I26" s="95">
        <v>170000</v>
      </c>
      <c r="J26" s="96">
        <f t="shared" si="1"/>
        <v>170000</v>
      </c>
    </row>
    <row r="27" spans="1:10" x14ac:dyDescent="0.2">
      <c r="A27">
        <f t="shared" si="0"/>
        <v>1011580101</v>
      </c>
      <c r="B27" s="94" t="s">
        <v>20408</v>
      </c>
      <c r="C27" s="95">
        <v>54150000</v>
      </c>
      <c r="D27" s="95">
        <v>1000000</v>
      </c>
      <c r="E27" s="95">
        <v>24700000</v>
      </c>
      <c r="F27" s="95">
        <v>14550000</v>
      </c>
      <c r="G27" s="95">
        <v>-5600000</v>
      </c>
      <c r="H27" s="95">
        <v>-10000000</v>
      </c>
      <c r="I27" s="95">
        <v>-4550000</v>
      </c>
      <c r="J27" s="96">
        <f t="shared" si="1"/>
        <v>74250000</v>
      </c>
    </row>
    <row r="28" spans="1:10" x14ac:dyDescent="0.2">
      <c r="A28">
        <f t="shared" si="0"/>
        <v>1011580102</v>
      </c>
      <c r="B28" s="94" t="s">
        <v>20409</v>
      </c>
      <c r="C28" s="95">
        <v>40000000</v>
      </c>
      <c r="D28" s="95">
        <v>-6000000</v>
      </c>
      <c r="E28" s="95">
        <v>-6000000</v>
      </c>
      <c r="F28" s="95">
        <v>0</v>
      </c>
      <c r="G28" s="95">
        <v>0</v>
      </c>
      <c r="H28" s="95">
        <v>0</v>
      </c>
      <c r="I28" s="95">
        <v>0</v>
      </c>
      <c r="J28" s="96">
        <f t="shared" si="1"/>
        <v>28000000</v>
      </c>
    </row>
    <row r="29" spans="1:10" x14ac:dyDescent="0.2">
      <c r="A29">
        <f t="shared" si="0"/>
        <v>1011580200</v>
      </c>
      <c r="B29" s="94" t="s">
        <v>20410</v>
      </c>
      <c r="C29" s="95">
        <v>0</v>
      </c>
      <c r="D29" s="95">
        <v>0</v>
      </c>
      <c r="E29" s="95">
        <v>0</v>
      </c>
      <c r="F29" s="95">
        <v>0</v>
      </c>
      <c r="G29" s="95">
        <v>0</v>
      </c>
      <c r="H29" s="95">
        <v>0</v>
      </c>
      <c r="I29" s="95">
        <v>139.31</v>
      </c>
      <c r="J29" s="96">
        <f t="shared" si="1"/>
        <v>139.31</v>
      </c>
    </row>
    <row r="30" spans="1:10" x14ac:dyDescent="0.2">
      <c r="A30">
        <f t="shared" si="0"/>
        <v>1011580202</v>
      </c>
      <c r="B30" s="94" t="s">
        <v>20411</v>
      </c>
      <c r="C30" s="95">
        <v>0</v>
      </c>
      <c r="D30" s="95">
        <v>239090.48</v>
      </c>
      <c r="E30" s="95">
        <v>273062.27</v>
      </c>
      <c r="F30" s="95">
        <v>-278550.25</v>
      </c>
      <c r="G30" s="95">
        <v>340785.99</v>
      </c>
      <c r="H30" s="95">
        <v>261785.53</v>
      </c>
      <c r="I30" s="95">
        <v>-448349.02</v>
      </c>
      <c r="J30" s="96">
        <f t="shared" si="1"/>
        <v>387825</v>
      </c>
    </row>
    <row r="31" spans="1:10" x14ac:dyDescent="0.2">
      <c r="A31">
        <f t="shared" si="0"/>
        <v>1011580203</v>
      </c>
      <c r="B31" s="94" t="s">
        <v>20412</v>
      </c>
      <c r="C31" s="95">
        <v>0</v>
      </c>
      <c r="D31" s="95">
        <v>162680.01</v>
      </c>
      <c r="E31" s="95">
        <v>123663.18</v>
      </c>
      <c r="F31" s="95">
        <v>127351.72</v>
      </c>
      <c r="G31" s="95">
        <v>-290750.68</v>
      </c>
      <c r="H31" s="95">
        <v>127042.38</v>
      </c>
      <c r="I31" s="95">
        <v>-249986.61</v>
      </c>
      <c r="J31" s="96">
        <f t="shared" si="1"/>
        <v>0</v>
      </c>
    </row>
    <row r="32" spans="1:10" x14ac:dyDescent="0.2">
      <c r="B32" s="90" t="s">
        <v>20413</v>
      </c>
      <c r="C32" s="91">
        <f>SUM(C3:C31)</f>
        <v>133194693.08</v>
      </c>
      <c r="D32" s="91">
        <f t="shared" ref="D32:J32" si="2">SUM(D3:D31)</f>
        <v>45932798.93999999</v>
      </c>
      <c r="E32" s="91">
        <f t="shared" si="2"/>
        <v>38324976.600000009</v>
      </c>
      <c r="F32" s="91">
        <f t="shared" si="2"/>
        <v>20335071.899999999</v>
      </c>
      <c r="G32" s="91">
        <f t="shared" si="2"/>
        <v>-37476848.909999996</v>
      </c>
      <c r="H32" s="91">
        <f t="shared" si="2"/>
        <v>-10234324.619999999</v>
      </c>
      <c r="I32" s="91">
        <f t="shared" si="2"/>
        <v>8683405.0200000033</v>
      </c>
      <c r="J32" s="91">
        <f t="shared" si="2"/>
        <v>198759772.00999999</v>
      </c>
    </row>
    <row r="33" spans="1:10" x14ac:dyDescent="0.2">
      <c r="A33">
        <v>1</v>
      </c>
    </row>
    <row r="37" spans="1:10" x14ac:dyDescent="0.2">
      <c r="A37">
        <f t="shared" ref="A37:A46" si="3">(LEFT(B37,17))*1</f>
        <v>2021230012</v>
      </c>
      <c r="B37" s="120" t="s">
        <v>20456</v>
      </c>
      <c r="C37" s="121">
        <v>-1671.58</v>
      </c>
      <c r="D37" s="121">
        <v>-9.9700000000000006</v>
      </c>
      <c r="E37" s="121">
        <v>-73.38</v>
      </c>
      <c r="F37" s="121">
        <v>-64.05</v>
      </c>
      <c r="G37" s="121">
        <v>23.78</v>
      </c>
      <c r="H37" s="121">
        <v>2.5299999999999998</v>
      </c>
      <c r="I37" s="121">
        <v>-9.1199999999999992</v>
      </c>
      <c r="J37" s="122">
        <f t="shared" ref="J37:J51" si="4">SUM(C37:I37)</f>
        <v>-1801.7899999999997</v>
      </c>
    </row>
    <row r="38" spans="1:10" x14ac:dyDescent="0.2">
      <c r="A38">
        <f t="shared" si="3"/>
        <v>2021230015</v>
      </c>
      <c r="B38" s="120" t="s">
        <v>20457</v>
      </c>
      <c r="C38" s="121">
        <v>0</v>
      </c>
      <c r="D38" s="121">
        <v>0</v>
      </c>
      <c r="E38" s="121">
        <v>0</v>
      </c>
      <c r="F38" s="121">
        <v>0</v>
      </c>
      <c r="G38" s="121">
        <v>0</v>
      </c>
      <c r="H38" s="121">
        <v>0</v>
      </c>
      <c r="I38" s="121">
        <v>0</v>
      </c>
      <c r="J38" s="122">
        <f t="shared" si="4"/>
        <v>0</v>
      </c>
    </row>
    <row r="39" spans="1:10" x14ac:dyDescent="0.2">
      <c r="A39">
        <f t="shared" si="3"/>
        <v>2021230018</v>
      </c>
      <c r="B39" s="120" t="s">
        <v>20458</v>
      </c>
      <c r="C39" s="121">
        <v>-25529298.359999999</v>
      </c>
      <c r="D39" s="121">
        <v>-3555527.2</v>
      </c>
      <c r="E39" s="121">
        <v>-3728046.13</v>
      </c>
      <c r="F39" s="121">
        <v>-3889228.33</v>
      </c>
      <c r="G39" s="121">
        <v>-3233895.17</v>
      </c>
      <c r="H39" s="121">
        <v>-4199710.96</v>
      </c>
      <c r="I39" s="121">
        <v>-4463953.33</v>
      </c>
      <c r="J39" s="122">
        <f t="shared" si="4"/>
        <v>-48599659.479999997</v>
      </c>
    </row>
    <row r="40" spans="1:10" x14ac:dyDescent="0.2">
      <c r="A40">
        <f t="shared" si="3"/>
        <v>2021230218</v>
      </c>
      <c r="B40" s="120" t="s">
        <v>20459</v>
      </c>
      <c r="C40" s="121">
        <v>0</v>
      </c>
      <c r="D40" s="121">
        <v>448614.09</v>
      </c>
      <c r="E40" s="121">
        <v>1339405.1100000001</v>
      </c>
      <c r="F40" s="121">
        <v>-1788019.2</v>
      </c>
      <c r="G40" s="121">
        <v>0</v>
      </c>
      <c r="H40" s="121">
        <v>0</v>
      </c>
      <c r="I40" s="121">
        <v>0</v>
      </c>
      <c r="J40" s="122">
        <f t="shared" si="4"/>
        <v>2.3283064365386963E-10</v>
      </c>
    </row>
    <row r="41" spans="1:10" x14ac:dyDescent="0.2">
      <c r="A41">
        <f t="shared" si="3"/>
        <v>2021230219</v>
      </c>
      <c r="B41" s="120" t="s">
        <v>20460</v>
      </c>
      <c r="C41" s="121">
        <v>-28204.29</v>
      </c>
      <c r="D41" s="121">
        <v>5259.33</v>
      </c>
      <c r="E41" s="121">
        <v>-8508.57</v>
      </c>
      <c r="F41" s="121">
        <v>1896.27</v>
      </c>
      <c r="G41" s="121">
        <v>39.450000000000003</v>
      </c>
      <c r="H41" s="121">
        <v>10510.44</v>
      </c>
      <c r="I41" s="121">
        <v>-17970.87</v>
      </c>
      <c r="J41" s="122">
        <f t="shared" si="4"/>
        <v>-36978.239999999991</v>
      </c>
    </row>
    <row r="42" spans="1:10" x14ac:dyDescent="0.2">
      <c r="A42">
        <f t="shared" si="3"/>
        <v>2021230221</v>
      </c>
      <c r="B42" s="120" t="s">
        <v>20461</v>
      </c>
      <c r="C42" s="121">
        <v>-4471146.79</v>
      </c>
      <c r="D42" s="121">
        <v>4471146.79</v>
      </c>
      <c r="E42" s="121">
        <v>-2678989.73</v>
      </c>
      <c r="F42" s="121">
        <v>-11445608.43</v>
      </c>
      <c r="G42" s="121">
        <v>-3626450.76</v>
      </c>
      <c r="H42" s="121">
        <v>16844982.920000002</v>
      </c>
      <c r="I42" s="121">
        <v>-2178755.58</v>
      </c>
      <c r="J42" s="122">
        <f t="shared" si="4"/>
        <v>-3084821.58</v>
      </c>
    </row>
    <row r="43" spans="1:10" x14ac:dyDescent="0.2">
      <c r="A43">
        <f t="shared" si="3"/>
        <v>2021230222</v>
      </c>
      <c r="B43" s="120" t="s">
        <v>20462</v>
      </c>
      <c r="C43" s="121">
        <v>-23951.85</v>
      </c>
      <c r="D43" s="121">
        <v>5549.94</v>
      </c>
      <c r="E43" s="121">
        <v>-5523.98</v>
      </c>
      <c r="F43" s="121">
        <v>-17810.5</v>
      </c>
      <c r="G43" s="121">
        <v>5777.31</v>
      </c>
      <c r="H43" s="121">
        <v>35959.08</v>
      </c>
      <c r="I43" s="121">
        <v>-43261.98</v>
      </c>
      <c r="J43" s="122">
        <f t="shared" si="4"/>
        <v>-43261.98</v>
      </c>
    </row>
    <row r="44" spans="1:10" x14ac:dyDescent="0.2">
      <c r="A44">
        <f t="shared" si="3"/>
        <v>2021230224</v>
      </c>
      <c r="B44" s="120" t="s">
        <v>20463</v>
      </c>
      <c r="C44" s="121">
        <v>0</v>
      </c>
      <c r="D44" s="121">
        <v>-10020.75</v>
      </c>
      <c r="E44" s="121">
        <v>-3127.26</v>
      </c>
      <c r="F44" s="121">
        <v>-9090.9599999999991</v>
      </c>
      <c r="G44" s="121">
        <v>2343.9</v>
      </c>
      <c r="H44" s="121">
        <v>19895.07</v>
      </c>
      <c r="I44" s="121">
        <v>-42797.16</v>
      </c>
      <c r="J44" s="122">
        <f t="shared" si="4"/>
        <v>-42797.16</v>
      </c>
    </row>
    <row r="45" spans="1:10" x14ac:dyDescent="0.2">
      <c r="A45">
        <f t="shared" si="3"/>
        <v>2021230226</v>
      </c>
      <c r="B45" s="120" t="s">
        <v>20464</v>
      </c>
      <c r="C45" s="121">
        <v>-14510573.83</v>
      </c>
      <c r="D45" s="121">
        <v>6396725.4100000001</v>
      </c>
      <c r="E45" s="121">
        <v>33888.639999999999</v>
      </c>
      <c r="F45" s="121">
        <v>-4197111.1900000004</v>
      </c>
      <c r="G45" s="121">
        <v>2042439.59</v>
      </c>
      <c r="H45" s="121">
        <v>-2807419.03</v>
      </c>
      <c r="I45" s="121">
        <v>1368589.78</v>
      </c>
      <c r="J45" s="122">
        <f t="shared" si="4"/>
        <v>-11673460.630000001</v>
      </c>
    </row>
    <row r="46" spans="1:10" x14ac:dyDescent="0.2">
      <c r="A46">
        <f t="shared" si="3"/>
        <v>2021230230</v>
      </c>
      <c r="B46" s="120" t="s">
        <v>20465</v>
      </c>
      <c r="C46" s="121">
        <v>-2746.95</v>
      </c>
      <c r="D46" s="121">
        <v>2746.95</v>
      </c>
      <c r="E46" s="121">
        <v>-14630.13</v>
      </c>
      <c r="F46" s="121">
        <v>-11224.71</v>
      </c>
      <c r="G46" s="121">
        <v>7811.31</v>
      </c>
      <c r="H46" s="121">
        <v>18043.53</v>
      </c>
      <c r="I46" s="121">
        <v>-21773.79</v>
      </c>
      <c r="J46" s="122">
        <f t="shared" si="4"/>
        <v>-21773.789999999997</v>
      </c>
    </row>
    <row r="47" spans="1:10" x14ac:dyDescent="0.2">
      <c r="B47" s="117" t="s">
        <v>20466</v>
      </c>
      <c r="C47" s="118">
        <v>-35000000</v>
      </c>
      <c r="D47" s="118">
        <v>35000000</v>
      </c>
      <c r="E47" s="118">
        <v>0</v>
      </c>
      <c r="F47" s="118">
        <v>0</v>
      </c>
      <c r="G47" s="118">
        <v>0</v>
      </c>
      <c r="H47" s="118">
        <v>0</v>
      </c>
      <c r="I47" s="118">
        <v>0</v>
      </c>
      <c r="J47" s="119">
        <f t="shared" si="4"/>
        <v>0</v>
      </c>
    </row>
    <row r="48" spans="1:10" x14ac:dyDescent="0.2">
      <c r="B48" s="117" t="s">
        <v>20467</v>
      </c>
      <c r="C48" s="118">
        <v>-3200000</v>
      </c>
      <c r="D48" s="118">
        <v>-2500000</v>
      </c>
      <c r="E48" s="118">
        <v>5700000</v>
      </c>
      <c r="F48" s="118">
        <v>0</v>
      </c>
      <c r="G48" s="118">
        <v>0</v>
      </c>
      <c r="H48" s="118">
        <v>-520000</v>
      </c>
      <c r="I48" s="118">
        <v>-30000</v>
      </c>
      <c r="J48" s="119">
        <f t="shared" si="4"/>
        <v>-550000</v>
      </c>
    </row>
    <row r="49" spans="2:10" x14ac:dyDescent="0.2">
      <c r="B49" s="117" t="s">
        <v>20468</v>
      </c>
      <c r="C49" s="118">
        <v>0</v>
      </c>
      <c r="D49" s="118">
        <v>-680000</v>
      </c>
      <c r="E49" s="118">
        <v>180000</v>
      </c>
      <c r="F49" s="118">
        <v>50000</v>
      </c>
      <c r="G49" s="118">
        <v>450000</v>
      </c>
      <c r="H49" s="118">
        <v>0</v>
      </c>
      <c r="I49" s="118">
        <v>0</v>
      </c>
      <c r="J49" s="119">
        <f t="shared" si="4"/>
        <v>0</v>
      </c>
    </row>
    <row r="50" spans="2:10" x14ac:dyDescent="0.2">
      <c r="B50" s="117" t="s">
        <v>20469</v>
      </c>
      <c r="C50" s="118">
        <v>-3200000</v>
      </c>
      <c r="D50" s="118">
        <v>3200000</v>
      </c>
      <c r="E50" s="118">
        <v>0</v>
      </c>
      <c r="F50" s="118">
        <v>0</v>
      </c>
      <c r="G50" s="118">
        <v>-3200000</v>
      </c>
      <c r="H50" s="118">
        <v>3200000</v>
      </c>
      <c r="I50" s="118">
        <v>0</v>
      </c>
      <c r="J50" s="119">
        <f t="shared" si="4"/>
        <v>0</v>
      </c>
    </row>
    <row r="51" spans="2:10" x14ac:dyDescent="0.2">
      <c r="B51" s="117" t="s">
        <v>20470</v>
      </c>
      <c r="C51" s="118">
        <v>-304149.56</v>
      </c>
      <c r="D51" s="118">
        <v>-1067065.21</v>
      </c>
      <c r="E51" s="118">
        <v>36840.11</v>
      </c>
      <c r="F51" s="118">
        <v>-607328.78</v>
      </c>
      <c r="G51" s="118">
        <v>434599.09</v>
      </c>
      <c r="H51" s="118">
        <v>716153.1</v>
      </c>
      <c r="I51" s="118">
        <v>790951.25</v>
      </c>
      <c r="J51" s="119">
        <f t="shared" si="4"/>
        <v>0</v>
      </c>
    </row>
    <row r="52" spans="2:10" x14ac:dyDescent="0.2">
      <c r="B52" s="90" t="s">
        <v>20471</v>
      </c>
      <c r="C52" s="91">
        <v>-86271743.209999993</v>
      </c>
      <c r="D52" s="91">
        <v>41717419.380000003</v>
      </c>
      <c r="E52" s="91">
        <v>851234.68</v>
      </c>
      <c r="F52" s="91">
        <v>-21913589.879999999</v>
      </c>
      <c r="G52" s="91">
        <v>-7117311.5</v>
      </c>
      <c r="H52" s="91">
        <v>13318416.68</v>
      </c>
      <c r="I52" s="91">
        <v>-4638980.8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FC24C-0A2C-4BE3-81E0-DA4A4475B2F5}">
  <sheetPr>
    <tabColor theme="3" tint="0.749992370372631"/>
  </sheetPr>
  <dimension ref="A1:AB436"/>
  <sheetViews>
    <sheetView topLeftCell="L6" zoomScale="115" zoomScaleNormal="115" workbookViewId="0">
      <selection activeCell="O29" sqref="O21:O29"/>
    </sheetView>
  </sheetViews>
  <sheetFormatPr baseColWidth="10" defaultRowHeight="12.75" x14ac:dyDescent="0.2"/>
  <cols>
    <col min="1" max="1" width="28.5703125" bestFit="1" customWidth="1"/>
    <col min="2" max="2" width="28" bestFit="1" customWidth="1"/>
    <col min="3" max="3" width="24.85546875" bestFit="1" customWidth="1"/>
    <col min="4" max="4" width="13" bestFit="1" customWidth="1"/>
    <col min="5" max="5" width="27.85546875" bestFit="1" customWidth="1"/>
    <col min="6" max="6" width="29.7109375" bestFit="1" customWidth="1"/>
    <col min="7" max="7" width="29.140625" bestFit="1" customWidth="1"/>
    <col min="8" max="8" width="28.85546875" bestFit="1" customWidth="1"/>
    <col min="9" max="9" width="26.7109375" bestFit="1" customWidth="1"/>
    <col min="10" max="10" width="29.28515625" bestFit="1" customWidth="1"/>
    <col min="11" max="11" width="28.28515625" bestFit="1" customWidth="1"/>
    <col min="12" max="12" width="29.5703125" bestFit="1" customWidth="1"/>
    <col min="13" max="13" width="31.85546875" bestFit="1" customWidth="1"/>
    <col min="14" max="14" width="23.140625" bestFit="1" customWidth="1"/>
    <col min="15" max="15" width="21.5703125" bestFit="1" customWidth="1"/>
    <col min="16" max="16" width="22.28515625" bestFit="1" customWidth="1"/>
    <col min="17" max="17" width="23" bestFit="1" customWidth="1"/>
    <col min="18" max="18" width="32.28515625" bestFit="1" customWidth="1"/>
    <col min="19" max="19" width="13.140625" bestFit="1" customWidth="1"/>
    <col min="20" max="20" width="28.28515625" bestFit="1" customWidth="1"/>
    <col min="21" max="21" width="16.28515625" bestFit="1" customWidth="1"/>
    <col min="22" max="22" width="29.5703125" bestFit="1" customWidth="1"/>
    <col min="23" max="23" width="16.28515625" bestFit="1" customWidth="1"/>
    <col min="24" max="24" width="52.7109375" bestFit="1" customWidth="1"/>
    <col min="25" max="26" width="91.140625" bestFit="1" customWidth="1"/>
    <col min="27" max="27" width="54.85546875" customWidth="1"/>
    <col min="28" max="28" width="16.28515625" bestFit="1" customWidth="1"/>
    <col min="29" max="29" width="23.140625" bestFit="1" customWidth="1"/>
    <col min="30" max="30" width="16.28515625" bestFit="1" customWidth="1"/>
    <col min="31" max="31" width="21.5703125" bestFit="1" customWidth="1"/>
    <col min="32" max="32" width="16.28515625" bestFit="1" customWidth="1"/>
    <col min="33" max="33" width="22.28515625" bestFit="1" customWidth="1"/>
    <col min="34" max="34" width="16.28515625" bestFit="1" customWidth="1"/>
    <col min="35" max="35" width="23" bestFit="1" customWidth="1"/>
    <col min="36" max="36" width="16.28515625" bestFit="1" customWidth="1"/>
    <col min="37" max="37" width="13.140625" bestFit="1" customWidth="1"/>
  </cols>
  <sheetData>
    <row r="1" spans="1:28" ht="15" x14ac:dyDescent="0.25">
      <c r="A1" s="1" t="s">
        <v>1929</v>
      </c>
      <c r="B1" s="1" t="s">
        <v>1930</v>
      </c>
      <c r="C1" s="1" t="s">
        <v>1931</v>
      </c>
      <c r="D1" s="1" t="s">
        <v>1932</v>
      </c>
      <c r="E1" s="1" t="s">
        <v>1933</v>
      </c>
      <c r="F1" s="1" t="s">
        <v>1934</v>
      </c>
      <c r="G1" s="5" t="s">
        <v>1935</v>
      </c>
      <c r="H1" s="1" t="s">
        <v>1936</v>
      </c>
      <c r="I1" s="1" t="s">
        <v>1937</v>
      </c>
      <c r="J1" s="1" t="s">
        <v>1938</v>
      </c>
      <c r="K1" s="5" t="s">
        <v>1939</v>
      </c>
      <c r="L1" s="5" t="s">
        <v>1940</v>
      </c>
      <c r="M1" s="5" t="s">
        <v>1941</v>
      </c>
      <c r="N1" s="1" t="s">
        <v>1942</v>
      </c>
      <c r="O1" s="1" t="s">
        <v>1943</v>
      </c>
      <c r="P1" s="1" t="s">
        <v>1944</v>
      </c>
      <c r="Q1" s="1" t="s">
        <v>1945</v>
      </c>
      <c r="R1" s="1" t="s">
        <v>1946</v>
      </c>
      <c r="S1" s="1" t="s">
        <v>1947</v>
      </c>
      <c r="T1" s="1" t="s">
        <v>1948</v>
      </c>
      <c r="U1" s="1" t="s">
        <v>1949</v>
      </c>
      <c r="V1" s="1" t="s">
        <v>1950</v>
      </c>
      <c r="W1" s="1" t="s">
        <v>1951</v>
      </c>
      <c r="X1" s="15" t="s">
        <v>20320</v>
      </c>
      <c r="Y1" s="109" t="s">
        <v>20437</v>
      </c>
      <c r="Z1" s="109" t="s">
        <v>20438</v>
      </c>
      <c r="AA1" s="109" t="s">
        <v>20419</v>
      </c>
    </row>
    <row r="2" spans="1:28" x14ac:dyDescent="0.2">
      <c r="A2" t="s">
        <v>1952</v>
      </c>
      <c r="B2" t="s">
        <v>1953</v>
      </c>
      <c r="C2" t="s">
        <v>10</v>
      </c>
      <c r="D2" t="s">
        <v>10</v>
      </c>
      <c r="E2" t="s">
        <v>1954</v>
      </c>
      <c r="F2" t="s">
        <v>1955</v>
      </c>
      <c r="G2" t="s">
        <v>1956</v>
      </c>
      <c r="H2" s="2">
        <v>45687</v>
      </c>
      <c r="I2" s="2">
        <v>45687</v>
      </c>
      <c r="J2" t="s">
        <v>1957</v>
      </c>
      <c r="K2" s="3">
        <v>5363086</v>
      </c>
      <c r="L2" t="s">
        <v>8</v>
      </c>
      <c r="M2" s="4">
        <v>5412.12</v>
      </c>
      <c r="N2" t="s">
        <v>9</v>
      </c>
      <c r="O2" s="4">
        <v>5412.12</v>
      </c>
      <c r="P2" t="s">
        <v>10</v>
      </c>
      <c r="Q2" t="s">
        <v>10</v>
      </c>
      <c r="R2" t="s">
        <v>10</v>
      </c>
      <c r="S2" t="s">
        <v>10</v>
      </c>
      <c r="T2" t="s">
        <v>624</v>
      </c>
      <c r="U2" t="s">
        <v>13</v>
      </c>
      <c r="V2" t="s">
        <v>10</v>
      </c>
      <c r="W2" t="s">
        <v>10</v>
      </c>
      <c r="X2" s="83" t="s">
        <v>20314</v>
      </c>
      <c r="Y2" s="74" t="s">
        <v>20444</v>
      </c>
      <c r="Z2" s="74" t="s">
        <v>20443</v>
      </c>
      <c r="AA2" s="83" t="s">
        <v>20445</v>
      </c>
      <c r="AB2" t="str">
        <f>VLOOKUP(E2,Ventas!H:W,16,0)</f>
        <v>SERV</v>
      </c>
    </row>
    <row r="3" spans="1:28" x14ac:dyDescent="0.2">
      <c r="A3" t="s">
        <v>1952</v>
      </c>
      <c r="B3" t="s">
        <v>1953</v>
      </c>
      <c r="C3" t="s">
        <v>10</v>
      </c>
      <c r="D3" t="s">
        <v>10</v>
      </c>
      <c r="E3" t="s">
        <v>1958</v>
      </c>
      <c r="F3" t="s">
        <v>1959</v>
      </c>
      <c r="G3" t="s">
        <v>1956</v>
      </c>
      <c r="H3" s="2">
        <v>45705</v>
      </c>
      <c r="I3" s="2">
        <v>45705</v>
      </c>
      <c r="J3" t="s">
        <v>1960</v>
      </c>
      <c r="K3" s="3">
        <v>7828604</v>
      </c>
      <c r="L3" t="s">
        <v>8</v>
      </c>
      <c r="M3" s="4">
        <v>8332.3799999999992</v>
      </c>
      <c r="N3" t="s">
        <v>9</v>
      </c>
      <c r="O3" s="4">
        <v>8332.3799999999992</v>
      </c>
      <c r="P3" t="s">
        <v>10</v>
      </c>
      <c r="Q3" t="s">
        <v>10</v>
      </c>
      <c r="R3" t="s">
        <v>10</v>
      </c>
      <c r="S3" t="s">
        <v>10</v>
      </c>
      <c r="T3" t="s">
        <v>537</v>
      </c>
      <c r="U3" t="s">
        <v>17</v>
      </c>
      <c r="V3" t="s">
        <v>10</v>
      </c>
      <c r="W3" t="s">
        <v>10</v>
      </c>
      <c r="X3" s="83" t="s">
        <v>20314</v>
      </c>
      <c r="Y3" s="74" t="s">
        <v>20444</v>
      </c>
      <c r="Z3" s="74" t="s">
        <v>20443</v>
      </c>
      <c r="AA3" s="83" t="s">
        <v>20445</v>
      </c>
      <c r="AB3" t="str">
        <f>VLOOKUP(E3,Ventas!H:W,16,0)</f>
        <v>SERV</v>
      </c>
    </row>
    <row r="4" spans="1:28" x14ac:dyDescent="0.2">
      <c r="A4" t="s">
        <v>1952</v>
      </c>
      <c r="B4" t="s">
        <v>1953</v>
      </c>
      <c r="C4" t="s">
        <v>10</v>
      </c>
      <c r="D4" t="s">
        <v>10</v>
      </c>
      <c r="E4" t="s">
        <v>1961</v>
      </c>
      <c r="F4" t="s">
        <v>1962</v>
      </c>
      <c r="G4" t="s">
        <v>1956</v>
      </c>
      <c r="H4" s="2">
        <v>45742</v>
      </c>
      <c r="I4" s="2">
        <v>45742</v>
      </c>
      <c r="J4" t="s">
        <v>1963</v>
      </c>
      <c r="K4" s="3">
        <v>7665123</v>
      </c>
      <c r="L4" t="s">
        <v>8</v>
      </c>
      <c r="M4" s="4">
        <v>8332.3799999999992</v>
      </c>
      <c r="N4" t="s">
        <v>9</v>
      </c>
      <c r="O4" s="4">
        <v>8332.3799999999992</v>
      </c>
      <c r="P4" t="s">
        <v>10</v>
      </c>
      <c r="Q4" t="s">
        <v>10</v>
      </c>
      <c r="R4" t="s">
        <v>10</v>
      </c>
      <c r="S4" t="s">
        <v>10</v>
      </c>
      <c r="T4" t="s">
        <v>476</v>
      </c>
      <c r="U4" t="s">
        <v>21</v>
      </c>
      <c r="V4" t="s">
        <v>10</v>
      </c>
      <c r="W4" t="s">
        <v>10</v>
      </c>
      <c r="Y4" s="74" t="s">
        <v>20444</v>
      </c>
      <c r="Z4" s="74" t="s">
        <v>20443</v>
      </c>
      <c r="AA4" s="83" t="s">
        <v>20445</v>
      </c>
      <c r="AB4" t="str">
        <f>VLOOKUP(E4,Ventas!H:W,16,0)</f>
        <v>SERV</v>
      </c>
    </row>
    <row r="5" spans="1:28" x14ac:dyDescent="0.2">
      <c r="A5" t="s">
        <v>1952</v>
      </c>
      <c r="B5" t="s">
        <v>1953</v>
      </c>
      <c r="C5" t="s">
        <v>10</v>
      </c>
      <c r="D5" t="s">
        <v>10</v>
      </c>
      <c r="E5" t="s">
        <v>1964</v>
      </c>
      <c r="F5" t="s">
        <v>1965</v>
      </c>
      <c r="G5" t="s">
        <v>1966</v>
      </c>
      <c r="H5" s="2">
        <v>45742</v>
      </c>
      <c r="I5" s="2">
        <v>45742</v>
      </c>
      <c r="J5" t="s">
        <v>1963</v>
      </c>
      <c r="K5" s="3">
        <v>-7665123</v>
      </c>
      <c r="L5" t="s">
        <v>8</v>
      </c>
      <c r="M5" s="4">
        <v>-8332.3799999999992</v>
      </c>
      <c r="N5" t="s">
        <v>9</v>
      </c>
      <c r="O5" s="4">
        <v>-8332.3799999999992</v>
      </c>
      <c r="P5" t="s">
        <v>10</v>
      </c>
      <c r="Q5" t="s">
        <v>10</v>
      </c>
      <c r="R5" t="s">
        <v>10</v>
      </c>
      <c r="S5" t="s">
        <v>10</v>
      </c>
      <c r="T5" t="s">
        <v>476</v>
      </c>
      <c r="U5" t="s">
        <v>21</v>
      </c>
      <c r="V5" t="s">
        <v>10</v>
      </c>
      <c r="W5" t="s">
        <v>10</v>
      </c>
      <c r="Y5" s="74" t="s">
        <v>20444</v>
      </c>
      <c r="Z5" s="74" t="s">
        <v>20443</v>
      </c>
      <c r="AA5" s="83" t="s">
        <v>20445</v>
      </c>
      <c r="AB5" t="str">
        <f>VLOOKUP(E5,Ventas!H:W,16,0)</f>
        <v>SERV</v>
      </c>
    </row>
    <row r="6" spans="1:28" x14ac:dyDescent="0.2">
      <c r="A6" t="s">
        <v>1952</v>
      </c>
      <c r="B6" t="s">
        <v>1953</v>
      </c>
      <c r="C6" t="s">
        <v>10</v>
      </c>
      <c r="D6" t="s">
        <v>10</v>
      </c>
      <c r="E6" t="s">
        <v>1967</v>
      </c>
      <c r="F6" t="s">
        <v>1968</v>
      </c>
      <c r="G6" t="s">
        <v>1956</v>
      </c>
      <c r="H6" s="2">
        <v>45742</v>
      </c>
      <c r="I6" s="2">
        <v>45742</v>
      </c>
      <c r="J6" t="s">
        <v>1969</v>
      </c>
      <c r="K6" s="3">
        <v>6321920</v>
      </c>
      <c r="L6" t="s">
        <v>8</v>
      </c>
      <c r="M6" s="4">
        <v>6872.25</v>
      </c>
      <c r="N6" t="s">
        <v>9</v>
      </c>
      <c r="O6" s="4">
        <v>6872.25</v>
      </c>
      <c r="P6" t="s">
        <v>10</v>
      </c>
      <c r="Q6" t="s">
        <v>10</v>
      </c>
      <c r="R6" t="s">
        <v>10</v>
      </c>
      <c r="S6" t="s">
        <v>10</v>
      </c>
      <c r="T6" t="s">
        <v>476</v>
      </c>
      <c r="U6" t="s">
        <v>21</v>
      </c>
      <c r="V6" t="s">
        <v>10</v>
      </c>
      <c r="W6" t="s">
        <v>10</v>
      </c>
      <c r="X6" s="83" t="s">
        <v>20314</v>
      </c>
      <c r="Y6" s="74" t="s">
        <v>20444</v>
      </c>
      <c r="Z6" s="74" t="s">
        <v>20443</v>
      </c>
      <c r="AA6" s="83" t="s">
        <v>20445</v>
      </c>
      <c r="AB6" t="str">
        <f>VLOOKUP(E6,Ventas!H:W,16,0)</f>
        <v>SERV</v>
      </c>
    </row>
    <row r="7" spans="1:28" x14ac:dyDescent="0.2">
      <c r="A7" t="s">
        <v>1952</v>
      </c>
      <c r="B7" t="s">
        <v>1953</v>
      </c>
      <c r="C7" t="s">
        <v>10</v>
      </c>
      <c r="D7" t="s">
        <v>10</v>
      </c>
      <c r="E7" t="s">
        <v>1970</v>
      </c>
      <c r="F7" t="s">
        <v>1971</v>
      </c>
      <c r="G7" t="s">
        <v>1956</v>
      </c>
      <c r="H7" s="2">
        <v>45775</v>
      </c>
      <c r="I7" s="2">
        <v>45775</v>
      </c>
      <c r="J7" t="s">
        <v>1972</v>
      </c>
      <c r="K7" s="3">
        <v>6437512</v>
      </c>
      <c r="L7" t="s">
        <v>8</v>
      </c>
      <c r="M7" s="4">
        <v>6872.25</v>
      </c>
      <c r="N7" t="s">
        <v>9</v>
      </c>
      <c r="O7" s="4">
        <v>6872.25</v>
      </c>
      <c r="P7" t="s">
        <v>10</v>
      </c>
      <c r="Q7" t="s">
        <v>10</v>
      </c>
      <c r="R7" t="s">
        <v>10</v>
      </c>
      <c r="S7" t="s">
        <v>10</v>
      </c>
      <c r="T7" t="s">
        <v>773</v>
      </c>
      <c r="U7" t="s">
        <v>25</v>
      </c>
      <c r="V7" t="s">
        <v>10</v>
      </c>
      <c r="W7" t="s">
        <v>10</v>
      </c>
      <c r="X7" s="83" t="s">
        <v>20314</v>
      </c>
      <c r="Y7" s="74" t="s">
        <v>20444</v>
      </c>
      <c r="Z7" s="74" t="s">
        <v>20443</v>
      </c>
      <c r="AA7" s="83" t="s">
        <v>20445</v>
      </c>
      <c r="AB7" t="str">
        <f>VLOOKUP(E7,Ventas!H:W,16,0)</f>
        <v>SERV</v>
      </c>
    </row>
    <row r="8" spans="1:28" x14ac:dyDescent="0.2">
      <c r="A8" t="s">
        <v>1952</v>
      </c>
      <c r="B8" t="s">
        <v>1953</v>
      </c>
      <c r="C8" t="s">
        <v>10</v>
      </c>
      <c r="D8" t="s">
        <v>10</v>
      </c>
      <c r="E8" t="s">
        <v>1973</v>
      </c>
      <c r="F8" t="s">
        <v>1974</v>
      </c>
      <c r="G8" t="s">
        <v>76</v>
      </c>
      <c r="H8" s="2">
        <v>45792</v>
      </c>
      <c r="I8" s="2">
        <v>45792</v>
      </c>
      <c r="J8" t="s">
        <v>1975</v>
      </c>
      <c r="K8" s="3">
        <v>6184959</v>
      </c>
      <c r="L8" t="s">
        <v>8</v>
      </c>
      <c r="M8" s="4">
        <v>6583.74</v>
      </c>
      <c r="N8" t="s">
        <v>9</v>
      </c>
      <c r="O8" s="4">
        <v>6583.74</v>
      </c>
      <c r="P8" t="s">
        <v>10</v>
      </c>
      <c r="Q8" t="s">
        <v>1976</v>
      </c>
      <c r="R8" t="s">
        <v>10</v>
      </c>
      <c r="S8" t="s">
        <v>10</v>
      </c>
      <c r="T8" t="s">
        <v>1913</v>
      </c>
      <c r="U8" t="s">
        <v>29</v>
      </c>
      <c r="V8" t="s">
        <v>10</v>
      </c>
      <c r="W8" t="s">
        <v>10</v>
      </c>
      <c r="X8" s="74" t="s">
        <v>20313</v>
      </c>
      <c r="Y8" s="74" t="s">
        <v>20444</v>
      </c>
      <c r="Z8" s="74" t="s">
        <v>20443</v>
      </c>
      <c r="AA8" s="83" t="s">
        <v>20445</v>
      </c>
      <c r="AB8" t="e">
        <f>VLOOKUP(E8,Ventas!H:W,16,0)</f>
        <v>#N/A</v>
      </c>
    </row>
    <row r="9" spans="1:28" x14ac:dyDescent="0.2">
      <c r="A9" t="s">
        <v>1952</v>
      </c>
      <c r="B9" t="s">
        <v>1953</v>
      </c>
      <c r="C9" t="s">
        <v>10</v>
      </c>
      <c r="D9" t="s">
        <v>10</v>
      </c>
      <c r="E9" t="s">
        <v>1977</v>
      </c>
      <c r="F9" t="s">
        <v>1978</v>
      </c>
      <c r="G9" t="s">
        <v>1956</v>
      </c>
      <c r="H9" s="2">
        <v>45805</v>
      </c>
      <c r="I9" s="2">
        <v>45805</v>
      </c>
      <c r="J9" t="s">
        <v>1979</v>
      </c>
      <c r="K9" s="3">
        <v>6445690</v>
      </c>
      <c r="L9" t="s">
        <v>8</v>
      </c>
      <c r="M9" s="4">
        <v>6872.25</v>
      </c>
      <c r="N9" t="s">
        <v>9</v>
      </c>
      <c r="O9" s="4">
        <v>6872.25</v>
      </c>
      <c r="P9" t="s">
        <v>10</v>
      </c>
      <c r="Q9" t="s">
        <v>10</v>
      </c>
      <c r="R9" t="s">
        <v>10</v>
      </c>
      <c r="S9" t="s">
        <v>10</v>
      </c>
      <c r="T9" t="s">
        <v>624</v>
      </c>
      <c r="U9" t="s">
        <v>29</v>
      </c>
      <c r="V9" t="s">
        <v>10</v>
      </c>
      <c r="W9" t="s">
        <v>10</v>
      </c>
      <c r="X9" s="83" t="s">
        <v>20314</v>
      </c>
      <c r="Y9" s="74" t="s">
        <v>20444</v>
      </c>
      <c r="Z9" s="74" t="s">
        <v>20443</v>
      </c>
      <c r="AA9" s="83" t="s">
        <v>20445</v>
      </c>
      <c r="AB9" t="str">
        <f>VLOOKUP(E9,Ventas!H:W,16,0)</f>
        <v>SERV</v>
      </c>
    </row>
    <row r="10" spans="1:28" x14ac:dyDescent="0.2">
      <c r="A10" t="s">
        <v>1952</v>
      </c>
      <c r="B10" t="s">
        <v>1953</v>
      </c>
      <c r="C10" t="s">
        <v>10</v>
      </c>
      <c r="D10" t="s">
        <v>10</v>
      </c>
      <c r="E10" t="s">
        <v>1980</v>
      </c>
      <c r="F10" t="s">
        <v>1981</v>
      </c>
      <c r="G10" t="s">
        <v>1956</v>
      </c>
      <c r="H10" s="2">
        <v>45834</v>
      </c>
      <c r="I10" s="2">
        <v>45834</v>
      </c>
      <c r="J10" t="s">
        <v>1982</v>
      </c>
      <c r="K10" s="3">
        <v>6434419</v>
      </c>
      <c r="L10" t="s">
        <v>8</v>
      </c>
      <c r="M10" s="4">
        <v>6872.25</v>
      </c>
      <c r="N10" t="s">
        <v>9</v>
      </c>
      <c r="O10" s="4">
        <v>6872.25</v>
      </c>
      <c r="P10" t="s">
        <v>10</v>
      </c>
      <c r="Q10" t="s">
        <v>10</v>
      </c>
      <c r="R10" t="s">
        <v>10</v>
      </c>
      <c r="S10" t="s">
        <v>10</v>
      </c>
      <c r="T10" t="s">
        <v>624</v>
      </c>
      <c r="U10" t="s">
        <v>34</v>
      </c>
      <c r="V10" t="s">
        <v>10</v>
      </c>
      <c r="W10" t="s">
        <v>10</v>
      </c>
      <c r="X10" s="83" t="s">
        <v>20314</v>
      </c>
      <c r="Y10" s="74" t="s">
        <v>20444</v>
      </c>
      <c r="Z10" s="74" t="s">
        <v>20443</v>
      </c>
      <c r="AA10" s="83" t="s">
        <v>20445</v>
      </c>
      <c r="AB10" t="str">
        <f>VLOOKUP(E10,Ventas!H:W,16,0)</f>
        <v>SERV</v>
      </c>
    </row>
    <row r="11" spans="1:28" x14ac:dyDescent="0.2">
      <c r="A11" t="s">
        <v>1952</v>
      </c>
      <c r="B11" t="s">
        <v>1953</v>
      </c>
      <c r="C11" t="s">
        <v>10</v>
      </c>
      <c r="D11" t="s">
        <v>10</v>
      </c>
      <c r="E11" t="s">
        <v>1983</v>
      </c>
      <c r="F11" t="s">
        <v>1984</v>
      </c>
      <c r="G11" t="s">
        <v>76</v>
      </c>
      <c r="H11" s="2">
        <v>45838</v>
      </c>
      <c r="I11" s="2">
        <v>45838</v>
      </c>
      <c r="J11" t="s">
        <v>1985</v>
      </c>
      <c r="K11" s="3">
        <v>6184959</v>
      </c>
      <c r="L11" t="s">
        <v>8</v>
      </c>
      <c r="M11" s="4">
        <v>6609.7</v>
      </c>
      <c r="N11" t="s">
        <v>9</v>
      </c>
      <c r="O11" s="4">
        <v>6609.7</v>
      </c>
      <c r="P11" t="s">
        <v>10</v>
      </c>
      <c r="Q11" t="s">
        <v>1986</v>
      </c>
      <c r="R11" t="s">
        <v>10</v>
      </c>
      <c r="S11" t="s">
        <v>10</v>
      </c>
      <c r="T11" t="s">
        <v>1913</v>
      </c>
      <c r="U11" t="s">
        <v>34</v>
      </c>
      <c r="V11" t="s">
        <v>10</v>
      </c>
      <c r="W11" t="s">
        <v>10</v>
      </c>
      <c r="X11" s="74" t="s">
        <v>20313</v>
      </c>
      <c r="Y11" s="74" t="s">
        <v>20444</v>
      </c>
      <c r="Z11" s="74" t="s">
        <v>20443</v>
      </c>
      <c r="AA11" s="83" t="s">
        <v>20445</v>
      </c>
      <c r="AB11" t="e">
        <f>VLOOKUP(E11,Ventas!H:W,16,0)</f>
        <v>#N/A</v>
      </c>
    </row>
    <row r="12" spans="1:28" x14ac:dyDescent="0.2">
      <c r="A12" t="s">
        <v>1952</v>
      </c>
      <c r="B12" t="s">
        <v>1953</v>
      </c>
      <c r="C12" t="s">
        <v>10</v>
      </c>
      <c r="D12" t="s">
        <v>10</v>
      </c>
      <c r="E12" t="s">
        <v>1987</v>
      </c>
      <c r="F12" t="s">
        <v>1988</v>
      </c>
      <c r="G12" t="s">
        <v>1989</v>
      </c>
      <c r="H12" s="2">
        <v>45687</v>
      </c>
      <c r="I12" s="2">
        <v>45687</v>
      </c>
      <c r="J12" t="s">
        <v>1990</v>
      </c>
      <c r="K12" s="3">
        <v>-5129337</v>
      </c>
      <c r="L12" t="s">
        <v>8</v>
      </c>
      <c r="M12" s="4">
        <v>-5186.0200000000004</v>
      </c>
      <c r="N12" t="s">
        <v>9</v>
      </c>
      <c r="O12" s="4">
        <v>-5186.0200000000004</v>
      </c>
      <c r="P12" t="s">
        <v>10</v>
      </c>
      <c r="Q12" t="s">
        <v>1991</v>
      </c>
      <c r="R12" t="s">
        <v>1991</v>
      </c>
      <c r="S12" t="s">
        <v>10</v>
      </c>
      <c r="T12" t="s">
        <v>99</v>
      </c>
      <c r="U12" t="s">
        <v>13</v>
      </c>
      <c r="V12" t="s">
        <v>10</v>
      </c>
      <c r="W12" t="s">
        <v>10</v>
      </c>
      <c r="X12" s="69" t="s">
        <v>20309</v>
      </c>
      <c r="Y12" s="69"/>
      <c r="Z12" s="69"/>
      <c r="AA12" s="69"/>
      <c r="AB12" t="e">
        <f>VLOOKUP(E12,Ventas!H:W,16,0)</f>
        <v>#N/A</v>
      </c>
    </row>
    <row r="13" spans="1:28" x14ac:dyDescent="0.2">
      <c r="A13" t="s">
        <v>1952</v>
      </c>
      <c r="B13" t="s">
        <v>1953</v>
      </c>
      <c r="C13" t="s">
        <v>10</v>
      </c>
      <c r="D13" t="s">
        <v>10</v>
      </c>
      <c r="E13" t="s">
        <v>1987</v>
      </c>
      <c r="F13" t="s">
        <v>1992</v>
      </c>
      <c r="G13" t="s">
        <v>113</v>
      </c>
      <c r="H13" s="2">
        <v>45687</v>
      </c>
      <c r="I13" s="2">
        <v>45687</v>
      </c>
      <c r="J13" t="s">
        <v>1990</v>
      </c>
      <c r="K13" s="3">
        <v>5129337</v>
      </c>
      <c r="L13" t="s">
        <v>8</v>
      </c>
      <c r="M13" s="4">
        <v>5186.0200000000004</v>
      </c>
      <c r="N13" t="s">
        <v>9</v>
      </c>
      <c r="O13" s="4">
        <v>5186.0200000000004</v>
      </c>
      <c r="P13" t="s">
        <v>10</v>
      </c>
      <c r="Q13" t="s">
        <v>1991</v>
      </c>
      <c r="R13" t="s">
        <v>1991</v>
      </c>
      <c r="S13" t="s">
        <v>10</v>
      </c>
      <c r="T13" t="s">
        <v>99</v>
      </c>
      <c r="U13" t="s">
        <v>13</v>
      </c>
      <c r="V13" t="s">
        <v>10</v>
      </c>
      <c r="W13" t="s">
        <v>10</v>
      </c>
      <c r="X13" s="69" t="s">
        <v>20309</v>
      </c>
      <c r="Y13" s="69"/>
      <c r="Z13" s="69"/>
      <c r="AA13" s="69"/>
      <c r="AB13" t="e">
        <f>VLOOKUP(E13,Ventas!H:W,16,0)</f>
        <v>#N/A</v>
      </c>
    </row>
    <row r="14" spans="1:28" x14ac:dyDescent="0.2">
      <c r="A14" t="s">
        <v>1952</v>
      </c>
      <c r="B14" t="s">
        <v>1953</v>
      </c>
      <c r="C14" t="s">
        <v>10</v>
      </c>
      <c r="D14" t="s">
        <v>10</v>
      </c>
      <c r="E14" t="s">
        <v>1987</v>
      </c>
      <c r="F14" t="s">
        <v>1993</v>
      </c>
      <c r="G14" t="s">
        <v>1989</v>
      </c>
      <c r="H14" s="2">
        <v>45687</v>
      </c>
      <c r="I14" s="2">
        <v>45687</v>
      </c>
      <c r="J14" t="s">
        <v>1990</v>
      </c>
      <c r="K14" s="3">
        <v>-5129337</v>
      </c>
      <c r="L14" t="s">
        <v>8</v>
      </c>
      <c r="M14" s="4">
        <v>-5186.0200000000004</v>
      </c>
      <c r="N14" t="s">
        <v>9</v>
      </c>
      <c r="O14" s="4">
        <v>-5186.0200000000004</v>
      </c>
      <c r="P14" t="s">
        <v>10</v>
      </c>
      <c r="Q14" t="s">
        <v>1991</v>
      </c>
      <c r="R14" t="s">
        <v>1991</v>
      </c>
      <c r="S14" t="s">
        <v>10</v>
      </c>
      <c r="T14" t="s">
        <v>99</v>
      </c>
      <c r="U14" t="s">
        <v>13</v>
      </c>
      <c r="V14" t="s">
        <v>10</v>
      </c>
      <c r="W14" t="s">
        <v>10</v>
      </c>
      <c r="X14" s="69" t="s">
        <v>20309</v>
      </c>
      <c r="Y14" s="69"/>
      <c r="Z14" s="69"/>
      <c r="AA14" s="69"/>
      <c r="AB14" t="e">
        <f>VLOOKUP(E14,Ventas!H:W,16,0)</f>
        <v>#N/A</v>
      </c>
    </row>
    <row r="15" spans="1:28" x14ac:dyDescent="0.2">
      <c r="A15" t="s">
        <v>1952</v>
      </c>
      <c r="B15" t="s">
        <v>1953</v>
      </c>
      <c r="C15" t="s">
        <v>10</v>
      </c>
      <c r="D15" t="s">
        <v>10</v>
      </c>
      <c r="E15" t="s">
        <v>1994</v>
      </c>
      <c r="F15" t="s">
        <v>1995</v>
      </c>
      <c r="G15" t="s">
        <v>1989</v>
      </c>
      <c r="H15" s="2">
        <v>45713</v>
      </c>
      <c r="I15" s="2">
        <v>45713</v>
      </c>
      <c r="J15" t="s">
        <v>1957</v>
      </c>
      <c r="K15" s="3">
        <v>-5363086</v>
      </c>
      <c r="L15" t="s">
        <v>8</v>
      </c>
      <c r="M15" s="4">
        <v>-5412.12</v>
      </c>
      <c r="N15" t="s">
        <v>9</v>
      </c>
      <c r="O15" s="4">
        <v>-5412.12</v>
      </c>
      <c r="P15" t="s">
        <v>10</v>
      </c>
      <c r="Q15" t="s">
        <v>1996</v>
      </c>
      <c r="R15" t="s">
        <v>1996</v>
      </c>
      <c r="S15" t="s">
        <v>10</v>
      </c>
      <c r="T15" t="s">
        <v>103</v>
      </c>
      <c r="U15" t="s">
        <v>17</v>
      </c>
      <c r="V15" t="s">
        <v>10</v>
      </c>
      <c r="W15" t="s">
        <v>10</v>
      </c>
      <c r="X15" s="69" t="s">
        <v>20309</v>
      </c>
      <c r="Y15" s="69"/>
      <c r="Z15" s="69"/>
      <c r="AA15" s="69"/>
      <c r="AB15" t="e">
        <f>VLOOKUP(E15,Ventas!H:W,16,0)</f>
        <v>#N/A</v>
      </c>
    </row>
    <row r="16" spans="1:28" x14ac:dyDescent="0.2">
      <c r="A16" t="s">
        <v>1952</v>
      </c>
      <c r="B16" t="s">
        <v>1953</v>
      </c>
      <c r="C16" t="s">
        <v>10</v>
      </c>
      <c r="D16" t="s">
        <v>10</v>
      </c>
      <c r="E16" t="s">
        <v>1997</v>
      </c>
      <c r="F16" t="s">
        <v>1998</v>
      </c>
      <c r="G16" t="s">
        <v>1989</v>
      </c>
      <c r="H16" s="2">
        <v>45743</v>
      </c>
      <c r="I16" s="2">
        <v>45743</v>
      </c>
      <c r="J16" t="s">
        <v>1960</v>
      </c>
      <c r="K16" s="3">
        <v>-7828604</v>
      </c>
      <c r="L16" t="s">
        <v>8</v>
      </c>
      <c r="M16" s="4">
        <v>-8332.3799999999992</v>
      </c>
      <c r="N16" t="s">
        <v>9</v>
      </c>
      <c r="O16" s="4">
        <v>-8332.3799999999992</v>
      </c>
      <c r="P16" t="s">
        <v>10</v>
      </c>
      <c r="Q16" t="s">
        <v>1999</v>
      </c>
      <c r="R16" t="s">
        <v>1999</v>
      </c>
      <c r="S16" t="s">
        <v>10</v>
      </c>
      <c r="T16" t="s">
        <v>103</v>
      </c>
      <c r="U16" t="s">
        <v>21</v>
      </c>
      <c r="V16" t="s">
        <v>10</v>
      </c>
      <c r="W16" t="s">
        <v>10</v>
      </c>
      <c r="X16" s="69" t="s">
        <v>20309</v>
      </c>
      <c r="Y16" s="69"/>
      <c r="Z16" s="69"/>
      <c r="AA16" s="69"/>
      <c r="AB16" t="e">
        <f>VLOOKUP(E16,Ventas!H:W,16,0)</f>
        <v>#N/A</v>
      </c>
    </row>
    <row r="17" spans="1:28" x14ac:dyDescent="0.2">
      <c r="A17" t="s">
        <v>1952</v>
      </c>
      <c r="B17" t="s">
        <v>1953</v>
      </c>
      <c r="C17" t="s">
        <v>10</v>
      </c>
      <c r="D17" t="s">
        <v>10</v>
      </c>
      <c r="E17" t="s">
        <v>2000</v>
      </c>
      <c r="F17" t="s">
        <v>2001</v>
      </c>
      <c r="G17" t="s">
        <v>1989</v>
      </c>
      <c r="H17" s="2">
        <v>45772</v>
      </c>
      <c r="I17" s="2">
        <v>45772</v>
      </c>
      <c r="J17" t="s">
        <v>1969</v>
      </c>
      <c r="K17" s="3">
        <v>-6321920</v>
      </c>
      <c r="L17" t="s">
        <v>8</v>
      </c>
      <c r="M17" s="4">
        <v>-6872.25</v>
      </c>
      <c r="N17" t="s">
        <v>9</v>
      </c>
      <c r="O17" s="4">
        <v>-6872.25</v>
      </c>
      <c r="P17" t="s">
        <v>10</v>
      </c>
      <c r="Q17" t="s">
        <v>2002</v>
      </c>
      <c r="R17" t="s">
        <v>2003</v>
      </c>
      <c r="S17" t="s">
        <v>10</v>
      </c>
      <c r="T17" t="s">
        <v>99</v>
      </c>
      <c r="U17" t="s">
        <v>25</v>
      </c>
      <c r="V17" t="s">
        <v>10</v>
      </c>
      <c r="W17" t="s">
        <v>10</v>
      </c>
      <c r="X17" s="69" t="s">
        <v>20309</v>
      </c>
      <c r="Y17" s="69"/>
      <c r="Z17" s="69"/>
      <c r="AA17" s="69"/>
      <c r="AB17" t="e">
        <f>VLOOKUP(E17,Ventas!H:W,16,0)</f>
        <v>#N/A</v>
      </c>
    </row>
    <row r="18" spans="1:28" x14ac:dyDescent="0.2">
      <c r="A18" t="s">
        <v>1952</v>
      </c>
      <c r="B18" t="s">
        <v>1953</v>
      </c>
      <c r="C18" t="s">
        <v>10</v>
      </c>
      <c r="D18" t="s">
        <v>10</v>
      </c>
      <c r="E18" t="s">
        <v>2004</v>
      </c>
      <c r="F18" t="s">
        <v>2005</v>
      </c>
      <c r="G18" t="s">
        <v>1989</v>
      </c>
      <c r="H18" s="2">
        <v>45797</v>
      </c>
      <c r="I18" s="2">
        <v>45797</v>
      </c>
      <c r="J18" t="s">
        <v>1972</v>
      </c>
      <c r="K18" s="3">
        <v>-6437512</v>
      </c>
      <c r="L18" t="s">
        <v>8</v>
      </c>
      <c r="M18" s="4">
        <v>-6872.25</v>
      </c>
      <c r="N18" t="s">
        <v>9</v>
      </c>
      <c r="O18" s="4">
        <v>-6872.25</v>
      </c>
      <c r="P18" t="s">
        <v>10</v>
      </c>
      <c r="Q18" t="s">
        <v>2006</v>
      </c>
      <c r="R18" t="s">
        <v>2006</v>
      </c>
      <c r="S18" t="s">
        <v>10</v>
      </c>
      <c r="T18" t="s">
        <v>99</v>
      </c>
      <c r="U18" t="s">
        <v>29</v>
      </c>
      <c r="V18" t="s">
        <v>10</v>
      </c>
      <c r="W18" t="s">
        <v>10</v>
      </c>
      <c r="X18" s="69" t="s">
        <v>20309</v>
      </c>
      <c r="Y18" s="69"/>
      <c r="Z18" s="69"/>
      <c r="AA18" s="69"/>
      <c r="AB18" t="e">
        <f>VLOOKUP(E18,Ventas!H:W,16,0)</f>
        <v>#N/A</v>
      </c>
    </row>
    <row r="19" spans="1:28" x14ac:dyDescent="0.2">
      <c r="A19" t="s">
        <v>1952</v>
      </c>
      <c r="B19" t="s">
        <v>1953</v>
      </c>
      <c r="C19" t="s">
        <v>10</v>
      </c>
      <c r="D19" t="s">
        <v>10</v>
      </c>
      <c r="E19" t="s">
        <v>2000</v>
      </c>
      <c r="F19" t="s">
        <v>2007</v>
      </c>
      <c r="G19" t="s">
        <v>1989</v>
      </c>
      <c r="H19" s="2">
        <v>45805</v>
      </c>
      <c r="I19" s="2">
        <v>45805</v>
      </c>
      <c r="J19" t="s">
        <v>1975</v>
      </c>
      <c r="K19" s="3">
        <v>-6184959</v>
      </c>
      <c r="L19" t="s">
        <v>8</v>
      </c>
      <c r="M19" s="4">
        <v>-6583.74</v>
      </c>
      <c r="N19" t="s">
        <v>9</v>
      </c>
      <c r="O19" s="4">
        <v>-6583.74</v>
      </c>
      <c r="P19" t="s">
        <v>10</v>
      </c>
      <c r="Q19" t="s">
        <v>2008</v>
      </c>
      <c r="R19" t="s">
        <v>2008</v>
      </c>
      <c r="S19" t="s">
        <v>10</v>
      </c>
      <c r="T19" t="s">
        <v>99</v>
      </c>
      <c r="U19" t="s">
        <v>29</v>
      </c>
      <c r="V19" t="s">
        <v>10</v>
      </c>
      <c r="W19" t="s">
        <v>10</v>
      </c>
      <c r="X19" s="69" t="s">
        <v>20309</v>
      </c>
      <c r="Y19" s="69"/>
      <c r="Z19" s="69"/>
      <c r="AA19" s="69"/>
      <c r="AB19" t="e">
        <f>VLOOKUP(E19,Ventas!H:W,16,0)</f>
        <v>#N/A</v>
      </c>
    </row>
    <row r="20" spans="1:28" x14ac:dyDescent="0.2">
      <c r="A20" t="s">
        <v>1952</v>
      </c>
      <c r="B20" t="s">
        <v>1953</v>
      </c>
      <c r="C20" t="s">
        <v>10</v>
      </c>
      <c r="D20" t="s">
        <v>10</v>
      </c>
      <c r="E20" t="s">
        <v>2009</v>
      </c>
      <c r="F20" t="s">
        <v>2010</v>
      </c>
      <c r="G20" t="s">
        <v>1989</v>
      </c>
      <c r="H20" s="2">
        <v>45834</v>
      </c>
      <c r="I20" s="2">
        <v>45834</v>
      </c>
      <c r="J20" t="s">
        <v>1979</v>
      </c>
      <c r="K20" s="3">
        <v>-6445690</v>
      </c>
      <c r="L20" t="s">
        <v>8</v>
      </c>
      <c r="M20" s="4">
        <v>-6872.25</v>
      </c>
      <c r="N20" t="s">
        <v>9</v>
      </c>
      <c r="O20" s="4">
        <v>-6872.25</v>
      </c>
      <c r="P20" t="s">
        <v>10</v>
      </c>
      <c r="Q20" t="s">
        <v>2011</v>
      </c>
      <c r="R20" t="s">
        <v>2011</v>
      </c>
      <c r="S20" t="s">
        <v>10</v>
      </c>
      <c r="T20" t="s">
        <v>99</v>
      </c>
      <c r="U20" t="s">
        <v>34</v>
      </c>
      <c r="V20" t="s">
        <v>10</v>
      </c>
      <c r="W20" t="s">
        <v>10</v>
      </c>
      <c r="X20" s="69" t="s">
        <v>20309</v>
      </c>
      <c r="Y20" s="69"/>
      <c r="Z20" s="69"/>
      <c r="AA20" s="69"/>
      <c r="AB20" t="e">
        <f>VLOOKUP(E20,Ventas!H:W,16,0)</f>
        <v>#N/A</v>
      </c>
    </row>
    <row r="21" spans="1:28" x14ac:dyDescent="0.2">
      <c r="A21" t="s">
        <v>2012</v>
      </c>
      <c r="B21" t="s">
        <v>2013</v>
      </c>
      <c r="C21" t="s">
        <v>10</v>
      </c>
      <c r="D21" t="s">
        <v>10</v>
      </c>
      <c r="E21" t="s">
        <v>2014</v>
      </c>
      <c r="F21" t="s">
        <v>2015</v>
      </c>
      <c r="G21" t="s">
        <v>1956</v>
      </c>
      <c r="H21" s="2">
        <v>45688</v>
      </c>
      <c r="I21" s="2">
        <v>45688</v>
      </c>
      <c r="J21" t="s">
        <v>2016</v>
      </c>
      <c r="K21" s="3">
        <v>40574194</v>
      </c>
      <c r="L21" t="s">
        <v>8</v>
      </c>
      <c r="M21" s="4">
        <v>41062.839999999997</v>
      </c>
      <c r="N21" t="s">
        <v>9</v>
      </c>
      <c r="O21" s="4">
        <v>41062.839999999997</v>
      </c>
      <c r="P21" t="s">
        <v>10</v>
      </c>
      <c r="Q21" t="s">
        <v>10</v>
      </c>
      <c r="R21" t="s">
        <v>10</v>
      </c>
      <c r="S21" t="s">
        <v>10</v>
      </c>
      <c r="T21" t="s">
        <v>476</v>
      </c>
      <c r="U21" t="s">
        <v>13</v>
      </c>
      <c r="V21" t="s">
        <v>10</v>
      </c>
      <c r="W21" t="s">
        <v>10</v>
      </c>
      <c r="X21" s="15" t="s">
        <v>20310</v>
      </c>
      <c r="Y21" s="15" t="s">
        <v>20431</v>
      </c>
      <c r="Z21" s="15" t="s">
        <v>20441</v>
      </c>
      <c r="AA21" s="15" t="s">
        <v>20442</v>
      </c>
      <c r="AB21" t="str">
        <f>VLOOKUP(E21,Ventas!H:W,16,0)</f>
        <v>FEMO</v>
      </c>
    </row>
    <row r="22" spans="1:28" x14ac:dyDescent="0.2">
      <c r="A22" t="s">
        <v>2012</v>
      </c>
      <c r="B22" t="s">
        <v>2013</v>
      </c>
      <c r="C22" t="s">
        <v>10</v>
      </c>
      <c r="D22" t="s">
        <v>10</v>
      </c>
      <c r="E22" t="s">
        <v>2017</v>
      </c>
      <c r="F22" t="s">
        <v>2018</v>
      </c>
      <c r="G22" t="s">
        <v>1956</v>
      </c>
      <c r="H22" s="2">
        <v>45713</v>
      </c>
      <c r="I22" s="2">
        <v>45713</v>
      </c>
      <c r="J22" t="s">
        <v>2019</v>
      </c>
      <c r="K22" s="3">
        <v>38988306</v>
      </c>
      <c r="L22" t="s">
        <v>8</v>
      </c>
      <c r="M22" s="4">
        <v>41172.07</v>
      </c>
      <c r="N22" t="s">
        <v>9</v>
      </c>
      <c r="O22" s="4">
        <v>41172.07</v>
      </c>
      <c r="P22" t="s">
        <v>10</v>
      </c>
      <c r="Q22" t="s">
        <v>10</v>
      </c>
      <c r="R22" t="s">
        <v>10</v>
      </c>
      <c r="S22" t="s">
        <v>10</v>
      </c>
      <c r="T22" t="s">
        <v>476</v>
      </c>
      <c r="U22" t="s">
        <v>17</v>
      </c>
      <c r="V22" t="s">
        <v>10</v>
      </c>
      <c r="W22" t="s">
        <v>10</v>
      </c>
      <c r="X22" s="15" t="s">
        <v>20310</v>
      </c>
      <c r="Y22" s="15" t="s">
        <v>20431</v>
      </c>
      <c r="Z22" s="15" t="s">
        <v>20441</v>
      </c>
      <c r="AA22" s="15" t="s">
        <v>20442</v>
      </c>
      <c r="AB22" t="str">
        <f>VLOOKUP(E22,Ventas!H:W,16,0)</f>
        <v>FEMO</v>
      </c>
    </row>
    <row r="23" spans="1:28" x14ac:dyDescent="0.2">
      <c r="A23" t="s">
        <v>2012</v>
      </c>
      <c r="B23" t="s">
        <v>2013</v>
      </c>
      <c r="C23" t="s">
        <v>10</v>
      </c>
      <c r="D23" t="s">
        <v>10</v>
      </c>
      <c r="E23" t="s">
        <v>2020</v>
      </c>
      <c r="F23" t="s">
        <v>2021</v>
      </c>
      <c r="G23" t="s">
        <v>1956</v>
      </c>
      <c r="H23" s="2">
        <v>45729</v>
      </c>
      <c r="I23" s="2">
        <v>45729</v>
      </c>
      <c r="J23" t="s">
        <v>2022</v>
      </c>
      <c r="K23" s="3">
        <v>82202703</v>
      </c>
      <c r="L23" t="s">
        <v>8</v>
      </c>
      <c r="M23" s="4">
        <v>88173.84</v>
      </c>
      <c r="N23" t="s">
        <v>9</v>
      </c>
      <c r="O23" s="4">
        <v>88173.84</v>
      </c>
      <c r="P23" t="s">
        <v>10</v>
      </c>
      <c r="Q23" t="s">
        <v>10</v>
      </c>
      <c r="R23" t="s">
        <v>10</v>
      </c>
      <c r="S23" t="s">
        <v>10</v>
      </c>
      <c r="T23" t="s">
        <v>476</v>
      </c>
      <c r="U23" t="s">
        <v>21</v>
      </c>
      <c r="V23" t="s">
        <v>10</v>
      </c>
      <c r="W23" t="s">
        <v>10</v>
      </c>
      <c r="X23" s="15" t="s">
        <v>20310</v>
      </c>
      <c r="Y23" s="15" t="s">
        <v>20431</v>
      </c>
      <c r="Z23" s="15" t="s">
        <v>20441</v>
      </c>
      <c r="AA23" s="15" t="s">
        <v>20442</v>
      </c>
      <c r="AB23" t="str">
        <f>VLOOKUP(E23,Ventas!H:W,16,0)</f>
        <v>FEMO</v>
      </c>
    </row>
    <row r="24" spans="1:28" x14ac:dyDescent="0.2">
      <c r="A24" t="s">
        <v>2012</v>
      </c>
      <c r="B24" t="s">
        <v>2013</v>
      </c>
      <c r="C24" t="s">
        <v>10</v>
      </c>
      <c r="D24" t="s">
        <v>10</v>
      </c>
      <c r="E24" t="s">
        <v>2023</v>
      </c>
      <c r="F24" t="s">
        <v>2024</v>
      </c>
      <c r="G24" t="s">
        <v>1956</v>
      </c>
      <c r="H24" s="2">
        <v>45744</v>
      </c>
      <c r="I24" s="2">
        <v>45744</v>
      </c>
      <c r="J24" t="s">
        <v>2025</v>
      </c>
      <c r="K24" s="3">
        <v>310638113</v>
      </c>
      <c r="L24" t="s">
        <v>8</v>
      </c>
      <c r="M24" s="4">
        <v>333392.13</v>
      </c>
      <c r="N24" t="s">
        <v>9</v>
      </c>
      <c r="O24" s="4">
        <v>333392.13</v>
      </c>
      <c r="P24" t="s">
        <v>10</v>
      </c>
      <c r="Q24" t="s">
        <v>10</v>
      </c>
      <c r="R24" t="s">
        <v>10</v>
      </c>
      <c r="S24" t="s">
        <v>10</v>
      </c>
      <c r="T24" t="s">
        <v>476</v>
      </c>
      <c r="U24" t="s">
        <v>21</v>
      </c>
      <c r="V24" t="s">
        <v>10</v>
      </c>
      <c r="W24" t="s">
        <v>10</v>
      </c>
      <c r="X24" s="15" t="s">
        <v>20311</v>
      </c>
      <c r="Y24" s="15" t="s">
        <v>20431</v>
      </c>
      <c r="Z24" s="15" t="s">
        <v>20441</v>
      </c>
      <c r="AA24" s="15" t="s">
        <v>20442</v>
      </c>
      <c r="AB24" t="str">
        <f>VLOOKUP(E24,Ventas!H:W,16,0)</f>
        <v>OXT</v>
      </c>
    </row>
    <row r="25" spans="1:28" x14ac:dyDescent="0.2">
      <c r="A25" t="s">
        <v>2012</v>
      </c>
      <c r="B25" t="s">
        <v>2013</v>
      </c>
      <c r="C25" t="s">
        <v>10</v>
      </c>
      <c r="D25" t="s">
        <v>10</v>
      </c>
      <c r="E25" t="s">
        <v>2026</v>
      </c>
      <c r="F25" t="s">
        <v>2027</v>
      </c>
      <c r="G25" t="s">
        <v>1956</v>
      </c>
      <c r="H25" s="2">
        <v>45754</v>
      </c>
      <c r="I25" s="2">
        <v>45754</v>
      </c>
      <c r="J25" t="s">
        <v>2028</v>
      </c>
      <c r="K25" s="3">
        <v>78619899</v>
      </c>
      <c r="L25" t="s">
        <v>8</v>
      </c>
      <c r="M25" s="4">
        <v>80568.03</v>
      </c>
      <c r="N25" t="s">
        <v>9</v>
      </c>
      <c r="O25" s="4">
        <v>80568.03</v>
      </c>
      <c r="P25" t="s">
        <v>10</v>
      </c>
      <c r="Q25" t="s">
        <v>10</v>
      </c>
      <c r="R25" t="s">
        <v>10</v>
      </c>
      <c r="S25" t="s">
        <v>10</v>
      </c>
      <c r="T25" t="s">
        <v>476</v>
      </c>
      <c r="U25" t="s">
        <v>25</v>
      </c>
      <c r="V25" t="s">
        <v>10</v>
      </c>
      <c r="W25" t="s">
        <v>10</v>
      </c>
      <c r="X25" s="15" t="s">
        <v>20310</v>
      </c>
      <c r="Y25" s="15" t="s">
        <v>20431</v>
      </c>
      <c r="Z25" s="15" t="s">
        <v>20441</v>
      </c>
      <c r="AA25" s="15" t="s">
        <v>20442</v>
      </c>
      <c r="AB25" t="str">
        <f>VLOOKUP(E25,Ventas!H:W,16,0)</f>
        <v>FEMO</v>
      </c>
    </row>
    <row r="26" spans="1:28" x14ac:dyDescent="0.2">
      <c r="A26" t="s">
        <v>2012</v>
      </c>
      <c r="B26" t="s">
        <v>2013</v>
      </c>
      <c r="C26" t="s">
        <v>10</v>
      </c>
      <c r="D26" t="s">
        <v>10</v>
      </c>
      <c r="E26" t="s">
        <v>2029</v>
      </c>
      <c r="F26" t="s">
        <v>2030</v>
      </c>
      <c r="G26" t="s">
        <v>1956</v>
      </c>
      <c r="H26" s="2">
        <v>45754</v>
      </c>
      <c r="I26" s="2">
        <v>45754</v>
      </c>
      <c r="J26" t="s">
        <v>2031</v>
      </c>
      <c r="K26" s="3">
        <v>120448019</v>
      </c>
      <c r="L26" t="s">
        <v>8</v>
      </c>
      <c r="M26" s="4">
        <v>123432.62</v>
      </c>
      <c r="N26" t="s">
        <v>9</v>
      </c>
      <c r="O26" s="4">
        <v>123432.62</v>
      </c>
      <c r="P26" t="s">
        <v>10</v>
      </c>
      <c r="Q26" t="s">
        <v>10</v>
      </c>
      <c r="R26" t="s">
        <v>10</v>
      </c>
      <c r="S26" t="s">
        <v>10</v>
      </c>
      <c r="T26" t="s">
        <v>476</v>
      </c>
      <c r="U26" t="s">
        <v>25</v>
      </c>
      <c r="V26" t="s">
        <v>10</v>
      </c>
      <c r="W26" t="s">
        <v>10</v>
      </c>
      <c r="X26" s="15" t="s">
        <v>20310</v>
      </c>
      <c r="Y26" s="15" t="s">
        <v>20431</v>
      </c>
      <c r="Z26" s="15" t="s">
        <v>20441</v>
      </c>
      <c r="AA26" s="15" t="s">
        <v>20442</v>
      </c>
      <c r="AB26" t="str">
        <f>VLOOKUP(E26,Ventas!H:W,16,0)</f>
        <v>FEMO</v>
      </c>
    </row>
    <row r="27" spans="1:28" x14ac:dyDescent="0.2">
      <c r="A27" t="s">
        <v>2012</v>
      </c>
      <c r="B27" t="s">
        <v>2013</v>
      </c>
      <c r="C27" t="s">
        <v>10</v>
      </c>
      <c r="D27" t="s">
        <v>10</v>
      </c>
      <c r="E27" t="s">
        <v>2032</v>
      </c>
      <c r="F27" t="s">
        <v>2033</v>
      </c>
      <c r="G27" t="s">
        <v>2034</v>
      </c>
      <c r="H27" s="2">
        <v>45777</v>
      </c>
      <c r="I27" s="2">
        <v>45777</v>
      </c>
      <c r="J27" t="s">
        <v>2035</v>
      </c>
      <c r="K27" s="3">
        <v>-1600957</v>
      </c>
      <c r="L27" t="s">
        <v>8</v>
      </c>
      <c r="M27" s="4">
        <v>-1693.38</v>
      </c>
      <c r="N27" t="s">
        <v>9</v>
      </c>
      <c r="O27" s="4">
        <v>-1693.38</v>
      </c>
      <c r="P27" t="s">
        <v>10</v>
      </c>
      <c r="Q27" t="s">
        <v>10</v>
      </c>
      <c r="R27" t="s">
        <v>10</v>
      </c>
      <c r="S27" t="s">
        <v>10</v>
      </c>
      <c r="T27" t="s">
        <v>476</v>
      </c>
      <c r="U27" t="s">
        <v>25</v>
      </c>
      <c r="V27" t="s">
        <v>10</v>
      </c>
      <c r="W27" t="s">
        <v>10</v>
      </c>
      <c r="X27" s="15" t="s">
        <v>20310</v>
      </c>
      <c r="Y27" s="15" t="s">
        <v>20431</v>
      </c>
      <c r="Z27" s="15" t="s">
        <v>20441</v>
      </c>
      <c r="AA27" s="15" t="s">
        <v>20442</v>
      </c>
      <c r="AB27" t="str">
        <f>VLOOKUP(E27,Ventas!H:W,16,0)</f>
        <v>FEMO</v>
      </c>
    </row>
    <row r="28" spans="1:28" x14ac:dyDescent="0.2">
      <c r="A28" t="s">
        <v>2012</v>
      </c>
      <c r="B28" t="s">
        <v>2013</v>
      </c>
      <c r="C28" t="s">
        <v>10</v>
      </c>
      <c r="D28" t="s">
        <v>10</v>
      </c>
      <c r="E28" t="s">
        <v>2036</v>
      </c>
      <c r="F28" t="s">
        <v>2037</v>
      </c>
      <c r="G28" t="s">
        <v>2034</v>
      </c>
      <c r="H28" s="2">
        <v>45777</v>
      </c>
      <c r="I28" s="2">
        <v>45777</v>
      </c>
      <c r="J28" t="s">
        <v>2038</v>
      </c>
      <c r="K28" s="3">
        <v>-629668</v>
      </c>
      <c r="L28" t="s">
        <v>8</v>
      </c>
      <c r="M28" s="4">
        <v>-666.02</v>
      </c>
      <c r="N28" t="s">
        <v>9</v>
      </c>
      <c r="O28" s="4">
        <v>-666.02</v>
      </c>
      <c r="P28" t="s">
        <v>10</v>
      </c>
      <c r="Q28" t="s">
        <v>10</v>
      </c>
      <c r="R28" t="s">
        <v>10</v>
      </c>
      <c r="S28" t="s">
        <v>10</v>
      </c>
      <c r="T28" t="s">
        <v>476</v>
      </c>
      <c r="U28" t="s">
        <v>25</v>
      </c>
      <c r="V28" t="s">
        <v>10</v>
      </c>
      <c r="W28" t="s">
        <v>10</v>
      </c>
      <c r="X28" s="15" t="s">
        <v>20310</v>
      </c>
      <c r="Y28" s="15" t="s">
        <v>20431</v>
      </c>
      <c r="Z28" s="15" t="s">
        <v>20441</v>
      </c>
      <c r="AA28" s="15" t="s">
        <v>20442</v>
      </c>
      <c r="AB28" t="str">
        <f>VLOOKUP(E28,Ventas!H:W,16,0)</f>
        <v>FEMO</v>
      </c>
    </row>
    <row r="29" spans="1:28" x14ac:dyDescent="0.2">
      <c r="A29" t="s">
        <v>2012</v>
      </c>
      <c r="B29" t="s">
        <v>2013</v>
      </c>
      <c r="C29" t="s">
        <v>10</v>
      </c>
      <c r="D29" t="s">
        <v>10</v>
      </c>
      <c r="E29" t="s">
        <v>2039</v>
      </c>
      <c r="F29" t="s">
        <v>2040</v>
      </c>
      <c r="G29" t="s">
        <v>2034</v>
      </c>
      <c r="H29" s="2">
        <v>45777</v>
      </c>
      <c r="I29" s="2">
        <v>45777</v>
      </c>
      <c r="J29" t="s">
        <v>2041</v>
      </c>
      <c r="K29" s="3">
        <v>-411003</v>
      </c>
      <c r="L29" t="s">
        <v>8</v>
      </c>
      <c r="M29" s="4">
        <v>-434.73</v>
      </c>
      <c r="N29" t="s">
        <v>9</v>
      </c>
      <c r="O29" s="4">
        <v>-434.73</v>
      </c>
      <c r="P29" t="s">
        <v>10</v>
      </c>
      <c r="Q29" t="s">
        <v>10</v>
      </c>
      <c r="R29" t="s">
        <v>10</v>
      </c>
      <c r="S29" t="s">
        <v>10</v>
      </c>
      <c r="T29" t="s">
        <v>476</v>
      </c>
      <c r="U29" t="s">
        <v>25</v>
      </c>
      <c r="V29" t="s">
        <v>10</v>
      </c>
      <c r="W29" t="s">
        <v>10</v>
      </c>
      <c r="X29" s="15" t="s">
        <v>20310</v>
      </c>
      <c r="Y29" s="15" t="s">
        <v>20431</v>
      </c>
      <c r="Z29" s="15" t="s">
        <v>20441</v>
      </c>
      <c r="AA29" s="15" t="s">
        <v>20442</v>
      </c>
      <c r="AB29" t="str">
        <f>VLOOKUP(E29,Ventas!H:W,16,0)</f>
        <v>FEMO</v>
      </c>
    </row>
    <row r="30" spans="1:28" x14ac:dyDescent="0.2">
      <c r="A30" s="101" t="s">
        <v>2012</v>
      </c>
      <c r="B30" s="101" t="s">
        <v>2013</v>
      </c>
      <c r="C30" s="101" t="s">
        <v>10</v>
      </c>
      <c r="D30" s="101" t="s">
        <v>10</v>
      </c>
      <c r="E30" s="101" t="s">
        <v>2042</v>
      </c>
      <c r="F30" s="101" t="s">
        <v>2043</v>
      </c>
      <c r="G30" s="101" t="s">
        <v>1956</v>
      </c>
      <c r="H30" s="102">
        <v>45805</v>
      </c>
      <c r="I30" s="102">
        <v>45805</v>
      </c>
      <c r="J30" s="101" t="s">
        <v>2044</v>
      </c>
      <c r="K30" s="103">
        <v>39822552</v>
      </c>
      <c r="L30" s="101" t="s">
        <v>8</v>
      </c>
      <c r="M30" s="100">
        <v>42457.91</v>
      </c>
      <c r="N30" s="101" t="s">
        <v>9</v>
      </c>
      <c r="O30" s="100">
        <v>42457.91</v>
      </c>
      <c r="P30" s="101" t="s">
        <v>10</v>
      </c>
      <c r="Q30" s="101" t="s">
        <v>10</v>
      </c>
      <c r="R30" s="101" t="s">
        <v>10</v>
      </c>
      <c r="S30" s="101" t="s">
        <v>10</v>
      </c>
      <c r="T30" s="101" t="s">
        <v>476</v>
      </c>
      <c r="U30" s="101" t="s">
        <v>29</v>
      </c>
      <c r="V30" s="101" t="s">
        <v>10</v>
      </c>
      <c r="W30" s="101" t="s">
        <v>10</v>
      </c>
      <c r="X30" s="104"/>
      <c r="Y30" s="104"/>
      <c r="Z30" s="104"/>
      <c r="AA30" s="104"/>
      <c r="AB30" s="101" t="str">
        <f>VLOOKUP(E30,Ventas!H:W,16,0)</f>
        <v>FEMO</v>
      </c>
    </row>
    <row r="31" spans="1:28" x14ac:dyDescent="0.2">
      <c r="A31" s="101" t="s">
        <v>2012</v>
      </c>
      <c r="B31" s="101" t="s">
        <v>2013</v>
      </c>
      <c r="C31" s="101" t="s">
        <v>10</v>
      </c>
      <c r="D31" s="101" t="s">
        <v>10</v>
      </c>
      <c r="E31" s="101" t="s">
        <v>2045</v>
      </c>
      <c r="F31" s="101" t="s">
        <v>2046</v>
      </c>
      <c r="G31" s="101" t="s">
        <v>1956</v>
      </c>
      <c r="H31" s="102">
        <v>45827</v>
      </c>
      <c r="I31" s="102">
        <v>45827</v>
      </c>
      <c r="J31" s="101" t="s">
        <v>2047</v>
      </c>
      <c r="K31" s="103">
        <v>335387274</v>
      </c>
      <c r="L31" s="101" t="s">
        <v>8</v>
      </c>
      <c r="M31" s="100">
        <v>355524.16</v>
      </c>
      <c r="N31" s="101" t="s">
        <v>9</v>
      </c>
      <c r="O31" s="100">
        <v>355524.16</v>
      </c>
      <c r="P31" s="101" t="s">
        <v>10</v>
      </c>
      <c r="Q31" s="101" t="s">
        <v>10</v>
      </c>
      <c r="R31" s="101" t="s">
        <v>10</v>
      </c>
      <c r="S31" s="101" t="s">
        <v>10</v>
      </c>
      <c r="T31" s="101" t="s">
        <v>476</v>
      </c>
      <c r="U31" s="101" t="s">
        <v>34</v>
      </c>
      <c r="V31" s="101" t="s">
        <v>10</v>
      </c>
      <c r="W31" s="101" t="s">
        <v>10</v>
      </c>
      <c r="X31" s="104"/>
      <c r="Y31" s="104"/>
      <c r="Z31" s="104"/>
      <c r="AA31" s="104"/>
      <c r="AB31" s="101" t="str">
        <f>VLOOKUP(E31,Ventas!H:W,16,0)</f>
        <v>OXT</v>
      </c>
    </row>
    <row r="32" spans="1:28" x14ac:dyDescent="0.2">
      <c r="A32" s="101" t="s">
        <v>2012</v>
      </c>
      <c r="B32" s="101" t="s">
        <v>2013</v>
      </c>
      <c r="C32" s="101" t="s">
        <v>10</v>
      </c>
      <c r="D32" s="101" t="s">
        <v>10</v>
      </c>
      <c r="E32" s="101" t="s">
        <v>2048</v>
      </c>
      <c r="F32" s="101" t="s">
        <v>2049</v>
      </c>
      <c r="G32" s="101" t="s">
        <v>1956</v>
      </c>
      <c r="H32" s="102">
        <v>45834</v>
      </c>
      <c r="I32" s="102">
        <v>45834</v>
      </c>
      <c r="J32" s="101" t="s">
        <v>2050</v>
      </c>
      <c r="K32" s="103">
        <v>87200349</v>
      </c>
      <c r="L32" s="101" t="s">
        <v>8</v>
      </c>
      <c r="M32" s="100">
        <v>93133.91</v>
      </c>
      <c r="N32" s="101" t="s">
        <v>9</v>
      </c>
      <c r="O32" s="100">
        <v>93133.91</v>
      </c>
      <c r="P32" s="101" t="s">
        <v>10</v>
      </c>
      <c r="Q32" s="101" t="s">
        <v>10</v>
      </c>
      <c r="R32" s="101" t="s">
        <v>10</v>
      </c>
      <c r="S32" s="101" t="s">
        <v>10</v>
      </c>
      <c r="T32" s="101" t="s">
        <v>476</v>
      </c>
      <c r="U32" s="101" t="s">
        <v>34</v>
      </c>
      <c r="V32" s="101" t="s">
        <v>10</v>
      </c>
      <c r="W32" s="101" t="s">
        <v>10</v>
      </c>
      <c r="X32" s="104"/>
      <c r="Y32" s="104"/>
      <c r="Z32" s="104"/>
      <c r="AA32" s="104"/>
      <c r="AB32" s="101" t="str">
        <f>VLOOKUP(E32,Ventas!H:W,16,0)</f>
        <v>FEMO</v>
      </c>
    </row>
    <row r="33" spans="1:28" x14ac:dyDescent="0.2">
      <c r="A33" t="s">
        <v>2012</v>
      </c>
      <c r="B33" t="s">
        <v>2013</v>
      </c>
      <c r="C33" t="s">
        <v>10</v>
      </c>
      <c r="D33" t="s">
        <v>10</v>
      </c>
      <c r="E33" t="s">
        <v>1987</v>
      </c>
      <c r="F33" t="s">
        <v>2051</v>
      </c>
      <c r="G33" t="s">
        <v>1989</v>
      </c>
      <c r="H33" s="2">
        <v>45670</v>
      </c>
      <c r="I33" s="2">
        <v>45670</v>
      </c>
      <c r="J33" t="s">
        <v>2052</v>
      </c>
      <c r="K33" s="3">
        <v>-89318997</v>
      </c>
      <c r="L33" t="s">
        <v>8</v>
      </c>
      <c r="M33" s="4">
        <v>-90134.720000000001</v>
      </c>
      <c r="N33" t="s">
        <v>9</v>
      </c>
      <c r="O33" s="4">
        <v>-90134.720000000001</v>
      </c>
      <c r="P33" t="s">
        <v>10</v>
      </c>
      <c r="Q33" t="s">
        <v>2053</v>
      </c>
      <c r="R33" t="s">
        <v>2054</v>
      </c>
      <c r="S33" t="s">
        <v>10</v>
      </c>
      <c r="T33" t="s">
        <v>99</v>
      </c>
      <c r="U33" t="s">
        <v>13</v>
      </c>
      <c r="V33" t="s">
        <v>10</v>
      </c>
      <c r="W33" t="s">
        <v>10</v>
      </c>
      <c r="X33" s="69" t="s">
        <v>20309</v>
      </c>
      <c r="Y33" s="69"/>
      <c r="Z33" s="69"/>
      <c r="AA33" s="69"/>
      <c r="AB33" t="e">
        <f>VLOOKUP(E33,Ventas!H:W,16,0)</f>
        <v>#N/A</v>
      </c>
    </row>
    <row r="34" spans="1:28" x14ac:dyDescent="0.2">
      <c r="A34" t="s">
        <v>2012</v>
      </c>
      <c r="B34" t="s">
        <v>2013</v>
      </c>
      <c r="C34" t="s">
        <v>10</v>
      </c>
      <c r="D34" t="s">
        <v>10</v>
      </c>
      <c r="E34" t="s">
        <v>10</v>
      </c>
      <c r="F34" t="s">
        <v>2055</v>
      </c>
      <c r="G34" t="s">
        <v>1989</v>
      </c>
      <c r="H34" s="2">
        <v>45727</v>
      </c>
      <c r="I34" s="2">
        <v>45727</v>
      </c>
      <c r="J34" t="s">
        <v>2016</v>
      </c>
      <c r="K34" s="3">
        <v>-40574194</v>
      </c>
      <c r="L34" t="s">
        <v>8</v>
      </c>
      <c r="M34" s="4">
        <v>-41062.839999999997</v>
      </c>
      <c r="N34" t="s">
        <v>9</v>
      </c>
      <c r="O34" s="4">
        <v>-41062.839999999997</v>
      </c>
      <c r="P34" t="s">
        <v>10</v>
      </c>
      <c r="Q34" t="s">
        <v>2056</v>
      </c>
      <c r="R34" t="s">
        <v>2056</v>
      </c>
      <c r="S34" t="s">
        <v>10</v>
      </c>
      <c r="T34" t="s">
        <v>103</v>
      </c>
      <c r="U34" t="s">
        <v>21</v>
      </c>
      <c r="V34" t="s">
        <v>10</v>
      </c>
      <c r="W34" t="s">
        <v>10</v>
      </c>
      <c r="X34" s="69" t="s">
        <v>20309</v>
      </c>
      <c r="Y34" s="69"/>
      <c r="Z34" s="69"/>
      <c r="AA34" s="69"/>
      <c r="AB34" t="str">
        <f>VLOOKUP(E34,Ventas!H:W,16,0)</f>
        <v/>
      </c>
    </row>
    <row r="35" spans="1:28" x14ac:dyDescent="0.2">
      <c r="A35" t="s">
        <v>2012</v>
      </c>
      <c r="B35" t="s">
        <v>2013</v>
      </c>
      <c r="C35" t="s">
        <v>10</v>
      </c>
      <c r="D35" t="s">
        <v>10</v>
      </c>
      <c r="E35" t="s">
        <v>2057</v>
      </c>
      <c r="F35" t="s">
        <v>2058</v>
      </c>
      <c r="G35" t="s">
        <v>1989</v>
      </c>
      <c r="H35" s="2">
        <v>45747</v>
      </c>
      <c r="I35" s="2">
        <v>45747</v>
      </c>
      <c r="J35" t="s">
        <v>2019</v>
      </c>
      <c r="K35" s="3">
        <v>-38988306</v>
      </c>
      <c r="L35" t="s">
        <v>8</v>
      </c>
      <c r="M35" s="4">
        <v>-41172.07</v>
      </c>
      <c r="N35" t="s">
        <v>9</v>
      </c>
      <c r="O35" s="4">
        <v>-41172.07</v>
      </c>
      <c r="P35" t="s">
        <v>10</v>
      </c>
      <c r="Q35" t="s">
        <v>2059</v>
      </c>
      <c r="R35" t="s">
        <v>2059</v>
      </c>
      <c r="S35" t="s">
        <v>10</v>
      </c>
      <c r="T35" t="s">
        <v>103</v>
      </c>
      <c r="U35" t="s">
        <v>21</v>
      </c>
      <c r="V35" t="s">
        <v>10</v>
      </c>
      <c r="W35" t="s">
        <v>10</v>
      </c>
      <c r="X35" s="69" t="s">
        <v>20309</v>
      </c>
      <c r="Y35" s="69"/>
      <c r="Z35" s="69"/>
      <c r="AA35" s="69"/>
      <c r="AB35" t="e">
        <f>VLOOKUP(E35,Ventas!H:W,16,0)</f>
        <v>#N/A</v>
      </c>
    </row>
    <row r="36" spans="1:28" x14ac:dyDescent="0.2">
      <c r="A36" t="s">
        <v>2012</v>
      </c>
      <c r="B36" t="s">
        <v>2013</v>
      </c>
      <c r="C36" t="s">
        <v>10</v>
      </c>
      <c r="D36" t="s">
        <v>10</v>
      </c>
      <c r="E36" t="s">
        <v>2060</v>
      </c>
      <c r="F36" t="s">
        <v>2061</v>
      </c>
      <c r="G36" t="s">
        <v>1989</v>
      </c>
      <c r="H36" s="2">
        <v>45762</v>
      </c>
      <c r="I36" s="2">
        <v>45762</v>
      </c>
      <c r="J36" t="s">
        <v>2022</v>
      </c>
      <c r="K36" s="3">
        <v>-82202703</v>
      </c>
      <c r="L36" t="s">
        <v>8</v>
      </c>
      <c r="M36" s="4">
        <v>-88173.84</v>
      </c>
      <c r="N36" t="s">
        <v>9</v>
      </c>
      <c r="O36" s="4">
        <v>-88173.84</v>
      </c>
      <c r="P36" t="s">
        <v>10</v>
      </c>
      <c r="Q36" t="s">
        <v>2062</v>
      </c>
      <c r="R36" t="s">
        <v>2062</v>
      </c>
      <c r="S36" t="s">
        <v>10</v>
      </c>
      <c r="T36" t="s">
        <v>99</v>
      </c>
      <c r="U36" t="s">
        <v>25</v>
      </c>
      <c r="V36" t="s">
        <v>10</v>
      </c>
      <c r="W36" t="s">
        <v>10</v>
      </c>
      <c r="X36" s="69" t="s">
        <v>20309</v>
      </c>
      <c r="Y36" s="69"/>
      <c r="Z36" s="69"/>
      <c r="AA36" s="69"/>
      <c r="AB36" t="e">
        <f>VLOOKUP(E36,Ventas!H:W,16,0)</f>
        <v>#N/A</v>
      </c>
    </row>
    <row r="37" spans="1:28" x14ac:dyDescent="0.2">
      <c r="A37" t="s">
        <v>2012</v>
      </c>
      <c r="B37" t="s">
        <v>2013</v>
      </c>
      <c r="C37" t="s">
        <v>10</v>
      </c>
      <c r="D37" t="s">
        <v>10</v>
      </c>
      <c r="E37" t="s">
        <v>2063</v>
      </c>
      <c r="F37" t="s">
        <v>2064</v>
      </c>
      <c r="G37" t="s">
        <v>1989</v>
      </c>
      <c r="H37" s="2">
        <v>45776</v>
      </c>
      <c r="I37" s="2">
        <v>45776</v>
      </c>
      <c r="J37" t="s">
        <v>2025</v>
      </c>
      <c r="K37" s="3">
        <v>-310638113</v>
      </c>
      <c r="L37" t="s">
        <v>8</v>
      </c>
      <c r="M37" s="4">
        <v>-333392.13</v>
      </c>
      <c r="N37" t="s">
        <v>9</v>
      </c>
      <c r="O37" s="4">
        <v>-333392.13</v>
      </c>
      <c r="P37" t="s">
        <v>10</v>
      </c>
      <c r="Q37" t="s">
        <v>2065</v>
      </c>
      <c r="R37" t="s">
        <v>2065</v>
      </c>
      <c r="S37" t="s">
        <v>10</v>
      </c>
      <c r="T37" t="s">
        <v>99</v>
      </c>
      <c r="U37" t="s">
        <v>25</v>
      </c>
      <c r="V37" t="s">
        <v>10</v>
      </c>
      <c r="W37" t="s">
        <v>10</v>
      </c>
      <c r="X37" s="69" t="s">
        <v>20309</v>
      </c>
      <c r="Y37" s="69"/>
      <c r="Z37" s="69"/>
      <c r="AA37" s="69"/>
      <c r="AB37" t="e">
        <f>VLOOKUP(E37,Ventas!H:W,16,0)</f>
        <v>#N/A</v>
      </c>
    </row>
    <row r="38" spans="1:28" x14ac:dyDescent="0.2">
      <c r="A38" t="s">
        <v>2012</v>
      </c>
      <c r="B38" t="s">
        <v>2013</v>
      </c>
      <c r="C38" t="s">
        <v>10</v>
      </c>
      <c r="D38" t="s">
        <v>10</v>
      </c>
      <c r="E38" t="s">
        <v>2063</v>
      </c>
      <c r="F38" t="s">
        <v>2066</v>
      </c>
      <c r="G38" t="s">
        <v>1989</v>
      </c>
      <c r="H38" s="2">
        <v>45785</v>
      </c>
      <c r="I38" s="2">
        <v>45785</v>
      </c>
      <c r="J38" t="s">
        <v>2067</v>
      </c>
      <c r="K38" s="3">
        <v>-196426290</v>
      </c>
      <c r="L38" t="s">
        <v>8</v>
      </c>
      <c r="M38" s="4">
        <v>-201206.52</v>
      </c>
      <c r="N38" t="s">
        <v>9</v>
      </c>
      <c r="O38" s="4">
        <v>-201206.52</v>
      </c>
      <c r="P38" t="s">
        <v>10</v>
      </c>
      <c r="Q38" t="s">
        <v>2068</v>
      </c>
      <c r="R38" t="s">
        <v>2069</v>
      </c>
      <c r="S38" t="s">
        <v>10</v>
      </c>
      <c r="T38" t="s">
        <v>99</v>
      </c>
      <c r="U38" t="s">
        <v>29</v>
      </c>
      <c r="V38" t="s">
        <v>10</v>
      </c>
      <c r="W38" t="s">
        <v>10</v>
      </c>
      <c r="X38" s="69" t="s">
        <v>20309</v>
      </c>
      <c r="Y38" s="69"/>
      <c r="Z38" s="69"/>
      <c r="AA38" s="69"/>
      <c r="AB38" t="e">
        <f>VLOOKUP(E38,Ventas!H:W,16,0)</f>
        <v>#N/A</v>
      </c>
    </row>
    <row r="39" spans="1:28" x14ac:dyDescent="0.2">
      <c r="A39" t="s">
        <v>2070</v>
      </c>
      <c r="B39" t="s">
        <v>2071</v>
      </c>
      <c r="C39" t="s">
        <v>10</v>
      </c>
      <c r="D39" t="s">
        <v>10</v>
      </c>
      <c r="E39" t="s">
        <v>2072</v>
      </c>
      <c r="F39" t="s">
        <v>2073</v>
      </c>
      <c r="G39" t="s">
        <v>76</v>
      </c>
      <c r="H39" s="2">
        <v>45688</v>
      </c>
      <c r="I39" s="2">
        <v>45688</v>
      </c>
      <c r="J39" t="s">
        <v>2074</v>
      </c>
      <c r="K39" s="3">
        <v>655990</v>
      </c>
      <c r="L39" t="s">
        <v>8</v>
      </c>
      <c r="M39" s="4">
        <v>663.89</v>
      </c>
      <c r="N39" t="s">
        <v>9</v>
      </c>
      <c r="O39" s="4">
        <v>663.89</v>
      </c>
      <c r="P39" t="s">
        <v>10</v>
      </c>
      <c r="Q39" t="s">
        <v>2075</v>
      </c>
      <c r="R39" t="s">
        <v>10</v>
      </c>
      <c r="S39" t="s">
        <v>10</v>
      </c>
      <c r="T39" t="s">
        <v>337</v>
      </c>
      <c r="U39" t="s">
        <v>13</v>
      </c>
      <c r="V39" t="s">
        <v>10</v>
      </c>
      <c r="W39" t="s">
        <v>10</v>
      </c>
      <c r="X39" s="74" t="s">
        <v>20312</v>
      </c>
      <c r="Y39" s="74" t="s">
        <v>20444</v>
      </c>
      <c r="Z39" s="74" t="s">
        <v>20443</v>
      </c>
      <c r="AA39" s="74" t="s">
        <v>20454</v>
      </c>
      <c r="AB39" t="e">
        <f>VLOOKUP(E39,Ventas!H:W,16,0)</f>
        <v>#N/A</v>
      </c>
    </row>
    <row r="40" spans="1:28" x14ac:dyDescent="0.2">
      <c r="A40" t="s">
        <v>2070</v>
      </c>
      <c r="B40" t="s">
        <v>2071</v>
      </c>
      <c r="C40" t="s">
        <v>10</v>
      </c>
      <c r="D40" t="s">
        <v>10</v>
      </c>
      <c r="E40" t="s">
        <v>2076</v>
      </c>
      <c r="F40" t="s">
        <v>2077</v>
      </c>
      <c r="G40" t="s">
        <v>76</v>
      </c>
      <c r="H40" s="2">
        <v>45716</v>
      </c>
      <c r="I40" s="2">
        <v>45716</v>
      </c>
      <c r="J40" t="s">
        <v>2078</v>
      </c>
      <c r="K40" s="3">
        <v>660494</v>
      </c>
      <c r="L40" t="s">
        <v>8</v>
      </c>
      <c r="M40" s="4">
        <v>692.18</v>
      </c>
      <c r="N40" t="s">
        <v>9</v>
      </c>
      <c r="O40" s="4">
        <v>692.18</v>
      </c>
      <c r="P40" t="s">
        <v>10</v>
      </c>
      <c r="Q40" t="s">
        <v>2079</v>
      </c>
      <c r="R40" t="s">
        <v>10</v>
      </c>
      <c r="S40" t="s">
        <v>10</v>
      </c>
      <c r="T40" t="s">
        <v>2080</v>
      </c>
      <c r="U40" t="s">
        <v>17</v>
      </c>
      <c r="V40" t="s">
        <v>10</v>
      </c>
      <c r="W40" t="s">
        <v>10</v>
      </c>
      <c r="X40" s="74" t="s">
        <v>20312</v>
      </c>
      <c r="Y40" s="74" t="s">
        <v>20444</v>
      </c>
      <c r="Z40" s="74" t="s">
        <v>20443</v>
      </c>
      <c r="AA40" s="74" t="s">
        <v>20454</v>
      </c>
      <c r="AB40" t="e">
        <f>VLOOKUP(E40,Ventas!H:W,16,0)</f>
        <v>#N/A</v>
      </c>
    </row>
    <row r="41" spans="1:28" x14ac:dyDescent="0.2">
      <c r="A41" t="s">
        <v>2070</v>
      </c>
      <c r="B41" t="s">
        <v>2071</v>
      </c>
      <c r="C41" t="s">
        <v>10</v>
      </c>
      <c r="D41" t="s">
        <v>10</v>
      </c>
      <c r="E41" t="s">
        <v>2081</v>
      </c>
      <c r="F41" t="s">
        <v>2082</v>
      </c>
      <c r="G41" t="s">
        <v>76</v>
      </c>
      <c r="H41" s="2">
        <v>45747</v>
      </c>
      <c r="I41" s="2">
        <v>45747</v>
      </c>
      <c r="J41" t="s">
        <v>2083</v>
      </c>
      <c r="K41" s="3">
        <v>660494</v>
      </c>
      <c r="L41" t="s">
        <v>8</v>
      </c>
      <c r="M41" s="4">
        <v>693.02</v>
      </c>
      <c r="N41" t="s">
        <v>9</v>
      </c>
      <c r="O41" s="4">
        <v>693.02</v>
      </c>
      <c r="P41" t="s">
        <v>10</v>
      </c>
      <c r="Q41" t="s">
        <v>2084</v>
      </c>
      <c r="R41" t="s">
        <v>10</v>
      </c>
      <c r="S41" t="s">
        <v>10</v>
      </c>
      <c r="T41" t="s">
        <v>1913</v>
      </c>
      <c r="U41" t="s">
        <v>21</v>
      </c>
      <c r="V41" t="s">
        <v>10</v>
      </c>
      <c r="W41" t="s">
        <v>10</v>
      </c>
      <c r="X41" s="74" t="s">
        <v>20312</v>
      </c>
      <c r="Y41" s="74" t="s">
        <v>20444</v>
      </c>
      <c r="Z41" s="74" t="s">
        <v>20443</v>
      </c>
      <c r="AA41" s="74" t="s">
        <v>20454</v>
      </c>
      <c r="AB41" t="e">
        <f>VLOOKUP(E41,Ventas!H:W,16,0)</f>
        <v>#N/A</v>
      </c>
    </row>
    <row r="42" spans="1:28" x14ac:dyDescent="0.2">
      <c r="A42" t="s">
        <v>2070</v>
      </c>
      <c r="B42" t="s">
        <v>2071</v>
      </c>
      <c r="C42" t="s">
        <v>10</v>
      </c>
      <c r="D42" t="s">
        <v>10</v>
      </c>
      <c r="E42" t="s">
        <v>2081</v>
      </c>
      <c r="F42" t="s">
        <v>2085</v>
      </c>
      <c r="G42" t="s">
        <v>76</v>
      </c>
      <c r="H42" s="2">
        <v>45747</v>
      </c>
      <c r="I42" s="2">
        <v>45747</v>
      </c>
      <c r="J42" t="s">
        <v>2086</v>
      </c>
      <c r="K42" s="3">
        <v>664701</v>
      </c>
      <c r="L42" t="s">
        <v>8</v>
      </c>
      <c r="M42" s="4">
        <v>697.43</v>
      </c>
      <c r="N42" t="s">
        <v>9</v>
      </c>
      <c r="O42" s="4">
        <v>697.43</v>
      </c>
      <c r="P42" t="s">
        <v>10</v>
      </c>
      <c r="Q42" t="s">
        <v>2084</v>
      </c>
      <c r="R42" t="s">
        <v>10</v>
      </c>
      <c r="S42" t="s">
        <v>10</v>
      </c>
      <c r="T42" t="s">
        <v>1913</v>
      </c>
      <c r="U42" t="s">
        <v>21</v>
      </c>
      <c r="V42" t="s">
        <v>10</v>
      </c>
      <c r="W42" t="s">
        <v>10</v>
      </c>
      <c r="X42" s="74" t="s">
        <v>20312</v>
      </c>
      <c r="Y42" s="74" t="s">
        <v>20444</v>
      </c>
      <c r="Z42" s="74" t="s">
        <v>20443</v>
      </c>
      <c r="AA42" s="74" t="s">
        <v>20454</v>
      </c>
      <c r="AB42" t="e">
        <f>VLOOKUP(E42,Ventas!H:W,16,0)</f>
        <v>#N/A</v>
      </c>
    </row>
    <row r="43" spans="1:28" x14ac:dyDescent="0.2">
      <c r="A43" t="s">
        <v>2070</v>
      </c>
      <c r="B43" t="s">
        <v>2071</v>
      </c>
      <c r="C43" t="s">
        <v>10</v>
      </c>
      <c r="D43" t="s">
        <v>10</v>
      </c>
      <c r="E43" t="s">
        <v>2087</v>
      </c>
      <c r="F43" t="s">
        <v>2088</v>
      </c>
      <c r="G43" t="s">
        <v>76</v>
      </c>
      <c r="H43" s="2">
        <v>45777</v>
      </c>
      <c r="I43" s="2">
        <v>45777</v>
      </c>
      <c r="J43" t="s">
        <v>2089</v>
      </c>
      <c r="K43" s="3">
        <v>667799</v>
      </c>
      <c r="L43" t="s">
        <v>8</v>
      </c>
      <c r="M43" s="4">
        <v>698.78</v>
      </c>
      <c r="N43" t="s">
        <v>9</v>
      </c>
      <c r="O43" s="4">
        <v>698.78</v>
      </c>
      <c r="P43" t="s">
        <v>10</v>
      </c>
      <c r="Q43" t="s">
        <v>2090</v>
      </c>
      <c r="R43" t="s">
        <v>2091</v>
      </c>
      <c r="S43" t="s">
        <v>10</v>
      </c>
      <c r="T43" t="s">
        <v>337</v>
      </c>
      <c r="U43" t="s">
        <v>25</v>
      </c>
      <c r="V43" t="s">
        <v>10</v>
      </c>
      <c r="W43" t="s">
        <v>10</v>
      </c>
      <c r="X43" s="74" t="s">
        <v>20312</v>
      </c>
      <c r="Y43" s="74" t="s">
        <v>20444</v>
      </c>
      <c r="Z43" s="74" t="s">
        <v>20443</v>
      </c>
      <c r="AA43" s="74" t="s">
        <v>20454</v>
      </c>
      <c r="AB43" t="e">
        <f>VLOOKUP(E43,Ventas!H:W,16,0)</f>
        <v>#N/A</v>
      </c>
    </row>
    <row r="44" spans="1:28" x14ac:dyDescent="0.2">
      <c r="A44" t="s">
        <v>2070</v>
      </c>
      <c r="B44" t="s">
        <v>2071</v>
      </c>
      <c r="C44" t="s">
        <v>10</v>
      </c>
      <c r="D44" t="s">
        <v>10</v>
      </c>
      <c r="E44" t="s">
        <v>2092</v>
      </c>
      <c r="F44" t="s">
        <v>2093</v>
      </c>
      <c r="G44" t="s">
        <v>76</v>
      </c>
      <c r="H44" s="2">
        <v>45808</v>
      </c>
      <c r="I44" s="2">
        <v>45808</v>
      </c>
      <c r="J44" t="s">
        <v>2094</v>
      </c>
      <c r="K44" s="3">
        <v>438923</v>
      </c>
      <c r="L44" t="s">
        <v>8</v>
      </c>
      <c r="M44" s="4">
        <v>465.96</v>
      </c>
      <c r="N44" t="s">
        <v>9</v>
      </c>
      <c r="O44" s="4">
        <v>465.96</v>
      </c>
      <c r="P44" t="s">
        <v>10</v>
      </c>
      <c r="Q44" t="s">
        <v>2095</v>
      </c>
      <c r="R44" t="s">
        <v>10</v>
      </c>
      <c r="S44" t="s">
        <v>10</v>
      </c>
      <c r="T44" t="s">
        <v>1913</v>
      </c>
      <c r="U44" t="s">
        <v>29</v>
      </c>
      <c r="V44" t="s">
        <v>10</v>
      </c>
      <c r="W44" t="s">
        <v>10</v>
      </c>
      <c r="X44" s="74" t="s">
        <v>20312</v>
      </c>
      <c r="Y44" s="74" t="s">
        <v>20444</v>
      </c>
      <c r="Z44" s="74" t="s">
        <v>20443</v>
      </c>
      <c r="AA44" s="74" t="s">
        <v>20454</v>
      </c>
      <c r="AB44" t="e">
        <f>VLOOKUP(E44,Ventas!H:W,16,0)</f>
        <v>#N/A</v>
      </c>
    </row>
    <row r="45" spans="1:28" x14ac:dyDescent="0.2">
      <c r="A45" t="s">
        <v>2070</v>
      </c>
      <c r="B45" t="s">
        <v>2071</v>
      </c>
      <c r="C45" t="s">
        <v>10</v>
      </c>
      <c r="D45" t="s">
        <v>10</v>
      </c>
      <c r="E45" t="s">
        <v>2096</v>
      </c>
      <c r="F45" t="s">
        <v>2097</v>
      </c>
      <c r="G45" t="s">
        <v>76</v>
      </c>
      <c r="H45" s="2">
        <v>45838</v>
      </c>
      <c r="I45" s="2">
        <v>45838</v>
      </c>
      <c r="J45" t="s">
        <v>2098</v>
      </c>
      <c r="K45" s="3">
        <v>439792</v>
      </c>
      <c r="L45" t="s">
        <v>8</v>
      </c>
      <c r="M45" s="4">
        <v>471.16</v>
      </c>
      <c r="N45" t="s">
        <v>9</v>
      </c>
      <c r="O45" s="4">
        <v>471.16</v>
      </c>
      <c r="P45" t="s">
        <v>10</v>
      </c>
      <c r="Q45" t="s">
        <v>2099</v>
      </c>
      <c r="R45" t="s">
        <v>10</v>
      </c>
      <c r="S45" t="s">
        <v>10</v>
      </c>
      <c r="T45" t="s">
        <v>1913</v>
      </c>
      <c r="U45" t="s">
        <v>34</v>
      </c>
      <c r="V45" t="s">
        <v>10</v>
      </c>
      <c r="W45" t="s">
        <v>10</v>
      </c>
      <c r="X45" s="74" t="s">
        <v>20312</v>
      </c>
      <c r="Y45" s="74" t="s">
        <v>20444</v>
      </c>
      <c r="Z45" s="74" t="s">
        <v>20443</v>
      </c>
      <c r="AA45" s="74" t="s">
        <v>20454</v>
      </c>
      <c r="AB45" t="e">
        <f>VLOOKUP(E45,Ventas!H:W,16,0)</f>
        <v>#N/A</v>
      </c>
    </row>
    <row r="46" spans="1:28" x14ac:dyDescent="0.2">
      <c r="A46" t="s">
        <v>2070</v>
      </c>
      <c r="B46" t="s">
        <v>2071</v>
      </c>
      <c r="C46" t="s">
        <v>10</v>
      </c>
      <c r="D46" t="s">
        <v>10</v>
      </c>
      <c r="E46" t="s">
        <v>96</v>
      </c>
      <c r="F46" t="s">
        <v>2100</v>
      </c>
      <c r="G46" t="s">
        <v>1989</v>
      </c>
      <c r="H46" s="2">
        <v>45686</v>
      </c>
      <c r="I46" s="2">
        <v>45686</v>
      </c>
      <c r="J46" t="s">
        <v>2101</v>
      </c>
      <c r="K46" s="3">
        <v>-656542</v>
      </c>
      <c r="L46" t="s">
        <v>8</v>
      </c>
      <c r="M46" s="4">
        <v>-658.87</v>
      </c>
      <c r="N46" t="s">
        <v>9</v>
      </c>
      <c r="O46" s="4">
        <v>-658.87</v>
      </c>
      <c r="P46" t="s">
        <v>10</v>
      </c>
      <c r="Q46" t="s">
        <v>2102</v>
      </c>
      <c r="R46" t="s">
        <v>2102</v>
      </c>
      <c r="S46" t="s">
        <v>10</v>
      </c>
      <c r="T46" t="s">
        <v>99</v>
      </c>
      <c r="U46" t="s">
        <v>13</v>
      </c>
      <c r="V46" t="s">
        <v>10</v>
      </c>
      <c r="W46" t="s">
        <v>10</v>
      </c>
      <c r="X46" s="69" t="s">
        <v>20309</v>
      </c>
      <c r="Y46" s="69"/>
      <c r="Z46" s="69"/>
      <c r="AA46" s="69"/>
      <c r="AB46" t="e">
        <f>VLOOKUP(E46,Ventas!H:W,16,0)</f>
        <v>#N/A</v>
      </c>
    </row>
    <row r="47" spans="1:28" x14ac:dyDescent="0.2">
      <c r="A47" t="s">
        <v>2070</v>
      </c>
      <c r="B47" t="s">
        <v>2071</v>
      </c>
      <c r="C47" t="s">
        <v>10</v>
      </c>
      <c r="D47" t="s">
        <v>10</v>
      </c>
      <c r="E47" t="s">
        <v>2103</v>
      </c>
      <c r="F47" t="s">
        <v>2104</v>
      </c>
      <c r="G47" t="s">
        <v>1989</v>
      </c>
      <c r="H47" s="2">
        <v>45713</v>
      </c>
      <c r="I47" s="2">
        <v>45713</v>
      </c>
      <c r="J47" t="s">
        <v>2074</v>
      </c>
      <c r="K47" s="3">
        <v>-655990</v>
      </c>
      <c r="L47" t="s">
        <v>8</v>
      </c>
      <c r="M47" s="4">
        <v>-663.89</v>
      </c>
      <c r="N47" t="s">
        <v>9</v>
      </c>
      <c r="O47" s="4">
        <v>-663.89</v>
      </c>
      <c r="P47" t="s">
        <v>10</v>
      </c>
      <c r="Q47" t="s">
        <v>2105</v>
      </c>
      <c r="R47" t="s">
        <v>2105</v>
      </c>
      <c r="S47" t="s">
        <v>10</v>
      </c>
      <c r="T47" t="s">
        <v>103</v>
      </c>
      <c r="U47" t="s">
        <v>17</v>
      </c>
      <c r="V47" t="s">
        <v>10</v>
      </c>
      <c r="W47" t="s">
        <v>10</v>
      </c>
      <c r="X47" s="69" t="s">
        <v>20309</v>
      </c>
      <c r="Y47" s="69"/>
      <c r="Z47" s="69"/>
      <c r="AA47" s="69"/>
      <c r="AB47" t="e">
        <f>VLOOKUP(E47,Ventas!H:W,16,0)</f>
        <v>#N/A</v>
      </c>
    </row>
    <row r="48" spans="1:28" x14ac:dyDescent="0.2">
      <c r="A48" t="s">
        <v>2070</v>
      </c>
      <c r="B48" t="s">
        <v>2071</v>
      </c>
      <c r="C48" t="s">
        <v>10</v>
      </c>
      <c r="D48" t="s">
        <v>10</v>
      </c>
      <c r="E48" t="s">
        <v>2106</v>
      </c>
      <c r="F48" t="s">
        <v>2107</v>
      </c>
      <c r="G48" t="s">
        <v>1989</v>
      </c>
      <c r="H48" s="2">
        <v>45743</v>
      </c>
      <c r="I48" s="2">
        <v>45743</v>
      </c>
      <c r="J48" t="s">
        <v>2078</v>
      </c>
      <c r="K48" s="3">
        <v>-660494</v>
      </c>
      <c r="L48" t="s">
        <v>8</v>
      </c>
      <c r="M48" s="4">
        <v>-692.18</v>
      </c>
      <c r="N48" t="s">
        <v>9</v>
      </c>
      <c r="O48" s="4">
        <v>-692.18</v>
      </c>
      <c r="P48" t="s">
        <v>10</v>
      </c>
      <c r="Q48" t="s">
        <v>2108</v>
      </c>
      <c r="R48" t="s">
        <v>2108</v>
      </c>
      <c r="S48" t="s">
        <v>10</v>
      </c>
      <c r="T48" t="s">
        <v>103</v>
      </c>
      <c r="U48" t="s">
        <v>21</v>
      </c>
      <c r="V48" t="s">
        <v>10</v>
      </c>
      <c r="W48" t="s">
        <v>10</v>
      </c>
      <c r="X48" s="69" t="s">
        <v>20309</v>
      </c>
      <c r="Y48" s="69"/>
      <c r="Z48" s="69"/>
      <c r="AA48" s="69"/>
      <c r="AB48" t="e">
        <f>VLOOKUP(E48,Ventas!H:W,16,0)</f>
        <v>#N/A</v>
      </c>
    </row>
    <row r="49" spans="1:28" x14ac:dyDescent="0.2">
      <c r="A49" t="s">
        <v>2070</v>
      </c>
      <c r="B49" t="s">
        <v>2071</v>
      </c>
      <c r="C49" t="s">
        <v>10</v>
      </c>
      <c r="D49" t="s">
        <v>10</v>
      </c>
      <c r="E49" t="s">
        <v>2081</v>
      </c>
      <c r="F49" t="s">
        <v>2109</v>
      </c>
      <c r="G49" t="s">
        <v>113</v>
      </c>
      <c r="H49" s="2">
        <v>45747</v>
      </c>
      <c r="I49" s="2">
        <v>45747</v>
      </c>
      <c r="J49" t="s">
        <v>2083</v>
      </c>
      <c r="K49" s="3">
        <v>-660494</v>
      </c>
      <c r="L49" t="s">
        <v>8</v>
      </c>
      <c r="M49" s="4">
        <v>-693.02</v>
      </c>
      <c r="N49" t="s">
        <v>9</v>
      </c>
      <c r="O49" s="4">
        <v>-693.02</v>
      </c>
      <c r="P49" t="s">
        <v>10</v>
      </c>
      <c r="Q49" t="s">
        <v>2084</v>
      </c>
      <c r="R49" t="s">
        <v>10</v>
      </c>
      <c r="S49" t="s">
        <v>10</v>
      </c>
      <c r="T49" t="s">
        <v>1913</v>
      </c>
      <c r="U49" t="s">
        <v>21</v>
      </c>
      <c r="V49" t="s">
        <v>10</v>
      </c>
      <c r="W49" t="s">
        <v>10</v>
      </c>
      <c r="X49" s="74" t="s">
        <v>20312</v>
      </c>
      <c r="Y49" s="74" t="s">
        <v>20444</v>
      </c>
      <c r="Z49" s="74" t="s">
        <v>20443</v>
      </c>
      <c r="AA49" s="74" t="s">
        <v>20454</v>
      </c>
      <c r="AB49" t="e">
        <f>VLOOKUP(E49,Ventas!H:W,16,0)</f>
        <v>#N/A</v>
      </c>
    </row>
    <row r="50" spans="1:28" x14ac:dyDescent="0.2">
      <c r="A50" t="s">
        <v>2070</v>
      </c>
      <c r="B50" t="s">
        <v>2071</v>
      </c>
      <c r="C50" t="s">
        <v>10</v>
      </c>
      <c r="D50" t="s">
        <v>10</v>
      </c>
      <c r="E50" t="s">
        <v>109</v>
      </c>
      <c r="F50" t="s">
        <v>2110</v>
      </c>
      <c r="G50" t="s">
        <v>1989</v>
      </c>
      <c r="H50" s="2">
        <v>45775</v>
      </c>
      <c r="I50" s="2">
        <v>45775</v>
      </c>
      <c r="J50" t="s">
        <v>2086</v>
      </c>
      <c r="K50" s="3">
        <v>-664701</v>
      </c>
      <c r="L50" t="s">
        <v>8</v>
      </c>
      <c r="M50" s="4">
        <v>-697.43</v>
      </c>
      <c r="N50" t="s">
        <v>9</v>
      </c>
      <c r="O50" s="4">
        <v>-697.43</v>
      </c>
      <c r="P50" t="s">
        <v>10</v>
      </c>
      <c r="Q50" t="s">
        <v>2111</v>
      </c>
      <c r="R50" t="s">
        <v>2111</v>
      </c>
      <c r="S50" t="s">
        <v>10</v>
      </c>
      <c r="T50" t="s">
        <v>99</v>
      </c>
      <c r="U50" t="s">
        <v>25</v>
      </c>
      <c r="V50" t="s">
        <v>10</v>
      </c>
      <c r="W50" t="s">
        <v>10</v>
      </c>
      <c r="X50" s="69" t="s">
        <v>20309</v>
      </c>
      <c r="Y50" s="69"/>
      <c r="Z50" s="69"/>
      <c r="AA50" s="69"/>
      <c r="AB50" t="e">
        <f>VLOOKUP(E50,Ventas!H:W,16,0)</f>
        <v>#N/A</v>
      </c>
    </row>
    <row r="51" spans="1:28" x14ac:dyDescent="0.2">
      <c r="A51" t="s">
        <v>2070</v>
      </c>
      <c r="B51" t="s">
        <v>2071</v>
      </c>
      <c r="C51" t="s">
        <v>10</v>
      </c>
      <c r="D51" t="s">
        <v>10</v>
      </c>
      <c r="E51" t="s">
        <v>2112</v>
      </c>
      <c r="F51" t="s">
        <v>2113</v>
      </c>
      <c r="G51" t="s">
        <v>1989</v>
      </c>
      <c r="H51" s="2">
        <v>45805</v>
      </c>
      <c r="I51" s="2">
        <v>45805</v>
      </c>
      <c r="J51" t="s">
        <v>2089</v>
      </c>
      <c r="K51" s="3">
        <v>-667799</v>
      </c>
      <c r="L51" t="s">
        <v>8</v>
      </c>
      <c r="M51" s="4">
        <v>-698.78</v>
      </c>
      <c r="N51" t="s">
        <v>9</v>
      </c>
      <c r="O51" s="4">
        <v>-698.78</v>
      </c>
      <c r="P51" t="s">
        <v>10</v>
      </c>
      <c r="Q51" t="s">
        <v>2114</v>
      </c>
      <c r="R51" t="s">
        <v>2114</v>
      </c>
      <c r="S51" t="s">
        <v>10</v>
      </c>
      <c r="T51" t="s">
        <v>99</v>
      </c>
      <c r="U51" t="s">
        <v>29</v>
      </c>
      <c r="V51" t="s">
        <v>10</v>
      </c>
      <c r="W51" t="s">
        <v>10</v>
      </c>
      <c r="X51" s="69" t="s">
        <v>20309</v>
      </c>
      <c r="Y51" s="69"/>
      <c r="Z51" s="69"/>
      <c r="AA51" s="69"/>
      <c r="AB51" t="e">
        <f>VLOOKUP(E51,Ventas!H:W,16,0)</f>
        <v>#N/A</v>
      </c>
    </row>
    <row r="52" spans="1:28" x14ac:dyDescent="0.2">
      <c r="A52" t="s">
        <v>2070</v>
      </c>
      <c r="B52" t="s">
        <v>2071</v>
      </c>
      <c r="C52" t="s">
        <v>10</v>
      </c>
      <c r="D52" t="s">
        <v>10</v>
      </c>
      <c r="E52" t="s">
        <v>2115</v>
      </c>
      <c r="F52" t="s">
        <v>2116</v>
      </c>
      <c r="G52" t="s">
        <v>1989</v>
      </c>
      <c r="H52" s="2">
        <v>45834</v>
      </c>
      <c r="I52" s="2">
        <v>45834</v>
      </c>
      <c r="J52" t="s">
        <v>2094</v>
      </c>
      <c r="K52" s="3">
        <v>-438923</v>
      </c>
      <c r="L52" t="s">
        <v>8</v>
      </c>
      <c r="M52" s="4">
        <v>-465.96</v>
      </c>
      <c r="N52" t="s">
        <v>9</v>
      </c>
      <c r="O52" s="4">
        <v>-465.96</v>
      </c>
      <c r="P52" t="s">
        <v>10</v>
      </c>
      <c r="Q52" t="s">
        <v>2117</v>
      </c>
      <c r="R52" t="s">
        <v>2117</v>
      </c>
      <c r="S52" t="s">
        <v>10</v>
      </c>
      <c r="T52" t="s">
        <v>99</v>
      </c>
      <c r="U52" t="s">
        <v>34</v>
      </c>
      <c r="V52" t="s">
        <v>10</v>
      </c>
      <c r="W52" t="s">
        <v>10</v>
      </c>
      <c r="X52" s="69" t="s">
        <v>20309</v>
      </c>
      <c r="Y52" s="69"/>
      <c r="Z52" s="69"/>
      <c r="AA52" s="69"/>
      <c r="AB52" t="e">
        <f>VLOOKUP(E52,Ventas!H:W,16,0)</f>
        <v>#N/A</v>
      </c>
    </row>
    <row r="53" spans="1:28" x14ac:dyDescent="0.2">
      <c r="A53" t="s">
        <v>2118</v>
      </c>
      <c r="B53" t="s">
        <v>2119</v>
      </c>
      <c r="C53" t="s">
        <v>10</v>
      </c>
      <c r="D53" t="s">
        <v>10</v>
      </c>
      <c r="E53" t="s">
        <v>2120</v>
      </c>
      <c r="F53" t="s">
        <v>2121</v>
      </c>
      <c r="G53" t="s">
        <v>1956</v>
      </c>
      <c r="H53" s="2">
        <v>45687</v>
      </c>
      <c r="I53" s="2">
        <v>45687</v>
      </c>
      <c r="J53" t="s">
        <v>2122</v>
      </c>
      <c r="K53" s="3">
        <v>91338736</v>
      </c>
      <c r="L53" t="s">
        <v>8</v>
      </c>
      <c r="M53" s="4">
        <v>92173.83</v>
      </c>
      <c r="N53" t="s">
        <v>9</v>
      </c>
      <c r="O53" s="4">
        <v>92173.83</v>
      </c>
      <c r="P53" t="s">
        <v>10</v>
      </c>
      <c r="Q53" t="s">
        <v>10</v>
      </c>
      <c r="R53" t="s">
        <v>10</v>
      </c>
      <c r="S53" t="s">
        <v>10</v>
      </c>
      <c r="T53" t="s">
        <v>624</v>
      </c>
      <c r="U53" t="s">
        <v>13</v>
      </c>
      <c r="V53" t="s">
        <v>10</v>
      </c>
      <c r="W53" t="s">
        <v>10</v>
      </c>
      <c r="X53" s="74" t="s">
        <v>20314</v>
      </c>
      <c r="Y53" s="74" t="s">
        <v>20444</v>
      </c>
      <c r="Z53" s="74" t="s">
        <v>20443</v>
      </c>
      <c r="AA53" s="74" t="s">
        <v>20446</v>
      </c>
      <c r="AB53" t="str">
        <f>VLOOKUP(E53,Ventas!H:W,16,0)</f>
        <v>SERV</v>
      </c>
    </row>
    <row r="54" spans="1:28" x14ac:dyDescent="0.2">
      <c r="A54" t="s">
        <v>2118</v>
      </c>
      <c r="B54" t="s">
        <v>2119</v>
      </c>
      <c r="C54" t="s">
        <v>10</v>
      </c>
      <c r="D54" t="s">
        <v>10</v>
      </c>
      <c r="E54" t="s">
        <v>2123</v>
      </c>
      <c r="F54" t="s">
        <v>2124</v>
      </c>
      <c r="G54" t="s">
        <v>76</v>
      </c>
      <c r="H54" s="2">
        <v>45686</v>
      </c>
      <c r="I54" s="2">
        <v>45686</v>
      </c>
      <c r="J54" t="s">
        <v>43</v>
      </c>
      <c r="K54" s="4">
        <v>88897.32</v>
      </c>
      <c r="L54" t="s">
        <v>9</v>
      </c>
      <c r="M54" s="4">
        <v>88897.32</v>
      </c>
      <c r="N54" t="s">
        <v>9</v>
      </c>
      <c r="O54" s="4">
        <v>88897.32</v>
      </c>
      <c r="P54" t="s">
        <v>10</v>
      </c>
      <c r="Q54" t="s">
        <v>2125</v>
      </c>
      <c r="R54" t="s">
        <v>10</v>
      </c>
      <c r="S54" t="s">
        <v>10</v>
      </c>
      <c r="T54" t="s">
        <v>337</v>
      </c>
      <c r="U54" t="s">
        <v>13</v>
      </c>
      <c r="V54" t="s">
        <v>10</v>
      </c>
      <c r="W54" t="s">
        <v>10</v>
      </c>
      <c r="X54" s="74" t="s">
        <v>20313</v>
      </c>
      <c r="Y54" s="74" t="s">
        <v>20444</v>
      </c>
      <c r="Z54" s="74" t="s">
        <v>20443</v>
      </c>
      <c r="AA54" s="74" t="s">
        <v>20446</v>
      </c>
      <c r="AB54" t="e">
        <f>VLOOKUP(E54,Ventas!H:W,16,0)</f>
        <v>#N/A</v>
      </c>
    </row>
    <row r="55" spans="1:28" x14ac:dyDescent="0.2">
      <c r="A55" t="s">
        <v>2118</v>
      </c>
      <c r="B55" t="s">
        <v>2119</v>
      </c>
      <c r="C55" t="s">
        <v>10</v>
      </c>
      <c r="D55" t="s">
        <v>10</v>
      </c>
      <c r="E55" t="s">
        <v>2126</v>
      </c>
      <c r="F55" t="s">
        <v>2127</v>
      </c>
      <c r="G55" t="s">
        <v>1956</v>
      </c>
      <c r="H55" s="2">
        <v>45699</v>
      </c>
      <c r="I55" s="2">
        <v>45699</v>
      </c>
      <c r="J55" t="s">
        <v>2128</v>
      </c>
      <c r="K55" s="3">
        <v>974175405</v>
      </c>
      <c r="L55" t="s">
        <v>8</v>
      </c>
      <c r="M55" s="4">
        <v>1013910.56</v>
      </c>
      <c r="N55" t="s">
        <v>9</v>
      </c>
      <c r="O55" s="4">
        <v>1013910.56</v>
      </c>
      <c r="P55" t="s">
        <v>10</v>
      </c>
      <c r="Q55" t="s">
        <v>10</v>
      </c>
      <c r="R55" t="s">
        <v>10</v>
      </c>
      <c r="S55" t="s">
        <v>10</v>
      </c>
      <c r="T55" t="s">
        <v>773</v>
      </c>
      <c r="U55" t="s">
        <v>17</v>
      </c>
      <c r="V55" t="s">
        <v>10</v>
      </c>
      <c r="W55" t="s">
        <v>10</v>
      </c>
      <c r="X55" s="74" t="s">
        <v>20314</v>
      </c>
      <c r="Y55" s="74" t="s">
        <v>20444</v>
      </c>
      <c r="Z55" s="74" t="s">
        <v>20443</v>
      </c>
      <c r="AA55" s="74" t="s">
        <v>20446</v>
      </c>
      <c r="AB55" t="str">
        <f>VLOOKUP(E55,Ventas!H:W,16,0)</f>
        <v>VM</v>
      </c>
    </row>
    <row r="56" spans="1:28" x14ac:dyDescent="0.2">
      <c r="A56" t="s">
        <v>2118</v>
      </c>
      <c r="B56" t="s">
        <v>2119</v>
      </c>
      <c r="C56" t="s">
        <v>10</v>
      </c>
      <c r="D56" t="s">
        <v>10</v>
      </c>
      <c r="E56" t="s">
        <v>2129</v>
      </c>
      <c r="F56" t="s">
        <v>2130</v>
      </c>
      <c r="G56" t="s">
        <v>1956</v>
      </c>
      <c r="H56" s="2">
        <v>45716</v>
      </c>
      <c r="I56" s="2">
        <v>45716</v>
      </c>
      <c r="J56" t="s">
        <v>184</v>
      </c>
      <c r="K56" s="3">
        <v>6929679</v>
      </c>
      <c r="L56" t="s">
        <v>8</v>
      </c>
      <c r="M56" s="4">
        <v>7285.12</v>
      </c>
      <c r="N56" t="s">
        <v>9</v>
      </c>
      <c r="O56" s="4">
        <v>7285.12</v>
      </c>
      <c r="P56" t="s">
        <v>10</v>
      </c>
      <c r="Q56" t="s">
        <v>10</v>
      </c>
      <c r="R56" t="s">
        <v>10</v>
      </c>
      <c r="S56" t="s">
        <v>10</v>
      </c>
      <c r="T56" t="s">
        <v>624</v>
      </c>
      <c r="U56" t="s">
        <v>17</v>
      </c>
      <c r="V56" t="s">
        <v>10</v>
      </c>
      <c r="W56" t="s">
        <v>10</v>
      </c>
      <c r="X56" s="74" t="s">
        <v>20315</v>
      </c>
      <c r="Y56" s="74" t="s">
        <v>20444</v>
      </c>
      <c r="Z56" s="74" t="s">
        <v>20443</v>
      </c>
      <c r="AA56" s="74" t="s">
        <v>20446</v>
      </c>
      <c r="AB56" t="str">
        <f>VLOOKUP(E56,Ventas!H:W,16,0)</f>
        <v>SERV</v>
      </c>
    </row>
    <row r="57" spans="1:28" x14ac:dyDescent="0.2">
      <c r="A57" t="s">
        <v>2118</v>
      </c>
      <c r="B57" t="s">
        <v>2119</v>
      </c>
      <c r="C57" t="s">
        <v>10</v>
      </c>
      <c r="D57" t="s">
        <v>10</v>
      </c>
      <c r="E57" t="s">
        <v>2131</v>
      </c>
      <c r="F57" t="s">
        <v>2132</v>
      </c>
      <c r="G57" t="s">
        <v>1956</v>
      </c>
      <c r="H57" s="2">
        <v>45747</v>
      </c>
      <c r="I57" s="2">
        <v>45747</v>
      </c>
      <c r="J57" t="s">
        <v>228</v>
      </c>
      <c r="K57" s="3">
        <v>4870085764</v>
      </c>
      <c r="L57" t="s">
        <v>8</v>
      </c>
      <c r="M57" s="4">
        <v>5147538.07</v>
      </c>
      <c r="N57" t="s">
        <v>9</v>
      </c>
      <c r="O57" s="4">
        <v>5147538.07</v>
      </c>
      <c r="P57" t="s">
        <v>10</v>
      </c>
      <c r="Q57" t="s">
        <v>10</v>
      </c>
      <c r="R57" t="s">
        <v>10</v>
      </c>
      <c r="S57" t="s">
        <v>10</v>
      </c>
      <c r="T57" t="s">
        <v>476</v>
      </c>
      <c r="U57" t="s">
        <v>21</v>
      </c>
      <c r="V57" t="s">
        <v>10</v>
      </c>
      <c r="W57" t="s">
        <v>10</v>
      </c>
      <c r="X57" s="15" t="s">
        <v>20311</v>
      </c>
      <c r="Y57" s="74" t="s">
        <v>20444</v>
      </c>
      <c r="Z57" s="74" t="s">
        <v>20443</v>
      </c>
      <c r="AA57" s="74" t="s">
        <v>20446</v>
      </c>
      <c r="AB57" t="str">
        <f>VLOOKUP(E57,Ventas!H:W,16,0)</f>
        <v>VM</v>
      </c>
    </row>
    <row r="58" spans="1:28" x14ac:dyDescent="0.2">
      <c r="A58" t="s">
        <v>2118</v>
      </c>
      <c r="B58" t="s">
        <v>2119</v>
      </c>
      <c r="C58" t="s">
        <v>10</v>
      </c>
      <c r="D58" t="s">
        <v>10</v>
      </c>
      <c r="E58" t="s">
        <v>2133</v>
      </c>
      <c r="F58" t="s">
        <v>2134</v>
      </c>
      <c r="G58" t="s">
        <v>1956</v>
      </c>
      <c r="H58" s="2">
        <v>45807</v>
      </c>
      <c r="I58" s="2">
        <v>45807</v>
      </c>
      <c r="J58" t="s">
        <v>2135</v>
      </c>
      <c r="K58" s="3">
        <v>6731874</v>
      </c>
      <c r="L58" t="s">
        <v>8</v>
      </c>
      <c r="M58" s="4">
        <v>7181.66</v>
      </c>
      <c r="N58" t="s">
        <v>9</v>
      </c>
      <c r="O58" s="4">
        <v>7181.66</v>
      </c>
      <c r="P58" t="s">
        <v>10</v>
      </c>
      <c r="Q58" t="s">
        <v>10</v>
      </c>
      <c r="R58" t="s">
        <v>10</v>
      </c>
      <c r="S58" t="s">
        <v>10</v>
      </c>
      <c r="T58" t="s">
        <v>476</v>
      </c>
      <c r="U58" t="s">
        <v>29</v>
      </c>
      <c r="V58" t="s">
        <v>10</v>
      </c>
      <c r="W58" t="s">
        <v>10</v>
      </c>
      <c r="X58" s="74" t="s">
        <v>20315</v>
      </c>
      <c r="Y58" s="74" t="s">
        <v>20444</v>
      </c>
      <c r="Z58" s="74" t="s">
        <v>20443</v>
      </c>
      <c r="AA58" s="74" t="s">
        <v>20446</v>
      </c>
      <c r="AB58" t="str">
        <f>VLOOKUP(E58,Ventas!H:W,16,0)</f>
        <v>SERV</v>
      </c>
    </row>
    <row r="59" spans="1:28" x14ac:dyDescent="0.2">
      <c r="A59" t="s">
        <v>2118</v>
      </c>
      <c r="B59" t="s">
        <v>2119</v>
      </c>
      <c r="C59" t="s">
        <v>10</v>
      </c>
      <c r="D59" t="s">
        <v>10</v>
      </c>
      <c r="E59" t="s">
        <v>338</v>
      </c>
      <c r="F59" t="s">
        <v>2136</v>
      </c>
      <c r="G59" t="s">
        <v>1989</v>
      </c>
      <c r="H59" s="2">
        <v>45664</v>
      </c>
      <c r="I59" s="2">
        <v>45664</v>
      </c>
      <c r="J59" t="s">
        <v>43</v>
      </c>
      <c r="K59" s="4">
        <v>-157187.07</v>
      </c>
      <c r="L59" t="s">
        <v>9</v>
      </c>
      <c r="M59" s="4">
        <v>-161751.44</v>
      </c>
      <c r="N59" t="s">
        <v>9</v>
      </c>
      <c r="O59" s="4">
        <v>-161751.44</v>
      </c>
      <c r="P59" t="s">
        <v>10</v>
      </c>
      <c r="Q59" t="s">
        <v>338</v>
      </c>
      <c r="R59" t="s">
        <v>338</v>
      </c>
      <c r="S59" t="s">
        <v>10</v>
      </c>
      <c r="T59" t="s">
        <v>44</v>
      </c>
      <c r="U59" t="s">
        <v>13</v>
      </c>
      <c r="V59" t="s">
        <v>10</v>
      </c>
      <c r="W59" t="s">
        <v>10</v>
      </c>
      <c r="X59" s="69" t="s">
        <v>20309</v>
      </c>
      <c r="Y59" s="69"/>
      <c r="Z59" s="69"/>
      <c r="AA59" s="69"/>
      <c r="AB59" t="e">
        <f>VLOOKUP(E59,Ventas!H:W,16,0)</f>
        <v>#N/A</v>
      </c>
    </row>
    <row r="60" spans="1:28" x14ac:dyDescent="0.2">
      <c r="A60" t="s">
        <v>2118</v>
      </c>
      <c r="B60" t="s">
        <v>2119</v>
      </c>
      <c r="C60" t="s">
        <v>10</v>
      </c>
      <c r="D60" t="s">
        <v>10</v>
      </c>
      <c r="E60" t="s">
        <v>338</v>
      </c>
      <c r="F60" t="s">
        <v>2137</v>
      </c>
      <c r="G60" t="s">
        <v>1989</v>
      </c>
      <c r="H60" s="2">
        <v>45700</v>
      </c>
      <c r="I60" s="2">
        <v>45700</v>
      </c>
      <c r="J60" t="s">
        <v>43</v>
      </c>
      <c r="K60" s="4">
        <v>-1131807.32</v>
      </c>
      <c r="L60" t="s">
        <v>9</v>
      </c>
      <c r="M60" s="4">
        <v>-1129428.3400000001</v>
      </c>
      <c r="N60" t="s">
        <v>9</v>
      </c>
      <c r="O60" s="4">
        <v>-1129428.3400000001</v>
      </c>
      <c r="P60" t="s">
        <v>10</v>
      </c>
      <c r="Q60" t="s">
        <v>338</v>
      </c>
      <c r="R60" t="s">
        <v>338</v>
      </c>
      <c r="S60" t="s">
        <v>10</v>
      </c>
      <c r="T60" t="s">
        <v>44</v>
      </c>
      <c r="U60" t="s">
        <v>17</v>
      </c>
      <c r="V60" t="s">
        <v>10</v>
      </c>
      <c r="W60" t="s">
        <v>10</v>
      </c>
      <c r="X60" s="69" t="s">
        <v>20309</v>
      </c>
      <c r="Y60" s="69"/>
      <c r="Z60" s="69"/>
      <c r="AA60" s="69"/>
      <c r="AB60" t="e">
        <f>VLOOKUP(E60,Ventas!H:W,16,0)</f>
        <v>#N/A</v>
      </c>
    </row>
    <row r="61" spans="1:28" x14ac:dyDescent="0.2">
      <c r="A61" t="s">
        <v>2118</v>
      </c>
      <c r="B61" t="s">
        <v>2119</v>
      </c>
      <c r="C61" t="s">
        <v>10</v>
      </c>
      <c r="D61" t="s">
        <v>10</v>
      </c>
      <c r="E61" t="s">
        <v>338</v>
      </c>
      <c r="F61" t="s">
        <v>2137</v>
      </c>
      <c r="G61" t="s">
        <v>1989</v>
      </c>
      <c r="H61" s="2">
        <v>45700</v>
      </c>
      <c r="I61" s="2">
        <v>45700</v>
      </c>
      <c r="J61" t="s">
        <v>43</v>
      </c>
      <c r="K61" s="4">
        <v>-88897.32</v>
      </c>
      <c r="L61" t="s">
        <v>9</v>
      </c>
      <c r="M61" s="4">
        <v>-88897.32</v>
      </c>
      <c r="N61" t="s">
        <v>9</v>
      </c>
      <c r="O61" s="4">
        <v>-88897.32</v>
      </c>
      <c r="P61" t="s">
        <v>10</v>
      </c>
      <c r="Q61" t="s">
        <v>338</v>
      </c>
      <c r="R61" t="s">
        <v>338</v>
      </c>
      <c r="S61" t="s">
        <v>10</v>
      </c>
      <c r="T61" t="s">
        <v>44</v>
      </c>
      <c r="U61" t="s">
        <v>17</v>
      </c>
      <c r="V61" t="s">
        <v>10</v>
      </c>
      <c r="W61" t="s">
        <v>10</v>
      </c>
      <c r="X61" s="69" t="s">
        <v>20309</v>
      </c>
      <c r="Y61" s="69"/>
      <c r="Z61" s="69"/>
      <c r="AA61" s="69"/>
      <c r="AB61" t="e">
        <f>VLOOKUP(E61,Ventas!H:W,16,0)</f>
        <v>#N/A</v>
      </c>
    </row>
    <row r="62" spans="1:28" x14ac:dyDescent="0.2">
      <c r="A62" t="s">
        <v>2118</v>
      </c>
      <c r="B62" t="s">
        <v>2119</v>
      </c>
      <c r="C62" t="s">
        <v>10</v>
      </c>
      <c r="D62" t="s">
        <v>10</v>
      </c>
      <c r="E62" t="s">
        <v>1656</v>
      </c>
      <c r="F62" t="s">
        <v>2138</v>
      </c>
      <c r="G62" t="s">
        <v>344</v>
      </c>
      <c r="H62" s="2">
        <v>45705</v>
      </c>
      <c r="I62" s="2">
        <v>45705</v>
      </c>
      <c r="J62" t="s">
        <v>43</v>
      </c>
      <c r="K62" s="4">
        <v>1105.81</v>
      </c>
      <c r="L62" t="s">
        <v>9</v>
      </c>
      <c r="M62" s="4">
        <v>1047.2</v>
      </c>
      <c r="N62" t="s">
        <v>9</v>
      </c>
      <c r="O62" s="4">
        <v>1047.2</v>
      </c>
      <c r="P62" t="s">
        <v>10</v>
      </c>
      <c r="Q62" t="s">
        <v>10</v>
      </c>
      <c r="R62" t="s">
        <v>1656</v>
      </c>
      <c r="S62" t="s">
        <v>10</v>
      </c>
      <c r="T62" t="s">
        <v>44</v>
      </c>
      <c r="U62" t="s">
        <v>17</v>
      </c>
      <c r="V62" t="s">
        <v>10</v>
      </c>
      <c r="W62" t="s">
        <v>10</v>
      </c>
      <c r="X62" s="69" t="s">
        <v>20309</v>
      </c>
      <c r="Y62" s="69"/>
      <c r="Z62" s="69"/>
      <c r="AA62" s="69"/>
      <c r="AB62" t="e">
        <f>VLOOKUP(E62,Ventas!H:W,16,0)</f>
        <v>#N/A</v>
      </c>
    </row>
    <row r="63" spans="1:28" x14ac:dyDescent="0.2">
      <c r="A63" t="s">
        <v>2118</v>
      </c>
      <c r="B63" t="s">
        <v>2119</v>
      </c>
      <c r="C63" t="s">
        <v>10</v>
      </c>
      <c r="D63" t="s">
        <v>10</v>
      </c>
      <c r="E63" t="s">
        <v>1656</v>
      </c>
      <c r="F63" t="s">
        <v>2138</v>
      </c>
      <c r="G63" t="s">
        <v>344</v>
      </c>
      <c r="H63" s="2">
        <v>45705</v>
      </c>
      <c r="I63" s="2">
        <v>45705</v>
      </c>
      <c r="J63" t="s">
        <v>43</v>
      </c>
      <c r="K63" s="4">
        <v>-1105.81</v>
      </c>
      <c r="L63" t="s">
        <v>9</v>
      </c>
      <c r="M63" s="4">
        <v>-1047.2</v>
      </c>
      <c r="N63" t="s">
        <v>9</v>
      </c>
      <c r="O63" s="4">
        <v>-1047.2</v>
      </c>
      <c r="P63" t="s">
        <v>10</v>
      </c>
      <c r="Q63" t="s">
        <v>10</v>
      </c>
      <c r="R63" t="s">
        <v>1656</v>
      </c>
      <c r="S63" t="s">
        <v>10</v>
      </c>
      <c r="T63" t="s">
        <v>44</v>
      </c>
      <c r="U63" t="s">
        <v>17</v>
      </c>
      <c r="V63" t="s">
        <v>10</v>
      </c>
      <c r="W63" t="s">
        <v>10</v>
      </c>
      <c r="X63" s="69" t="s">
        <v>20309</v>
      </c>
      <c r="Y63" s="69"/>
      <c r="Z63" s="69"/>
      <c r="AA63" s="69"/>
      <c r="AB63" t="e">
        <f>VLOOKUP(E63,Ventas!H:W,16,0)</f>
        <v>#N/A</v>
      </c>
    </row>
    <row r="64" spans="1:28" x14ac:dyDescent="0.2">
      <c r="A64" t="s">
        <v>2118</v>
      </c>
      <c r="B64" t="s">
        <v>2119</v>
      </c>
      <c r="C64" t="s">
        <v>10</v>
      </c>
      <c r="D64" t="s">
        <v>2139</v>
      </c>
      <c r="E64" t="s">
        <v>2140</v>
      </c>
      <c r="F64" t="s">
        <v>2141</v>
      </c>
      <c r="G64" t="s">
        <v>55</v>
      </c>
      <c r="H64" s="2">
        <v>45698</v>
      </c>
      <c r="I64" s="2">
        <v>45698</v>
      </c>
      <c r="J64" t="s">
        <v>2142</v>
      </c>
      <c r="K64" s="3">
        <v>47021</v>
      </c>
      <c r="L64" t="s">
        <v>8</v>
      </c>
      <c r="M64" s="4">
        <v>48.95</v>
      </c>
      <c r="N64" t="s">
        <v>9</v>
      </c>
      <c r="O64" s="4">
        <v>48.95</v>
      </c>
      <c r="P64" t="s">
        <v>10</v>
      </c>
      <c r="Q64" t="s">
        <v>2143</v>
      </c>
      <c r="R64" t="s">
        <v>10</v>
      </c>
      <c r="S64" t="s">
        <v>10</v>
      </c>
      <c r="T64" t="s">
        <v>1913</v>
      </c>
      <c r="U64" t="s">
        <v>17</v>
      </c>
      <c r="V64" t="s">
        <v>10</v>
      </c>
      <c r="W64" t="s">
        <v>10</v>
      </c>
      <c r="X64" s="74" t="s">
        <v>20313</v>
      </c>
      <c r="Y64" s="74" t="s">
        <v>20444</v>
      </c>
      <c r="Z64" s="74" t="s">
        <v>20443</v>
      </c>
      <c r="AA64" s="74" t="s">
        <v>20446</v>
      </c>
      <c r="AB64" t="e">
        <f>VLOOKUP(E64,Ventas!H:W,16,0)</f>
        <v>#N/A</v>
      </c>
    </row>
    <row r="65" spans="1:28" x14ac:dyDescent="0.2">
      <c r="A65" t="s">
        <v>2118</v>
      </c>
      <c r="B65" t="s">
        <v>2119</v>
      </c>
      <c r="C65" t="s">
        <v>10</v>
      </c>
      <c r="D65" t="s">
        <v>10</v>
      </c>
      <c r="E65" t="s">
        <v>2144</v>
      </c>
      <c r="F65" t="s">
        <v>2145</v>
      </c>
      <c r="G65" t="s">
        <v>1989</v>
      </c>
      <c r="H65" s="2">
        <v>45715</v>
      </c>
      <c r="I65" s="2">
        <v>45715</v>
      </c>
      <c r="J65" t="s">
        <v>2142</v>
      </c>
      <c r="K65" s="3">
        <v>-47021</v>
      </c>
      <c r="L65" t="s">
        <v>8</v>
      </c>
      <c r="M65" s="4">
        <v>-48.95</v>
      </c>
      <c r="N65" t="s">
        <v>9</v>
      </c>
      <c r="O65" s="4">
        <v>-48.95</v>
      </c>
      <c r="P65" t="s">
        <v>10</v>
      </c>
      <c r="Q65" t="s">
        <v>2146</v>
      </c>
      <c r="R65" t="s">
        <v>2146</v>
      </c>
      <c r="S65" t="s">
        <v>10</v>
      </c>
      <c r="T65" t="s">
        <v>103</v>
      </c>
      <c r="U65" t="s">
        <v>17</v>
      </c>
      <c r="V65" t="s">
        <v>10</v>
      </c>
      <c r="W65" t="s">
        <v>10</v>
      </c>
      <c r="X65" s="69" t="s">
        <v>20309</v>
      </c>
      <c r="Y65" s="69"/>
      <c r="Z65" s="69"/>
      <c r="AA65" s="69"/>
      <c r="AB65" t="e">
        <f>VLOOKUP(E65,Ventas!H:W,16,0)</f>
        <v>#N/A</v>
      </c>
    </row>
    <row r="66" spans="1:28" x14ac:dyDescent="0.2">
      <c r="A66" t="s">
        <v>2118</v>
      </c>
      <c r="B66" t="s">
        <v>2119</v>
      </c>
      <c r="C66" t="s">
        <v>10</v>
      </c>
      <c r="D66" t="s">
        <v>2139</v>
      </c>
      <c r="E66" t="s">
        <v>2147</v>
      </c>
      <c r="F66" t="s">
        <v>2148</v>
      </c>
      <c r="G66" t="s">
        <v>55</v>
      </c>
      <c r="H66" s="2">
        <v>45747</v>
      </c>
      <c r="I66" s="2">
        <v>45747</v>
      </c>
      <c r="J66" t="s">
        <v>2149</v>
      </c>
      <c r="K66" s="3">
        <v>12340</v>
      </c>
      <c r="L66" t="s">
        <v>8</v>
      </c>
      <c r="M66" s="4">
        <v>13.04</v>
      </c>
      <c r="N66" t="s">
        <v>9</v>
      </c>
      <c r="O66" s="4">
        <v>13.04</v>
      </c>
      <c r="P66" t="s">
        <v>10</v>
      </c>
      <c r="Q66" t="s">
        <v>2150</v>
      </c>
      <c r="R66" t="s">
        <v>10</v>
      </c>
      <c r="S66" t="s">
        <v>10</v>
      </c>
      <c r="T66" t="s">
        <v>1913</v>
      </c>
      <c r="U66" t="s">
        <v>21</v>
      </c>
      <c r="V66" t="s">
        <v>10</v>
      </c>
      <c r="W66" t="s">
        <v>10</v>
      </c>
      <c r="X66" s="74" t="s">
        <v>20313</v>
      </c>
      <c r="Y66" s="74" t="s">
        <v>20444</v>
      </c>
      <c r="Z66" s="74" t="s">
        <v>20443</v>
      </c>
      <c r="AA66" s="74" t="s">
        <v>20446</v>
      </c>
      <c r="AB66" t="e">
        <f>VLOOKUP(E66,Ventas!H:W,16,0)</f>
        <v>#N/A</v>
      </c>
    </row>
    <row r="67" spans="1:28" x14ac:dyDescent="0.2">
      <c r="A67" s="111" t="s">
        <v>2151</v>
      </c>
      <c r="B67" s="111" t="s">
        <v>2152</v>
      </c>
      <c r="C67" s="111" t="s">
        <v>10</v>
      </c>
      <c r="D67" s="111" t="s">
        <v>10</v>
      </c>
      <c r="E67" s="111" t="s">
        <v>2153</v>
      </c>
      <c r="F67" s="111" t="s">
        <v>2154</v>
      </c>
      <c r="G67" s="111" t="s">
        <v>351</v>
      </c>
      <c r="H67" s="112">
        <v>45688</v>
      </c>
      <c r="I67" s="112">
        <v>45688</v>
      </c>
      <c r="J67" s="111" t="s">
        <v>2155</v>
      </c>
      <c r="K67" s="113">
        <v>112985789</v>
      </c>
      <c r="L67" s="111" t="s">
        <v>8</v>
      </c>
      <c r="M67" s="114">
        <v>114797.29</v>
      </c>
      <c r="N67" s="111" t="s">
        <v>9</v>
      </c>
      <c r="O67" s="114">
        <v>114797.29</v>
      </c>
      <c r="P67" s="111" t="s">
        <v>2156</v>
      </c>
      <c r="Q67" s="111" t="s">
        <v>2157</v>
      </c>
      <c r="R67" s="111" t="s">
        <v>2153</v>
      </c>
      <c r="S67" s="111" t="s">
        <v>10</v>
      </c>
      <c r="T67" s="111" t="s">
        <v>1913</v>
      </c>
      <c r="U67" s="111" t="s">
        <v>13</v>
      </c>
      <c r="V67" s="111" t="s">
        <v>10</v>
      </c>
      <c r="W67" s="111" t="s">
        <v>10</v>
      </c>
      <c r="X67" s="111"/>
      <c r="Y67" s="111"/>
      <c r="Z67" s="111"/>
      <c r="AA67" s="111"/>
      <c r="AB67" s="111" t="e">
        <f>VLOOKUP(E67,Ventas!H:W,16,0)</f>
        <v>#N/A</v>
      </c>
    </row>
    <row r="68" spans="1:28" x14ac:dyDescent="0.2">
      <c r="A68" s="111" t="s">
        <v>2151</v>
      </c>
      <c r="B68" s="111" t="s">
        <v>2152</v>
      </c>
      <c r="C68" s="111" t="s">
        <v>10</v>
      </c>
      <c r="D68" s="111" t="s">
        <v>10</v>
      </c>
      <c r="E68" s="111" t="s">
        <v>2153</v>
      </c>
      <c r="F68" s="111" t="s">
        <v>2158</v>
      </c>
      <c r="G68" s="111" t="s">
        <v>344</v>
      </c>
      <c r="H68" s="112">
        <v>45688</v>
      </c>
      <c r="I68" s="112">
        <v>45688</v>
      </c>
      <c r="J68" s="111" t="s">
        <v>2155</v>
      </c>
      <c r="K68" s="113">
        <v>-112985789</v>
      </c>
      <c r="L68" s="111" t="s">
        <v>8</v>
      </c>
      <c r="M68" s="114">
        <v>-114797.29</v>
      </c>
      <c r="N68" s="111" t="s">
        <v>9</v>
      </c>
      <c r="O68" s="114">
        <v>-114797.29</v>
      </c>
      <c r="P68" s="111" t="s">
        <v>2156</v>
      </c>
      <c r="Q68" s="111" t="s">
        <v>2157</v>
      </c>
      <c r="R68" s="111" t="s">
        <v>2153</v>
      </c>
      <c r="S68" s="111" t="s">
        <v>10</v>
      </c>
      <c r="T68" s="111" t="s">
        <v>1913</v>
      </c>
      <c r="U68" s="111" t="s">
        <v>13</v>
      </c>
      <c r="V68" s="111" t="s">
        <v>10</v>
      </c>
      <c r="W68" s="111" t="s">
        <v>10</v>
      </c>
      <c r="X68" s="111"/>
      <c r="Y68" s="111"/>
      <c r="Z68" s="111"/>
      <c r="AA68" s="111"/>
      <c r="AB68" s="111" t="e">
        <f>VLOOKUP(E68,Ventas!H:W,16,0)</f>
        <v>#N/A</v>
      </c>
    </row>
    <row r="69" spans="1:28" x14ac:dyDescent="0.2">
      <c r="A69" s="111" t="s">
        <v>2151</v>
      </c>
      <c r="B69" s="111" t="s">
        <v>2152</v>
      </c>
      <c r="C69" s="111" t="s">
        <v>10</v>
      </c>
      <c r="D69" s="111" t="s">
        <v>10</v>
      </c>
      <c r="E69" s="111" t="s">
        <v>2153</v>
      </c>
      <c r="F69" s="111" t="s">
        <v>2159</v>
      </c>
      <c r="G69" s="111" t="s">
        <v>351</v>
      </c>
      <c r="H69" s="112">
        <v>45688</v>
      </c>
      <c r="I69" s="112">
        <v>45688</v>
      </c>
      <c r="J69" s="111" t="s">
        <v>2155</v>
      </c>
      <c r="K69" s="113">
        <v>112985789</v>
      </c>
      <c r="L69" s="111" t="s">
        <v>8</v>
      </c>
      <c r="M69" s="114">
        <v>114797.29</v>
      </c>
      <c r="N69" s="111" t="s">
        <v>9</v>
      </c>
      <c r="O69" s="114">
        <v>114797.29</v>
      </c>
      <c r="P69" s="111" t="s">
        <v>2156</v>
      </c>
      <c r="Q69" s="111" t="s">
        <v>2157</v>
      </c>
      <c r="R69" s="111" t="s">
        <v>2153</v>
      </c>
      <c r="S69" s="111" t="s">
        <v>10</v>
      </c>
      <c r="T69" s="111" t="s">
        <v>1913</v>
      </c>
      <c r="U69" s="111" t="s">
        <v>13</v>
      </c>
      <c r="V69" s="111" t="s">
        <v>10</v>
      </c>
      <c r="W69" s="111" t="s">
        <v>10</v>
      </c>
      <c r="X69" s="111"/>
      <c r="Y69" s="111"/>
      <c r="Z69" s="111"/>
      <c r="AA69" s="111"/>
      <c r="AB69" s="111" t="e">
        <f>VLOOKUP(E69,Ventas!H:W,16,0)</f>
        <v>#N/A</v>
      </c>
    </row>
    <row r="70" spans="1:28" x14ac:dyDescent="0.2">
      <c r="A70" s="111" t="s">
        <v>2151</v>
      </c>
      <c r="B70" s="111" t="s">
        <v>2152</v>
      </c>
      <c r="C70" s="111" t="s">
        <v>10</v>
      </c>
      <c r="D70" s="111" t="s">
        <v>10</v>
      </c>
      <c r="E70" s="111" t="s">
        <v>2153</v>
      </c>
      <c r="F70" s="111" t="s">
        <v>2160</v>
      </c>
      <c r="G70" s="111" t="s">
        <v>344</v>
      </c>
      <c r="H70" s="112">
        <v>45688</v>
      </c>
      <c r="I70" s="112">
        <v>45689</v>
      </c>
      <c r="J70" s="111" t="s">
        <v>2155</v>
      </c>
      <c r="K70" s="113">
        <v>-112985789</v>
      </c>
      <c r="L70" s="111" t="s">
        <v>8</v>
      </c>
      <c r="M70" s="114">
        <v>-114797.29</v>
      </c>
      <c r="N70" s="111" t="s">
        <v>9</v>
      </c>
      <c r="O70" s="114">
        <v>-114797.29</v>
      </c>
      <c r="P70" s="111" t="s">
        <v>2156</v>
      </c>
      <c r="Q70" s="111" t="s">
        <v>2157</v>
      </c>
      <c r="R70" s="111" t="s">
        <v>2153</v>
      </c>
      <c r="S70" s="111" t="s">
        <v>10</v>
      </c>
      <c r="T70" s="111" t="s">
        <v>1913</v>
      </c>
      <c r="U70" s="111" t="s">
        <v>17</v>
      </c>
      <c r="V70" s="111" t="s">
        <v>10</v>
      </c>
      <c r="W70" s="111" t="s">
        <v>10</v>
      </c>
      <c r="X70" s="111"/>
      <c r="Y70" s="111"/>
      <c r="Z70" s="111"/>
      <c r="AA70" s="111"/>
      <c r="AB70" s="111" t="e">
        <f>VLOOKUP(E70,Ventas!H:W,16,0)</f>
        <v>#N/A</v>
      </c>
    </row>
    <row r="71" spans="1:28" x14ac:dyDescent="0.2">
      <c r="A71" s="111" t="s">
        <v>2151</v>
      </c>
      <c r="B71" s="111" t="s">
        <v>2152</v>
      </c>
      <c r="C71" s="111" t="s">
        <v>10</v>
      </c>
      <c r="D71" s="111" t="s">
        <v>10</v>
      </c>
      <c r="E71" s="111" t="s">
        <v>10</v>
      </c>
      <c r="F71" s="111" t="s">
        <v>2161</v>
      </c>
      <c r="G71" s="111" t="s">
        <v>351</v>
      </c>
      <c r="H71" s="112">
        <v>45716</v>
      </c>
      <c r="I71" s="112">
        <v>45716</v>
      </c>
      <c r="J71" s="111" t="s">
        <v>2162</v>
      </c>
      <c r="K71" s="113">
        <v>243985600</v>
      </c>
      <c r="L71" s="111" t="s">
        <v>8</v>
      </c>
      <c r="M71" s="114">
        <v>255691.14</v>
      </c>
      <c r="N71" s="111" t="s">
        <v>9</v>
      </c>
      <c r="O71" s="114">
        <v>255691.14</v>
      </c>
      <c r="P71" s="111" t="s">
        <v>2156</v>
      </c>
      <c r="Q71" s="111" t="s">
        <v>2157</v>
      </c>
      <c r="R71" s="111" t="s">
        <v>2163</v>
      </c>
      <c r="S71" s="111" t="s">
        <v>10</v>
      </c>
      <c r="T71" s="111" t="s">
        <v>1913</v>
      </c>
      <c r="U71" s="111" t="s">
        <v>17</v>
      </c>
      <c r="V71" s="111" t="s">
        <v>10</v>
      </c>
      <c r="W71" s="111" t="s">
        <v>10</v>
      </c>
      <c r="X71" s="111"/>
      <c r="Y71" s="111"/>
      <c r="Z71" s="111"/>
      <c r="AA71" s="111"/>
      <c r="AB71" s="111" t="str">
        <f>VLOOKUP(E71,Ventas!H:W,16,0)</f>
        <v/>
      </c>
    </row>
    <row r="72" spans="1:28" x14ac:dyDescent="0.2">
      <c r="A72" s="111" t="s">
        <v>2151</v>
      </c>
      <c r="B72" s="111" t="s">
        <v>2152</v>
      </c>
      <c r="C72" s="111" t="s">
        <v>10</v>
      </c>
      <c r="D72" s="111" t="s">
        <v>10</v>
      </c>
      <c r="E72" s="111" t="s">
        <v>10</v>
      </c>
      <c r="F72" s="111" t="s">
        <v>2164</v>
      </c>
      <c r="G72" s="111" t="s">
        <v>344</v>
      </c>
      <c r="H72" s="112">
        <v>45716</v>
      </c>
      <c r="I72" s="112">
        <v>45716</v>
      </c>
      <c r="J72" s="111" t="s">
        <v>2162</v>
      </c>
      <c r="K72" s="113">
        <v>-243985600</v>
      </c>
      <c r="L72" s="111" t="s">
        <v>8</v>
      </c>
      <c r="M72" s="114">
        <v>-255691.14</v>
      </c>
      <c r="N72" s="111" t="s">
        <v>9</v>
      </c>
      <c r="O72" s="114">
        <v>-255691.14</v>
      </c>
      <c r="P72" s="111" t="s">
        <v>2156</v>
      </c>
      <c r="Q72" s="111" t="s">
        <v>2157</v>
      </c>
      <c r="R72" s="111" t="s">
        <v>2163</v>
      </c>
      <c r="S72" s="111" t="s">
        <v>10</v>
      </c>
      <c r="T72" s="111" t="s">
        <v>1913</v>
      </c>
      <c r="U72" s="111" t="s">
        <v>17</v>
      </c>
      <c r="V72" s="111" t="s">
        <v>10</v>
      </c>
      <c r="W72" s="111" t="s">
        <v>10</v>
      </c>
      <c r="X72" s="111"/>
      <c r="Y72" s="111"/>
      <c r="Z72" s="111"/>
      <c r="AA72" s="111"/>
      <c r="AB72" s="111" t="str">
        <f>VLOOKUP(E72,Ventas!H:W,16,0)</f>
        <v/>
      </c>
    </row>
    <row r="73" spans="1:28" x14ac:dyDescent="0.2">
      <c r="A73" s="111" t="s">
        <v>2151</v>
      </c>
      <c r="B73" s="111" t="s">
        <v>2152</v>
      </c>
      <c r="C73" s="111" t="s">
        <v>10</v>
      </c>
      <c r="D73" s="111" t="s">
        <v>10</v>
      </c>
      <c r="E73" s="111" t="s">
        <v>2163</v>
      </c>
      <c r="F73" s="111" t="s">
        <v>2165</v>
      </c>
      <c r="G73" s="111" t="s">
        <v>351</v>
      </c>
      <c r="H73" s="112">
        <v>45716</v>
      </c>
      <c r="I73" s="112">
        <v>45716</v>
      </c>
      <c r="J73" s="111" t="s">
        <v>2162</v>
      </c>
      <c r="K73" s="113">
        <v>243985600</v>
      </c>
      <c r="L73" s="111" t="s">
        <v>8</v>
      </c>
      <c r="M73" s="114">
        <v>255691.14</v>
      </c>
      <c r="N73" s="111" t="s">
        <v>9</v>
      </c>
      <c r="O73" s="114">
        <v>255691.14</v>
      </c>
      <c r="P73" s="111" t="s">
        <v>2156</v>
      </c>
      <c r="Q73" s="111" t="s">
        <v>2157</v>
      </c>
      <c r="R73" s="111" t="s">
        <v>2163</v>
      </c>
      <c r="S73" s="111" t="s">
        <v>10</v>
      </c>
      <c r="T73" s="111" t="s">
        <v>1913</v>
      </c>
      <c r="U73" s="111" t="s">
        <v>17</v>
      </c>
      <c r="V73" s="111" t="s">
        <v>10</v>
      </c>
      <c r="W73" s="111" t="s">
        <v>10</v>
      </c>
      <c r="X73" s="111"/>
      <c r="Y73" s="111"/>
      <c r="Z73" s="111"/>
      <c r="AA73" s="111"/>
      <c r="AB73" s="111" t="e">
        <f>VLOOKUP(E73,Ventas!H:W,16,0)</f>
        <v>#N/A</v>
      </c>
    </row>
    <row r="74" spans="1:28" x14ac:dyDescent="0.2">
      <c r="A74" s="111" t="s">
        <v>2151</v>
      </c>
      <c r="B74" s="111" t="s">
        <v>2152</v>
      </c>
      <c r="C74" s="111" t="s">
        <v>10</v>
      </c>
      <c r="D74" s="111" t="s">
        <v>10</v>
      </c>
      <c r="E74" s="111" t="s">
        <v>2163</v>
      </c>
      <c r="F74" s="111" t="s">
        <v>2166</v>
      </c>
      <c r="G74" s="111" t="s">
        <v>344</v>
      </c>
      <c r="H74" s="112">
        <v>45716</v>
      </c>
      <c r="I74" s="112">
        <v>45717</v>
      </c>
      <c r="J74" s="111" t="s">
        <v>2162</v>
      </c>
      <c r="K74" s="113">
        <v>-243985600</v>
      </c>
      <c r="L74" s="111" t="s">
        <v>8</v>
      </c>
      <c r="M74" s="114">
        <v>-255691.14</v>
      </c>
      <c r="N74" s="111" t="s">
        <v>9</v>
      </c>
      <c r="O74" s="114">
        <v>-255691.14</v>
      </c>
      <c r="P74" s="111" t="s">
        <v>2156</v>
      </c>
      <c r="Q74" s="111" t="s">
        <v>2157</v>
      </c>
      <c r="R74" s="111" t="s">
        <v>2163</v>
      </c>
      <c r="S74" s="111" t="s">
        <v>10</v>
      </c>
      <c r="T74" s="111" t="s">
        <v>1913</v>
      </c>
      <c r="U74" s="111" t="s">
        <v>21</v>
      </c>
      <c r="V74" s="111" t="s">
        <v>10</v>
      </c>
      <c r="W74" s="111" t="s">
        <v>10</v>
      </c>
      <c r="X74" s="111"/>
      <c r="Y74" s="111"/>
      <c r="Z74" s="111"/>
      <c r="AA74" s="111"/>
      <c r="AB74" s="111" t="e">
        <f>VLOOKUP(E74,Ventas!H:W,16,0)</f>
        <v>#N/A</v>
      </c>
    </row>
    <row r="75" spans="1:28" x14ac:dyDescent="0.2">
      <c r="A75" s="111" t="s">
        <v>2151</v>
      </c>
      <c r="B75" s="111" t="s">
        <v>2152</v>
      </c>
      <c r="C75" s="111" t="s">
        <v>10</v>
      </c>
      <c r="D75" s="111" t="s">
        <v>10</v>
      </c>
      <c r="E75" s="111" t="s">
        <v>2167</v>
      </c>
      <c r="F75" s="111" t="s">
        <v>2168</v>
      </c>
      <c r="G75" s="111" t="s">
        <v>351</v>
      </c>
      <c r="H75" s="112">
        <v>45747</v>
      </c>
      <c r="I75" s="112">
        <v>45747</v>
      </c>
      <c r="J75" s="111" t="s">
        <v>2169</v>
      </c>
      <c r="K75" s="113">
        <v>316102868</v>
      </c>
      <c r="L75" s="111" t="s">
        <v>8</v>
      </c>
      <c r="M75" s="114">
        <v>331668.05</v>
      </c>
      <c r="N75" s="111" t="s">
        <v>9</v>
      </c>
      <c r="O75" s="114">
        <v>331668.05</v>
      </c>
      <c r="P75" s="111" t="s">
        <v>10</v>
      </c>
      <c r="Q75" s="111" t="s">
        <v>2157</v>
      </c>
      <c r="R75" s="111" t="s">
        <v>2170</v>
      </c>
      <c r="S75" s="111" t="s">
        <v>10</v>
      </c>
      <c r="T75" s="111" t="s">
        <v>1913</v>
      </c>
      <c r="U75" s="111" t="s">
        <v>21</v>
      </c>
      <c r="V75" s="111" t="s">
        <v>10</v>
      </c>
      <c r="W75" s="111" t="s">
        <v>10</v>
      </c>
      <c r="X75" s="111"/>
      <c r="Y75" s="111"/>
      <c r="Z75" s="111"/>
      <c r="AA75" s="111"/>
      <c r="AB75" s="111" t="e">
        <f>VLOOKUP(E75,Ventas!H:W,16,0)</f>
        <v>#N/A</v>
      </c>
    </row>
    <row r="76" spans="1:28" x14ac:dyDescent="0.2">
      <c r="A76" s="111" t="s">
        <v>2151</v>
      </c>
      <c r="B76" s="111" t="s">
        <v>2152</v>
      </c>
      <c r="C76" s="111" t="s">
        <v>10</v>
      </c>
      <c r="D76" s="111" t="s">
        <v>10</v>
      </c>
      <c r="E76" s="111" t="s">
        <v>2167</v>
      </c>
      <c r="F76" s="111" t="s">
        <v>2171</v>
      </c>
      <c r="G76" s="111" t="s">
        <v>344</v>
      </c>
      <c r="H76" s="112">
        <v>45747</v>
      </c>
      <c r="I76" s="112">
        <v>45747</v>
      </c>
      <c r="J76" s="111" t="s">
        <v>2169</v>
      </c>
      <c r="K76" s="113">
        <v>-316102868</v>
      </c>
      <c r="L76" s="111" t="s">
        <v>8</v>
      </c>
      <c r="M76" s="114">
        <v>-331668.05</v>
      </c>
      <c r="N76" s="111" t="s">
        <v>9</v>
      </c>
      <c r="O76" s="114">
        <v>-331668.05</v>
      </c>
      <c r="P76" s="111" t="s">
        <v>10</v>
      </c>
      <c r="Q76" s="111" t="s">
        <v>2157</v>
      </c>
      <c r="R76" s="111" t="s">
        <v>2170</v>
      </c>
      <c r="S76" s="111" t="s">
        <v>10</v>
      </c>
      <c r="T76" s="111" t="s">
        <v>1913</v>
      </c>
      <c r="U76" s="111" t="s">
        <v>21</v>
      </c>
      <c r="V76" s="111" t="s">
        <v>10</v>
      </c>
      <c r="W76" s="111" t="s">
        <v>10</v>
      </c>
      <c r="X76" s="111"/>
      <c r="Y76" s="111"/>
      <c r="Z76" s="111"/>
      <c r="AA76" s="111"/>
      <c r="AB76" s="111" t="e">
        <f>VLOOKUP(E76,Ventas!H:W,16,0)</f>
        <v>#N/A</v>
      </c>
    </row>
    <row r="77" spans="1:28" x14ac:dyDescent="0.2">
      <c r="A77" s="111" t="s">
        <v>2151</v>
      </c>
      <c r="B77" s="111" t="s">
        <v>2152</v>
      </c>
      <c r="C77" s="111" t="s">
        <v>10</v>
      </c>
      <c r="D77" s="111" t="s">
        <v>10</v>
      </c>
      <c r="E77" s="111" t="s">
        <v>2167</v>
      </c>
      <c r="F77" s="111" t="s">
        <v>2172</v>
      </c>
      <c r="G77" s="111" t="s">
        <v>351</v>
      </c>
      <c r="H77" s="112">
        <v>45747</v>
      </c>
      <c r="I77" s="112">
        <v>45747</v>
      </c>
      <c r="J77" s="111" t="s">
        <v>2169</v>
      </c>
      <c r="K77" s="113">
        <v>316102868</v>
      </c>
      <c r="L77" s="111" t="s">
        <v>8</v>
      </c>
      <c r="M77" s="114">
        <v>331668.05</v>
      </c>
      <c r="N77" s="111" t="s">
        <v>9</v>
      </c>
      <c r="O77" s="114">
        <v>331668.05</v>
      </c>
      <c r="P77" s="111" t="s">
        <v>10</v>
      </c>
      <c r="Q77" s="111" t="s">
        <v>2157</v>
      </c>
      <c r="R77" s="111" t="s">
        <v>2170</v>
      </c>
      <c r="S77" s="111" t="s">
        <v>10</v>
      </c>
      <c r="T77" s="111" t="s">
        <v>1913</v>
      </c>
      <c r="U77" s="111" t="s">
        <v>21</v>
      </c>
      <c r="V77" s="111" t="s">
        <v>10</v>
      </c>
      <c r="W77" s="111" t="s">
        <v>10</v>
      </c>
      <c r="X77" s="111"/>
      <c r="Y77" s="111"/>
      <c r="Z77" s="111"/>
      <c r="AA77" s="111"/>
      <c r="AB77" s="111" t="e">
        <f>VLOOKUP(E77,Ventas!H:W,16,0)</f>
        <v>#N/A</v>
      </c>
    </row>
    <row r="78" spans="1:28" x14ac:dyDescent="0.2">
      <c r="A78" t="s">
        <v>2151</v>
      </c>
      <c r="B78" t="s">
        <v>2152</v>
      </c>
      <c r="C78" t="s">
        <v>10</v>
      </c>
      <c r="D78" t="s">
        <v>10</v>
      </c>
      <c r="E78" t="s">
        <v>2173</v>
      </c>
      <c r="F78" t="s">
        <v>2174</v>
      </c>
      <c r="G78" t="s">
        <v>2175</v>
      </c>
      <c r="H78" s="2">
        <v>45772</v>
      </c>
      <c r="I78" s="2">
        <v>45772</v>
      </c>
      <c r="J78" t="s">
        <v>2176</v>
      </c>
      <c r="K78" s="3">
        <v>-1151394847</v>
      </c>
      <c r="L78" t="s">
        <v>8</v>
      </c>
      <c r="M78" s="4">
        <v>-1227748.53</v>
      </c>
      <c r="N78" t="s">
        <v>9</v>
      </c>
      <c r="O78" s="4">
        <v>-1227748.53</v>
      </c>
      <c r="P78" t="s">
        <v>10</v>
      </c>
      <c r="Q78" t="s">
        <v>2177</v>
      </c>
      <c r="R78" t="s">
        <v>2177</v>
      </c>
      <c r="S78" t="s">
        <v>10</v>
      </c>
      <c r="T78" t="s">
        <v>99</v>
      </c>
      <c r="U78" t="s">
        <v>25</v>
      </c>
      <c r="V78" t="s">
        <v>10</v>
      </c>
      <c r="W78" t="s">
        <v>10</v>
      </c>
      <c r="X78" s="69" t="s">
        <v>20309</v>
      </c>
      <c r="Y78" s="69"/>
      <c r="Z78" s="69"/>
      <c r="AA78" s="69"/>
      <c r="AB78" t="e">
        <f>VLOOKUP(E78,Ventas!H:W,16,0)</f>
        <v>#N/A</v>
      </c>
    </row>
    <row r="79" spans="1:28" x14ac:dyDescent="0.2">
      <c r="A79" s="111" t="s">
        <v>2151</v>
      </c>
      <c r="B79" s="111" t="s">
        <v>2152</v>
      </c>
      <c r="C79" s="111" t="s">
        <v>10</v>
      </c>
      <c r="D79" s="111" t="s">
        <v>10</v>
      </c>
      <c r="E79" s="111" t="s">
        <v>2167</v>
      </c>
      <c r="F79" s="111" t="s">
        <v>2178</v>
      </c>
      <c r="G79" s="111" t="s">
        <v>344</v>
      </c>
      <c r="H79" s="112">
        <v>45747</v>
      </c>
      <c r="I79" s="112">
        <v>45748</v>
      </c>
      <c r="J79" s="111" t="s">
        <v>2169</v>
      </c>
      <c r="K79" s="113">
        <v>-316102868</v>
      </c>
      <c r="L79" s="111" t="s">
        <v>8</v>
      </c>
      <c r="M79" s="114">
        <v>-331668.05</v>
      </c>
      <c r="N79" s="111" t="s">
        <v>9</v>
      </c>
      <c r="O79" s="114">
        <v>-331668.05</v>
      </c>
      <c r="P79" s="111" t="s">
        <v>10</v>
      </c>
      <c r="Q79" s="111" t="s">
        <v>2157</v>
      </c>
      <c r="R79" s="111" t="s">
        <v>2170</v>
      </c>
      <c r="S79" s="111" t="s">
        <v>10</v>
      </c>
      <c r="T79" s="111" t="s">
        <v>1913</v>
      </c>
      <c r="U79" s="111" t="s">
        <v>25</v>
      </c>
      <c r="V79" s="111" t="s">
        <v>10</v>
      </c>
      <c r="W79" s="111" t="s">
        <v>10</v>
      </c>
      <c r="X79" s="111"/>
      <c r="Y79" s="111"/>
      <c r="Z79" s="111"/>
      <c r="AA79" s="111"/>
      <c r="AB79" s="111" t="e">
        <f>VLOOKUP(E79,Ventas!H:W,16,0)</f>
        <v>#N/A</v>
      </c>
    </row>
    <row r="80" spans="1:28" x14ac:dyDescent="0.2">
      <c r="A80" s="111" t="s">
        <v>2151</v>
      </c>
      <c r="B80" s="111" t="s">
        <v>2152</v>
      </c>
      <c r="C80" s="111" t="s">
        <v>10</v>
      </c>
      <c r="D80" s="111" t="s">
        <v>10</v>
      </c>
      <c r="E80" s="111" t="s">
        <v>2179</v>
      </c>
      <c r="F80" s="111" t="s">
        <v>2180</v>
      </c>
      <c r="G80" s="111" t="s">
        <v>55</v>
      </c>
      <c r="H80" s="112">
        <v>45772</v>
      </c>
      <c r="I80" s="112">
        <v>45772</v>
      </c>
      <c r="J80" s="111" t="s">
        <v>2176</v>
      </c>
      <c r="K80" s="113">
        <v>1151394847</v>
      </c>
      <c r="L80" s="111" t="s">
        <v>8</v>
      </c>
      <c r="M80" s="114">
        <v>1227748.53</v>
      </c>
      <c r="N80" s="111" t="s">
        <v>9</v>
      </c>
      <c r="O80" s="114">
        <v>1227748.53</v>
      </c>
      <c r="P80" s="111" t="s">
        <v>10</v>
      </c>
      <c r="Q80" s="111" t="s">
        <v>10</v>
      </c>
      <c r="R80" s="111" t="s">
        <v>2177</v>
      </c>
      <c r="S80" s="111" t="s">
        <v>10</v>
      </c>
      <c r="T80" s="111" t="s">
        <v>1913</v>
      </c>
      <c r="U80" s="111" t="s">
        <v>25</v>
      </c>
      <c r="V80" s="111" t="s">
        <v>10</v>
      </c>
      <c r="W80" s="111" t="s">
        <v>10</v>
      </c>
      <c r="X80" s="111"/>
      <c r="Y80" s="111"/>
      <c r="Z80" s="111"/>
      <c r="AA80" s="111"/>
      <c r="AB80" s="111" t="e">
        <f>VLOOKUP(E80,Ventas!H:W,16,0)</f>
        <v>#N/A</v>
      </c>
    </row>
    <row r="81" spans="1:28" x14ac:dyDescent="0.2">
      <c r="A81" s="111" t="s">
        <v>2151</v>
      </c>
      <c r="B81" s="111" t="s">
        <v>2152</v>
      </c>
      <c r="C81" s="111" t="s">
        <v>10</v>
      </c>
      <c r="D81" s="111" t="s">
        <v>10</v>
      </c>
      <c r="E81" s="111" t="s">
        <v>467</v>
      </c>
      <c r="F81" s="111" t="s">
        <v>2181</v>
      </c>
      <c r="G81" s="111" t="s">
        <v>55</v>
      </c>
      <c r="H81" s="112">
        <v>45748</v>
      </c>
      <c r="I81" s="112">
        <v>45748</v>
      </c>
      <c r="J81" s="111" t="s">
        <v>2182</v>
      </c>
      <c r="K81" s="113">
        <v>-1151395311</v>
      </c>
      <c r="L81" s="111" t="s">
        <v>8</v>
      </c>
      <c r="M81" s="114">
        <v>-1155485.73</v>
      </c>
      <c r="N81" s="111" t="s">
        <v>9</v>
      </c>
      <c r="O81" s="114">
        <v>-1155485.73</v>
      </c>
      <c r="P81" s="111" t="s">
        <v>2156</v>
      </c>
      <c r="Q81" s="111" t="s">
        <v>10</v>
      </c>
      <c r="R81" s="111" t="s">
        <v>467</v>
      </c>
      <c r="S81" s="111" t="s">
        <v>10</v>
      </c>
      <c r="T81" s="111" t="s">
        <v>1913</v>
      </c>
      <c r="U81" s="111" t="s">
        <v>25</v>
      </c>
      <c r="V81" s="111" t="s">
        <v>10</v>
      </c>
      <c r="W81" s="111" t="s">
        <v>10</v>
      </c>
      <c r="X81" s="111"/>
      <c r="Y81" s="111"/>
      <c r="Z81" s="111"/>
      <c r="AA81" s="111"/>
      <c r="AB81" s="111" t="e">
        <f>VLOOKUP(E81,Ventas!H:W,16,0)</f>
        <v>#N/A</v>
      </c>
    </row>
    <row r="82" spans="1:28" x14ac:dyDescent="0.2">
      <c r="A82" s="111" t="s">
        <v>2151</v>
      </c>
      <c r="B82" s="111" t="s">
        <v>2152</v>
      </c>
      <c r="C82" s="111" t="s">
        <v>10</v>
      </c>
      <c r="D82" s="111" t="s">
        <v>10</v>
      </c>
      <c r="E82" s="111" t="s">
        <v>2183</v>
      </c>
      <c r="F82" s="111" t="s">
        <v>2184</v>
      </c>
      <c r="G82" s="111" t="s">
        <v>351</v>
      </c>
      <c r="H82" s="112">
        <v>45777</v>
      </c>
      <c r="I82" s="112">
        <v>45777</v>
      </c>
      <c r="J82" s="111" t="s">
        <v>2185</v>
      </c>
      <c r="K82" s="113">
        <v>334001237</v>
      </c>
      <c r="L82" s="111" t="s">
        <v>8</v>
      </c>
      <c r="M82" s="114">
        <v>349494.32</v>
      </c>
      <c r="N82" s="111" t="s">
        <v>9</v>
      </c>
      <c r="O82" s="114">
        <v>349494.32</v>
      </c>
      <c r="P82" s="111" t="s">
        <v>2156</v>
      </c>
      <c r="Q82" s="111" t="s">
        <v>2157</v>
      </c>
      <c r="R82" s="111" t="s">
        <v>2186</v>
      </c>
      <c r="S82" s="111" t="s">
        <v>10</v>
      </c>
      <c r="T82" s="111" t="s">
        <v>1913</v>
      </c>
      <c r="U82" s="111" t="s">
        <v>25</v>
      </c>
      <c r="V82" s="111" t="s">
        <v>10</v>
      </c>
      <c r="W82" s="111" t="s">
        <v>10</v>
      </c>
      <c r="X82" s="111"/>
      <c r="Y82" s="111"/>
      <c r="Z82" s="111"/>
      <c r="AA82" s="111"/>
      <c r="AB82" s="111" t="e">
        <f>VLOOKUP(E82,Ventas!H:W,16,0)</f>
        <v>#N/A</v>
      </c>
    </row>
    <row r="83" spans="1:28" x14ac:dyDescent="0.2">
      <c r="A83" s="111" t="s">
        <v>2151</v>
      </c>
      <c r="B83" s="111" t="s">
        <v>2152</v>
      </c>
      <c r="C83" s="111" t="s">
        <v>10</v>
      </c>
      <c r="D83" s="111" t="s">
        <v>10</v>
      </c>
      <c r="E83" s="111" t="s">
        <v>2183</v>
      </c>
      <c r="F83" s="111" t="s">
        <v>2187</v>
      </c>
      <c r="G83" s="111" t="s">
        <v>344</v>
      </c>
      <c r="H83" s="112">
        <v>45777</v>
      </c>
      <c r="I83" s="112">
        <v>45778</v>
      </c>
      <c r="J83" s="111" t="s">
        <v>2185</v>
      </c>
      <c r="K83" s="113">
        <v>-334001237</v>
      </c>
      <c r="L83" s="111" t="s">
        <v>8</v>
      </c>
      <c r="M83" s="114">
        <v>-349494.32</v>
      </c>
      <c r="N83" s="111" t="s">
        <v>9</v>
      </c>
      <c r="O83" s="114">
        <v>-349494.32</v>
      </c>
      <c r="P83" s="111" t="s">
        <v>2156</v>
      </c>
      <c r="Q83" s="111" t="s">
        <v>2157</v>
      </c>
      <c r="R83" s="111" t="s">
        <v>2186</v>
      </c>
      <c r="S83" s="111" t="s">
        <v>10</v>
      </c>
      <c r="T83" s="111" t="s">
        <v>1913</v>
      </c>
      <c r="U83" s="111" t="s">
        <v>29</v>
      </c>
      <c r="V83" s="111" t="s">
        <v>10</v>
      </c>
      <c r="W83" s="111" t="s">
        <v>10</v>
      </c>
      <c r="X83" s="111"/>
      <c r="Y83" s="111"/>
      <c r="Z83" s="111"/>
      <c r="AA83" s="111"/>
      <c r="AB83" s="111" t="e">
        <f>VLOOKUP(E83,Ventas!H:W,16,0)</f>
        <v>#N/A</v>
      </c>
    </row>
    <row r="84" spans="1:28" x14ac:dyDescent="0.2">
      <c r="A84" s="111" t="s">
        <v>2151</v>
      </c>
      <c r="B84" s="111" t="s">
        <v>2152</v>
      </c>
      <c r="C84" s="111" t="s">
        <v>10</v>
      </c>
      <c r="D84" s="111" t="s">
        <v>10</v>
      </c>
      <c r="E84" s="111" t="s">
        <v>10</v>
      </c>
      <c r="F84" s="111" t="s">
        <v>2188</v>
      </c>
      <c r="G84" s="111" t="s">
        <v>351</v>
      </c>
      <c r="H84" s="112">
        <v>45808</v>
      </c>
      <c r="I84" s="112">
        <v>45808</v>
      </c>
      <c r="J84" s="111" t="s">
        <v>2189</v>
      </c>
      <c r="K84" s="113">
        <v>352460080</v>
      </c>
      <c r="L84" s="111" t="s">
        <v>8</v>
      </c>
      <c r="M84" s="114">
        <v>374173.36</v>
      </c>
      <c r="N84" s="111" t="s">
        <v>9</v>
      </c>
      <c r="O84" s="114">
        <v>374173.36</v>
      </c>
      <c r="P84" s="111" t="s">
        <v>2156</v>
      </c>
      <c r="Q84" s="111" t="s">
        <v>2157</v>
      </c>
      <c r="R84" s="111" t="s">
        <v>2190</v>
      </c>
      <c r="S84" s="111" t="s">
        <v>10</v>
      </c>
      <c r="T84" s="111" t="s">
        <v>1913</v>
      </c>
      <c r="U84" s="111" t="s">
        <v>29</v>
      </c>
      <c r="V84" s="111" t="s">
        <v>10</v>
      </c>
      <c r="W84" s="111" t="s">
        <v>10</v>
      </c>
      <c r="X84" s="111"/>
      <c r="Y84" s="111"/>
      <c r="Z84" s="111"/>
      <c r="AA84" s="111"/>
      <c r="AB84" s="111" t="str">
        <f>VLOOKUP(E84,Ventas!H:W,16,0)</f>
        <v/>
      </c>
    </row>
    <row r="85" spans="1:28" x14ac:dyDescent="0.2">
      <c r="A85" s="111" t="s">
        <v>2151</v>
      </c>
      <c r="B85" s="111" t="s">
        <v>2152</v>
      </c>
      <c r="C85" s="111" t="s">
        <v>10</v>
      </c>
      <c r="D85" s="111" t="s">
        <v>10</v>
      </c>
      <c r="E85" s="111" t="s">
        <v>10</v>
      </c>
      <c r="F85" s="111" t="s">
        <v>2191</v>
      </c>
      <c r="G85" s="111" t="s">
        <v>344</v>
      </c>
      <c r="H85" s="112">
        <v>45808</v>
      </c>
      <c r="I85" s="112">
        <v>45808</v>
      </c>
      <c r="J85" s="111" t="s">
        <v>2189</v>
      </c>
      <c r="K85" s="113">
        <v>-352460080</v>
      </c>
      <c r="L85" s="111" t="s">
        <v>8</v>
      </c>
      <c r="M85" s="114">
        <v>-374173.36</v>
      </c>
      <c r="N85" s="111" t="s">
        <v>9</v>
      </c>
      <c r="O85" s="114">
        <v>-374173.36</v>
      </c>
      <c r="P85" s="111" t="s">
        <v>2156</v>
      </c>
      <c r="Q85" s="111" t="s">
        <v>2157</v>
      </c>
      <c r="R85" s="111" t="s">
        <v>2190</v>
      </c>
      <c r="S85" s="111" t="s">
        <v>10</v>
      </c>
      <c r="T85" s="111" t="s">
        <v>1913</v>
      </c>
      <c r="U85" s="111" t="s">
        <v>29</v>
      </c>
      <c r="V85" s="111" t="s">
        <v>10</v>
      </c>
      <c r="W85" s="111" t="s">
        <v>10</v>
      </c>
      <c r="X85" s="111"/>
      <c r="Y85" s="111"/>
      <c r="Z85" s="111"/>
      <c r="AA85" s="111"/>
      <c r="AB85" s="111" t="str">
        <f>VLOOKUP(E85,Ventas!H:W,16,0)</f>
        <v/>
      </c>
    </row>
    <row r="86" spans="1:28" x14ac:dyDescent="0.2">
      <c r="A86" s="111" t="s">
        <v>2151</v>
      </c>
      <c r="B86" s="111" t="s">
        <v>2152</v>
      </c>
      <c r="C86" s="111" t="s">
        <v>10</v>
      </c>
      <c r="D86" s="111" t="s">
        <v>10</v>
      </c>
      <c r="E86" s="111" t="s">
        <v>2190</v>
      </c>
      <c r="F86" s="111" t="s">
        <v>2192</v>
      </c>
      <c r="G86" s="111" t="s">
        <v>351</v>
      </c>
      <c r="H86" s="112">
        <v>45808</v>
      </c>
      <c r="I86" s="112">
        <v>45808</v>
      </c>
      <c r="J86" s="111" t="s">
        <v>2189</v>
      </c>
      <c r="K86" s="113">
        <v>352460080</v>
      </c>
      <c r="L86" s="111" t="s">
        <v>8</v>
      </c>
      <c r="M86" s="114">
        <v>374173.36</v>
      </c>
      <c r="N86" s="111" t="s">
        <v>9</v>
      </c>
      <c r="O86" s="114">
        <v>374173.36</v>
      </c>
      <c r="P86" s="111" t="s">
        <v>2156</v>
      </c>
      <c r="Q86" s="111" t="s">
        <v>2157</v>
      </c>
      <c r="R86" s="111" t="s">
        <v>2190</v>
      </c>
      <c r="S86" s="111" t="s">
        <v>10</v>
      </c>
      <c r="T86" s="111" t="s">
        <v>1913</v>
      </c>
      <c r="U86" s="111" t="s">
        <v>29</v>
      </c>
      <c r="V86" s="111" t="s">
        <v>10</v>
      </c>
      <c r="W86" s="111" t="s">
        <v>10</v>
      </c>
      <c r="X86" s="111"/>
      <c r="Y86" s="111"/>
      <c r="Z86" s="111"/>
      <c r="AA86" s="111"/>
      <c r="AB86" s="111" t="e">
        <f>VLOOKUP(E86,Ventas!H:W,16,0)</f>
        <v>#N/A</v>
      </c>
    </row>
    <row r="87" spans="1:28" x14ac:dyDescent="0.2">
      <c r="A87" s="111" t="s">
        <v>2151</v>
      </c>
      <c r="B87" s="111" t="s">
        <v>2152</v>
      </c>
      <c r="C87" s="111" t="s">
        <v>10</v>
      </c>
      <c r="D87" s="111" t="s">
        <v>10</v>
      </c>
      <c r="E87" s="111" t="s">
        <v>2190</v>
      </c>
      <c r="F87" s="111" t="s">
        <v>2193</v>
      </c>
      <c r="G87" s="111" t="s">
        <v>344</v>
      </c>
      <c r="H87" s="112">
        <v>45808</v>
      </c>
      <c r="I87" s="112">
        <v>45809</v>
      </c>
      <c r="J87" s="111" t="s">
        <v>2189</v>
      </c>
      <c r="K87" s="113">
        <v>-352460080</v>
      </c>
      <c r="L87" s="111" t="s">
        <v>8</v>
      </c>
      <c r="M87" s="114">
        <v>-374173.36</v>
      </c>
      <c r="N87" s="111" t="s">
        <v>9</v>
      </c>
      <c r="O87" s="114">
        <v>-374173.36</v>
      </c>
      <c r="P87" s="111" t="s">
        <v>2156</v>
      </c>
      <c r="Q87" s="111" t="s">
        <v>2157</v>
      </c>
      <c r="R87" s="111" t="s">
        <v>2190</v>
      </c>
      <c r="S87" s="111" t="s">
        <v>10</v>
      </c>
      <c r="T87" s="111" t="s">
        <v>1913</v>
      </c>
      <c r="U87" s="111" t="s">
        <v>34</v>
      </c>
      <c r="V87" s="111" t="s">
        <v>10</v>
      </c>
      <c r="W87" s="111" t="s">
        <v>10</v>
      </c>
      <c r="X87" s="111"/>
      <c r="Y87" s="111"/>
      <c r="Z87" s="111"/>
      <c r="AA87" s="111"/>
      <c r="AB87" s="111" t="e">
        <f>VLOOKUP(E87,Ventas!H:W,16,0)</f>
        <v>#N/A</v>
      </c>
    </row>
    <row r="88" spans="1:28" x14ac:dyDescent="0.2">
      <c r="A88" s="111" t="s">
        <v>2151</v>
      </c>
      <c r="B88" s="111" t="s">
        <v>2152</v>
      </c>
      <c r="C88" s="111" t="s">
        <v>10</v>
      </c>
      <c r="D88" s="111" t="s">
        <v>10</v>
      </c>
      <c r="E88" s="111" t="s">
        <v>2194</v>
      </c>
      <c r="F88" s="111" t="s">
        <v>2195</v>
      </c>
      <c r="G88" s="111" t="s">
        <v>351</v>
      </c>
      <c r="H88" s="112">
        <v>45838</v>
      </c>
      <c r="I88" s="112">
        <v>45838</v>
      </c>
      <c r="J88" s="111" t="s">
        <v>2196</v>
      </c>
      <c r="K88" s="113">
        <v>397622760</v>
      </c>
      <c r="L88" s="111" t="s">
        <v>8</v>
      </c>
      <c r="M88" s="114">
        <v>425984.83</v>
      </c>
      <c r="N88" s="111" t="s">
        <v>9</v>
      </c>
      <c r="O88" s="114">
        <v>425984.83</v>
      </c>
      <c r="P88" s="111" t="s">
        <v>2156</v>
      </c>
      <c r="Q88" s="111" t="s">
        <v>2157</v>
      </c>
      <c r="R88" s="111" t="s">
        <v>2197</v>
      </c>
      <c r="S88" s="111" t="s">
        <v>10</v>
      </c>
      <c r="T88" s="111" t="s">
        <v>1913</v>
      </c>
      <c r="U88" s="111" t="s">
        <v>34</v>
      </c>
      <c r="V88" s="111" t="s">
        <v>10</v>
      </c>
      <c r="W88" s="111" t="s">
        <v>10</v>
      </c>
      <c r="X88" s="111"/>
      <c r="Y88" s="111"/>
      <c r="Z88" s="111"/>
      <c r="AA88" s="111"/>
      <c r="AB88" s="111" t="e">
        <f>VLOOKUP(E88,Ventas!H:W,16,0)</f>
        <v>#N/A</v>
      </c>
    </row>
    <row r="89" spans="1:28" x14ac:dyDescent="0.2">
      <c r="A89" t="s">
        <v>2198</v>
      </c>
      <c r="B89" t="s">
        <v>2199</v>
      </c>
      <c r="C89" t="s">
        <v>10</v>
      </c>
      <c r="D89" t="s">
        <v>10</v>
      </c>
      <c r="E89" t="s">
        <v>2200</v>
      </c>
      <c r="F89" t="s">
        <v>2201</v>
      </c>
      <c r="G89" t="s">
        <v>2202</v>
      </c>
      <c r="H89" s="2">
        <v>45688</v>
      </c>
      <c r="I89" s="2">
        <v>45688</v>
      </c>
      <c r="J89" t="s">
        <v>43</v>
      </c>
      <c r="K89" s="4">
        <v>1445623.04</v>
      </c>
      <c r="L89" t="s">
        <v>9</v>
      </c>
      <c r="M89" s="4">
        <v>1445623.04</v>
      </c>
      <c r="N89" t="s">
        <v>9</v>
      </c>
      <c r="O89" s="4">
        <v>1445623.04</v>
      </c>
      <c r="P89" t="s">
        <v>10</v>
      </c>
      <c r="Q89" t="s">
        <v>10</v>
      </c>
      <c r="R89" t="s">
        <v>10</v>
      </c>
      <c r="S89" t="s">
        <v>10</v>
      </c>
      <c r="T89" t="s">
        <v>476</v>
      </c>
      <c r="U89" t="s">
        <v>13</v>
      </c>
      <c r="V89" t="s">
        <v>10</v>
      </c>
      <c r="W89" t="s">
        <v>10</v>
      </c>
      <c r="X89" s="15" t="s">
        <v>20316</v>
      </c>
      <c r="Y89" s="15" t="s">
        <v>20444</v>
      </c>
      <c r="Z89" s="15" t="s">
        <v>20443</v>
      </c>
      <c r="AA89" s="15" t="s">
        <v>20455</v>
      </c>
      <c r="AB89" t="str">
        <f>VLOOKUP(E89,Ventas!H:W,16,0)</f>
        <v>OPAS</v>
      </c>
    </row>
    <row r="90" spans="1:28" x14ac:dyDescent="0.2">
      <c r="A90" t="s">
        <v>2198</v>
      </c>
      <c r="B90" t="s">
        <v>2199</v>
      </c>
      <c r="C90" t="s">
        <v>10</v>
      </c>
      <c r="D90" t="s">
        <v>10</v>
      </c>
      <c r="E90" t="s">
        <v>2203</v>
      </c>
      <c r="F90" t="s">
        <v>2204</v>
      </c>
      <c r="G90" t="s">
        <v>2205</v>
      </c>
      <c r="H90" s="2">
        <v>45688</v>
      </c>
      <c r="I90" s="2">
        <v>45688</v>
      </c>
      <c r="J90" t="s">
        <v>43</v>
      </c>
      <c r="K90" s="4">
        <v>-18447.98</v>
      </c>
      <c r="L90" t="s">
        <v>9</v>
      </c>
      <c r="M90" s="4">
        <v>-18447.98</v>
      </c>
      <c r="N90" t="s">
        <v>9</v>
      </c>
      <c r="O90" s="4">
        <v>-18447.98</v>
      </c>
      <c r="P90" t="s">
        <v>10</v>
      </c>
      <c r="Q90" t="s">
        <v>10</v>
      </c>
      <c r="R90" t="s">
        <v>10</v>
      </c>
      <c r="S90" t="s">
        <v>10</v>
      </c>
      <c r="T90" t="s">
        <v>476</v>
      </c>
      <c r="U90" t="s">
        <v>13</v>
      </c>
      <c r="V90" t="s">
        <v>10</v>
      </c>
      <c r="W90" t="s">
        <v>10</v>
      </c>
      <c r="X90" s="15" t="s">
        <v>20316</v>
      </c>
      <c r="Y90" s="15" t="s">
        <v>20444</v>
      </c>
      <c r="Z90" s="15" t="s">
        <v>20443</v>
      </c>
      <c r="AA90" s="15" t="s">
        <v>20455</v>
      </c>
      <c r="AB90" t="str">
        <f>VLOOKUP(E90,Ventas!H:W,16,0)</f>
        <v>OPAS</v>
      </c>
    </row>
    <row r="91" spans="1:28" x14ac:dyDescent="0.2">
      <c r="A91" t="s">
        <v>2198</v>
      </c>
      <c r="B91" t="s">
        <v>2199</v>
      </c>
      <c r="C91" t="s">
        <v>10</v>
      </c>
      <c r="D91" t="s">
        <v>10</v>
      </c>
      <c r="E91" t="s">
        <v>2206</v>
      </c>
      <c r="F91" t="s">
        <v>2207</v>
      </c>
      <c r="G91" t="s">
        <v>2202</v>
      </c>
      <c r="H91" s="2">
        <v>45716</v>
      </c>
      <c r="I91" s="2">
        <v>45716</v>
      </c>
      <c r="J91" t="s">
        <v>43</v>
      </c>
      <c r="K91" s="4">
        <v>2153578.5</v>
      </c>
      <c r="L91" t="s">
        <v>9</v>
      </c>
      <c r="M91" s="4">
        <v>2153578.5</v>
      </c>
      <c r="N91" t="s">
        <v>9</v>
      </c>
      <c r="O91" s="4">
        <v>2153578.5</v>
      </c>
      <c r="P91" t="s">
        <v>10</v>
      </c>
      <c r="Q91" t="s">
        <v>10</v>
      </c>
      <c r="R91" t="s">
        <v>10</v>
      </c>
      <c r="S91" t="s">
        <v>10</v>
      </c>
      <c r="T91" t="s">
        <v>476</v>
      </c>
      <c r="U91" t="s">
        <v>17</v>
      </c>
      <c r="V91" t="s">
        <v>10</v>
      </c>
      <c r="W91" t="s">
        <v>10</v>
      </c>
      <c r="X91" s="15" t="s">
        <v>20316</v>
      </c>
      <c r="Y91" s="15" t="s">
        <v>20444</v>
      </c>
      <c r="Z91" s="15" t="s">
        <v>20443</v>
      </c>
      <c r="AA91" s="15" t="s">
        <v>20455</v>
      </c>
      <c r="AB91" t="str">
        <f>VLOOKUP(E91,Ventas!H:W,16,0)</f>
        <v>OPAS</v>
      </c>
    </row>
    <row r="92" spans="1:28" x14ac:dyDescent="0.2">
      <c r="A92" t="s">
        <v>2198</v>
      </c>
      <c r="B92" t="s">
        <v>2199</v>
      </c>
      <c r="C92" t="s">
        <v>10</v>
      </c>
      <c r="D92" t="s">
        <v>10</v>
      </c>
      <c r="E92" t="s">
        <v>2208</v>
      </c>
      <c r="F92" t="s">
        <v>2209</v>
      </c>
      <c r="G92" t="s">
        <v>2205</v>
      </c>
      <c r="H92" s="2">
        <v>45716</v>
      </c>
      <c r="I92" s="2">
        <v>45716</v>
      </c>
      <c r="J92" t="s">
        <v>43</v>
      </c>
      <c r="K92" s="4">
        <v>-8029.34</v>
      </c>
      <c r="L92" t="s">
        <v>9</v>
      </c>
      <c r="M92" s="4">
        <v>-8029.34</v>
      </c>
      <c r="N92" t="s">
        <v>9</v>
      </c>
      <c r="O92" s="4">
        <v>-8029.34</v>
      </c>
      <c r="P92" t="s">
        <v>10</v>
      </c>
      <c r="Q92" t="s">
        <v>10</v>
      </c>
      <c r="R92" t="s">
        <v>10</v>
      </c>
      <c r="S92" t="s">
        <v>10</v>
      </c>
      <c r="T92" t="s">
        <v>476</v>
      </c>
      <c r="U92" t="s">
        <v>17</v>
      </c>
      <c r="V92" t="s">
        <v>10</v>
      </c>
      <c r="W92" t="s">
        <v>10</v>
      </c>
      <c r="X92" s="15" t="s">
        <v>20316</v>
      </c>
      <c r="Y92" s="15" t="s">
        <v>20444</v>
      </c>
      <c r="Z92" s="15" t="s">
        <v>20443</v>
      </c>
      <c r="AA92" s="15" t="s">
        <v>20455</v>
      </c>
      <c r="AB92" t="str">
        <f>VLOOKUP(E92,Ventas!H:W,16,0)</f>
        <v>OPAS</v>
      </c>
    </row>
    <row r="93" spans="1:28" x14ac:dyDescent="0.2">
      <c r="A93" t="s">
        <v>2198</v>
      </c>
      <c r="B93" t="s">
        <v>2199</v>
      </c>
      <c r="C93" t="s">
        <v>10</v>
      </c>
      <c r="D93" t="s">
        <v>10</v>
      </c>
      <c r="E93" t="s">
        <v>2210</v>
      </c>
      <c r="F93" t="s">
        <v>2211</v>
      </c>
      <c r="G93" t="s">
        <v>2202</v>
      </c>
      <c r="H93" s="2">
        <v>45747</v>
      </c>
      <c r="I93" s="2">
        <v>45747</v>
      </c>
      <c r="J93" t="s">
        <v>43</v>
      </c>
      <c r="K93" s="4">
        <v>3507709</v>
      </c>
      <c r="L93" t="s">
        <v>9</v>
      </c>
      <c r="M93" s="4">
        <v>3507709</v>
      </c>
      <c r="N93" t="s">
        <v>9</v>
      </c>
      <c r="O93" s="4">
        <v>3507709</v>
      </c>
      <c r="P93" t="s">
        <v>10</v>
      </c>
      <c r="Q93" t="s">
        <v>10</v>
      </c>
      <c r="R93" t="s">
        <v>10</v>
      </c>
      <c r="S93" t="s">
        <v>10</v>
      </c>
      <c r="T93" t="s">
        <v>476</v>
      </c>
      <c r="U93" t="s">
        <v>21</v>
      </c>
      <c r="V93" t="s">
        <v>10</v>
      </c>
      <c r="W93" t="s">
        <v>10</v>
      </c>
      <c r="X93" s="15" t="s">
        <v>20316</v>
      </c>
      <c r="Y93" s="15" t="s">
        <v>20444</v>
      </c>
      <c r="Z93" s="15" t="s">
        <v>20443</v>
      </c>
      <c r="AA93" s="15" t="s">
        <v>20455</v>
      </c>
      <c r="AB93" t="str">
        <f>VLOOKUP(E93,Ventas!H:W,16,0)</f>
        <v>OPAS</v>
      </c>
    </row>
    <row r="94" spans="1:28" x14ac:dyDescent="0.2">
      <c r="A94" t="s">
        <v>2198</v>
      </c>
      <c r="B94" t="s">
        <v>2199</v>
      </c>
      <c r="C94" t="s">
        <v>10</v>
      </c>
      <c r="D94" t="s">
        <v>10</v>
      </c>
      <c r="E94" t="s">
        <v>2212</v>
      </c>
      <c r="F94" t="s">
        <v>2213</v>
      </c>
      <c r="G94" t="s">
        <v>2205</v>
      </c>
      <c r="H94" s="2">
        <v>45747</v>
      </c>
      <c r="I94" s="2">
        <v>45747</v>
      </c>
      <c r="J94" t="s">
        <v>43</v>
      </c>
      <c r="K94" s="4">
        <v>-50077.919999999998</v>
      </c>
      <c r="L94" t="s">
        <v>9</v>
      </c>
      <c r="M94" s="4">
        <v>-50077.919999999998</v>
      </c>
      <c r="N94" t="s">
        <v>9</v>
      </c>
      <c r="O94" s="4">
        <v>-50077.919999999998</v>
      </c>
      <c r="P94" t="s">
        <v>10</v>
      </c>
      <c r="Q94" t="s">
        <v>10</v>
      </c>
      <c r="R94" t="s">
        <v>10</v>
      </c>
      <c r="S94" t="s">
        <v>10</v>
      </c>
      <c r="T94" t="s">
        <v>476</v>
      </c>
      <c r="U94" t="s">
        <v>21</v>
      </c>
      <c r="V94" t="s">
        <v>10</v>
      </c>
      <c r="W94" t="s">
        <v>10</v>
      </c>
      <c r="X94" s="15" t="s">
        <v>20316</v>
      </c>
      <c r="Y94" s="15" t="s">
        <v>20444</v>
      </c>
      <c r="Z94" s="15" t="s">
        <v>20443</v>
      </c>
      <c r="AA94" s="15" t="s">
        <v>20455</v>
      </c>
      <c r="AB94" t="str">
        <f>VLOOKUP(E94,Ventas!H:W,16,0)</f>
        <v>OPAS</v>
      </c>
    </row>
    <row r="95" spans="1:28" x14ac:dyDescent="0.2">
      <c r="A95" t="s">
        <v>2198</v>
      </c>
      <c r="B95" t="s">
        <v>2199</v>
      </c>
      <c r="C95" t="s">
        <v>10</v>
      </c>
      <c r="D95" t="s">
        <v>10</v>
      </c>
      <c r="E95" t="s">
        <v>2214</v>
      </c>
      <c r="F95" t="s">
        <v>2215</v>
      </c>
      <c r="G95" t="s">
        <v>2202</v>
      </c>
      <c r="H95" s="2">
        <v>45777</v>
      </c>
      <c r="I95" s="2">
        <v>45777</v>
      </c>
      <c r="J95" t="s">
        <v>43</v>
      </c>
      <c r="K95" s="4">
        <v>4164580.44</v>
      </c>
      <c r="L95" t="s">
        <v>9</v>
      </c>
      <c r="M95" s="4">
        <v>4164580.44</v>
      </c>
      <c r="N95" t="s">
        <v>9</v>
      </c>
      <c r="O95" s="4">
        <v>4164580.44</v>
      </c>
      <c r="P95" t="s">
        <v>10</v>
      </c>
      <c r="Q95" t="s">
        <v>10</v>
      </c>
      <c r="R95" t="s">
        <v>10</v>
      </c>
      <c r="S95" t="s">
        <v>10</v>
      </c>
      <c r="T95" t="s">
        <v>476</v>
      </c>
      <c r="U95" t="s">
        <v>25</v>
      </c>
      <c r="V95" t="s">
        <v>10</v>
      </c>
      <c r="W95" t="s">
        <v>10</v>
      </c>
      <c r="X95" s="15" t="s">
        <v>20316</v>
      </c>
      <c r="Y95" s="15" t="s">
        <v>20444</v>
      </c>
      <c r="Z95" s="15" t="s">
        <v>20443</v>
      </c>
      <c r="AA95" s="15" t="s">
        <v>20455</v>
      </c>
      <c r="AB95" t="str">
        <f>VLOOKUP(E95,Ventas!H:W,16,0)</f>
        <v>OPAS</v>
      </c>
    </row>
    <row r="96" spans="1:28" x14ac:dyDescent="0.2">
      <c r="A96" t="s">
        <v>2198</v>
      </c>
      <c r="B96" t="s">
        <v>2199</v>
      </c>
      <c r="C96" t="s">
        <v>10</v>
      </c>
      <c r="D96" t="s">
        <v>10</v>
      </c>
      <c r="E96" t="s">
        <v>2216</v>
      </c>
      <c r="F96" t="s">
        <v>2217</v>
      </c>
      <c r="G96" t="s">
        <v>2205</v>
      </c>
      <c r="H96" s="2">
        <v>45777</v>
      </c>
      <c r="I96" s="2">
        <v>45777</v>
      </c>
      <c r="J96" t="s">
        <v>43</v>
      </c>
      <c r="K96" s="4">
        <v>-35350.6</v>
      </c>
      <c r="L96" t="s">
        <v>9</v>
      </c>
      <c r="M96" s="4">
        <v>-35350.6</v>
      </c>
      <c r="N96" t="s">
        <v>9</v>
      </c>
      <c r="O96" s="4">
        <v>-35350.6</v>
      </c>
      <c r="P96" t="s">
        <v>10</v>
      </c>
      <c r="Q96" t="s">
        <v>10</v>
      </c>
      <c r="R96" t="s">
        <v>10</v>
      </c>
      <c r="S96" t="s">
        <v>10</v>
      </c>
      <c r="T96" t="s">
        <v>476</v>
      </c>
      <c r="U96" t="s">
        <v>25</v>
      </c>
      <c r="V96" t="s">
        <v>10</v>
      </c>
      <c r="W96" t="s">
        <v>10</v>
      </c>
      <c r="X96" s="15" t="s">
        <v>20316</v>
      </c>
      <c r="Y96" s="15" t="s">
        <v>20444</v>
      </c>
      <c r="Z96" s="15" t="s">
        <v>20443</v>
      </c>
      <c r="AA96" s="15" t="s">
        <v>20455</v>
      </c>
      <c r="AB96" t="str">
        <f>VLOOKUP(E96,Ventas!H:W,16,0)</f>
        <v>OPAS</v>
      </c>
    </row>
    <row r="97" spans="1:28" x14ac:dyDescent="0.2">
      <c r="A97" t="s">
        <v>2198</v>
      </c>
      <c r="B97" t="s">
        <v>2199</v>
      </c>
      <c r="C97" t="s">
        <v>10</v>
      </c>
      <c r="D97" t="s">
        <v>10</v>
      </c>
      <c r="E97" t="s">
        <v>2218</v>
      </c>
      <c r="F97" t="s">
        <v>2219</v>
      </c>
      <c r="G97" t="s">
        <v>2202</v>
      </c>
      <c r="H97" s="2">
        <v>45807</v>
      </c>
      <c r="I97" s="2">
        <v>45807</v>
      </c>
      <c r="J97" t="s">
        <v>43</v>
      </c>
      <c r="K97" s="4">
        <v>2828226.18</v>
      </c>
      <c r="L97" t="s">
        <v>9</v>
      </c>
      <c r="M97" s="4">
        <v>2828226.18</v>
      </c>
      <c r="N97" t="s">
        <v>9</v>
      </c>
      <c r="O97" s="4">
        <v>2828226.18</v>
      </c>
      <c r="P97" t="s">
        <v>10</v>
      </c>
      <c r="Q97" t="s">
        <v>10</v>
      </c>
      <c r="R97" t="s">
        <v>10</v>
      </c>
      <c r="S97" t="s">
        <v>10</v>
      </c>
      <c r="T97" t="s">
        <v>476</v>
      </c>
      <c r="U97" t="s">
        <v>29</v>
      </c>
      <c r="V97" t="s">
        <v>10</v>
      </c>
      <c r="W97" t="s">
        <v>10</v>
      </c>
      <c r="X97" s="15" t="s">
        <v>20316</v>
      </c>
      <c r="Y97" s="15" t="s">
        <v>20444</v>
      </c>
      <c r="Z97" s="15" t="s">
        <v>20443</v>
      </c>
      <c r="AA97" s="15" t="s">
        <v>20455</v>
      </c>
      <c r="AB97" t="str">
        <f>VLOOKUP(E97,Ventas!H:W,16,0)</f>
        <v>OPAS</v>
      </c>
    </row>
    <row r="98" spans="1:28" x14ac:dyDescent="0.2">
      <c r="A98" t="s">
        <v>2198</v>
      </c>
      <c r="B98" t="s">
        <v>2199</v>
      </c>
      <c r="C98" t="s">
        <v>10</v>
      </c>
      <c r="D98" t="s">
        <v>10</v>
      </c>
      <c r="E98" t="s">
        <v>2220</v>
      </c>
      <c r="F98" t="s">
        <v>2221</v>
      </c>
      <c r="G98" t="s">
        <v>2222</v>
      </c>
      <c r="H98" s="2">
        <v>45807</v>
      </c>
      <c r="I98" s="2">
        <v>45807</v>
      </c>
      <c r="J98" t="s">
        <v>43</v>
      </c>
      <c r="K98" s="4">
        <v>80570.880000000005</v>
      </c>
      <c r="L98" t="s">
        <v>9</v>
      </c>
      <c r="M98" s="4">
        <v>80570.880000000005</v>
      </c>
      <c r="N98" t="s">
        <v>9</v>
      </c>
      <c r="O98" s="4">
        <v>80570.880000000005</v>
      </c>
      <c r="P98" t="s">
        <v>10</v>
      </c>
      <c r="Q98" t="s">
        <v>10</v>
      </c>
      <c r="R98" t="s">
        <v>10</v>
      </c>
      <c r="S98" t="s">
        <v>10</v>
      </c>
      <c r="T98" t="s">
        <v>476</v>
      </c>
      <c r="U98" t="s">
        <v>29</v>
      </c>
      <c r="V98" t="s">
        <v>10</v>
      </c>
      <c r="W98" t="s">
        <v>10</v>
      </c>
      <c r="X98" s="15" t="s">
        <v>20316</v>
      </c>
      <c r="Y98" s="15" t="s">
        <v>20444</v>
      </c>
      <c r="Z98" s="15" t="s">
        <v>20443</v>
      </c>
      <c r="AA98" s="15" t="s">
        <v>20455</v>
      </c>
      <c r="AB98" t="str">
        <f>VLOOKUP(E98,Ventas!H:W,16,0)</f>
        <v>OPAS</v>
      </c>
    </row>
    <row r="99" spans="1:28" x14ac:dyDescent="0.2">
      <c r="A99" t="s">
        <v>2198</v>
      </c>
      <c r="B99" t="s">
        <v>2199</v>
      </c>
      <c r="C99" t="s">
        <v>10</v>
      </c>
      <c r="D99" t="s">
        <v>10</v>
      </c>
      <c r="E99" t="s">
        <v>2223</v>
      </c>
      <c r="F99" t="s">
        <v>2224</v>
      </c>
      <c r="G99" t="s">
        <v>2222</v>
      </c>
      <c r="H99" s="2">
        <v>45838</v>
      </c>
      <c r="I99" s="2">
        <v>45838</v>
      </c>
      <c r="J99" t="s">
        <v>43</v>
      </c>
      <c r="K99" s="4">
        <v>193657.76</v>
      </c>
      <c r="L99" t="s">
        <v>9</v>
      </c>
      <c r="M99" s="4">
        <v>193657.76</v>
      </c>
      <c r="N99" t="s">
        <v>9</v>
      </c>
      <c r="O99" s="4">
        <v>193657.76</v>
      </c>
      <c r="P99" t="s">
        <v>10</v>
      </c>
      <c r="Q99" t="s">
        <v>10</v>
      </c>
      <c r="R99" t="s">
        <v>10</v>
      </c>
      <c r="S99" t="s">
        <v>10</v>
      </c>
      <c r="T99" t="s">
        <v>476</v>
      </c>
      <c r="U99" t="s">
        <v>34</v>
      </c>
      <c r="V99" t="s">
        <v>10</v>
      </c>
      <c r="W99" t="s">
        <v>10</v>
      </c>
      <c r="X99" s="15" t="s">
        <v>20316</v>
      </c>
      <c r="Y99" s="15" t="s">
        <v>20444</v>
      </c>
      <c r="Z99" s="15" t="s">
        <v>20443</v>
      </c>
      <c r="AA99" s="15" t="s">
        <v>20455</v>
      </c>
      <c r="AB99" t="str">
        <f>VLOOKUP(E99,Ventas!H:W,16,0)</f>
        <v>OPAS</v>
      </c>
    </row>
    <row r="100" spans="1:28" x14ac:dyDescent="0.2">
      <c r="A100" t="s">
        <v>2198</v>
      </c>
      <c r="B100" t="s">
        <v>2199</v>
      </c>
      <c r="C100" t="s">
        <v>10</v>
      </c>
      <c r="D100" t="s">
        <v>10</v>
      </c>
      <c r="E100" t="s">
        <v>2225</v>
      </c>
      <c r="F100" t="s">
        <v>2226</v>
      </c>
      <c r="G100" t="s">
        <v>2202</v>
      </c>
      <c r="H100" s="2">
        <v>45838</v>
      </c>
      <c r="I100" s="2">
        <v>45838</v>
      </c>
      <c r="J100" t="s">
        <v>43</v>
      </c>
      <c r="K100" s="4">
        <v>3775948.9</v>
      </c>
      <c r="L100" t="s">
        <v>9</v>
      </c>
      <c r="M100" s="4">
        <v>3775948.9</v>
      </c>
      <c r="N100" t="s">
        <v>9</v>
      </c>
      <c r="O100" s="4">
        <v>3775948.9</v>
      </c>
      <c r="P100" t="s">
        <v>10</v>
      </c>
      <c r="Q100" t="s">
        <v>10</v>
      </c>
      <c r="R100" t="s">
        <v>10</v>
      </c>
      <c r="S100" t="s">
        <v>10</v>
      </c>
      <c r="T100" t="s">
        <v>476</v>
      </c>
      <c r="U100" t="s">
        <v>34</v>
      </c>
      <c r="V100" t="s">
        <v>10</v>
      </c>
      <c r="W100" t="s">
        <v>10</v>
      </c>
      <c r="X100" s="15" t="s">
        <v>20316</v>
      </c>
      <c r="Y100" s="15" t="s">
        <v>20444</v>
      </c>
      <c r="Z100" s="15" t="s">
        <v>20443</v>
      </c>
      <c r="AA100" s="15" t="s">
        <v>20455</v>
      </c>
      <c r="AB100" t="str">
        <f>VLOOKUP(E100,Ventas!H:W,16,0)</f>
        <v>OPAS</v>
      </c>
    </row>
    <row r="101" spans="1:28" x14ac:dyDescent="0.2">
      <c r="A101" t="s">
        <v>2198</v>
      </c>
      <c r="B101" t="s">
        <v>2199</v>
      </c>
      <c r="C101" t="s">
        <v>10</v>
      </c>
      <c r="D101" t="s">
        <v>10</v>
      </c>
      <c r="E101" t="s">
        <v>2227</v>
      </c>
      <c r="F101" t="s">
        <v>2228</v>
      </c>
      <c r="G101" t="s">
        <v>1989</v>
      </c>
      <c r="H101" s="2">
        <v>45664</v>
      </c>
      <c r="I101" s="2">
        <v>45664</v>
      </c>
      <c r="J101" t="s">
        <v>43</v>
      </c>
      <c r="K101" s="4">
        <v>-2192173.54</v>
      </c>
      <c r="L101" t="s">
        <v>9</v>
      </c>
      <c r="M101" s="4">
        <v>-2192173.54</v>
      </c>
      <c r="N101" t="s">
        <v>9</v>
      </c>
      <c r="O101" s="4">
        <v>-2192173.54</v>
      </c>
      <c r="P101" t="s">
        <v>10</v>
      </c>
      <c r="Q101" t="s">
        <v>2229</v>
      </c>
      <c r="R101" t="s">
        <v>2230</v>
      </c>
      <c r="S101" t="s">
        <v>10</v>
      </c>
      <c r="T101" t="s">
        <v>44</v>
      </c>
      <c r="U101" t="s">
        <v>13</v>
      </c>
      <c r="V101" t="s">
        <v>10</v>
      </c>
      <c r="W101" t="s">
        <v>10</v>
      </c>
      <c r="X101" s="69" t="s">
        <v>20309</v>
      </c>
      <c r="Y101" s="69"/>
      <c r="Z101" s="69"/>
      <c r="AA101" s="69"/>
      <c r="AB101" t="e">
        <f>VLOOKUP(E101,Ventas!H:W,16,0)</f>
        <v>#N/A</v>
      </c>
    </row>
    <row r="102" spans="1:28" x14ac:dyDescent="0.2">
      <c r="A102" t="s">
        <v>2198</v>
      </c>
      <c r="B102" t="s">
        <v>2199</v>
      </c>
      <c r="C102" t="s">
        <v>10</v>
      </c>
      <c r="D102" t="s">
        <v>10</v>
      </c>
      <c r="E102" t="s">
        <v>2227</v>
      </c>
      <c r="F102" t="s">
        <v>2231</v>
      </c>
      <c r="G102" t="s">
        <v>1989</v>
      </c>
      <c r="H102" s="2">
        <v>45694</v>
      </c>
      <c r="I102" s="2">
        <v>45694</v>
      </c>
      <c r="J102" t="s">
        <v>43</v>
      </c>
      <c r="K102" s="4">
        <v>-1427175.06</v>
      </c>
      <c r="L102" t="s">
        <v>9</v>
      </c>
      <c r="M102" s="4">
        <v>-1427175.06</v>
      </c>
      <c r="N102" t="s">
        <v>9</v>
      </c>
      <c r="O102" s="4">
        <v>-1427175.06</v>
      </c>
      <c r="P102" t="s">
        <v>10</v>
      </c>
      <c r="Q102" t="s">
        <v>2227</v>
      </c>
      <c r="R102" t="s">
        <v>2227</v>
      </c>
      <c r="S102" t="s">
        <v>10</v>
      </c>
      <c r="T102" t="s">
        <v>44</v>
      </c>
      <c r="U102" t="s">
        <v>17</v>
      </c>
      <c r="V102" t="s">
        <v>10</v>
      </c>
      <c r="W102" t="s">
        <v>10</v>
      </c>
      <c r="X102" s="69" t="s">
        <v>20309</v>
      </c>
      <c r="Y102" s="69"/>
      <c r="Z102" s="69"/>
      <c r="AA102" s="69"/>
      <c r="AB102" t="e">
        <f>VLOOKUP(E102,Ventas!H:W,16,0)</f>
        <v>#N/A</v>
      </c>
    </row>
    <row r="103" spans="1:28" x14ac:dyDescent="0.2">
      <c r="A103" t="s">
        <v>2198</v>
      </c>
      <c r="B103" t="s">
        <v>2199</v>
      </c>
      <c r="C103" t="s">
        <v>10</v>
      </c>
      <c r="D103" t="s">
        <v>10</v>
      </c>
      <c r="E103" t="s">
        <v>2227</v>
      </c>
      <c r="F103" t="s">
        <v>2232</v>
      </c>
      <c r="G103" t="s">
        <v>1989</v>
      </c>
      <c r="H103" s="2">
        <v>45722</v>
      </c>
      <c r="I103" s="2">
        <v>45722</v>
      </c>
      <c r="J103" t="s">
        <v>43</v>
      </c>
      <c r="K103" s="4">
        <v>-2145549.16</v>
      </c>
      <c r="L103" t="s">
        <v>9</v>
      </c>
      <c r="M103" s="4">
        <v>-2145549.16</v>
      </c>
      <c r="N103" t="s">
        <v>9</v>
      </c>
      <c r="O103" s="4">
        <v>-2145549.16</v>
      </c>
      <c r="P103" t="s">
        <v>10</v>
      </c>
      <c r="Q103" t="s">
        <v>2227</v>
      </c>
      <c r="R103" t="s">
        <v>2227</v>
      </c>
      <c r="S103" t="s">
        <v>10</v>
      </c>
      <c r="T103" t="s">
        <v>44</v>
      </c>
      <c r="U103" t="s">
        <v>21</v>
      </c>
      <c r="V103" t="s">
        <v>10</v>
      </c>
      <c r="W103" t="s">
        <v>10</v>
      </c>
      <c r="X103" s="69" t="s">
        <v>20309</v>
      </c>
      <c r="Y103" s="69"/>
      <c r="Z103" s="69"/>
      <c r="AA103" s="69"/>
      <c r="AB103" t="e">
        <f>VLOOKUP(E103,Ventas!H:W,16,0)</f>
        <v>#N/A</v>
      </c>
    </row>
    <row r="104" spans="1:28" x14ac:dyDescent="0.2">
      <c r="A104" t="s">
        <v>2198</v>
      </c>
      <c r="B104" t="s">
        <v>2199</v>
      </c>
      <c r="C104" t="s">
        <v>10</v>
      </c>
      <c r="D104" t="s">
        <v>10</v>
      </c>
      <c r="E104" t="s">
        <v>2227</v>
      </c>
      <c r="F104" t="s">
        <v>2233</v>
      </c>
      <c r="G104" t="s">
        <v>1989</v>
      </c>
      <c r="H104" s="2">
        <v>45750</v>
      </c>
      <c r="I104" s="2">
        <v>45750</v>
      </c>
      <c r="J104" t="s">
        <v>43</v>
      </c>
      <c r="K104" s="4">
        <v>-3457631.08</v>
      </c>
      <c r="L104" t="s">
        <v>9</v>
      </c>
      <c r="M104" s="4">
        <v>-3457631.08</v>
      </c>
      <c r="N104" t="s">
        <v>9</v>
      </c>
      <c r="O104" s="4">
        <v>-3457631.08</v>
      </c>
      <c r="P104" t="s">
        <v>10</v>
      </c>
      <c r="Q104" t="s">
        <v>2227</v>
      </c>
      <c r="R104" t="s">
        <v>2227</v>
      </c>
      <c r="S104" t="s">
        <v>10</v>
      </c>
      <c r="T104" t="s">
        <v>44</v>
      </c>
      <c r="U104" t="s">
        <v>25</v>
      </c>
      <c r="V104" t="s">
        <v>10</v>
      </c>
      <c r="W104" t="s">
        <v>10</v>
      </c>
      <c r="X104" s="69" t="s">
        <v>20309</v>
      </c>
      <c r="Y104" s="69"/>
      <c r="Z104" s="69"/>
      <c r="AA104" s="69"/>
      <c r="AB104" t="e">
        <f>VLOOKUP(E104,Ventas!H:W,16,0)</f>
        <v>#N/A</v>
      </c>
    </row>
    <row r="105" spans="1:28" x14ac:dyDescent="0.2">
      <c r="A105" t="s">
        <v>2198</v>
      </c>
      <c r="B105" t="s">
        <v>2199</v>
      </c>
      <c r="C105" t="s">
        <v>10</v>
      </c>
      <c r="D105" t="s">
        <v>10</v>
      </c>
      <c r="E105" t="s">
        <v>2227</v>
      </c>
      <c r="F105" t="s">
        <v>2234</v>
      </c>
      <c r="G105" t="s">
        <v>1989</v>
      </c>
      <c r="H105" s="2">
        <v>45783</v>
      </c>
      <c r="I105" s="2">
        <v>45783</v>
      </c>
      <c r="J105" t="s">
        <v>43</v>
      </c>
      <c r="K105" s="4">
        <v>-4129229.84</v>
      </c>
      <c r="L105" t="s">
        <v>9</v>
      </c>
      <c r="M105" s="4">
        <v>-4129229.84</v>
      </c>
      <c r="N105" t="s">
        <v>9</v>
      </c>
      <c r="O105" s="4">
        <v>-4129229.84</v>
      </c>
      <c r="P105" t="s">
        <v>10</v>
      </c>
      <c r="Q105" t="s">
        <v>2227</v>
      </c>
      <c r="R105" t="s">
        <v>2227</v>
      </c>
      <c r="S105" t="s">
        <v>10</v>
      </c>
      <c r="T105" t="s">
        <v>44</v>
      </c>
      <c r="U105" t="s">
        <v>29</v>
      </c>
      <c r="V105" t="s">
        <v>10</v>
      </c>
      <c r="W105" t="s">
        <v>10</v>
      </c>
      <c r="X105" s="69" t="s">
        <v>20309</v>
      </c>
      <c r="Y105" s="69"/>
      <c r="Z105" s="69"/>
      <c r="AA105" s="69"/>
      <c r="AB105" t="e">
        <f>VLOOKUP(E105,Ventas!H:W,16,0)</f>
        <v>#N/A</v>
      </c>
    </row>
    <row r="106" spans="1:28" x14ac:dyDescent="0.2">
      <c r="A106" t="s">
        <v>2198</v>
      </c>
      <c r="B106" t="s">
        <v>2199</v>
      </c>
      <c r="C106" t="s">
        <v>10</v>
      </c>
      <c r="D106" t="s">
        <v>10</v>
      </c>
      <c r="E106" t="s">
        <v>2227</v>
      </c>
      <c r="F106" t="s">
        <v>2235</v>
      </c>
      <c r="G106" t="s">
        <v>1989</v>
      </c>
      <c r="H106" s="2">
        <v>45813</v>
      </c>
      <c r="I106" s="2">
        <v>45813</v>
      </c>
      <c r="J106" t="s">
        <v>43</v>
      </c>
      <c r="K106" s="4">
        <v>-2908797.06</v>
      </c>
      <c r="L106" t="s">
        <v>9</v>
      </c>
      <c r="M106" s="4">
        <v>-2908797.06</v>
      </c>
      <c r="N106" t="s">
        <v>9</v>
      </c>
      <c r="O106" s="4">
        <v>-2908797.06</v>
      </c>
      <c r="P106" t="s">
        <v>10</v>
      </c>
      <c r="Q106" t="s">
        <v>2227</v>
      </c>
      <c r="R106" t="s">
        <v>2227</v>
      </c>
      <c r="S106" t="s">
        <v>10</v>
      </c>
      <c r="T106" t="s">
        <v>44</v>
      </c>
      <c r="U106" t="s">
        <v>34</v>
      </c>
      <c r="V106" t="s">
        <v>10</v>
      </c>
      <c r="W106" t="s">
        <v>10</v>
      </c>
      <c r="X106" s="69" t="s">
        <v>20309</v>
      </c>
      <c r="Y106" s="69"/>
      <c r="Z106" s="69"/>
      <c r="AA106" s="69"/>
      <c r="AB106" t="e">
        <f>VLOOKUP(E106,Ventas!H:W,16,0)</f>
        <v>#N/A</v>
      </c>
    </row>
    <row r="107" spans="1:28" x14ac:dyDescent="0.2">
      <c r="A107" t="s">
        <v>2236</v>
      </c>
      <c r="B107" t="s">
        <v>2237</v>
      </c>
      <c r="C107" t="s">
        <v>10</v>
      </c>
      <c r="D107" t="s">
        <v>10</v>
      </c>
      <c r="E107" t="s">
        <v>2238</v>
      </c>
      <c r="F107" t="s">
        <v>2239</v>
      </c>
      <c r="G107" t="s">
        <v>2202</v>
      </c>
      <c r="H107" s="2">
        <v>45687</v>
      </c>
      <c r="I107" s="2">
        <v>45687</v>
      </c>
      <c r="J107" t="s">
        <v>43</v>
      </c>
      <c r="K107" s="4">
        <v>2767</v>
      </c>
      <c r="L107" t="s">
        <v>9</v>
      </c>
      <c r="M107" s="4">
        <v>2767</v>
      </c>
      <c r="N107" t="s">
        <v>9</v>
      </c>
      <c r="O107" s="4">
        <v>2767</v>
      </c>
      <c r="P107" t="s">
        <v>10</v>
      </c>
      <c r="Q107" t="s">
        <v>10</v>
      </c>
      <c r="R107" t="s">
        <v>10</v>
      </c>
      <c r="S107" t="s">
        <v>10</v>
      </c>
      <c r="T107" t="s">
        <v>537</v>
      </c>
      <c r="U107" t="s">
        <v>13</v>
      </c>
      <c r="V107" t="s">
        <v>10</v>
      </c>
      <c r="W107" t="s">
        <v>10</v>
      </c>
      <c r="X107" s="74" t="s">
        <v>20314</v>
      </c>
      <c r="Y107" s="74" t="s">
        <v>20444</v>
      </c>
      <c r="Z107" s="74" t="s">
        <v>20443</v>
      </c>
      <c r="AA107" s="74" t="s">
        <v>20453</v>
      </c>
      <c r="AB107" t="str">
        <f>VLOOKUP(E107,Ventas!H:W,16,0)</f>
        <v>SERV</v>
      </c>
    </row>
    <row r="108" spans="1:28" x14ac:dyDescent="0.2">
      <c r="A108" t="s">
        <v>2236</v>
      </c>
      <c r="B108" t="s">
        <v>2237</v>
      </c>
      <c r="C108" t="s">
        <v>10</v>
      </c>
      <c r="D108" t="s">
        <v>10</v>
      </c>
      <c r="E108" t="s">
        <v>2240</v>
      </c>
      <c r="F108" t="s">
        <v>2241</v>
      </c>
      <c r="G108" t="s">
        <v>2202</v>
      </c>
      <c r="H108" s="2">
        <v>45705</v>
      </c>
      <c r="I108" s="2">
        <v>45705</v>
      </c>
      <c r="J108" t="s">
        <v>43</v>
      </c>
      <c r="K108" s="4">
        <v>2767</v>
      </c>
      <c r="L108" t="s">
        <v>9</v>
      </c>
      <c r="M108" s="4">
        <v>2767</v>
      </c>
      <c r="N108" t="s">
        <v>9</v>
      </c>
      <c r="O108" s="4">
        <v>2767</v>
      </c>
      <c r="P108" t="s">
        <v>10</v>
      </c>
      <c r="Q108" t="s">
        <v>10</v>
      </c>
      <c r="R108" t="s">
        <v>10</v>
      </c>
      <c r="S108" t="s">
        <v>10</v>
      </c>
      <c r="T108" t="s">
        <v>773</v>
      </c>
      <c r="U108" t="s">
        <v>17</v>
      </c>
      <c r="V108" t="s">
        <v>10</v>
      </c>
      <c r="W108" t="s">
        <v>10</v>
      </c>
      <c r="X108" s="74" t="s">
        <v>20314</v>
      </c>
      <c r="Y108" s="74" t="s">
        <v>20444</v>
      </c>
      <c r="Z108" s="74" t="s">
        <v>20443</v>
      </c>
      <c r="AA108" s="74" t="s">
        <v>20453</v>
      </c>
      <c r="AB108" t="str">
        <f>VLOOKUP(E108,Ventas!H:W,16,0)</f>
        <v>SERV</v>
      </c>
    </row>
    <row r="109" spans="1:28" x14ac:dyDescent="0.2">
      <c r="A109" t="s">
        <v>2236</v>
      </c>
      <c r="B109" t="s">
        <v>2237</v>
      </c>
      <c r="C109" t="s">
        <v>10</v>
      </c>
      <c r="D109" t="s">
        <v>10</v>
      </c>
      <c r="E109" t="s">
        <v>2242</v>
      </c>
      <c r="F109" t="s">
        <v>2243</v>
      </c>
      <c r="G109" t="s">
        <v>2202</v>
      </c>
      <c r="H109" s="2">
        <v>45742</v>
      </c>
      <c r="I109" s="2">
        <v>45742</v>
      </c>
      <c r="J109" t="s">
        <v>43</v>
      </c>
      <c r="K109" s="4">
        <v>2767</v>
      </c>
      <c r="L109" t="s">
        <v>9</v>
      </c>
      <c r="M109" s="4">
        <v>2767</v>
      </c>
      <c r="N109" t="s">
        <v>9</v>
      </c>
      <c r="O109" s="4">
        <v>2767</v>
      </c>
      <c r="P109" t="s">
        <v>10</v>
      </c>
      <c r="Q109" t="s">
        <v>10</v>
      </c>
      <c r="R109" t="s">
        <v>10</v>
      </c>
      <c r="S109" t="s">
        <v>10</v>
      </c>
      <c r="T109" t="s">
        <v>624</v>
      </c>
      <c r="U109" t="s">
        <v>21</v>
      </c>
      <c r="V109" t="s">
        <v>10</v>
      </c>
      <c r="W109" t="s">
        <v>10</v>
      </c>
      <c r="X109" s="74" t="s">
        <v>20314</v>
      </c>
      <c r="Y109" s="74" t="s">
        <v>20444</v>
      </c>
      <c r="Z109" s="74" t="s">
        <v>20443</v>
      </c>
      <c r="AA109" s="74" t="s">
        <v>20453</v>
      </c>
      <c r="AB109" t="str">
        <f>VLOOKUP(E109,Ventas!H:W,16,0)</f>
        <v>SERV</v>
      </c>
    </row>
    <row r="110" spans="1:28" x14ac:dyDescent="0.2">
      <c r="A110" t="s">
        <v>2236</v>
      </c>
      <c r="B110" t="s">
        <v>2237</v>
      </c>
      <c r="C110" t="s">
        <v>10</v>
      </c>
      <c r="D110" t="s">
        <v>10</v>
      </c>
      <c r="E110" t="s">
        <v>2244</v>
      </c>
      <c r="F110" t="s">
        <v>2245</v>
      </c>
      <c r="G110" t="s">
        <v>2202</v>
      </c>
      <c r="H110" s="2">
        <v>45775</v>
      </c>
      <c r="I110" s="2">
        <v>45775</v>
      </c>
      <c r="J110" t="s">
        <v>43</v>
      </c>
      <c r="K110" s="4">
        <v>2767</v>
      </c>
      <c r="L110" t="s">
        <v>9</v>
      </c>
      <c r="M110" s="4">
        <v>2767</v>
      </c>
      <c r="N110" t="s">
        <v>9</v>
      </c>
      <c r="O110" s="4">
        <v>2767</v>
      </c>
      <c r="P110" t="s">
        <v>10</v>
      </c>
      <c r="Q110" t="s">
        <v>10</v>
      </c>
      <c r="R110" t="s">
        <v>10</v>
      </c>
      <c r="S110" t="s">
        <v>10</v>
      </c>
      <c r="T110" t="s">
        <v>476</v>
      </c>
      <c r="U110" t="s">
        <v>25</v>
      </c>
      <c r="V110" t="s">
        <v>10</v>
      </c>
      <c r="W110" t="s">
        <v>10</v>
      </c>
      <c r="X110" s="74" t="s">
        <v>20314</v>
      </c>
      <c r="Y110" s="74" t="s">
        <v>20444</v>
      </c>
      <c r="Z110" s="74" t="s">
        <v>20443</v>
      </c>
      <c r="AA110" s="74" t="s">
        <v>20453</v>
      </c>
      <c r="AB110" t="str">
        <f>VLOOKUP(E110,Ventas!H:W,16,0)</f>
        <v>SERV</v>
      </c>
    </row>
    <row r="111" spans="1:28" x14ac:dyDescent="0.2">
      <c r="A111" t="s">
        <v>2236</v>
      </c>
      <c r="B111" t="s">
        <v>2237</v>
      </c>
      <c r="C111" t="s">
        <v>10</v>
      </c>
      <c r="D111" t="s">
        <v>10</v>
      </c>
      <c r="E111" t="s">
        <v>2246</v>
      </c>
      <c r="F111" t="s">
        <v>2247</v>
      </c>
      <c r="G111" t="s">
        <v>2202</v>
      </c>
      <c r="H111" s="2">
        <v>45805</v>
      </c>
      <c r="I111" s="2">
        <v>45805</v>
      </c>
      <c r="J111" t="s">
        <v>43</v>
      </c>
      <c r="K111" s="4">
        <v>2767</v>
      </c>
      <c r="L111" t="s">
        <v>9</v>
      </c>
      <c r="M111" s="4">
        <v>2767</v>
      </c>
      <c r="N111" t="s">
        <v>9</v>
      </c>
      <c r="O111" s="4">
        <v>2767</v>
      </c>
      <c r="P111" t="s">
        <v>10</v>
      </c>
      <c r="Q111" t="s">
        <v>10</v>
      </c>
      <c r="R111" t="s">
        <v>10</v>
      </c>
      <c r="S111" t="s">
        <v>10</v>
      </c>
      <c r="T111" t="s">
        <v>537</v>
      </c>
      <c r="U111" t="s">
        <v>29</v>
      </c>
      <c r="V111" t="s">
        <v>10</v>
      </c>
      <c r="W111" t="s">
        <v>10</v>
      </c>
      <c r="X111" s="74" t="s">
        <v>20314</v>
      </c>
      <c r="Y111" s="74" t="s">
        <v>20444</v>
      </c>
      <c r="Z111" s="74" t="s">
        <v>20443</v>
      </c>
      <c r="AA111" s="74" t="s">
        <v>20453</v>
      </c>
      <c r="AB111" t="str">
        <f>VLOOKUP(E111,Ventas!H:W,16,0)</f>
        <v>SERV</v>
      </c>
    </row>
    <row r="112" spans="1:28" x14ac:dyDescent="0.2">
      <c r="A112" t="s">
        <v>2236</v>
      </c>
      <c r="B112" t="s">
        <v>2237</v>
      </c>
      <c r="C112" t="s">
        <v>10</v>
      </c>
      <c r="D112" t="s">
        <v>10</v>
      </c>
      <c r="E112" t="s">
        <v>2248</v>
      </c>
      <c r="F112" t="s">
        <v>2249</v>
      </c>
      <c r="G112" t="s">
        <v>2202</v>
      </c>
      <c r="H112" s="2">
        <v>45834</v>
      </c>
      <c r="I112" s="2">
        <v>45834</v>
      </c>
      <c r="J112" t="s">
        <v>43</v>
      </c>
      <c r="K112" s="4">
        <v>2767</v>
      </c>
      <c r="L112" t="s">
        <v>9</v>
      </c>
      <c r="M112" s="4">
        <v>2767</v>
      </c>
      <c r="N112" t="s">
        <v>9</v>
      </c>
      <c r="O112" s="4">
        <v>2767</v>
      </c>
      <c r="P112" t="s">
        <v>10</v>
      </c>
      <c r="Q112" t="s">
        <v>10</v>
      </c>
      <c r="R112" t="s">
        <v>10</v>
      </c>
      <c r="S112" t="s">
        <v>10</v>
      </c>
      <c r="T112" t="s">
        <v>476</v>
      </c>
      <c r="U112" t="s">
        <v>34</v>
      </c>
      <c r="V112" t="s">
        <v>10</v>
      </c>
      <c r="W112" t="s">
        <v>10</v>
      </c>
      <c r="X112" s="74" t="s">
        <v>20314</v>
      </c>
      <c r="Y112" s="74" t="s">
        <v>20444</v>
      </c>
      <c r="Z112" s="74" t="s">
        <v>20443</v>
      </c>
      <c r="AA112" s="74" t="s">
        <v>20453</v>
      </c>
      <c r="AB112" t="str">
        <f>VLOOKUP(E112,Ventas!H:W,16,0)</f>
        <v>SERV</v>
      </c>
    </row>
    <row r="113" spans="1:28" x14ac:dyDescent="0.2">
      <c r="A113" t="s">
        <v>2236</v>
      </c>
      <c r="B113" t="s">
        <v>2237</v>
      </c>
      <c r="C113" t="s">
        <v>10</v>
      </c>
      <c r="D113" t="s">
        <v>10</v>
      </c>
      <c r="E113" t="s">
        <v>2250</v>
      </c>
      <c r="F113" t="s">
        <v>2251</v>
      </c>
      <c r="G113" t="s">
        <v>1989</v>
      </c>
      <c r="H113" s="2">
        <v>45664</v>
      </c>
      <c r="I113" s="2">
        <v>45664</v>
      </c>
      <c r="J113" t="s">
        <v>43</v>
      </c>
      <c r="K113" s="4">
        <v>-5388</v>
      </c>
      <c r="L113" t="s">
        <v>9</v>
      </c>
      <c r="M113" s="4">
        <v>-5388</v>
      </c>
      <c r="N113" t="s">
        <v>9</v>
      </c>
      <c r="O113" s="4">
        <v>-5388</v>
      </c>
      <c r="P113" t="s">
        <v>10</v>
      </c>
      <c r="Q113" t="s">
        <v>2250</v>
      </c>
      <c r="R113" t="s">
        <v>2250</v>
      </c>
      <c r="S113" t="s">
        <v>10</v>
      </c>
      <c r="T113" t="s">
        <v>44</v>
      </c>
      <c r="U113" t="s">
        <v>13</v>
      </c>
      <c r="V113" t="s">
        <v>10</v>
      </c>
      <c r="W113" t="s">
        <v>10</v>
      </c>
      <c r="X113" s="69" t="s">
        <v>20309</v>
      </c>
      <c r="Y113" s="69"/>
      <c r="Z113" s="69"/>
      <c r="AA113" s="69"/>
      <c r="AB113" t="e">
        <f>VLOOKUP(E113,Ventas!H:W,16,0)</f>
        <v>#N/A</v>
      </c>
    </row>
    <row r="114" spans="1:28" x14ac:dyDescent="0.2">
      <c r="A114" t="s">
        <v>2236</v>
      </c>
      <c r="B114" t="s">
        <v>2237</v>
      </c>
      <c r="C114" t="s">
        <v>10</v>
      </c>
      <c r="D114" t="s">
        <v>10</v>
      </c>
      <c r="E114" t="s">
        <v>2252</v>
      </c>
      <c r="F114" t="s">
        <v>2253</v>
      </c>
      <c r="G114" t="s">
        <v>1989</v>
      </c>
      <c r="H114" s="2">
        <v>45832</v>
      </c>
      <c r="I114" s="2">
        <v>45832</v>
      </c>
      <c r="J114" t="s">
        <v>43</v>
      </c>
      <c r="K114" s="4">
        <v>-13835</v>
      </c>
      <c r="L114" t="s">
        <v>9</v>
      </c>
      <c r="M114" s="4">
        <v>-13835</v>
      </c>
      <c r="N114" t="s">
        <v>9</v>
      </c>
      <c r="O114" s="4">
        <v>-13835</v>
      </c>
      <c r="P114" t="s">
        <v>10</v>
      </c>
      <c r="Q114" t="s">
        <v>2252</v>
      </c>
      <c r="R114" t="s">
        <v>2252</v>
      </c>
      <c r="S114" t="s">
        <v>10</v>
      </c>
      <c r="T114" t="s">
        <v>44</v>
      </c>
      <c r="U114" t="s">
        <v>34</v>
      </c>
      <c r="V114" t="s">
        <v>10</v>
      </c>
      <c r="W114" t="s">
        <v>10</v>
      </c>
      <c r="X114" s="69" t="s">
        <v>20309</v>
      </c>
      <c r="Y114" s="69"/>
      <c r="Z114" s="69"/>
      <c r="AA114" s="69"/>
      <c r="AB114" t="e">
        <f>VLOOKUP(E114,Ventas!H:W,16,0)</f>
        <v>#N/A</v>
      </c>
    </row>
    <row r="115" spans="1:28" x14ac:dyDescent="0.2">
      <c r="A115" t="s">
        <v>2254</v>
      </c>
      <c r="B115" t="s">
        <v>2255</v>
      </c>
      <c r="C115" t="s">
        <v>10</v>
      </c>
      <c r="D115" t="s">
        <v>10</v>
      </c>
      <c r="E115" t="s">
        <v>2256</v>
      </c>
      <c r="F115" t="s">
        <v>2257</v>
      </c>
      <c r="G115" t="s">
        <v>76</v>
      </c>
      <c r="H115" s="2">
        <v>45686</v>
      </c>
      <c r="I115" s="2">
        <v>45686</v>
      </c>
      <c r="J115" t="s">
        <v>43</v>
      </c>
      <c r="K115" s="4">
        <v>46296.49</v>
      </c>
      <c r="L115" t="s">
        <v>9</v>
      </c>
      <c r="M115" s="4">
        <v>46296.49</v>
      </c>
      <c r="N115" t="s">
        <v>9</v>
      </c>
      <c r="O115" s="4">
        <v>46296.49</v>
      </c>
      <c r="P115" t="s">
        <v>10</v>
      </c>
      <c r="Q115" t="s">
        <v>2258</v>
      </c>
      <c r="R115" t="s">
        <v>2256</v>
      </c>
      <c r="S115" t="s">
        <v>10</v>
      </c>
      <c r="T115" t="s">
        <v>337</v>
      </c>
      <c r="U115" t="s">
        <v>13</v>
      </c>
      <c r="V115" t="s">
        <v>10</v>
      </c>
      <c r="W115" t="s">
        <v>10</v>
      </c>
      <c r="X115" s="15" t="s">
        <v>20313</v>
      </c>
      <c r="Y115" s="15" t="s">
        <v>20444</v>
      </c>
      <c r="Z115" s="15" t="s">
        <v>20443</v>
      </c>
      <c r="AA115" s="15" t="s">
        <v>20452</v>
      </c>
      <c r="AB115" t="e">
        <f>VLOOKUP(E115,Ventas!H:W,16,0)</f>
        <v>#N/A</v>
      </c>
    </row>
    <row r="116" spans="1:28" x14ac:dyDescent="0.2">
      <c r="A116" t="s">
        <v>2254</v>
      </c>
      <c r="B116" t="s">
        <v>2255</v>
      </c>
      <c r="C116" t="s">
        <v>10</v>
      </c>
      <c r="D116" t="s">
        <v>10</v>
      </c>
      <c r="E116" t="s">
        <v>2259</v>
      </c>
      <c r="F116" t="s">
        <v>2260</v>
      </c>
      <c r="G116" t="s">
        <v>2202</v>
      </c>
      <c r="H116" s="2">
        <v>45687</v>
      </c>
      <c r="I116" s="2">
        <v>45687</v>
      </c>
      <c r="J116" t="s">
        <v>43</v>
      </c>
      <c r="K116" s="4">
        <v>107073.66</v>
      </c>
      <c r="L116" t="s">
        <v>9</v>
      </c>
      <c r="M116" s="4">
        <v>107073.66</v>
      </c>
      <c r="N116" t="s">
        <v>9</v>
      </c>
      <c r="O116" s="75">
        <v>107073.66</v>
      </c>
      <c r="P116" s="76" t="s">
        <v>10</v>
      </c>
      <c r="Q116" s="76" t="s">
        <v>10</v>
      </c>
      <c r="R116" s="76" t="s">
        <v>10</v>
      </c>
      <c r="S116" s="76" t="s">
        <v>10</v>
      </c>
      <c r="T116" s="76" t="s">
        <v>537</v>
      </c>
      <c r="U116" s="76" t="s">
        <v>13</v>
      </c>
      <c r="V116" s="76" t="s">
        <v>10</v>
      </c>
      <c r="W116" s="76" t="s">
        <v>10</v>
      </c>
      <c r="X116" s="74" t="s">
        <v>20314</v>
      </c>
      <c r="Y116" s="15" t="s">
        <v>20444</v>
      </c>
      <c r="Z116" s="15" t="s">
        <v>20443</v>
      </c>
      <c r="AA116" s="15" t="s">
        <v>20452</v>
      </c>
      <c r="AB116" s="76" t="str">
        <f>VLOOKUP(E116,Ventas!H:W,16,0)</f>
        <v>SERV</v>
      </c>
    </row>
    <row r="117" spans="1:28" x14ac:dyDescent="0.2">
      <c r="A117" t="s">
        <v>2254</v>
      </c>
      <c r="B117" t="s">
        <v>2255</v>
      </c>
      <c r="C117" t="s">
        <v>10</v>
      </c>
      <c r="D117" t="s">
        <v>10</v>
      </c>
      <c r="E117" t="s">
        <v>2261</v>
      </c>
      <c r="F117" t="s">
        <v>2262</v>
      </c>
      <c r="G117" t="s">
        <v>76</v>
      </c>
      <c r="H117" s="2">
        <v>45686</v>
      </c>
      <c r="I117" s="2">
        <v>45686</v>
      </c>
      <c r="J117" t="s">
        <v>43</v>
      </c>
      <c r="K117" s="4">
        <v>46296.49</v>
      </c>
      <c r="L117" t="s">
        <v>9</v>
      </c>
      <c r="M117" s="4">
        <v>46296.49</v>
      </c>
      <c r="N117" t="s">
        <v>9</v>
      </c>
      <c r="O117" s="4">
        <v>46296.49</v>
      </c>
      <c r="P117" t="s">
        <v>10</v>
      </c>
      <c r="Q117" t="s">
        <v>2263</v>
      </c>
      <c r="R117" t="s">
        <v>10</v>
      </c>
      <c r="S117" t="s">
        <v>10</v>
      </c>
      <c r="T117" t="s">
        <v>337</v>
      </c>
      <c r="U117" t="s">
        <v>13</v>
      </c>
      <c r="V117" t="s">
        <v>10</v>
      </c>
      <c r="W117" t="s">
        <v>10</v>
      </c>
      <c r="X117" s="15" t="s">
        <v>20313</v>
      </c>
      <c r="Y117" s="15" t="s">
        <v>20444</v>
      </c>
      <c r="Z117" s="15" t="s">
        <v>20443</v>
      </c>
      <c r="AA117" s="15" t="s">
        <v>20452</v>
      </c>
      <c r="AB117" t="e">
        <f>VLOOKUP(E117,Ventas!H:W,16,0)</f>
        <v>#N/A</v>
      </c>
    </row>
    <row r="118" spans="1:28" x14ac:dyDescent="0.2">
      <c r="A118" t="s">
        <v>2254</v>
      </c>
      <c r="B118" t="s">
        <v>2255</v>
      </c>
      <c r="C118" t="s">
        <v>10</v>
      </c>
      <c r="D118" t="s">
        <v>10</v>
      </c>
      <c r="E118" t="s">
        <v>2264</v>
      </c>
      <c r="F118" t="s">
        <v>2265</v>
      </c>
      <c r="G118" t="s">
        <v>2202</v>
      </c>
      <c r="H118" s="2">
        <v>45705</v>
      </c>
      <c r="I118" s="2">
        <v>45705</v>
      </c>
      <c r="J118" t="s">
        <v>43</v>
      </c>
      <c r="K118" s="4">
        <v>36028</v>
      </c>
      <c r="L118" t="s">
        <v>9</v>
      </c>
      <c r="M118" s="4">
        <v>36028</v>
      </c>
      <c r="N118" t="s">
        <v>9</v>
      </c>
      <c r="O118" s="75">
        <v>36028</v>
      </c>
      <c r="P118" s="76" t="s">
        <v>10</v>
      </c>
      <c r="Q118" s="76" t="s">
        <v>10</v>
      </c>
      <c r="R118" s="76" t="s">
        <v>10</v>
      </c>
      <c r="S118" s="76" t="s">
        <v>10</v>
      </c>
      <c r="T118" s="76" t="s">
        <v>773</v>
      </c>
      <c r="U118" s="76" t="s">
        <v>17</v>
      </c>
      <c r="V118" s="76" t="s">
        <v>10</v>
      </c>
      <c r="W118" s="76" t="s">
        <v>10</v>
      </c>
      <c r="X118" s="74" t="s">
        <v>20314</v>
      </c>
      <c r="Y118" s="15" t="s">
        <v>20444</v>
      </c>
      <c r="Z118" s="15" t="s">
        <v>20443</v>
      </c>
      <c r="AA118" s="15" t="s">
        <v>20452</v>
      </c>
      <c r="AB118" s="76" t="str">
        <f>VLOOKUP(E118,Ventas!H:W,16,0)</f>
        <v>SERV</v>
      </c>
    </row>
    <row r="119" spans="1:28" x14ac:dyDescent="0.2">
      <c r="A119" t="s">
        <v>2254</v>
      </c>
      <c r="B119" t="s">
        <v>2255</v>
      </c>
      <c r="C119" t="s">
        <v>10</v>
      </c>
      <c r="D119" t="s">
        <v>10</v>
      </c>
      <c r="E119" t="s">
        <v>2266</v>
      </c>
      <c r="F119" t="s">
        <v>2267</v>
      </c>
      <c r="G119" t="s">
        <v>2202</v>
      </c>
      <c r="H119" s="2">
        <v>45742</v>
      </c>
      <c r="I119" s="2">
        <v>45742</v>
      </c>
      <c r="J119" t="s">
        <v>43</v>
      </c>
      <c r="K119" s="4">
        <v>36028</v>
      </c>
      <c r="L119" t="s">
        <v>9</v>
      </c>
      <c r="M119" s="4">
        <v>36028</v>
      </c>
      <c r="N119" t="s">
        <v>9</v>
      </c>
      <c r="O119" s="75">
        <v>36028</v>
      </c>
      <c r="P119" s="76" t="s">
        <v>10</v>
      </c>
      <c r="Q119" s="76" t="s">
        <v>10</v>
      </c>
      <c r="R119" s="76" t="s">
        <v>10</v>
      </c>
      <c r="S119" s="76" t="s">
        <v>10</v>
      </c>
      <c r="T119" s="76" t="s">
        <v>624</v>
      </c>
      <c r="U119" s="76" t="s">
        <v>21</v>
      </c>
      <c r="V119" s="76" t="s">
        <v>10</v>
      </c>
      <c r="W119" s="76" t="s">
        <v>10</v>
      </c>
      <c r="X119" s="74" t="s">
        <v>20314</v>
      </c>
      <c r="Y119" s="15" t="s">
        <v>20444</v>
      </c>
      <c r="Z119" s="15" t="s">
        <v>20443</v>
      </c>
      <c r="AA119" s="15" t="s">
        <v>20452</v>
      </c>
      <c r="AB119" s="76" t="str">
        <f>VLOOKUP(E119,Ventas!H:W,16,0)</f>
        <v>SERV</v>
      </c>
    </row>
    <row r="120" spans="1:28" x14ac:dyDescent="0.2">
      <c r="A120" t="s">
        <v>2254</v>
      </c>
      <c r="B120" t="s">
        <v>2255</v>
      </c>
      <c r="C120" t="s">
        <v>10</v>
      </c>
      <c r="D120" t="s">
        <v>10</v>
      </c>
      <c r="E120" t="s">
        <v>2268</v>
      </c>
      <c r="F120" t="s">
        <v>2269</v>
      </c>
      <c r="G120" t="s">
        <v>76</v>
      </c>
      <c r="H120" s="2">
        <v>45747</v>
      </c>
      <c r="I120" s="2">
        <v>45747</v>
      </c>
      <c r="J120" t="s">
        <v>43</v>
      </c>
      <c r="K120" s="4">
        <v>675117.3</v>
      </c>
      <c r="L120" t="s">
        <v>9</v>
      </c>
      <c r="M120" s="4">
        <v>675117.3</v>
      </c>
      <c r="N120" t="s">
        <v>9</v>
      </c>
      <c r="O120" s="100">
        <v>675117.3</v>
      </c>
      <c r="P120" t="s">
        <v>10</v>
      </c>
      <c r="Q120" t="s">
        <v>2270</v>
      </c>
      <c r="R120" t="s">
        <v>10</v>
      </c>
      <c r="S120" t="s">
        <v>10</v>
      </c>
      <c r="T120" t="s">
        <v>1913</v>
      </c>
      <c r="U120" t="s">
        <v>21</v>
      </c>
      <c r="V120" t="s">
        <v>10</v>
      </c>
      <c r="W120" t="s">
        <v>10</v>
      </c>
      <c r="AB120" t="e">
        <f>VLOOKUP(E120,Ventas!H:W,16,0)</f>
        <v>#N/A</v>
      </c>
    </row>
    <row r="121" spans="1:28" x14ac:dyDescent="0.2">
      <c r="A121" t="s">
        <v>2254</v>
      </c>
      <c r="B121" t="s">
        <v>2255</v>
      </c>
      <c r="C121" t="s">
        <v>10</v>
      </c>
      <c r="D121" t="s">
        <v>10</v>
      </c>
      <c r="E121" t="s">
        <v>2271</v>
      </c>
      <c r="F121" t="s">
        <v>2272</v>
      </c>
      <c r="G121" t="s">
        <v>76</v>
      </c>
      <c r="H121" s="2">
        <v>45747</v>
      </c>
      <c r="I121" s="2">
        <v>45747</v>
      </c>
      <c r="J121" t="s">
        <v>43</v>
      </c>
      <c r="K121" s="4">
        <v>22502.78</v>
      </c>
      <c r="L121" t="s">
        <v>9</v>
      </c>
      <c r="M121" s="4">
        <v>22502.78</v>
      </c>
      <c r="N121" t="s">
        <v>9</v>
      </c>
      <c r="O121" s="100">
        <v>22502.78</v>
      </c>
      <c r="P121" t="s">
        <v>10</v>
      </c>
      <c r="Q121" t="s">
        <v>2273</v>
      </c>
      <c r="R121" t="s">
        <v>10</v>
      </c>
      <c r="S121" t="s">
        <v>10</v>
      </c>
      <c r="T121" t="s">
        <v>1913</v>
      </c>
      <c r="U121" t="s">
        <v>21</v>
      </c>
      <c r="V121" t="s">
        <v>10</v>
      </c>
      <c r="W121" t="s">
        <v>10</v>
      </c>
      <c r="AB121" t="e">
        <f>VLOOKUP(E121,Ventas!H:W,16,0)</f>
        <v>#N/A</v>
      </c>
    </row>
    <row r="122" spans="1:28" x14ac:dyDescent="0.2">
      <c r="A122" t="s">
        <v>2254</v>
      </c>
      <c r="B122" t="s">
        <v>2255</v>
      </c>
      <c r="C122" t="s">
        <v>10</v>
      </c>
      <c r="D122" t="s">
        <v>10</v>
      </c>
      <c r="E122" t="s">
        <v>2087</v>
      </c>
      <c r="F122" t="s">
        <v>2274</v>
      </c>
      <c r="G122" t="s">
        <v>76</v>
      </c>
      <c r="H122" s="2">
        <v>45757</v>
      </c>
      <c r="I122" s="2">
        <v>45757</v>
      </c>
      <c r="J122" t="s">
        <v>43</v>
      </c>
      <c r="K122" s="4">
        <v>30225</v>
      </c>
      <c r="L122" t="s">
        <v>9</v>
      </c>
      <c r="M122" s="4">
        <v>30225</v>
      </c>
      <c r="N122" t="s">
        <v>9</v>
      </c>
      <c r="O122" s="98">
        <v>30225</v>
      </c>
      <c r="P122" t="s">
        <v>10</v>
      </c>
      <c r="Q122" t="s">
        <v>2275</v>
      </c>
      <c r="R122" t="s">
        <v>10</v>
      </c>
      <c r="S122" t="s">
        <v>10</v>
      </c>
      <c r="T122" t="s">
        <v>1913</v>
      </c>
      <c r="U122" t="s">
        <v>25</v>
      </c>
      <c r="V122" t="s">
        <v>10</v>
      </c>
      <c r="W122" t="s">
        <v>10</v>
      </c>
      <c r="AB122" t="e">
        <f>VLOOKUP(E122,Ventas!H:W,16,0)</f>
        <v>#N/A</v>
      </c>
    </row>
    <row r="123" spans="1:28" x14ac:dyDescent="0.2">
      <c r="A123" t="s">
        <v>2254</v>
      </c>
      <c r="B123" t="s">
        <v>2255</v>
      </c>
      <c r="C123" t="s">
        <v>10</v>
      </c>
      <c r="D123" t="s">
        <v>10</v>
      </c>
      <c r="E123" t="s">
        <v>2276</v>
      </c>
      <c r="F123" t="s">
        <v>2277</v>
      </c>
      <c r="G123" t="s">
        <v>76</v>
      </c>
      <c r="H123" s="2">
        <v>45757</v>
      </c>
      <c r="I123" s="2">
        <v>45757</v>
      </c>
      <c r="J123" t="s">
        <v>43</v>
      </c>
      <c r="K123" s="4">
        <v>21375</v>
      </c>
      <c r="L123" t="s">
        <v>9</v>
      </c>
      <c r="M123" s="4">
        <v>21375</v>
      </c>
      <c r="N123" t="s">
        <v>9</v>
      </c>
      <c r="O123" s="98">
        <v>21375</v>
      </c>
      <c r="P123" t="s">
        <v>10</v>
      </c>
      <c r="Q123" t="s">
        <v>2278</v>
      </c>
      <c r="R123" t="s">
        <v>10</v>
      </c>
      <c r="S123" t="s">
        <v>10</v>
      </c>
      <c r="T123" t="s">
        <v>1913</v>
      </c>
      <c r="U123" t="s">
        <v>25</v>
      </c>
      <c r="V123" t="s">
        <v>10</v>
      </c>
      <c r="W123" t="s">
        <v>10</v>
      </c>
      <c r="AB123" t="e">
        <f>VLOOKUP(E123,Ventas!H:W,16,0)</f>
        <v>#N/A</v>
      </c>
    </row>
    <row r="124" spans="1:28" x14ac:dyDescent="0.2">
      <c r="A124" t="s">
        <v>2254</v>
      </c>
      <c r="B124" t="s">
        <v>2255</v>
      </c>
      <c r="C124" t="s">
        <v>10</v>
      </c>
      <c r="D124" t="s">
        <v>10</v>
      </c>
      <c r="E124" t="s">
        <v>2279</v>
      </c>
      <c r="F124" t="s">
        <v>2280</v>
      </c>
      <c r="G124" t="s">
        <v>2202</v>
      </c>
      <c r="H124" s="2">
        <v>45775</v>
      </c>
      <c r="I124" s="2">
        <v>45775</v>
      </c>
      <c r="J124" t="s">
        <v>43</v>
      </c>
      <c r="K124" s="4">
        <v>119897.34</v>
      </c>
      <c r="L124" t="s">
        <v>9</v>
      </c>
      <c r="M124" s="4">
        <v>119897.34</v>
      </c>
      <c r="N124" t="s">
        <v>9</v>
      </c>
      <c r="O124" s="75">
        <v>119897.34</v>
      </c>
      <c r="P124" s="76" t="s">
        <v>10</v>
      </c>
      <c r="Q124" s="76" t="s">
        <v>10</v>
      </c>
      <c r="R124" s="76" t="s">
        <v>10</v>
      </c>
      <c r="S124" s="76" t="s">
        <v>10</v>
      </c>
      <c r="T124" s="76" t="s">
        <v>476</v>
      </c>
      <c r="U124" s="76" t="s">
        <v>25</v>
      </c>
      <c r="V124" s="76" t="s">
        <v>10</v>
      </c>
      <c r="W124" s="76" t="s">
        <v>10</v>
      </c>
      <c r="X124" s="74" t="s">
        <v>20314</v>
      </c>
      <c r="Y124" s="15" t="s">
        <v>20444</v>
      </c>
      <c r="Z124" s="15" t="s">
        <v>20443</v>
      </c>
      <c r="AA124" s="15" t="s">
        <v>20452</v>
      </c>
      <c r="AB124" s="76" t="str">
        <f>VLOOKUP(E124,Ventas!H:W,16,0)</f>
        <v>SERV</v>
      </c>
    </row>
    <row r="125" spans="1:28" x14ac:dyDescent="0.2">
      <c r="A125" t="s">
        <v>2254</v>
      </c>
      <c r="B125" t="s">
        <v>2255</v>
      </c>
      <c r="C125" t="s">
        <v>10</v>
      </c>
      <c r="D125" t="s">
        <v>10</v>
      </c>
      <c r="E125" t="s">
        <v>2281</v>
      </c>
      <c r="F125" t="s">
        <v>2282</v>
      </c>
      <c r="G125" t="s">
        <v>2202</v>
      </c>
      <c r="H125" s="2">
        <v>45805</v>
      </c>
      <c r="I125" s="2">
        <v>45805</v>
      </c>
      <c r="J125" t="s">
        <v>43</v>
      </c>
      <c r="K125" s="4">
        <v>36028</v>
      </c>
      <c r="L125" t="s">
        <v>9</v>
      </c>
      <c r="M125" s="4">
        <v>36028</v>
      </c>
      <c r="N125" t="s">
        <v>9</v>
      </c>
      <c r="O125" s="75">
        <v>36028</v>
      </c>
      <c r="P125" s="76" t="s">
        <v>10</v>
      </c>
      <c r="Q125" s="76" t="s">
        <v>10</v>
      </c>
      <c r="R125" s="76" t="s">
        <v>10</v>
      </c>
      <c r="S125" s="76" t="s">
        <v>10</v>
      </c>
      <c r="T125" s="76" t="s">
        <v>537</v>
      </c>
      <c r="U125" s="76" t="s">
        <v>29</v>
      </c>
      <c r="V125" s="76" t="s">
        <v>10</v>
      </c>
      <c r="W125" s="76" t="s">
        <v>10</v>
      </c>
      <c r="X125" s="74" t="s">
        <v>20314</v>
      </c>
      <c r="Y125" s="15" t="s">
        <v>20444</v>
      </c>
      <c r="Z125" s="15" t="s">
        <v>20443</v>
      </c>
      <c r="AA125" s="15" t="s">
        <v>20452</v>
      </c>
      <c r="AB125" s="76" t="str">
        <f>VLOOKUP(E125,Ventas!H:W,16,0)</f>
        <v>SERV</v>
      </c>
    </row>
    <row r="126" spans="1:28" x14ac:dyDescent="0.2">
      <c r="A126" t="s">
        <v>2254</v>
      </c>
      <c r="B126" t="s">
        <v>2255</v>
      </c>
      <c r="C126" t="s">
        <v>10</v>
      </c>
      <c r="D126" t="s">
        <v>10</v>
      </c>
      <c r="E126" t="s">
        <v>2283</v>
      </c>
      <c r="F126" t="s">
        <v>2284</v>
      </c>
      <c r="G126" t="s">
        <v>2202</v>
      </c>
      <c r="H126" s="2">
        <v>45834</v>
      </c>
      <c r="I126" s="2">
        <v>45834</v>
      </c>
      <c r="J126" t="s">
        <v>43</v>
      </c>
      <c r="K126" s="4">
        <v>36028</v>
      </c>
      <c r="L126" t="s">
        <v>9</v>
      </c>
      <c r="M126" s="4">
        <v>36028</v>
      </c>
      <c r="N126" t="s">
        <v>9</v>
      </c>
      <c r="O126" s="75">
        <v>36028</v>
      </c>
      <c r="P126" s="76" t="s">
        <v>10</v>
      </c>
      <c r="Q126" s="76" t="s">
        <v>10</v>
      </c>
      <c r="R126" s="76" t="s">
        <v>10</v>
      </c>
      <c r="S126" s="76" t="s">
        <v>10</v>
      </c>
      <c r="T126" s="76" t="s">
        <v>476</v>
      </c>
      <c r="U126" s="76" t="s">
        <v>34</v>
      </c>
      <c r="V126" s="76" t="s">
        <v>10</v>
      </c>
      <c r="W126" s="76" t="s">
        <v>10</v>
      </c>
      <c r="X126" s="74" t="s">
        <v>20314</v>
      </c>
      <c r="Y126" s="15" t="s">
        <v>20444</v>
      </c>
      <c r="Z126" s="15" t="s">
        <v>20443</v>
      </c>
      <c r="AA126" s="15" t="s">
        <v>20452</v>
      </c>
      <c r="AB126" s="76" t="str">
        <f>VLOOKUP(E126,Ventas!H:W,16,0)</f>
        <v>SERV</v>
      </c>
    </row>
    <row r="127" spans="1:28" x14ac:dyDescent="0.2">
      <c r="A127" t="s">
        <v>2254</v>
      </c>
      <c r="B127" t="s">
        <v>2255</v>
      </c>
      <c r="C127" t="s">
        <v>10</v>
      </c>
      <c r="D127" t="s">
        <v>10</v>
      </c>
      <c r="E127" t="s">
        <v>2285</v>
      </c>
      <c r="F127" t="s">
        <v>2286</v>
      </c>
      <c r="G127" t="s">
        <v>76</v>
      </c>
      <c r="H127" s="2">
        <v>45838</v>
      </c>
      <c r="I127" s="2">
        <v>45838</v>
      </c>
      <c r="J127" t="s">
        <v>43</v>
      </c>
      <c r="K127" s="4">
        <v>682760.84</v>
      </c>
      <c r="L127" t="s">
        <v>9</v>
      </c>
      <c r="M127" s="4">
        <v>682760.84</v>
      </c>
      <c r="N127" t="s">
        <v>9</v>
      </c>
      <c r="O127" s="100">
        <v>682760.84</v>
      </c>
      <c r="P127" t="s">
        <v>10</v>
      </c>
      <c r="Q127" t="s">
        <v>2287</v>
      </c>
      <c r="R127" t="s">
        <v>10</v>
      </c>
      <c r="S127" t="s">
        <v>10</v>
      </c>
      <c r="T127" t="s">
        <v>1913</v>
      </c>
      <c r="U127" t="s">
        <v>34</v>
      </c>
      <c r="V127" t="s">
        <v>10</v>
      </c>
      <c r="W127" t="s">
        <v>10</v>
      </c>
      <c r="AB127" t="e">
        <f>VLOOKUP(E127,Ventas!H:W,16,0)</f>
        <v>#N/A</v>
      </c>
    </row>
    <row r="128" spans="1:28" x14ac:dyDescent="0.2">
      <c r="A128" t="s">
        <v>2254</v>
      </c>
      <c r="B128" t="s">
        <v>2255</v>
      </c>
      <c r="C128" t="s">
        <v>10</v>
      </c>
      <c r="D128" t="s">
        <v>10</v>
      </c>
      <c r="E128" t="s">
        <v>2288</v>
      </c>
      <c r="F128" t="s">
        <v>2289</v>
      </c>
      <c r="G128" t="s">
        <v>76</v>
      </c>
      <c r="H128" s="2">
        <v>45838</v>
      </c>
      <c r="I128" s="2">
        <v>45838</v>
      </c>
      <c r="J128" t="s">
        <v>43</v>
      </c>
      <c r="K128" s="4">
        <v>22674.17</v>
      </c>
      <c r="L128" t="s">
        <v>9</v>
      </c>
      <c r="M128" s="4">
        <v>22674.17</v>
      </c>
      <c r="N128" t="s">
        <v>9</v>
      </c>
      <c r="O128" s="100">
        <v>22674.17</v>
      </c>
      <c r="P128" t="s">
        <v>10</v>
      </c>
      <c r="Q128" t="s">
        <v>2290</v>
      </c>
      <c r="R128" t="s">
        <v>10</v>
      </c>
      <c r="S128" t="s">
        <v>10</v>
      </c>
      <c r="T128" t="s">
        <v>1913</v>
      </c>
      <c r="U128" t="s">
        <v>34</v>
      </c>
      <c r="V128" t="s">
        <v>10</v>
      </c>
      <c r="W128" t="s">
        <v>10</v>
      </c>
      <c r="AB128" t="e">
        <f>VLOOKUP(E128,Ventas!H:W,16,0)</f>
        <v>#N/A</v>
      </c>
    </row>
    <row r="129" spans="1:28" x14ac:dyDescent="0.2">
      <c r="A129" t="s">
        <v>2254</v>
      </c>
      <c r="B129" t="s">
        <v>2255</v>
      </c>
      <c r="C129" t="s">
        <v>10</v>
      </c>
      <c r="D129" t="s">
        <v>10</v>
      </c>
      <c r="E129" t="s">
        <v>461</v>
      </c>
      <c r="F129" t="s">
        <v>2291</v>
      </c>
      <c r="G129" t="s">
        <v>1989</v>
      </c>
      <c r="H129" s="2">
        <v>45688</v>
      </c>
      <c r="I129" s="2">
        <v>45688</v>
      </c>
      <c r="J129" t="s">
        <v>43</v>
      </c>
      <c r="K129" s="4">
        <v>-31856</v>
      </c>
      <c r="L129" t="s">
        <v>9</v>
      </c>
      <c r="M129" s="4">
        <v>-31856</v>
      </c>
      <c r="N129" t="s">
        <v>9</v>
      </c>
      <c r="O129" s="4">
        <v>-31856</v>
      </c>
      <c r="P129" t="s">
        <v>10</v>
      </c>
      <c r="Q129" t="s">
        <v>461</v>
      </c>
      <c r="R129" t="s">
        <v>461</v>
      </c>
      <c r="S129" t="s">
        <v>10</v>
      </c>
      <c r="T129" t="s">
        <v>44</v>
      </c>
      <c r="U129" t="s">
        <v>13</v>
      </c>
      <c r="V129" t="s">
        <v>10</v>
      </c>
      <c r="W129" t="s">
        <v>10</v>
      </c>
      <c r="X129" s="69" t="s">
        <v>20309</v>
      </c>
      <c r="Y129" s="69"/>
      <c r="Z129" s="69"/>
      <c r="AA129" s="69"/>
      <c r="AB129" t="e">
        <f>VLOOKUP(E129,Ventas!H:W,16,0)</f>
        <v>#N/A</v>
      </c>
    </row>
    <row r="130" spans="1:28" x14ac:dyDescent="0.2">
      <c r="A130" t="s">
        <v>2254</v>
      </c>
      <c r="B130" t="s">
        <v>2255</v>
      </c>
      <c r="C130" t="s">
        <v>10</v>
      </c>
      <c r="D130" t="s">
        <v>10</v>
      </c>
      <c r="E130" t="s">
        <v>2256</v>
      </c>
      <c r="F130" t="s">
        <v>2292</v>
      </c>
      <c r="G130" t="s">
        <v>113</v>
      </c>
      <c r="H130" s="2">
        <v>45686</v>
      </c>
      <c r="I130" s="2">
        <v>45686</v>
      </c>
      <c r="J130" t="s">
        <v>43</v>
      </c>
      <c r="K130" s="4">
        <v>-46296.49</v>
      </c>
      <c r="L130" t="s">
        <v>9</v>
      </c>
      <c r="M130" s="4">
        <v>-46296.49</v>
      </c>
      <c r="N130" t="s">
        <v>9</v>
      </c>
      <c r="O130" s="4">
        <v>-46296.49</v>
      </c>
      <c r="P130" t="s">
        <v>10</v>
      </c>
      <c r="Q130" t="s">
        <v>2258</v>
      </c>
      <c r="R130" t="s">
        <v>2256</v>
      </c>
      <c r="S130" t="s">
        <v>10</v>
      </c>
      <c r="T130" t="s">
        <v>337</v>
      </c>
      <c r="U130" t="s">
        <v>13</v>
      </c>
      <c r="V130" t="s">
        <v>10</v>
      </c>
      <c r="W130" t="s">
        <v>10</v>
      </c>
      <c r="X130" s="15" t="s">
        <v>20313</v>
      </c>
      <c r="Y130" s="15" t="s">
        <v>20444</v>
      </c>
      <c r="Z130" s="15" t="s">
        <v>20443</v>
      </c>
      <c r="AA130" s="15" t="s">
        <v>20452</v>
      </c>
      <c r="AB130" t="e">
        <f>VLOOKUP(E130,Ventas!H:W,16,0)</f>
        <v>#N/A</v>
      </c>
    </row>
    <row r="131" spans="1:28" x14ac:dyDescent="0.2">
      <c r="A131" t="s">
        <v>2254</v>
      </c>
      <c r="B131" t="s">
        <v>2255</v>
      </c>
      <c r="C131" t="s">
        <v>10</v>
      </c>
      <c r="D131" t="s">
        <v>2293</v>
      </c>
      <c r="E131" t="s">
        <v>2294</v>
      </c>
      <c r="F131" t="s">
        <v>2295</v>
      </c>
      <c r="G131" t="s">
        <v>351</v>
      </c>
      <c r="H131" s="2">
        <v>45672</v>
      </c>
      <c r="I131" s="2">
        <v>45714</v>
      </c>
      <c r="J131" t="s">
        <v>2296</v>
      </c>
      <c r="K131" s="3">
        <v>8102177</v>
      </c>
      <c r="L131" t="s">
        <v>8</v>
      </c>
      <c r="M131" s="4">
        <v>8064.52</v>
      </c>
      <c r="N131" t="s">
        <v>9</v>
      </c>
      <c r="O131" s="4">
        <v>8064.52</v>
      </c>
      <c r="P131" t="s">
        <v>10</v>
      </c>
      <c r="Q131" t="s">
        <v>2297</v>
      </c>
      <c r="R131" t="s">
        <v>2297</v>
      </c>
      <c r="S131" t="s">
        <v>10</v>
      </c>
      <c r="T131" t="s">
        <v>1913</v>
      </c>
      <c r="U131" t="s">
        <v>17</v>
      </c>
      <c r="V131" t="s">
        <v>10</v>
      </c>
      <c r="W131" t="s">
        <v>10</v>
      </c>
      <c r="X131" s="15" t="s">
        <v>20313</v>
      </c>
      <c r="Y131" s="15" t="s">
        <v>20444</v>
      </c>
      <c r="Z131" s="15" t="s">
        <v>20443</v>
      </c>
      <c r="AA131" s="15" t="s">
        <v>20452</v>
      </c>
      <c r="AB131" t="e">
        <f>VLOOKUP(E131,Ventas!H:W,16,0)</f>
        <v>#N/A</v>
      </c>
    </row>
    <row r="132" spans="1:28" x14ac:dyDescent="0.2">
      <c r="A132" t="s">
        <v>2254</v>
      </c>
      <c r="B132" t="s">
        <v>2255</v>
      </c>
      <c r="C132" t="s">
        <v>10</v>
      </c>
      <c r="D132" t="s">
        <v>10</v>
      </c>
      <c r="E132" t="s">
        <v>461</v>
      </c>
      <c r="F132" t="s">
        <v>2298</v>
      </c>
      <c r="G132" t="s">
        <v>1989</v>
      </c>
      <c r="H132" s="2">
        <v>45719</v>
      </c>
      <c r="I132" s="2">
        <v>45719</v>
      </c>
      <c r="J132" t="s">
        <v>43</v>
      </c>
      <c r="K132" s="4">
        <v>-153370.15</v>
      </c>
      <c r="L132" t="s">
        <v>9</v>
      </c>
      <c r="M132" s="4">
        <v>-153370.15</v>
      </c>
      <c r="N132" t="s">
        <v>9</v>
      </c>
      <c r="O132" s="4">
        <v>-153370.15</v>
      </c>
      <c r="P132" t="s">
        <v>10</v>
      </c>
      <c r="Q132" t="s">
        <v>461</v>
      </c>
      <c r="R132" t="s">
        <v>461</v>
      </c>
      <c r="S132" t="s">
        <v>10</v>
      </c>
      <c r="T132" t="s">
        <v>44</v>
      </c>
      <c r="U132" t="s">
        <v>21</v>
      </c>
      <c r="V132" t="s">
        <v>10</v>
      </c>
      <c r="W132" t="s">
        <v>10</v>
      </c>
      <c r="X132" s="69" t="s">
        <v>20309</v>
      </c>
      <c r="Y132" s="69"/>
      <c r="Z132" s="69"/>
      <c r="AA132" s="69"/>
      <c r="AB132" t="e">
        <f>VLOOKUP(E132,Ventas!H:W,16,0)</f>
        <v>#N/A</v>
      </c>
    </row>
    <row r="133" spans="1:28" x14ac:dyDescent="0.2">
      <c r="A133" t="s">
        <v>2254</v>
      </c>
      <c r="B133" t="s">
        <v>2255</v>
      </c>
      <c r="C133" t="s">
        <v>10</v>
      </c>
      <c r="D133" t="s">
        <v>2299</v>
      </c>
      <c r="E133" t="s">
        <v>2300</v>
      </c>
      <c r="F133" t="s">
        <v>2301</v>
      </c>
      <c r="G133" t="s">
        <v>351</v>
      </c>
      <c r="H133" s="2">
        <v>45657</v>
      </c>
      <c r="I133" s="2">
        <v>45743</v>
      </c>
      <c r="J133" t="s">
        <v>43</v>
      </c>
      <c r="K133" s="77">
        <v>9959.99</v>
      </c>
      <c r="L133" s="78" t="s">
        <v>9</v>
      </c>
      <c r="M133" s="77">
        <v>9959.99</v>
      </c>
      <c r="N133" s="78" t="s">
        <v>9</v>
      </c>
      <c r="O133" s="77">
        <v>9959.99</v>
      </c>
      <c r="P133" t="s">
        <v>10</v>
      </c>
      <c r="Q133" t="s">
        <v>10</v>
      </c>
      <c r="R133" t="s">
        <v>10</v>
      </c>
      <c r="S133" t="s">
        <v>10</v>
      </c>
      <c r="T133" t="s">
        <v>345</v>
      </c>
      <c r="U133" t="s">
        <v>21</v>
      </c>
      <c r="V133" t="s">
        <v>10</v>
      </c>
      <c r="W133" t="s">
        <v>10</v>
      </c>
      <c r="AB133" t="e">
        <f>VLOOKUP(E133,Ventas!H:W,16,0)</f>
        <v>#N/A</v>
      </c>
    </row>
    <row r="134" spans="1:28" x14ac:dyDescent="0.2">
      <c r="A134" t="s">
        <v>2254</v>
      </c>
      <c r="B134" t="s">
        <v>2255</v>
      </c>
      <c r="C134" t="s">
        <v>10</v>
      </c>
      <c r="D134" t="s">
        <v>2299</v>
      </c>
      <c r="E134" t="s">
        <v>2300</v>
      </c>
      <c r="F134" t="s">
        <v>2302</v>
      </c>
      <c r="G134" t="s">
        <v>351</v>
      </c>
      <c r="H134" s="2">
        <v>45657</v>
      </c>
      <c r="I134" s="2">
        <v>45743</v>
      </c>
      <c r="J134" t="s">
        <v>43</v>
      </c>
      <c r="K134" s="77">
        <v>9800.25</v>
      </c>
      <c r="L134" s="78" t="s">
        <v>9</v>
      </c>
      <c r="M134" s="77">
        <v>9800.25</v>
      </c>
      <c r="N134" s="78" t="s">
        <v>9</v>
      </c>
      <c r="O134" s="77">
        <v>9800.25</v>
      </c>
      <c r="P134" t="s">
        <v>10</v>
      </c>
      <c r="Q134" t="s">
        <v>10</v>
      </c>
      <c r="R134" t="s">
        <v>10</v>
      </c>
      <c r="S134" t="s">
        <v>10</v>
      </c>
      <c r="T134" t="s">
        <v>345</v>
      </c>
      <c r="U134" t="s">
        <v>21</v>
      </c>
      <c r="V134" t="s">
        <v>10</v>
      </c>
      <c r="W134" t="s">
        <v>10</v>
      </c>
      <c r="AB134" t="e">
        <f>VLOOKUP(E134,Ventas!H:W,16,0)</f>
        <v>#N/A</v>
      </c>
    </row>
    <row r="135" spans="1:28" x14ac:dyDescent="0.2">
      <c r="A135" t="s">
        <v>2254</v>
      </c>
      <c r="B135" t="s">
        <v>2255</v>
      </c>
      <c r="C135" t="s">
        <v>10</v>
      </c>
      <c r="D135" t="s">
        <v>2299</v>
      </c>
      <c r="E135" t="s">
        <v>2300</v>
      </c>
      <c r="F135" t="s">
        <v>2303</v>
      </c>
      <c r="G135" t="s">
        <v>344</v>
      </c>
      <c r="H135" s="2">
        <v>45657</v>
      </c>
      <c r="I135" s="2">
        <v>45743</v>
      </c>
      <c r="J135" t="s">
        <v>43</v>
      </c>
      <c r="K135" s="77">
        <v>-9959.99</v>
      </c>
      <c r="L135" s="78" t="s">
        <v>9</v>
      </c>
      <c r="M135" s="77">
        <v>-9959.99</v>
      </c>
      <c r="N135" s="78" t="s">
        <v>9</v>
      </c>
      <c r="O135" s="77">
        <v>-9959.99</v>
      </c>
      <c r="P135" t="s">
        <v>10</v>
      </c>
      <c r="Q135" t="s">
        <v>10</v>
      </c>
      <c r="R135" t="s">
        <v>10</v>
      </c>
      <c r="S135" t="s">
        <v>10</v>
      </c>
      <c r="T135" t="s">
        <v>345</v>
      </c>
      <c r="U135" t="s">
        <v>21</v>
      </c>
      <c r="V135" t="s">
        <v>10</v>
      </c>
      <c r="W135" t="s">
        <v>10</v>
      </c>
      <c r="AB135" t="e">
        <f>VLOOKUP(E135,Ventas!H:W,16,0)</f>
        <v>#N/A</v>
      </c>
    </row>
    <row r="136" spans="1:28" x14ac:dyDescent="0.2">
      <c r="A136" t="s">
        <v>2254</v>
      </c>
      <c r="B136" t="s">
        <v>2255</v>
      </c>
      <c r="C136" t="s">
        <v>10</v>
      </c>
      <c r="D136" t="s">
        <v>2293</v>
      </c>
      <c r="E136" t="s">
        <v>2294</v>
      </c>
      <c r="F136" t="s">
        <v>2304</v>
      </c>
      <c r="G136" t="s">
        <v>351</v>
      </c>
      <c r="H136" s="2">
        <v>45743</v>
      </c>
      <c r="I136" s="2">
        <v>45743</v>
      </c>
      <c r="J136" t="s">
        <v>2305</v>
      </c>
      <c r="K136" s="3">
        <v>83333657</v>
      </c>
      <c r="L136" t="s">
        <v>8</v>
      </c>
      <c r="M136" s="4">
        <v>87046.71</v>
      </c>
      <c r="N136" t="s">
        <v>9</v>
      </c>
      <c r="O136" s="4">
        <v>87046.71</v>
      </c>
      <c r="P136" t="s">
        <v>10</v>
      </c>
      <c r="Q136" t="s">
        <v>2297</v>
      </c>
      <c r="R136" t="s">
        <v>2297</v>
      </c>
      <c r="S136" t="s">
        <v>10</v>
      </c>
      <c r="T136" t="s">
        <v>1913</v>
      </c>
      <c r="U136" t="s">
        <v>21</v>
      </c>
      <c r="V136" t="s">
        <v>10</v>
      </c>
      <c r="W136" t="s">
        <v>10</v>
      </c>
      <c r="X136" t="s">
        <v>20313</v>
      </c>
      <c r="Y136" s="15" t="s">
        <v>20444</v>
      </c>
      <c r="Z136" s="15" t="s">
        <v>20443</v>
      </c>
      <c r="AA136" s="15" t="s">
        <v>20452</v>
      </c>
      <c r="AB136" t="e">
        <f>VLOOKUP(E136,Ventas!H:W,16,0)</f>
        <v>#N/A</v>
      </c>
    </row>
    <row r="137" spans="1:28" x14ac:dyDescent="0.2">
      <c r="A137" t="s">
        <v>2254</v>
      </c>
      <c r="B137" t="s">
        <v>2255</v>
      </c>
      <c r="C137" t="s">
        <v>10</v>
      </c>
      <c r="D137" t="s">
        <v>10</v>
      </c>
      <c r="E137" t="s">
        <v>461</v>
      </c>
      <c r="F137" t="s">
        <v>2306</v>
      </c>
      <c r="G137" t="s">
        <v>1989</v>
      </c>
      <c r="H137" s="2">
        <v>45744</v>
      </c>
      <c r="I137" s="2">
        <v>45744</v>
      </c>
      <c r="J137" t="s">
        <v>43</v>
      </c>
      <c r="K137" s="4">
        <v>-36028</v>
      </c>
      <c r="L137" t="s">
        <v>9</v>
      </c>
      <c r="M137" s="4">
        <v>-36028</v>
      </c>
      <c r="N137" t="s">
        <v>9</v>
      </c>
      <c r="O137" s="4">
        <v>-36028</v>
      </c>
      <c r="P137" t="s">
        <v>10</v>
      </c>
      <c r="Q137" t="s">
        <v>461</v>
      </c>
      <c r="R137" t="s">
        <v>461</v>
      </c>
      <c r="S137" t="s">
        <v>10</v>
      </c>
      <c r="T137" t="s">
        <v>44</v>
      </c>
      <c r="U137" t="s">
        <v>21</v>
      </c>
      <c r="V137" t="s">
        <v>10</v>
      </c>
      <c r="W137" t="s">
        <v>10</v>
      </c>
      <c r="X137" s="69" t="s">
        <v>20309</v>
      </c>
      <c r="Y137" s="69"/>
      <c r="Z137" s="69"/>
      <c r="AA137" s="69"/>
      <c r="AB137" t="e">
        <f>VLOOKUP(E137,Ventas!H:W,16,0)</f>
        <v>#N/A</v>
      </c>
    </row>
    <row r="138" spans="1:28" x14ac:dyDescent="0.2">
      <c r="A138" t="s">
        <v>2254</v>
      </c>
      <c r="B138" t="s">
        <v>2255</v>
      </c>
      <c r="C138" t="s">
        <v>10</v>
      </c>
      <c r="D138" t="s">
        <v>10</v>
      </c>
      <c r="E138" t="s">
        <v>461</v>
      </c>
      <c r="F138" t="s">
        <v>2307</v>
      </c>
      <c r="G138" t="s">
        <v>1989</v>
      </c>
      <c r="H138" s="2">
        <v>45744</v>
      </c>
      <c r="I138" s="2">
        <v>45744</v>
      </c>
      <c r="J138" t="s">
        <v>43</v>
      </c>
      <c r="K138" s="4">
        <v>-8695.66</v>
      </c>
      <c r="L138" t="s">
        <v>9</v>
      </c>
      <c r="M138" s="4">
        <v>-8064.52</v>
      </c>
      <c r="N138" t="s">
        <v>9</v>
      </c>
      <c r="O138" s="4">
        <v>-8064.52</v>
      </c>
      <c r="P138" t="s">
        <v>10</v>
      </c>
      <c r="Q138" t="s">
        <v>461</v>
      </c>
      <c r="R138" t="s">
        <v>461</v>
      </c>
      <c r="S138" t="s">
        <v>10</v>
      </c>
      <c r="T138" t="s">
        <v>44</v>
      </c>
      <c r="U138" t="s">
        <v>21</v>
      </c>
      <c r="V138" t="s">
        <v>10</v>
      </c>
      <c r="W138" t="s">
        <v>10</v>
      </c>
      <c r="X138" s="69" t="s">
        <v>20309</v>
      </c>
      <c r="Y138" s="69"/>
      <c r="Z138" s="69"/>
      <c r="AA138" s="69"/>
      <c r="AB138" t="e">
        <f>VLOOKUP(E138,Ventas!H:W,16,0)</f>
        <v>#N/A</v>
      </c>
    </row>
    <row r="139" spans="1:28" x14ac:dyDescent="0.2">
      <c r="A139" t="s">
        <v>2254</v>
      </c>
      <c r="B139" t="s">
        <v>2255</v>
      </c>
      <c r="C139" t="s">
        <v>10</v>
      </c>
      <c r="D139" t="s">
        <v>10</v>
      </c>
      <c r="E139" t="s">
        <v>461</v>
      </c>
      <c r="F139" t="s">
        <v>2308</v>
      </c>
      <c r="G139" t="s">
        <v>1989</v>
      </c>
      <c r="H139" s="2">
        <v>45747</v>
      </c>
      <c r="I139" s="2">
        <v>45747</v>
      </c>
      <c r="J139" t="s">
        <v>43</v>
      </c>
      <c r="K139" s="4">
        <v>-675117.3</v>
      </c>
      <c r="L139" t="s">
        <v>9</v>
      </c>
      <c r="M139" s="4">
        <v>-675117.3</v>
      </c>
      <c r="N139" t="s">
        <v>9</v>
      </c>
      <c r="O139" s="100">
        <v>-675117.3</v>
      </c>
      <c r="P139" t="s">
        <v>10</v>
      </c>
      <c r="Q139" t="s">
        <v>461</v>
      </c>
      <c r="R139" t="s">
        <v>461</v>
      </c>
      <c r="S139" t="s">
        <v>10</v>
      </c>
      <c r="T139" t="s">
        <v>44</v>
      </c>
      <c r="U139" t="s">
        <v>21</v>
      </c>
      <c r="V139" t="s">
        <v>10</v>
      </c>
      <c r="W139" t="s">
        <v>10</v>
      </c>
      <c r="X139" s="99"/>
      <c r="Y139" s="99"/>
      <c r="Z139" s="99"/>
      <c r="AA139" s="99"/>
      <c r="AB139" t="e">
        <f>VLOOKUP(E139,Ventas!H:W,16,0)</f>
        <v>#N/A</v>
      </c>
    </row>
    <row r="140" spans="1:28" x14ac:dyDescent="0.2">
      <c r="A140" t="s">
        <v>2254</v>
      </c>
      <c r="B140" t="s">
        <v>2255</v>
      </c>
      <c r="C140" t="s">
        <v>10</v>
      </c>
      <c r="D140" t="s">
        <v>10</v>
      </c>
      <c r="E140" t="s">
        <v>461</v>
      </c>
      <c r="F140" t="s">
        <v>2309</v>
      </c>
      <c r="G140" t="s">
        <v>1989</v>
      </c>
      <c r="H140" s="2">
        <v>45747</v>
      </c>
      <c r="I140" s="2">
        <v>45747</v>
      </c>
      <c r="J140" t="s">
        <v>43</v>
      </c>
      <c r="K140" s="4">
        <v>-22502.78</v>
      </c>
      <c r="L140" t="s">
        <v>9</v>
      </c>
      <c r="M140" s="4">
        <v>-22502.78</v>
      </c>
      <c r="N140" t="s">
        <v>9</v>
      </c>
      <c r="O140" s="100">
        <v>-22502.78</v>
      </c>
      <c r="P140" t="s">
        <v>10</v>
      </c>
      <c r="Q140" t="s">
        <v>461</v>
      </c>
      <c r="R140" t="s">
        <v>461</v>
      </c>
      <c r="S140" t="s">
        <v>10</v>
      </c>
      <c r="T140" t="s">
        <v>44</v>
      </c>
      <c r="U140" t="s">
        <v>21</v>
      </c>
      <c r="V140" t="s">
        <v>10</v>
      </c>
      <c r="W140" t="s">
        <v>10</v>
      </c>
      <c r="X140" s="99"/>
      <c r="Y140" s="99"/>
      <c r="Z140" s="99"/>
      <c r="AA140" s="99"/>
      <c r="AB140" t="e">
        <f>VLOOKUP(E140,Ventas!H:W,16,0)</f>
        <v>#N/A</v>
      </c>
    </row>
    <row r="141" spans="1:28" x14ac:dyDescent="0.2">
      <c r="A141" t="s">
        <v>2254</v>
      </c>
      <c r="B141" t="s">
        <v>2255</v>
      </c>
      <c r="C141" t="s">
        <v>10</v>
      </c>
      <c r="D141" t="s">
        <v>2299</v>
      </c>
      <c r="E141" t="s">
        <v>2300</v>
      </c>
      <c r="F141" t="s">
        <v>2310</v>
      </c>
      <c r="G141" t="s">
        <v>344</v>
      </c>
      <c r="H141" s="2">
        <v>45657</v>
      </c>
      <c r="I141" s="2">
        <v>45743</v>
      </c>
      <c r="J141" t="s">
        <v>43</v>
      </c>
      <c r="K141" s="77">
        <v>-9800.25</v>
      </c>
      <c r="L141" s="78" t="s">
        <v>9</v>
      </c>
      <c r="M141" s="77">
        <v>-9800.25</v>
      </c>
      <c r="N141" s="78" t="s">
        <v>9</v>
      </c>
      <c r="O141" s="77">
        <v>-9800.25</v>
      </c>
      <c r="P141" t="s">
        <v>10</v>
      </c>
      <c r="Q141" t="s">
        <v>10</v>
      </c>
      <c r="R141" t="s">
        <v>10</v>
      </c>
      <c r="S141" t="s">
        <v>10</v>
      </c>
      <c r="T141" t="s">
        <v>345</v>
      </c>
      <c r="U141" t="s">
        <v>21</v>
      </c>
      <c r="V141" t="s">
        <v>10</v>
      </c>
      <c r="W141" t="s">
        <v>10</v>
      </c>
      <c r="AB141" t="e">
        <f>VLOOKUP(E141,Ventas!H:W,16,0)</f>
        <v>#N/A</v>
      </c>
    </row>
    <row r="142" spans="1:28" x14ac:dyDescent="0.2">
      <c r="A142" t="s">
        <v>2254</v>
      </c>
      <c r="B142" t="s">
        <v>2255</v>
      </c>
      <c r="C142" t="s">
        <v>10</v>
      </c>
      <c r="D142" t="s">
        <v>10</v>
      </c>
      <c r="E142" t="s">
        <v>461</v>
      </c>
      <c r="F142" t="s">
        <v>2311</v>
      </c>
      <c r="G142" t="s">
        <v>1989</v>
      </c>
      <c r="H142" s="2">
        <v>45777</v>
      </c>
      <c r="I142" s="2">
        <v>45777</v>
      </c>
      <c r="J142" t="s">
        <v>43</v>
      </c>
      <c r="K142" s="4">
        <v>-88144.59</v>
      </c>
      <c r="L142" t="s">
        <v>9</v>
      </c>
      <c r="M142" s="4">
        <v>-87046.71</v>
      </c>
      <c r="N142" t="s">
        <v>9</v>
      </c>
      <c r="O142" s="4">
        <v>-87046.71</v>
      </c>
      <c r="P142" t="s">
        <v>10</v>
      </c>
      <c r="Q142" t="s">
        <v>461</v>
      </c>
      <c r="R142" t="s">
        <v>461</v>
      </c>
      <c r="S142" t="s">
        <v>10</v>
      </c>
      <c r="T142" t="s">
        <v>44</v>
      </c>
      <c r="U142" t="s">
        <v>25</v>
      </c>
      <c r="V142" t="s">
        <v>10</v>
      </c>
      <c r="W142" t="s">
        <v>10</v>
      </c>
      <c r="X142" s="69" t="s">
        <v>20309</v>
      </c>
      <c r="Y142" s="69"/>
      <c r="Z142" s="69"/>
      <c r="AA142" s="69"/>
      <c r="AB142" t="e">
        <f>VLOOKUP(E142,Ventas!H:W,16,0)</f>
        <v>#N/A</v>
      </c>
    </row>
    <row r="143" spans="1:28" x14ac:dyDescent="0.2">
      <c r="A143" t="s">
        <v>2254</v>
      </c>
      <c r="B143" t="s">
        <v>2255</v>
      </c>
      <c r="C143" t="s">
        <v>10</v>
      </c>
      <c r="D143" t="s">
        <v>10</v>
      </c>
      <c r="E143" t="s">
        <v>461</v>
      </c>
      <c r="F143" t="s">
        <v>2312</v>
      </c>
      <c r="G143" t="s">
        <v>1989</v>
      </c>
      <c r="H143" s="2">
        <v>45777</v>
      </c>
      <c r="I143" s="2">
        <v>45777</v>
      </c>
      <c r="J143" t="s">
        <v>43</v>
      </c>
      <c r="K143" s="4">
        <v>-36028</v>
      </c>
      <c r="L143" t="s">
        <v>9</v>
      </c>
      <c r="M143" s="4">
        <v>-36028</v>
      </c>
      <c r="N143" t="s">
        <v>9</v>
      </c>
      <c r="O143" s="4">
        <v>-36028</v>
      </c>
      <c r="P143" t="s">
        <v>10</v>
      </c>
      <c r="Q143" t="s">
        <v>461</v>
      </c>
      <c r="R143" t="s">
        <v>461</v>
      </c>
      <c r="S143" t="s">
        <v>10</v>
      </c>
      <c r="T143" t="s">
        <v>44</v>
      </c>
      <c r="U143" t="s">
        <v>25</v>
      </c>
      <c r="V143" t="s">
        <v>10</v>
      </c>
      <c r="W143" t="s">
        <v>10</v>
      </c>
      <c r="X143" s="69" t="s">
        <v>20309</v>
      </c>
      <c r="Y143" s="69"/>
      <c r="Z143" s="69"/>
      <c r="AA143" s="69"/>
      <c r="AB143" t="e">
        <f>VLOOKUP(E143,Ventas!H:W,16,0)</f>
        <v>#N/A</v>
      </c>
    </row>
    <row r="144" spans="1:28" x14ac:dyDescent="0.2">
      <c r="A144" t="s">
        <v>2254</v>
      </c>
      <c r="B144" t="s">
        <v>2255</v>
      </c>
      <c r="C144" t="s">
        <v>10</v>
      </c>
      <c r="D144" t="s">
        <v>2293</v>
      </c>
      <c r="E144" t="s">
        <v>2294</v>
      </c>
      <c r="F144" t="s">
        <v>2313</v>
      </c>
      <c r="G144" t="s">
        <v>351</v>
      </c>
      <c r="H144" s="2">
        <v>45719</v>
      </c>
      <c r="I144" s="2">
        <v>45777</v>
      </c>
      <c r="J144" t="s">
        <v>2314</v>
      </c>
      <c r="K144" s="3">
        <v>27490123</v>
      </c>
      <c r="L144" t="s">
        <v>8</v>
      </c>
      <c r="M144" s="4">
        <v>29077.15</v>
      </c>
      <c r="N144" t="s">
        <v>9</v>
      </c>
      <c r="O144" s="98">
        <v>29077.15</v>
      </c>
      <c r="P144" t="s">
        <v>10</v>
      </c>
      <c r="Q144" t="s">
        <v>2297</v>
      </c>
      <c r="R144" t="s">
        <v>2297</v>
      </c>
      <c r="S144" t="s">
        <v>10</v>
      </c>
      <c r="T144" t="s">
        <v>1924</v>
      </c>
      <c r="U144" t="s">
        <v>25</v>
      </c>
      <c r="V144" t="s">
        <v>10</v>
      </c>
      <c r="W144" t="s">
        <v>10</v>
      </c>
      <c r="AB144" t="e">
        <f>VLOOKUP(E144,Ventas!H:W,16,0)</f>
        <v>#N/A</v>
      </c>
    </row>
    <row r="145" spans="1:28" x14ac:dyDescent="0.2">
      <c r="A145" t="s">
        <v>2254</v>
      </c>
      <c r="B145" t="s">
        <v>2255</v>
      </c>
      <c r="C145" t="s">
        <v>10</v>
      </c>
      <c r="D145" t="s">
        <v>10</v>
      </c>
      <c r="E145" t="s">
        <v>2315</v>
      </c>
      <c r="F145" t="s">
        <v>2316</v>
      </c>
      <c r="G145" t="s">
        <v>351</v>
      </c>
      <c r="H145" s="2">
        <v>45757</v>
      </c>
      <c r="I145" s="2">
        <v>45757</v>
      </c>
      <c r="J145" t="s">
        <v>43</v>
      </c>
      <c r="K145" s="4">
        <v>-21375</v>
      </c>
      <c r="L145" t="s">
        <v>9</v>
      </c>
      <c r="M145" s="4">
        <v>-21375</v>
      </c>
      <c r="N145" t="s">
        <v>9</v>
      </c>
      <c r="O145" s="98">
        <v>-21375</v>
      </c>
      <c r="P145" t="s">
        <v>10</v>
      </c>
      <c r="Q145" t="s">
        <v>2317</v>
      </c>
      <c r="R145" t="s">
        <v>2315</v>
      </c>
      <c r="S145" t="s">
        <v>10</v>
      </c>
      <c r="T145" t="s">
        <v>1924</v>
      </c>
      <c r="U145" t="s">
        <v>25</v>
      </c>
      <c r="V145" t="s">
        <v>10</v>
      </c>
      <c r="W145" t="s">
        <v>10</v>
      </c>
      <c r="AB145" t="e">
        <f>VLOOKUP(E145,Ventas!H:W,16,0)</f>
        <v>#N/A</v>
      </c>
    </row>
    <row r="146" spans="1:28" x14ac:dyDescent="0.2">
      <c r="A146" t="s">
        <v>2254</v>
      </c>
      <c r="B146" t="s">
        <v>2255</v>
      </c>
      <c r="C146" t="s">
        <v>10</v>
      </c>
      <c r="D146" t="s">
        <v>10</v>
      </c>
      <c r="E146" t="s">
        <v>2315</v>
      </c>
      <c r="F146" t="s">
        <v>2316</v>
      </c>
      <c r="G146" t="s">
        <v>351</v>
      </c>
      <c r="H146" s="2">
        <v>45757</v>
      </c>
      <c r="I146" s="2">
        <v>45757</v>
      </c>
      <c r="J146" t="s">
        <v>43</v>
      </c>
      <c r="K146" s="4">
        <v>-30225</v>
      </c>
      <c r="L146" t="s">
        <v>9</v>
      </c>
      <c r="M146" s="4">
        <v>-30225</v>
      </c>
      <c r="N146" t="s">
        <v>9</v>
      </c>
      <c r="O146" s="98">
        <v>-30225</v>
      </c>
      <c r="P146" t="s">
        <v>10</v>
      </c>
      <c r="Q146" t="s">
        <v>2317</v>
      </c>
      <c r="R146" t="s">
        <v>2315</v>
      </c>
      <c r="S146" t="s">
        <v>10</v>
      </c>
      <c r="T146" t="s">
        <v>1924</v>
      </c>
      <c r="U146" t="s">
        <v>25</v>
      </c>
      <c r="V146" t="s">
        <v>10</v>
      </c>
      <c r="W146" t="s">
        <v>10</v>
      </c>
      <c r="AB146" t="e">
        <f>VLOOKUP(E146,Ventas!H:W,16,0)</f>
        <v>#N/A</v>
      </c>
    </row>
    <row r="147" spans="1:28" x14ac:dyDescent="0.2">
      <c r="A147" t="s">
        <v>2254</v>
      </c>
      <c r="B147" t="s">
        <v>2255</v>
      </c>
      <c r="C147" t="s">
        <v>10</v>
      </c>
      <c r="D147" t="s">
        <v>2293</v>
      </c>
      <c r="E147" t="s">
        <v>2294</v>
      </c>
      <c r="F147" t="s">
        <v>2318</v>
      </c>
      <c r="G147" t="s">
        <v>351</v>
      </c>
      <c r="H147" s="2">
        <v>45719</v>
      </c>
      <c r="I147" s="2">
        <v>45778</v>
      </c>
      <c r="J147" t="s">
        <v>2319</v>
      </c>
      <c r="K147" s="3">
        <v>27490123</v>
      </c>
      <c r="L147" t="s">
        <v>8</v>
      </c>
      <c r="M147" s="4">
        <v>28866.15</v>
      </c>
      <c r="N147" t="s">
        <v>9</v>
      </c>
      <c r="O147" s="4">
        <v>28866.15</v>
      </c>
      <c r="P147" t="s">
        <v>10</v>
      </c>
      <c r="Q147" t="s">
        <v>2297</v>
      </c>
      <c r="R147" t="s">
        <v>2297</v>
      </c>
      <c r="S147" t="s">
        <v>10</v>
      </c>
      <c r="T147" t="s">
        <v>1913</v>
      </c>
      <c r="U147" t="s">
        <v>29</v>
      </c>
      <c r="V147" t="s">
        <v>10</v>
      </c>
      <c r="W147" t="s">
        <v>10</v>
      </c>
      <c r="X147" s="15" t="s">
        <v>20313</v>
      </c>
      <c r="Y147" s="15" t="s">
        <v>20444</v>
      </c>
      <c r="Z147" s="15" t="s">
        <v>20443</v>
      </c>
      <c r="AA147" s="15" t="s">
        <v>20452</v>
      </c>
      <c r="AB147" t="e">
        <f>VLOOKUP(E147,Ventas!H:W,16,0)</f>
        <v>#N/A</v>
      </c>
    </row>
    <row r="148" spans="1:28" x14ac:dyDescent="0.2">
      <c r="A148" t="s">
        <v>2254</v>
      </c>
      <c r="B148" t="s">
        <v>2255</v>
      </c>
      <c r="C148" t="s">
        <v>10</v>
      </c>
      <c r="D148" t="s">
        <v>2293</v>
      </c>
      <c r="E148" t="s">
        <v>2294</v>
      </c>
      <c r="F148" t="s">
        <v>2320</v>
      </c>
      <c r="G148" t="s">
        <v>351</v>
      </c>
      <c r="H148" s="2">
        <v>45719</v>
      </c>
      <c r="I148" s="2">
        <v>45778</v>
      </c>
      <c r="J148" t="s">
        <v>2314</v>
      </c>
      <c r="K148" s="3">
        <v>-27490123</v>
      </c>
      <c r="L148" t="s">
        <v>8</v>
      </c>
      <c r="M148" s="4">
        <v>-29077.15</v>
      </c>
      <c r="N148" t="s">
        <v>9</v>
      </c>
      <c r="O148" s="98">
        <v>-29077.15</v>
      </c>
      <c r="P148" t="s">
        <v>10</v>
      </c>
      <c r="Q148" t="s">
        <v>2297</v>
      </c>
      <c r="R148" t="s">
        <v>2297</v>
      </c>
      <c r="S148" t="s">
        <v>10</v>
      </c>
      <c r="T148" t="s">
        <v>1913</v>
      </c>
      <c r="U148" t="s">
        <v>29</v>
      </c>
      <c r="V148" t="s">
        <v>10</v>
      </c>
      <c r="W148" t="s">
        <v>10</v>
      </c>
      <c r="AB148" t="e">
        <f>VLOOKUP(E148,Ventas!H:W,16,0)</f>
        <v>#N/A</v>
      </c>
    </row>
    <row r="149" spans="1:28" x14ac:dyDescent="0.2">
      <c r="A149" t="s">
        <v>2254</v>
      </c>
      <c r="B149" t="s">
        <v>2255</v>
      </c>
      <c r="C149" t="s">
        <v>10</v>
      </c>
      <c r="D149" t="s">
        <v>10</v>
      </c>
      <c r="E149" t="s">
        <v>467</v>
      </c>
      <c r="F149" t="s">
        <v>2321</v>
      </c>
      <c r="G149" t="s">
        <v>55</v>
      </c>
      <c r="H149" s="2">
        <v>45778</v>
      </c>
      <c r="I149" s="2">
        <v>45778</v>
      </c>
      <c r="J149" t="s">
        <v>43</v>
      </c>
      <c r="K149" s="4">
        <v>28765.29</v>
      </c>
      <c r="L149" t="s">
        <v>9</v>
      </c>
      <c r="M149" s="4">
        <v>29077.15</v>
      </c>
      <c r="N149" t="s">
        <v>9</v>
      </c>
      <c r="O149" s="98">
        <v>29077.15</v>
      </c>
      <c r="P149" t="s">
        <v>10</v>
      </c>
      <c r="Q149" t="s">
        <v>10</v>
      </c>
      <c r="R149" t="s">
        <v>467</v>
      </c>
      <c r="S149" t="s">
        <v>10</v>
      </c>
      <c r="T149" t="s">
        <v>1913</v>
      </c>
      <c r="U149" t="s">
        <v>29</v>
      </c>
      <c r="V149" t="s">
        <v>10</v>
      </c>
      <c r="W149" t="s">
        <v>10</v>
      </c>
      <c r="AB149" t="e">
        <f>VLOOKUP(E149,Ventas!H:W,16,0)</f>
        <v>#N/A</v>
      </c>
    </row>
    <row r="150" spans="1:28" x14ac:dyDescent="0.2">
      <c r="A150" t="s">
        <v>2254</v>
      </c>
      <c r="B150" t="s">
        <v>2255</v>
      </c>
      <c r="C150" t="s">
        <v>10</v>
      </c>
      <c r="D150" t="s">
        <v>10</v>
      </c>
      <c r="E150" t="s">
        <v>467</v>
      </c>
      <c r="F150" t="s">
        <v>2321</v>
      </c>
      <c r="G150" t="s">
        <v>55</v>
      </c>
      <c r="H150" s="2">
        <v>45778</v>
      </c>
      <c r="I150" s="2">
        <v>45778</v>
      </c>
      <c r="J150" t="s">
        <v>43</v>
      </c>
      <c r="K150" s="4">
        <v>-28765.29</v>
      </c>
      <c r="L150" t="s">
        <v>9</v>
      </c>
      <c r="M150" s="4">
        <v>-29077.15</v>
      </c>
      <c r="N150" t="s">
        <v>9</v>
      </c>
      <c r="O150" s="98">
        <v>-29077.15</v>
      </c>
      <c r="P150" t="s">
        <v>10</v>
      </c>
      <c r="Q150" t="s">
        <v>10</v>
      </c>
      <c r="R150" t="s">
        <v>467</v>
      </c>
      <c r="S150" t="s">
        <v>10</v>
      </c>
      <c r="T150" t="s">
        <v>1913</v>
      </c>
      <c r="U150" t="s">
        <v>29</v>
      </c>
      <c r="V150" t="s">
        <v>10</v>
      </c>
      <c r="W150" t="s">
        <v>10</v>
      </c>
      <c r="AB150" t="e">
        <f>VLOOKUP(E150,Ventas!H:W,16,0)</f>
        <v>#N/A</v>
      </c>
    </row>
    <row r="151" spans="1:28" x14ac:dyDescent="0.2">
      <c r="A151" t="s">
        <v>2254</v>
      </c>
      <c r="B151" t="s">
        <v>2255</v>
      </c>
      <c r="C151" t="s">
        <v>10</v>
      </c>
      <c r="D151" t="s">
        <v>10</v>
      </c>
      <c r="E151" t="s">
        <v>467</v>
      </c>
      <c r="F151" t="s">
        <v>2321</v>
      </c>
      <c r="G151" t="s">
        <v>55</v>
      </c>
      <c r="H151" s="2">
        <v>45778</v>
      </c>
      <c r="I151" s="2">
        <v>45778</v>
      </c>
      <c r="J151" t="s">
        <v>43</v>
      </c>
      <c r="K151" s="4">
        <v>51600</v>
      </c>
      <c r="L151" t="s">
        <v>9</v>
      </c>
      <c r="M151" s="4">
        <v>51600</v>
      </c>
      <c r="N151" t="s">
        <v>9</v>
      </c>
      <c r="O151" s="98">
        <v>51600</v>
      </c>
      <c r="P151" t="s">
        <v>10</v>
      </c>
      <c r="Q151" t="s">
        <v>10</v>
      </c>
      <c r="R151" t="s">
        <v>467</v>
      </c>
      <c r="S151" t="s">
        <v>10</v>
      </c>
      <c r="T151" t="s">
        <v>1913</v>
      </c>
      <c r="U151" t="s">
        <v>29</v>
      </c>
      <c r="V151" t="s">
        <v>10</v>
      </c>
      <c r="W151" t="s">
        <v>10</v>
      </c>
      <c r="AB151" t="e">
        <f>VLOOKUP(E151,Ventas!H:W,16,0)</f>
        <v>#N/A</v>
      </c>
    </row>
    <row r="152" spans="1:28" x14ac:dyDescent="0.2">
      <c r="A152" t="s">
        <v>2254</v>
      </c>
      <c r="B152" t="s">
        <v>2255</v>
      </c>
      <c r="C152" t="s">
        <v>10</v>
      </c>
      <c r="D152" t="s">
        <v>10</v>
      </c>
      <c r="E152" t="s">
        <v>467</v>
      </c>
      <c r="F152" t="s">
        <v>2321</v>
      </c>
      <c r="G152" t="s">
        <v>55</v>
      </c>
      <c r="H152" s="2">
        <v>45778</v>
      </c>
      <c r="I152" s="2">
        <v>45778</v>
      </c>
      <c r="J152" t="s">
        <v>43</v>
      </c>
      <c r="K152" s="4">
        <v>-51600</v>
      </c>
      <c r="L152" t="s">
        <v>9</v>
      </c>
      <c r="M152" s="4">
        <v>-51600</v>
      </c>
      <c r="N152" t="s">
        <v>9</v>
      </c>
      <c r="O152" s="98">
        <v>-51600</v>
      </c>
      <c r="P152" t="s">
        <v>10</v>
      </c>
      <c r="Q152" t="s">
        <v>10</v>
      </c>
      <c r="R152" t="s">
        <v>467</v>
      </c>
      <c r="S152" t="s">
        <v>10</v>
      </c>
      <c r="T152" t="s">
        <v>1913</v>
      </c>
      <c r="U152" t="s">
        <v>29</v>
      </c>
      <c r="V152" t="s">
        <v>10</v>
      </c>
      <c r="W152" t="s">
        <v>10</v>
      </c>
      <c r="AB152" t="e">
        <f>VLOOKUP(E152,Ventas!H:W,16,0)</f>
        <v>#N/A</v>
      </c>
    </row>
    <row r="153" spans="1:28" x14ac:dyDescent="0.2">
      <c r="A153" t="s">
        <v>2254</v>
      </c>
      <c r="B153" t="s">
        <v>2255</v>
      </c>
      <c r="C153" t="s">
        <v>10</v>
      </c>
      <c r="D153" t="s">
        <v>10</v>
      </c>
      <c r="E153" t="s">
        <v>461</v>
      </c>
      <c r="F153" t="s">
        <v>2322</v>
      </c>
      <c r="G153" t="s">
        <v>1989</v>
      </c>
      <c r="H153" s="2">
        <v>45807</v>
      </c>
      <c r="I153" s="2">
        <v>45807</v>
      </c>
      <c r="J153" t="s">
        <v>43</v>
      </c>
      <c r="K153" s="4">
        <v>-119897.34</v>
      </c>
      <c r="L153" t="s">
        <v>9</v>
      </c>
      <c r="M153" s="4">
        <v>-119897.34</v>
      </c>
      <c r="N153" t="s">
        <v>9</v>
      </c>
      <c r="O153" s="4">
        <v>-119897.34</v>
      </c>
      <c r="P153" t="s">
        <v>10</v>
      </c>
      <c r="Q153" t="s">
        <v>461</v>
      </c>
      <c r="R153" t="s">
        <v>461</v>
      </c>
      <c r="S153" t="s">
        <v>10</v>
      </c>
      <c r="T153" t="s">
        <v>44</v>
      </c>
      <c r="U153" t="s">
        <v>29</v>
      </c>
      <c r="V153" t="s">
        <v>10</v>
      </c>
      <c r="W153" t="s">
        <v>10</v>
      </c>
      <c r="X153" s="69" t="s">
        <v>20309</v>
      </c>
      <c r="Y153" s="69"/>
      <c r="Z153" s="69"/>
      <c r="AA153" s="69"/>
      <c r="AB153" t="e">
        <f>VLOOKUP(E153,Ventas!H:W,16,0)</f>
        <v>#N/A</v>
      </c>
    </row>
    <row r="154" spans="1:28" x14ac:dyDescent="0.2">
      <c r="A154" t="s">
        <v>2254</v>
      </c>
      <c r="B154" t="s">
        <v>2255</v>
      </c>
      <c r="C154" t="s">
        <v>10</v>
      </c>
      <c r="D154" t="s">
        <v>10</v>
      </c>
      <c r="E154" t="s">
        <v>461</v>
      </c>
      <c r="F154" t="s">
        <v>2323</v>
      </c>
      <c r="G154" t="s">
        <v>1989</v>
      </c>
      <c r="H154" s="2">
        <v>45807</v>
      </c>
      <c r="I154" s="2">
        <v>45807</v>
      </c>
      <c r="J154" t="s">
        <v>43</v>
      </c>
      <c r="K154" s="4">
        <v>-29326.86</v>
      </c>
      <c r="L154" t="s">
        <v>9</v>
      </c>
      <c r="M154" s="4">
        <v>-28866.15</v>
      </c>
      <c r="N154" t="s">
        <v>9</v>
      </c>
      <c r="O154" s="4">
        <v>-28866.15</v>
      </c>
      <c r="P154" t="s">
        <v>10</v>
      </c>
      <c r="Q154" t="s">
        <v>461</v>
      </c>
      <c r="R154" t="s">
        <v>461</v>
      </c>
      <c r="S154" t="s">
        <v>10</v>
      </c>
      <c r="T154" t="s">
        <v>44</v>
      </c>
      <c r="U154" t="s">
        <v>29</v>
      </c>
      <c r="V154" t="s">
        <v>10</v>
      </c>
      <c r="W154" t="s">
        <v>10</v>
      </c>
      <c r="X154" s="69" t="s">
        <v>20309</v>
      </c>
      <c r="Y154" s="69"/>
      <c r="Z154" s="69"/>
      <c r="AA154" s="69"/>
      <c r="AB154" t="e">
        <f>VLOOKUP(E154,Ventas!H:W,16,0)</f>
        <v>#N/A</v>
      </c>
    </row>
    <row r="155" spans="1:28" x14ac:dyDescent="0.2">
      <c r="A155" t="s">
        <v>2254</v>
      </c>
      <c r="B155" t="s">
        <v>2255</v>
      </c>
      <c r="C155" t="s">
        <v>10</v>
      </c>
      <c r="D155" t="s">
        <v>2324</v>
      </c>
      <c r="E155" t="s">
        <v>2325</v>
      </c>
      <c r="F155" t="s">
        <v>2326</v>
      </c>
      <c r="G155" t="s">
        <v>351</v>
      </c>
      <c r="H155" s="2">
        <v>45792</v>
      </c>
      <c r="I155" s="2">
        <v>45818</v>
      </c>
      <c r="J155" t="s">
        <v>2327</v>
      </c>
      <c r="K155" s="4">
        <v>35</v>
      </c>
      <c r="L155" t="s">
        <v>2328</v>
      </c>
      <c r="M155" s="4">
        <v>39.99</v>
      </c>
      <c r="N155" t="s">
        <v>9</v>
      </c>
      <c r="O155" s="98">
        <v>39.99</v>
      </c>
      <c r="P155" t="s">
        <v>10</v>
      </c>
      <c r="Q155" t="s">
        <v>10</v>
      </c>
      <c r="R155" t="s">
        <v>2329</v>
      </c>
      <c r="S155" t="s">
        <v>10</v>
      </c>
      <c r="T155" t="s">
        <v>345</v>
      </c>
      <c r="U155" t="s">
        <v>34</v>
      </c>
      <c r="V155" t="s">
        <v>10</v>
      </c>
      <c r="W155" t="s">
        <v>10</v>
      </c>
      <c r="AB155" t="e">
        <f>VLOOKUP(E155,Ventas!H:W,16,0)</f>
        <v>#N/A</v>
      </c>
    </row>
    <row r="156" spans="1:28" x14ac:dyDescent="0.2">
      <c r="A156" t="s">
        <v>2254</v>
      </c>
      <c r="B156" t="s">
        <v>2255</v>
      </c>
      <c r="C156" t="s">
        <v>10</v>
      </c>
      <c r="D156" t="s">
        <v>2324</v>
      </c>
      <c r="E156" t="s">
        <v>2325</v>
      </c>
      <c r="F156" t="s">
        <v>2330</v>
      </c>
      <c r="G156" t="s">
        <v>344</v>
      </c>
      <c r="H156" s="2">
        <v>45792</v>
      </c>
      <c r="I156" s="2">
        <v>45818</v>
      </c>
      <c r="J156" t="s">
        <v>2327</v>
      </c>
      <c r="K156" s="4">
        <v>-35</v>
      </c>
      <c r="L156" t="s">
        <v>2328</v>
      </c>
      <c r="M156" s="4">
        <v>-39.99</v>
      </c>
      <c r="N156" t="s">
        <v>9</v>
      </c>
      <c r="O156" s="98">
        <v>-39.99</v>
      </c>
      <c r="P156" t="s">
        <v>10</v>
      </c>
      <c r="Q156" t="s">
        <v>10</v>
      </c>
      <c r="R156" t="s">
        <v>2329</v>
      </c>
      <c r="S156" t="s">
        <v>10</v>
      </c>
      <c r="T156" t="s">
        <v>345</v>
      </c>
      <c r="U156" t="s">
        <v>34</v>
      </c>
      <c r="V156" t="s">
        <v>10</v>
      </c>
      <c r="W156" t="s">
        <v>10</v>
      </c>
      <c r="AB156" t="e">
        <f>VLOOKUP(E156,Ventas!H:W,16,0)</f>
        <v>#N/A</v>
      </c>
    </row>
    <row r="157" spans="1:28" x14ac:dyDescent="0.2">
      <c r="A157" t="s">
        <v>2254</v>
      </c>
      <c r="B157" t="s">
        <v>2255</v>
      </c>
      <c r="C157" t="s">
        <v>10</v>
      </c>
      <c r="D157" t="s">
        <v>10</v>
      </c>
      <c r="E157" t="s">
        <v>461</v>
      </c>
      <c r="F157" t="s">
        <v>2331</v>
      </c>
      <c r="G157" t="s">
        <v>1989</v>
      </c>
      <c r="H157" s="2">
        <v>45838</v>
      </c>
      <c r="I157" s="2">
        <v>45838</v>
      </c>
      <c r="J157" t="s">
        <v>43</v>
      </c>
      <c r="K157" s="4">
        <v>-682760.84</v>
      </c>
      <c r="L157" t="s">
        <v>9</v>
      </c>
      <c r="M157" s="4">
        <v>-682760.84</v>
      </c>
      <c r="N157" t="s">
        <v>9</v>
      </c>
      <c r="O157" s="100">
        <v>-682760.84</v>
      </c>
      <c r="P157" t="s">
        <v>10</v>
      </c>
      <c r="Q157" t="s">
        <v>461</v>
      </c>
      <c r="R157" t="s">
        <v>461</v>
      </c>
      <c r="S157" t="s">
        <v>10</v>
      </c>
      <c r="T157" t="s">
        <v>44</v>
      </c>
      <c r="U157" t="s">
        <v>34</v>
      </c>
      <c r="V157" t="s">
        <v>10</v>
      </c>
      <c r="W157" t="s">
        <v>10</v>
      </c>
      <c r="X157" s="69"/>
      <c r="Y157" s="69"/>
      <c r="Z157" s="69"/>
      <c r="AA157" s="69"/>
      <c r="AB157" t="e">
        <f>VLOOKUP(E157,Ventas!H:W,16,0)</f>
        <v>#N/A</v>
      </c>
    </row>
    <row r="158" spans="1:28" x14ac:dyDescent="0.2">
      <c r="A158" t="s">
        <v>2254</v>
      </c>
      <c r="B158" t="s">
        <v>2255</v>
      </c>
      <c r="C158" t="s">
        <v>10</v>
      </c>
      <c r="D158" t="s">
        <v>10</v>
      </c>
      <c r="E158" t="s">
        <v>461</v>
      </c>
      <c r="F158" t="s">
        <v>2332</v>
      </c>
      <c r="G158" t="s">
        <v>1989</v>
      </c>
      <c r="H158" s="2">
        <v>45838</v>
      </c>
      <c r="I158" s="2">
        <v>45838</v>
      </c>
      <c r="J158" t="s">
        <v>43</v>
      </c>
      <c r="K158" s="4">
        <v>-36028</v>
      </c>
      <c r="L158" t="s">
        <v>9</v>
      </c>
      <c r="M158" s="4">
        <v>-36028</v>
      </c>
      <c r="N158" t="s">
        <v>9</v>
      </c>
      <c r="O158" s="4">
        <v>-36028</v>
      </c>
      <c r="P158" t="s">
        <v>10</v>
      </c>
      <c r="Q158" t="s">
        <v>461</v>
      </c>
      <c r="R158" t="s">
        <v>461</v>
      </c>
      <c r="S158" t="s">
        <v>10</v>
      </c>
      <c r="T158" t="s">
        <v>44</v>
      </c>
      <c r="U158" t="s">
        <v>34</v>
      </c>
      <c r="V158" t="s">
        <v>10</v>
      </c>
      <c r="W158" t="s">
        <v>10</v>
      </c>
      <c r="X158" s="69" t="s">
        <v>20309</v>
      </c>
      <c r="Y158" s="69"/>
      <c r="Z158" s="69"/>
      <c r="AA158" s="69"/>
      <c r="AB158" t="e">
        <f>VLOOKUP(E158,Ventas!H:W,16,0)</f>
        <v>#N/A</v>
      </c>
    </row>
    <row r="159" spans="1:28" x14ac:dyDescent="0.2">
      <c r="A159" t="s">
        <v>2254</v>
      </c>
      <c r="B159" t="s">
        <v>2255</v>
      </c>
      <c r="C159" t="s">
        <v>10</v>
      </c>
      <c r="D159" t="s">
        <v>10</v>
      </c>
      <c r="E159" t="s">
        <v>461</v>
      </c>
      <c r="F159" t="s">
        <v>2333</v>
      </c>
      <c r="G159" t="s">
        <v>1989</v>
      </c>
      <c r="H159" s="2">
        <v>45838</v>
      </c>
      <c r="I159" s="2">
        <v>45838</v>
      </c>
      <c r="J159" t="s">
        <v>43</v>
      </c>
      <c r="K159" s="4">
        <v>-22674.17</v>
      </c>
      <c r="L159" t="s">
        <v>9</v>
      </c>
      <c r="M159" s="4">
        <v>-22674.17</v>
      </c>
      <c r="N159" t="s">
        <v>9</v>
      </c>
      <c r="O159" s="100">
        <v>-22674.17</v>
      </c>
      <c r="P159" t="s">
        <v>10</v>
      </c>
      <c r="Q159" t="s">
        <v>461</v>
      </c>
      <c r="R159" t="s">
        <v>461</v>
      </c>
      <c r="S159" t="s">
        <v>10</v>
      </c>
      <c r="T159" t="s">
        <v>44</v>
      </c>
      <c r="U159" t="s">
        <v>34</v>
      </c>
      <c r="V159" t="s">
        <v>10</v>
      </c>
      <c r="W159" t="s">
        <v>10</v>
      </c>
      <c r="X159" s="69"/>
      <c r="Y159" s="69"/>
      <c r="Z159" s="69"/>
      <c r="AA159" s="69"/>
      <c r="AB159" t="e">
        <f>VLOOKUP(E159,Ventas!H:W,16,0)</f>
        <v>#N/A</v>
      </c>
    </row>
    <row r="160" spans="1:28" x14ac:dyDescent="0.2">
      <c r="A160" t="s">
        <v>2334</v>
      </c>
      <c r="B160" t="s">
        <v>2335</v>
      </c>
      <c r="C160" t="s">
        <v>10</v>
      </c>
      <c r="D160" t="s">
        <v>10</v>
      </c>
      <c r="E160" t="s">
        <v>2336</v>
      </c>
      <c r="F160" t="s">
        <v>2337</v>
      </c>
      <c r="G160" t="s">
        <v>2202</v>
      </c>
      <c r="H160" s="2">
        <v>45687</v>
      </c>
      <c r="I160" s="2">
        <v>45687</v>
      </c>
      <c r="J160" t="s">
        <v>43</v>
      </c>
      <c r="K160" s="4">
        <v>4240</v>
      </c>
      <c r="L160" t="s">
        <v>9</v>
      </c>
      <c r="M160" s="4">
        <v>4240</v>
      </c>
      <c r="N160" t="s">
        <v>9</v>
      </c>
      <c r="O160" s="4">
        <v>4240</v>
      </c>
      <c r="P160" t="s">
        <v>10</v>
      </c>
      <c r="Q160" t="s">
        <v>10</v>
      </c>
      <c r="R160" t="s">
        <v>10</v>
      </c>
      <c r="S160" t="s">
        <v>10</v>
      </c>
      <c r="T160" t="s">
        <v>537</v>
      </c>
      <c r="U160" t="s">
        <v>13</v>
      </c>
      <c r="V160" t="s">
        <v>10</v>
      </c>
      <c r="W160" t="s">
        <v>10</v>
      </c>
      <c r="X160" s="15" t="s">
        <v>20314</v>
      </c>
      <c r="Y160" s="74" t="s">
        <v>20444</v>
      </c>
      <c r="Z160" s="15" t="s">
        <v>20443</v>
      </c>
      <c r="AA160" s="15" t="s">
        <v>2866</v>
      </c>
      <c r="AB160" t="str">
        <f>VLOOKUP(E160,Ventas!H:W,16,0)</f>
        <v>SERV</v>
      </c>
    </row>
    <row r="161" spans="1:28" x14ac:dyDescent="0.2">
      <c r="A161" t="s">
        <v>2334</v>
      </c>
      <c r="B161" t="s">
        <v>2335</v>
      </c>
      <c r="C161" t="s">
        <v>10</v>
      </c>
      <c r="D161" t="s">
        <v>10</v>
      </c>
      <c r="E161" t="s">
        <v>2338</v>
      </c>
      <c r="F161" t="s">
        <v>2339</v>
      </c>
      <c r="G161" t="s">
        <v>2202</v>
      </c>
      <c r="H161" s="2">
        <v>45705</v>
      </c>
      <c r="I161" s="2">
        <v>45705</v>
      </c>
      <c r="J161" t="s">
        <v>43</v>
      </c>
      <c r="K161" s="4">
        <v>4240</v>
      </c>
      <c r="L161" t="s">
        <v>9</v>
      </c>
      <c r="M161" s="4">
        <v>4240</v>
      </c>
      <c r="N161" t="s">
        <v>9</v>
      </c>
      <c r="O161" s="4">
        <v>4240</v>
      </c>
      <c r="P161" t="s">
        <v>10</v>
      </c>
      <c r="Q161" t="s">
        <v>10</v>
      </c>
      <c r="R161" t="s">
        <v>10</v>
      </c>
      <c r="S161" t="s">
        <v>10</v>
      </c>
      <c r="T161" t="s">
        <v>773</v>
      </c>
      <c r="U161" t="s">
        <v>17</v>
      </c>
      <c r="V161" t="s">
        <v>10</v>
      </c>
      <c r="W161" t="s">
        <v>10</v>
      </c>
      <c r="X161" s="15" t="s">
        <v>20314</v>
      </c>
      <c r="Y161" s="74" t="s">
        <v>20444</v>
      </c>
      <c r="Z161" s="15" t="s">
        <v>20443</v>
      </c>
      <c r="AA161" s="15" t="s">
        <v>2866</v>
      </c>
      <c r="AB161" t="str">
        <f>VLOOKUP(E161,Ventas!H:W,16,0)</f>
        <v>SERV</v>
      </c>
    </row>
    <row r="162" spans="1:28" x14ac:dyDescent="0.2">
      <c r="A162" t="s">
        <v>2334</v>
      </c>
      <c r="B162" t="s">
        <v>2335</v>
      </c>
      <c r="C162" t="s">
        <v>10</v>
      </c>
      <c r="D162" t="s">
        <v>10</v>
      </c>
      <c r="E162" t="s">
        <v>2340</v>
      </c>
      <c r="F162" t="s">
        <v>2341</v>
      </c>
      <c r="G162" t="s">
        <v>2202</v>
      </c>
      <c r="H162" s="2">
        <v>45742</v>
      </c>
      <c r="I162" s="2">
        <v>45742</v>
      </c>
      <c r="J162" t="s">
        <v>43</v>
      </c>
      <c r="K162" s="4">
        <v>4240</v>
      </c>
      <c r="L162" t="s">
        <v>9</v>
      </c>
      <c r="M162" s="4">
        <v>4240</v>
      </c>
      <c r="N162" t="s">
        <v>9</v>
      </c>
      <c r="O162" s="4">
        <v>4240</v>
      </c>
      <c r="P162" t="s">
        <v>10</v>
      </c>
      <c r="Q162" t="s">
        <v>10</v>
      </c>
      <c r="R162" t="s">
        <v>10</v>
      </c>
      <c r="S162" t="s">
        <v>10</v>
      </c>
      <c r="T162" t="s">
        <v>624</v>
      </c>
      <c r="U162" t="s">
        <v>21</v>
      </c>
      <c r="V162" t="s">
        <v>10</v>
      </c>
      <c r="W162" t="s">
        <v>10</v>
      </c>
      <c r="X162" s="15" t="s">
        <v>20314</v>
      </c>
      <c r="Y162" s="74" t="s">
        <v>20444</v>
      </c>
      <c r="Z162" s="15" t="s">
        <v>20443</v>
      </c>
      <c r="AA162" s="15" t="s">
        <v>2866</v>
      </c>
      <c r="AB162" t="str">
        <f>VLOOKUP(E162,Ventas!H:W,16,0)</f>
        <v>SERV</v>
      </c>
    </row>
    <row r="163" spans="1:28" x14ac:dyDescent="0.2">
      <c r="A163" t="s">
        <v>2334</v>
      </c>
      <c r="B163" t="s">
        <v>2335</v>
      </c>
      <c r="C163" t="s">
        <v>10</v>
      </c>
      <c r="D163" t="s">
        <v>10</v>
      </c>
      <c r="E163" t="s">
        <v>2342</v>
      </c>
      <c r="F163" t="s">
        <v>2343</v>
      </c>
      <c r="G163" t="s">
        <v>2202</v>
      </c>
      <c r="H163" s="2">
        <v>45775</v>
      </c>
      <c r="I163" s="2">
        <v>45775</v>
      </c>
      <c r="J163" t="s">
        <v>43</v>
      </c>
      <c r="K163" s="4">
        <v>4240</v>
      </c>
      <c r="L163" t="s">
        <v>9</v>
      </c>
      <c r="M163" s="4">
        <v>4240</v>
      </c>
      <c r="N163" t="s">
        <v>9</v>
      </c>
      <c r="O163" s="4">
        <v>4240</v>
      </c>
      <c r="P163" t="s">
        <v>10</v>
      </c>
      <c r="Q163" t="s">
        <v>10</v>
      </c>
      <c r="R163" t="s">
        <v>10</v>
      </c>
      <c r="S163" t="s">
        <v>10</v>
      </c>
      <c r="T163" t="s">
        <v>476</v>
      </c>
      <c r="U163" t="s">
        <v>25</v>
      </c>
      <c r="V163" t="s">
        <v>10</v>
      </c>
      <c r="W163" t="s">
        <v>10</v>
      </c>
      <c r="X163" s="15" t="s">
        <v>20314</v>
      </c>
      <c r="Y163" s="74" t="s">
        <v>20444</v>
      </c>
      <c r="Z163" s="15" t="s">
        <v>20443</v>
      </c>
      <c r="AA163" s="15" t="s">
        <v>2866</v>
      </c>
      <c r="AB163" t="str">
        <f>VLOOKUP(E163,Ventas!H:W,16,0)</f>
        <v>SERV</v>
      </c>
    </row>
    <row r="164" spans="1:28" x14ac:dyDescent="0.2">
      <c r="A164" t="s">
        <v>2334</v>
      </c>
      <c r="B164" t="s">
        <v>2335</v>
      </c>
      <c r="C164" t="s">
        <v>10</v>
      </c>
      <c r="D164" t="s">
        <v>10</v>
      </c>
      <c r="E164" t="s">
        <v>2344</v>
      </c>
      <c r="F164" t="s">
        <v>2345</v>
      </c>
      <c r="G164" t="s">
        <v>2202</v>
      </c>
      <c r="H164" s="2">
        <v>45805</v>
      </c>
      <c r="I164" s="2">
        <v>45805</v>
      </c>
      <c r="J164" t="s">
        <v>43</v>
      </c>
      <c r="K164" s="4">
        <v>4240</v>
      </c>
      <c r="L164" t="s">
        <v>9</v>
      </c>
      <c r="M164" s="4">
        <v>4240</v>
      </c>
      <c r="N164" t="s">
        <v>9</v>
      </c>
      <c r="O164" s="4">
        <v>4240</v>
      </c>
      <c r="P164" t="s">
        <v>10</v>
      </c>
      <c r="Q164" t="s">
        <v>10</v>
      </c>
      <c r="R164" t="s">
        <v>10</v>
      </c>
      <c r="S164" t="s">
        <v>10</v>
      </c>
      <c r="T164" t="s">
        <v>537</v>
      </c>
      <c r="U164" t="s">
        <v>29</v>
      </c>
      <c r="V164" t="s">
        <v>10</v>
      </c>
      <c r="W164" t="s">
        <v>10</v>
      </c>
      <c r="X164" s="15" t="s">
        <v>20314</v>
      </c>
      <c r="Y164" s="74" t="s">
        <v>20444</v>
      </c>
      <c r="Z164" s="15" t="s">
        <v>20443</v>
      </c>
      <c r="AA164" s="15" t="s">
        <v>2866</v>
      </c>
      <c r="AB164" t="str">
        <f>VLOOKUP(E164,Ventas!H:W,16,0)</f>
        <v>SERV</v>
      </c>
    </row>
    <row r="165" spans="1:28" x14ac:dyDescent="0.2">
      <c r="A165" t="s">
        <v>2334</v>
      </c>
      <c r="B165" t="s">
        <v>2335</v>
      </c>
      <c r="C165" t="s">
        <v>10</v>
      </c>
      <c r="D165" t="s">
        <v>10</v>
      </c>
      <c r="E165" t="s">
        <v>2346</v>
      </c>
      <c r="F165" t="s">
        <v>2347</v>
      </c>
      <c r="G165" t="s">
        <v>2202</v>
      </c>
      <c r="H165" s="2">
        <v>45834</v>
      </c>
      <c r="I165" s="2">
        <v>45834</v>
      </c>
      <c r="J165" t="s">
        <v>43</v>
      </c>
      <c r="K165" s="4">
        <v>4240</v>
      </c>
      <c r="L165" t="s">
        <v>9</v>
      </c>
      <c r="M165" s="4">
        <v>4240</v>
      </c>
      <c r="N165" t="s">
        <v>9</v>
      </c>
      <c r="O165" s="4">
        <v>4240</v>
      </c>
      <c r="P165" t="s">
        <v>10</v>
      </c>
      <c r="Q165" t="s">
        <v>10</v>
      </c>
      <c r="R165" t="s">
        <v>10</v>
      </c>
      <c r="S165" t="s">
        <v>10</v>
      </c>
      <c r="T165" t="s">
        <v>476</v>
      </c>
      <c r="U165" t="s">
        <v>34</v>
      </c>
      <c r="V165" t="s">
        <v>10</v>
      </c>
      <c r="W165" t="s">
        <v>10</v>
      </c>
      <c r="X165" s="15" t="s">
        <v>20314</v>
      </c>
      <c r="Y165" s="74" t="s">
        <v>20444</v>
      </c>
      <c r="Z165" s="15" t="s">
        <v>20443</v>
      </c>
      <c r="AA165" s="15" t="s">
        <v>2866</v>
      </c>
      <c r="AB165" t="str">
        <f>VLOOKUP(E165,Ventas!H:W,16,0)</f>
        <v>SERV</v>
      </c>
    </row>
    <row r="166" spans="1:28" x14ac:dyDescent="0.2">
      <c r="A166" t="s">
        <v>2334</v>
      </c>
      <c r="B166" t="s">
        <v>2335</v>
      </c>
      <c r="C166" t="s">
        <v>10</v>
      </c>
      <c r="D166" t="s">
        <v>10</v>
      </c>
      <c r="E166" t="s">
        <v>2348</v>
      </c>
      <c r="F166" t="s">
        <v>2349</v>
      </c>
      <c r="G166" t="s">
        <v>1989</v>
      </c>
      <c r="H166" s="2">
        <v>45660</v>
      </c>
      <c r="I166" s="2">
        <v>45660</v>
      </c>
      <c r="J166" t="s">
        <v>43</v>
      </c>
      <c r="K166" s="4">
        <v>-3748</v>
      </c>
      <c r="L166" t="s">
        <v>9</v>
      </c>
      <c r="M166" s="4">
        <v>-3748</v>
      </c>
      <c r="N166" t="s">
        <v>9</v>
      </c>
      <c r="O166" s="4">
        <v>-3748</v>
      </c>
      <c r="P166" t="s">
        <v>10</v>
      </c>
      <c r="Q166" t="s">
        <v>2348</v>
      </c>
      <c r="R166" t="s">
        <v>2348</v>
      </c>
      <c r="S166" t="s">
        <v>10</v>
      </c>
      <c r="T166" t="s">
        <v>44</v>
      </c>
      <c r="U166" t="s">
        <v>13</v>
      </c>
      <c r="V166" t="s">
        <v>10</v>
      </c>
      <c r="W166" t="s">
        <v>10</v>
      </c>
      <c r="X166" s="69" t="s">
        <v>20309</v>
      </c>
      <c r="Y166" s="69"/>
      <c r="Z166" s="69"/>
      <c r="AA166" s="69"/>
      <c r="AB166" t="e">
        <f>VLOOKUP(E166,Ventas!H:W,16,0)</f>
        <v>#N/A</v>
      </c>
    </row>
    <row r="167" spans="1:28" x14ac:dyDescent="0.2">
      <c r="A167" t="s">
        <v>2334</v>
      </c>
      <c r="B167" t="s">
        <v>2335</v>
      </c>
      <c r="C167" t="s">
        <v>10</v>
      </c>
      <c r="D167" t="s">
        <v>10</v>
      </c>
      <c r="E167" t="s">
        <v>2348</v>
      </c>
      <c r="F167" t="s">
        <v>2350</v>
      </c>
      <c r="G167" t="s">
        <v>1989</v>
      </c>
      <c r="H167" s="2">
        <v>45694</v>
      </c>
      <c r="I167" s="2">
        <v>45694</v>
      </c>
      <c r="J167" t="s">
        <v>43</v>
      </c>
      <c r="K167" s="4">
        <v>-4240</v>
      </c>
      <c r="L167" t="s">
        <v>9</v>
      </c>
      <c r="M167" s="4">
        <v>-4240</v>
      </c>
      <c r="N167" t="s">
        <v>9</v>
      </c>
      <c r="O167" s="4">
        <v>-4240</v>
      </c>
      <c r="P167" t="s">
        <v>10</v>
      </c>
      <c r="Q167" t="s">
        <v>2348</v>
      </c>
      <c r="R167" t="s">
        <v>2348</v>
      </c>
      <c r="S167" t="s">
        <v>10</v>
      </c>
      <c r="T167" t="s">
        <v>44</v>
      </c>
      <c r="U167" t="s">
        <v>17</v>
      </c>
      <c r="V167" t="s">
        <v>10</v>
      </c>
      <c r="W167" t="s">
        <v>10</v>
      </c>
      <c r="X167" s="69" t="s">
        <v>20309</v>
      </c>
      <c r="Y167" s="69"/>
      <c r="Z167" s="69"/>
      <c r="AA167" s="69"/>
      <c r="AB167" t="e">
        <f>VLOOKUP(E167,Ventas!H:W,16,0)</f>
        <v>#N/A</v>
      </c>
    </row>
    <row r="168" spans="1:28" x14ac:dyDescent="0.2">
      <c r="A168" t="s">
        <v>2334</v>
      </c>
      <c r="B168" t="s">
        <v>2335</v>
      </c>
      <c r="C168" t="s">
        <v>10</v>
      </c>
      <c r="D168" t="s">
        <v>10</v>
      </c>
      <c r="E168" t="s">
        <v>2348</v>
      </c>
      <c r="F168" t="s">
        <v>2351</v>
      </c>
      <c r="G168" t="s">
        <v>1989</v>
      </c>
      <c r="H168" s="2">
        <v>45720</v>
      </c>
      <c r="I168" s="2">
        <v>45720</v>
      </c>
      <c r="J168" t="s">
        <v>43</v>
      </c>
      <c r="K168" s="4">
        <v>-4240</v>
      </c>
      <c r="L168" t="s">
        <v>9</v>
      </c>
      <c r="M168" s="4">
        <v>-4240</v>
      </c>
      <c r="N168" t="s">
        <v>9</v>
      </c>
      <c r="O168" s="4">
        <v>-4240</v>
      </c>
      <c r="P168" t="s">
        <v>10</v>
      </c>
      <c r="Q168" t="s">
        <v>2348</v>
      </c>
      <c r="R168" t="s">
        <v>2348</v>
      </c>
      <c r="S168" t="s">
        <v>10</v>
      </c>
      <c r="T168" t="s">
        <v>44</v>
      </c>
      <c r="U168" t="s">
        <v>21</v>
      </c>
      <c r="V168" t="s">
        <v>10</v>
      </c>
      <c r="W168" t="s">
        <v>10</v>
      </c>
      <c r="X168" s="69" t="s">
        <v>20309</v>
      </c>
      <c r="Y168" s="69"/>
      <c r="Z168" s="69"/>
      <c r="AA168" s="69"/>
      <c r="AB168" t="e">
        <f>VLOOKUP(E168,Ventas!H:W,16,0)</f>
        <v>#N/A</v>
      </c>
    </row>
    <row r="169" spans="1:28" x14ac:dyDescent="0.2">
      <c r="A169" t="s">
        <v>2334</v>
      </c>
      <c r="B169" t="s">
        <v>2335</v>
      </c>
      <c r="C169" t="s">
        <v>10</v>
      </c>
      <c r="D169" t="s">
        <v>10</v>
      </c>
      <c r="E169" t="s">
        <v>2348</v>
      </c>
      <c r="F169" t="s">
        <v>2352</v>
      </c>
      <c r="G169" t="s">
        <v>1989</v>
      </c>
      <c r="H169" s="2">
        <v>45755</v>
      </c>
      <c r="I169" s="2">
        <v>45755</v>
      </c>
      <c r="J169" t="s">
        <v>43</v>
      </c>
      <c r="K169" s="4">
        <v>-4240</v>
      </c>
      <c r="L169" t="s">
        <v>9</v>
      </c>
      <c r="M169" s="4">
        <v>-4240</v>
      </c>
      <c r="N169" t="s">
        <v>9</v>
      </c>
      <c r="O169" s="4">
        <v>-4240</v>
      </c>
      <c r="P169" t="s">
        <v>10</v>
      </c>
      <c r="Q169" t="s">
        <v>2348</v>
      </c>
      <c r="R169" t="s">
        <v>2348</v>
      </c>
      <c r="S169" t="s">
        <v>10</v>
      </c>
      <c r="T169" t="s">
        <v>44</v>
      </c>
      <c r="U169" t="s">
        <v>25</v>
      </c>
      <c r="V169" t="s">
        <v>10</v>
      </c>
      <c r="W169" t="s">
        <v>10</v>
      </c>
      <c r="X169" s="69" t="s">
        <v>20309</v>
      </c>
      <c r="Y169" s="69"/>
      <c r="Z169" s="69"/>
      <c r="AA169" s="69"/>
      <c r="AB169" t="e">
        <f>VLOOKUP(E169,Ventas!H:W,16,0)</f>
        <v>#N/A</v>
      </c>
    </row>
    <row r="170" spans="1:28" x14ac:dyDescent="0.2">
      <c r="A170" t="s">
        <v>2334</v>
      </c>
      <c r="B170" t="s">
        <v>2335</v>
      </c>
      <c r="C170" t="s">
        <v>10</v>
      </c>
      <c r="D170" t="s">
        <v>10</v>
      </c>
      <c r="E170" t="s">
        <v>2348</v>
      </c>
      <c r="F170" t="s">
        <v>2353</v>
      </c>
      <c r="G170" t="s">
        <v>1989</v>
      </c>
      <c r="H170" s="2">
        <v>45783</v>
      </c>
      <c r="I170" s="2">
        <v>45783</v>
      </c>
      <c r="J170" t="s">
        <v>43</v>
      </c>
      <c r="K170" s="4">
        <v>-4240</v>
      </c>
      <c r="L170" t="s">
        <v>9</v>
      </c>
      <c r="M170" s="4">
        <v>-4240</v>
      </c>
      <c r="N170" t="s">
        <v>9</v>
      </c>
      <c r="O170" s="4">
        <v>-4240</v>
      </c>
      <c r="P170" t="s">
        <v>10</v>
      </c>
      <c r="Q170" t="s">
        <v>2348</v>
      </c>
      <c r="R170" t="s">
        <v>2348</v>
      </c>
      <c r="S170" t="s">
        <v>10</v>
      </c>
      <c r="T170" t="s">
        <v>44</v>
      </c>
      <c r="U170" t="s">
        <v>29</v>
      </c>
      <c r="V170" t="s">
        <v>10</v>
      </c>
      <c r="W170" t="s">
        <v>10</v>
      </c>
      <c r="X170" s="69" t="s">
        <v>20309</v>
      </c>
      <c r="Y170" s="69"/>
      <c r="Z170" s="69"/>
      <c r="AA170" s="69"/>
      <c r="AB170" t="e">
        <f>VLOOKUP(E170,Ventas!H:W,16,0)</f>
        <v>#N/A</v>
      </c>
    </row>
    <row r="171" spans="1:28" x14ac:dyDescent="0.2">
      <c r="A171" t="s">
        <v>2334</v>
      </c>
      <c r="B171" t="s">
        <v>2335</v>
      </c>
      <c r="C171" t="s">
        <v>10</v>
      </c>
      <c r="D171" t="s">
        <v>10</v>
      </c>
      <c r="E171" t="s">
        <v>2348</v>
      </c>
      <c r="F171" t="s">
        <v>2354</v>
      </c>
      <c r="G171" t="s">
        <v>1989</v>
      </c>
      <c r="H171" s="2">
        <v>45812</v>
      </c>
      <c r="I171" s="2">
        <v>45812</v>
      </c>
      <c r="J171" t="s">
        <v>43</v>
      </c>
      <c r="K171" s="4">
        <v>-4240</v>
      </c>
      <c r="L171" t="s">
        <v>9</v>
      </c>
      <c r="M171" s="4">
        <v>-4240</v>
      </c>
      <c r="N171" t="s">
        <v>9</v>
      </c>
      <c r="O171" s="4">
        <v>-4240</v>
      </c>
      <c r="P171" t="s">
        <v>10</v>
      </c>
      <c r="Q171" t="s">
        <v>2348</v>
      </c>
      <c r="R171" t="s">
        <v>2348</v>
      </c>
      <c r="S171" t="s">
        <v>10</v>
      </c>
      <c r="T171" t="s">
        <v>44</v>
      </c>
      <c r="U171" t="s">
        <v>34</v>
      </c>
      <c r="V171" t="s">
        <v>10</v>
      </c>
      <c r="W171" t="s">
        <v>10</v>
      </c>
      <c r="X171" s="69" t="s">
        <v>20309</v>
      </c>
      <c r="Y171" s="69"/>
      <c r="Z171" s="69"/>
      <c r="AA171" s="69"/>
      <c r="AB171" t="e">
        <f>VLOOKUP(E171,Ventas!H:W,16,0)</f>
        <v>#N/A</v>
      </c>
    </row>
    <row r="172" spans="1:28" x14ac:dyDescent="0.2">
      <c r="A172" t="s">
        <v>2355</v>
      </c>
      <c r="B172" t="s">
        <v>2356</v>
      </c>
      <c r="C172" t="s">
        <v>10</v>
      </c>
      <c r="D172" t="s">
        <v>10</v>
      </c>
      <c r="E172" t="s">
        <v>2357</v>
      </c>
      <c r="F172" t="s">
        <v>2358</v>
      </c>
      <c r="G172" t="s">
        <v>2202</v>
      </c>
      <c r="H172" s="2">
        <v>45673</v>
      </c>
      <c r="I172" s="2">
        <v>45673</v>
      </c>
      <c r="J172" t="s">
        <v>43</v>
      </c>
      <c r="K172" s="4">
        <v>2468967.67</v>
      </c>
      <c r="L172" t="s">
        <v>9</v>
      </c>
      <c r="M172" s="4">
        <v>2468967.67</v>
      </c>
      <c r="N172" t="s">
        <v>9</v>
      </c>
      <c r="O172" s="4">
        <v>2468967.67</v>
      </c>
      <c r="P172" t="s">
        <v>10</v>
      </c>
      <c r="Q172" t="s">
        <v>10</v>
      </c>
      <c r="R172" t="s">
        <v>10</v>
      </c>
      <c r="S172" t="s">
        <v>10</v>
      </c>
      <c r="T172" t="s">
        <v>476</v>
      </c>
      <c r="U172" t="s">
        <v>13</v>
      </c>
      <c r="V172" t="s">
        <v>10</v>
      </c>
      <c r="W172" t="s">
        <v>10</v>
      </c>
      <c r="X172" t="str">
        <f>CONCATENATE("VENTA ",AB172)</f>
        <v>VENTA MOS2</v>
      </c>
      <c r="Y172" t="s">
        <v>20444</v>
      </c>
      <c r="Z172" t="s">
        <v>20443</v>
      </c>
      <c r="AA172" t="s">
        <v>20448</v>
      </c>
      <c r="AB172" t="str">
        <f>VLOOKUP(E172,Ventas!H:W,16,0)</f>
        <v>MOS2</v>
      </c>
    </row>
    <row r="173" spans="1:28" x14ac:dyDescent="0.2">
      <c r="A173" t="s">
        <v>2355</v>
      </c>
      <c r="B173" t="s">
        <v>2356</v>
      </c>
      <c r="C173" t="s">
        <v>10</v>
      </c>
      <c r="D173" t="s">
        <v>10</v>
      </c>
      <c r="E173" t="s">
        <v>2359</v>
      </c>
      <c r="F173" t="s">
        <v>2360</v>
      </c>
      <c r="G173" t="s">
        <v>2202</v>
      </c>
      <c r="H173" s="2">
        <v>45673</v>
      </c>
      <c r="I173" s="2">
        <v>45673</v>
      </c>
      <c r="J173" t="s">
        <v>43</v>
      </c>
      <c r="K173" s="4">
        <v>2467002.63</v>
      </c>
      <c r="L173" t="s">
        <v>9</v>
      </c>
      <c r="M173" s="4">
        <v>2467002.63</v>
      </c>
      <c r="N173" t="s">
        <v>9</v>
      </c>
      <c r="O173" s="4">
        <v>2467002.63</v>
      </c>
      <c r="P173" t="s">
        <v>10</v>
      </c>
      <c r="Q173" t="s">
        <v>10</v>
      </c>
      <c r="R173" t="s">
        <v>10</v>
      </c>
      <c r="S173" t="s">
        <v>10</v>
      </c>
      <c r="T173" t="s">
        <v>476</v>
      </c>
      <c r="U173" t="s">
        <v>13</v>
      </c>
      <c r="V173" t="s">
        <v>10</v>
      </c>
      <c r="W173" t="s">
        <v>10</v>
      </c>
      <c r="X173" t="str">
        <f t="shared" ref="X173:X236" si="0">CONCATENATE("VENTA ",AB173)</f>
        <v>VENTA MOS2</v>
      </c>
      <c r="Y173" t="s">
        <v>20444</v>
      </c>
      <c r="Z173" t="s">
        <v>20443</v>
      </c>
      <c r="AA173" t="s">
        <v>20448</v>
      </c>
      <c r="AB173" t="str">
        <f>VLOOKUP(E173,Ventas!H:W,16,0)</f>
        <v>MOS2</v>
      </c>
    </row>
    <row r="174" spans="1:28" x14ac:dyDescent="0.2">
      <c r="A174" t="s">
        <v>2355</v>
      </c>
      <c r="B174" t="s">
        <v>2356</v>
      </c>
      <c r="C174" t="s">
        <v>10</v>
      </c>
      <c r="D174" t="s">
        <v>10</v>
      </c>
      <c r="E174" t="s">
        <v>2361</v>
      </c>
      <c r="F174" t="s">
        <v>2362</v>
      </c>
      <c r="G174" t="s">
        <v>2202</v>
      </c>
      <c r="H174" s="2">
        <v>45675</v>
      </c>
      <c r="I174" s="2">
        <v>45675</v>
      </c>
      <c r="J174" t="s">
        <v>43</v>
      </c>
      <c r="K174" s="4">
        <v>1943494.63</v>
      </c>
      <c r="L174" t="s">
        <v>9</v>
      </c>
      <c r="M174" s="4">
        <v>1943494.63</v>
      </c>
      <c r="N174" t="s">
        <v>9</v>
      </c>
      <c r="O174" s="4">
        <v>1943494.63</v>
      </c>
      <c r="P174" t="s">
        <v>10</v>
      </c>
      <c r="Q174" t="s">
        <v>10</v>
      </c>
      <c r="R174" t="s">
        <v>10</v>
      </c>
      <c r="S174" t="s">
        <v>10</v>
      </c>
      <c r="T174" t="s">
        <v>476</v>
      </c>
      <c r="U174" t="s">
        <v>13</v>
      </c>
      <c r="V174" t="s">
        <v>10</v>
      </c>
      <c r="W174" t="s">
        <v>10</v>
      </c>
      <c r="X174" t="str">
        <f t="shared" si="0"/>
        <v>VENTA MOS2</v>
      </c>
      <c r="Y174" t="s">
        <v>20444</v>
      </c>
      <c r="Z174" t="s">
        <v>20443</v>
      </c>
      <c r="AA174" t="s">
        <v>20448</v>
      </c>
      <c r="AB174" t="str">
        <f>VLOOKUP(E174,Ventas!H:W,16,0)</f>
        <v>MOS2</v>
      </c>
    </row>
    <row r="175" spans="1:28" x14ac:dyDescent="0.2">
      <c r="A175" t="s">
        <v>2355</v>
      </c>
      <c r="B175" t="s">
        <v>2356</v>
      </c>
      <c r="C175" t="s">
        <v>10</v>
      </c>
      <c r="D175" t="s">
        <v>10</v>
      </c>
      <c r="E175" t="s">
        <v>2363</v>
      </c>
      <c r="F175" t="s">
        <v>2364</v>
      </c>
      <c r="G175" t="s">
        <v>2202</v>
      </c>
      <c r="H175" s="2">
        <v>45675</v>
      </c>
      <c r="I175" s="2">
        <v>45675</v>
      </c>
      <c r="J175" t="s">
        <v>43</v>
      </c>
      <c r="K175" s="4">
        <v>1876582.35</v>
      </c>
      <c r="L175" t="s">
        <v>9</v>
      </c>
      <c r="M175" s="4">
        <v>1876582.35</v>
      </c>
      <c r="N175" t="s">
        <v>9</v>
      </c>
      <c r="O175" s="4">
        <v>1876582.35</v>
      </c>
      <c r="P175" t="s">
        <v>10</v>
      </c>
      <c r="Q175" t="s">
        <v>10</v>
      </c>
      <c r="R175" t="s">
        <v>10</v>
      </c>
      <c r="S175" t="s">
        <v>10</v>
      </c>
      <c r="T175" t="s">
        <v>476</v>
      </c>
      <c r="U175" t="s">
        <v>13</v>
      </c>
      <c r="V175" t="s">
        <v>10</v>
      </c>
      <c r="W175" t="s">
        <v>10</v>
      </c>
      <c r="X175" t="str">
        <f t="shared" si="0"/>
        <v>VENTA MOS2</v>
      </c>
      <c r="Y175" t="s">
        <v>20444</v>
      </c>
      <c r="Z175" t="s">
        <v>20443</v>
      </c>
      <c r="AA175" t="s">
        <v>20448</v>
      </c>
      <c r="AB175" t="str">
        <f>VLOOKUP(E175,Ventas!H:W,16,0)</f>
        <v>MOS2</v>
      </c>
    </row>
    <row r="176" spans="1:28" x14ac:dyDescent="0.2">
      <c r="A176" t="s">
        <v>2355</v>
      </c>
      <c r="B176" t="s">
        <v>2356</v>
      </c>
      <c r="C176" t="s">
        <v>10</v>
      </c>
      <c r="D176" t="s">
        <v>10</v>
      </c>
      <c r="E176" t="s">
        <v>2365</v>
      </c>
      <c r="F176" t="s">
        <v>2366</v>
      </c>
      <c r="G176" t="s">
        <v>2202</v>
      </c>
      <c r="H176" s="2">
        <v>45675</v>
      </c>
      <c r="I176" s="2">
        <v>45675</v>
      </c>
      <c r="J176" t="s">
        <v>43</v>
      </c>
      <c r="K176" s="4">
        <v>1919144.48</v>
      </c>
      <c r="L176" t="s">
        <v>9</v>
      </c>
      <c r="M176" s="4">
        <v>1919144.48</v>
      </c>
      <c r="N176" t="s">
        <v>9</v>
      </c>
      <c r="O176" s="4">
        <v>1919144.48</v>
      </c>
      <c r="P176" t="s">
        <v>10</v>
      </c>
      <c r="Q176" t="s">
        <v>10</v>
      </c>
      <c r="R176" t="s">
        <v>10</v>
      </c>
      <c r="S176" t="s">
        <v>10</v>
      </c>
      <c r="T176" t="s">
        <v>476</v>
      </c>
      <c r="U176" t="s">
        <v>13</v>
      </c>
      <c r="V176" t="s">
        <v>10</v>
      </c>
      <c r="W176" t="s">
        <v>10</v>
      </c>
      <c r="X176" t="str">
        <f t="shared" si="0"/>
        <v>VENTA MOS2</v>
      </c>
      <c r="Y176" t="s">
        <v>20444</v>
      </c>
      <c r="Z176" t="s">
        <v>20443</v>
      </c>
      <c r="AA176" t="s">
        <v>20448</v>
      </c>
      <c r="AB176" t="str">
        <f>VLOOKUP(E176,Ventas!H:W,16,0)</f>
        <v>MOS2</v>
      </c>
    </row>
    <row r="177" spans="1:28" x14ac:dyDescent="0.2">
      <c r="A177" t="s">
        <v>2355</v>
      </c>
      <c r="B177" t="s">
        <v>2356</v>
      </c>
      <c r="C177" t="s">
        <v>10</v>
      </c>
      <c r="D177" t="s">
        <v>10</v>
      </c>
      <c r="E177" t="s">
        <v>2367</v>
      </c>
      <c r="F177" t="s">
        <v>2368</v>
      </c>
      <c r="G177" t="s">
        <v>2202</v>
      </c>
      <c r="H177" s="2">
        <v>45675</v>
      </c>
      <c r="I177" s="2">
        <v>45675</v>
      </c>
      <c r="J177" t="s">
        <v>43</v>
      </c>
      <c r="K177" s="4">
        <v>1805436.15</v>
      </c>
      <c r="L177" t="s">
        <v>9</v>
      </c>
      <c r="M177" s="4">
        <v>1805436.15</v>
      </c>
      <c r="N177" t="s">
        <v>9</v>
      </c>
      <c r="O177" s="4">
        <v>1805436.15</v>
      </c>
      <c r="P177" t="s">
        <v>10</v>
      </c>
      <c r="Q177" t="s">
        <v>10</v>
      </c>
      <c r="R177" t="s">
        <v>10</v>
      </c>
      <c r="S177" t="s">
        <v>10</v>
      </c>
      <c r="T177" t="s">
        <v>476</v>
      </c>
      <c r="U177" t="s">
        <v>13</v>
      </c>
      <c r="V177" t="s">
        <v>10</v>
      </c>
      <c r="W177" t="s">
        <v>10</v>
      </c>
      <c r="X177" t="str">
        <f t="shared" si="0"/>
        <v>VENTA MOS2</v>
      </c>
      <c r="Y177" t="s">
        <v>20444</v>
      </c>
      <c r="Z177" t="s">
        <v>20443</v>
      </c>
      <c r="AA177" t="s">
        <v>20448</v>
      </c>
      <c r="AB177" t="str">
        <f>VLOOKUP(E177,Ventas!H:W,16,0)</f>
        <v>MOS2</v>
      </c>
    </row>
    <row r="178" spans="1:28" x14ac:dyDescent="0.2">
      <c r="A178" t="s">
        <v>2355</v>
      </c>
      <c r="B178" t="s">
        <v>2356</v>
      </c>
      <c r="C178" t="s">
        <v>10</v>
      </c>
      <c r="D178" t="s">
        <v>10</v>
      </c>
      <c r="E178" t="s">
        <v>2369</v>
      </c>
      <c r="F178" t="s">
        <v>2370</v>
      </c>
      <c r="G178" t="s">
        <v>2202</v>
      </c>
      <c r="H178" s="2">
        <v>45675</v>
      </c>
      <c r="I178" s="2">
        <v>45675</v>
      </c>
      <c r="J178" t="s">
        <v>43</v>
      </c>
      <c r="K178" s="4">
        <v>1934358.24</v>
      </c>
      <c r="L178" t="s">
        <v>9</v>
      </c>
      <c r="M178" s="4">
        <v>1934358.24</v>
      </c>
      <c r="N178" t="s">
        <v>9</v>
      </c>
      <c r="O178" s="4">
        <v>1934358.24</v>
      </c>
      <c r="P178" t="s">
        <v>10</v>
      </c>
      <c r="Q178" t="s">
        <v>10</v>
      </c>
      <c r="R178" t="s">
        <v>10</v>
      </c>
      <c r="S178" t="s">
        <v>10</v>
      </c>
      <c r="T178" t="s">
        <v>476</v>
      </c>
      <c r="U178" t="s">
        <v>13</v>
      </c>
      <c r="V178" t="s">
        <v>10</v>
      </c>
      <c r="W178" t="s">
        <v>10</v>
      </c>
      <c r="X178" t="str">
        <f t="shared" si="0"/>
        <v>VENTA MOS2</v>
      </c>
      <c r="Y178" t="s">
        <v>20444</v>
      </c>
      <c r="Z178" t="s">
        <v>20443</v>
      </c>
      <c r="AA178" t="s">
        <v>20448</v>
      </c>
      <c r="AB178" t="str">
        <f>VLOOKUP(E178,Ventas!H:W,16,0)</f>
        <v>MOS2</v>
      </c>
    </row>
    <row r="179" spans="1:28" x14ac:dyDescent="0.2">
      <c r="A179" t="s">
        <v>2355</v>
      </c>
      <c r="B179" t="s">
        <v>2356</v>
      </c>
      <c r="C179" t="s">
        <v>10</v>
      </c>
      <c r="D179" t="s">
        <v>10</v>
      </c>
      <c r="E179" t="s">
        <v>2371</v>
      </c>
      <c r="F179" t="s">
        <v>2372</v>
      </c>
      <c r="G179" t="s">
        <v>2202</v>
      </c>
      <c r="H179" s="2">
        <v>45675</v>
      </c>
      <c r="I179" s="2">
        <v>45675</v>
      </c>
      <c r="J179" t="s">
        <v>43</v>
      </c>
      <c r="K179" s="4">
        <v>1937822.38</v>
      </c>
      <c r="L179" t="s">
        <v>9</v>
      </c>
      <c r="M179" s="4">
        <v>1937822.38</v>
      </c>
      <c r="N179" t="s">
        <v>9</v>
      </c>
      <c r="O179" s="4">
        <v>1937822.38</v>
      </c>
      <c r="P179" t="s">
        <v>10</v>
      </c>
      <c r="Q179" t="s">
        <v>10</v>
      </c>
      <c r="R179" t="s">
        <v>10</v>
      </c>
      <c r="S179" t="s">
        <v>10</v>
      </c>
      <c r="T179" t="s">
        <v>476</v>
      </c>
      <c r="U179" t="s">
        <v>13</v>
      </c>
      <c r="V179" t="s">
        <v>10</v>
      </c>
      <c r="W179" t="s">
        <v>10</v>
      </c>
      <c r="X179" t="str">
        <f t="shared" si="0"/>
        <v>VENTA MOS2</v>
      </c>
      <c r="Y179" t="s">
        <v>20444</v>
      </c>
      <c r="Z179" t="s">
        <v>20443</v>
      </c>
      <c r="AA179" t="s">
        <v>20448</v>
      </c>
      <c r="AB179" t="str">
        <f>VLOOKUP(E179,Ventas!H:W,16,0)</f>
        <v>MOS2</v>
      </c>
    </row>
    <row r="180" spans="1:28" x14ac:dyDescent="0.2">
      <c r="A180" t="s">
        <v>2355</v>
      </c>
      <c r="B180" t="s">
        <v>2356</v>
      </c>
      <c r="C180" t="s">
        <v>10</v>
      </c>
      <c r="D180" t="s">
        <v>10</v>
      </c>
      <c r="E180" t="s">
        <v>2373</v>
      </c>
      <c r="F180" t="s">
        <v>2374</v>
      </c>
      <c r="G180" t="s">
        <v>2202</v>
      </c>
      <c r="H180" s="2">
        <v>45677</v>
      </c>
      <c r="I180" s="2">
        <v>45677</v>
      </c>
      <c r="J180" t="s">
        <v>43</v>
      </c>
      <c r="K180" s="4">
        <v>2552187.66</v>
      </c>
      <c r="L180" t="s">
        <v>9</v>
      </c>
      <c r="M180" s="4">
        <v>2552187.66</v>
      </c>
      <c r="N180" t="s">
        <v>9</v>
      </c>
      <c r="O180" s="4">
        <v>2552187.66</v>
      </c>
      <c r="P180" t="s">
        <v>10</v>
      </c>
      <c r="Q180" t="s">
        <v>10</v>
      </c>
      <c r="R180" t="s">
        <v>10</v>
      </c>
      <c r="S180" t="s">
        <v>10</v>
      </c>
      <c r="T180" t="s">
        <v>476</v>
      </c>
      <c r="U180" t="s">
        <v>13</v>
      </c>
      <c r="V180" t="s">
        <v>10</v>
      </c>
      <c r="W180" t="s">
        <v>10</v>
      </c>
      <c r="X180" t="str">
        <f t="shared" si="0"/>
        <v>VENTA MOS2</v>
      </c>
      <c r="Y180" t="s">
        <v>20444</v>
      </c>
      <c r="Z180" t="s">
        <v>20443</v>
      </c>
      <c r="AA180" t="s">
        <v>20448</v>
      </c>
      <c r="AB180" t="str">
        <f>VLOOKUP(E180,Ventas!H:W,16,0)</f>
        <v>MOS2</v>
      </c>
    </row>
    <row r="181" spans="1:28" x14ac:dyDescent="0.2">
      <c r="A181" t="s">
        <v>2355</v>
      </c>
      <c r="B181" t="s">
        <v>2356</v>
      </c>
      <c r="C181" t="s">
        <v>10</v>
      </c>
      <c r="D181" t="s">
        <v>10</v>
      </c>
      <c r="E181" t="s">
        <v>2375</v>
      </c>
      <c r="F181" t="s">
        <v>2376</v>
      </c>
      <c r="G181" t="s">
        <v>2202</v>
      </c>
      <c r="H181" s="2">
        <v>45677</v>
      </c>
      <c r="I181" s="2">
        <v>45677</v>
      </c>
      <c r="J181" t="s">
        <v>43</v>
      </c>
      <c r="K181" s="4">
        <v>2464450.12</v>
      </c>
      <c r="L181" t="s">
        <v>9</v>
      </c>
      <c r="M181" s="4">
        <v>2464450.12</v>
      </c>
      <c r="N181" t="s">
        <v>9</v>
      </c>
      <c r="O181" s="4">
        <v>2464450.12</v>
      </c>
      <c r="P181" t="s">
        <v>10</v>
      </c>
      <c r="Q181" t="s">
        <v>10</v>
      </c>
      <c r="R181" t="s">
        <v>10</v>
      </c>
      <c r="S181" t="s">
        <v>10</v>
      </c>
      <c r="T181" t="s">
        <v>476</v>
      </c>
      <c r="U181" t="s">
        <v>13</v>
      </c>
      <c r="V181" t="s">
        <v>10</v>
      </c>
      <c r="W181" t="s">
        <v>10</v>
      </c>
      <c r="X181" t="str">
        <f t="shared" si="0"/>
        <v>VENTA MOS2</v>
      </c>
      <c r="Y181" t="s">
        <v>20444</v>
      </c>
      <c r="Z181" t="s">
        <v>20443</v>
      </c>
      <c r="AA181" t="s">
        <v>20448</v>
      </c>
      <c r="AB181" t="str">
        <f>VLOOKUP(E181,Ventas!H:W,16,0)</f>
        <v>MOS2</v>
      </c>
    </row>
    <row r="182" spans="1:28" x14ac:dyDescent="0.2">
      <c r="A182" t="s">
        <v>2355</v>
      </c>
      <c r="B182" t="s">
        <v>2356</v>
      </c>
      <c r="C182" t="s">
        <v>10</v>
      </c>
      <c r="D182" t="s">
        <v>10</v>
      </c>
      <c r="E182" t="s">
        <v>2377</v>
      </c>
      <c r="F182" t="s">
        <v>2378</v>
      </c>
      <c r="G182" t="s">
        <v>2202</v>
      </c>
      <c r="H182" s="2">
        <v>45677</v>
      </c>
      <c r="I182" s="2">
        <v>45677</v>
      </c>
      <c r="J182" t="s">
        <v>43</v>
      </c>
      <c r="K182" s="4">
        <v>3032221.92</v>
      </c>
      <c r="L182" t="s">
        <v>9</v>
      </c>
      <c r="M182" s="4">
        <v>3032221.92</v>
      </c>
      <c r="N182" t="s">
        <v>9</v>
      </c>
      <c r="O182" s="4">
        <v>3032221.92</v>
      </c>
      <c r="P182" t="s">
        <v>10</v>
      </c>
      <c r="Q182" t="s">
        <v>10</v>
      </c>
      <c r="R182" t="s">
        <v>10</v>
      </c>
      <c r="S182" t="s">
        <v>10</v>
      </c>
      <c r="T182" t="s">
        <v>476</v>
      </c>
      <c r="U182" t="s">
        <v>13</v>
      </c>
      <c r="V182" t="s">
        <v>10</v>
      </c>
      <c r="W182" t="s">
        <v>10</v>
      </c>
      <c r="X182" t="str">
        <f t="shared" si="0"/>
        <v>VENTA MOS2</v>
      </c>
      <c r="Y182" t="s">
        <v>20444</v>
      </c>
      <c r="Z182" t="s">
        <v>20443</v>
      </c>
      <c r="AA182" t="s">
        <v>20448</v>
      </c>
      <c r="AB182" t="str">
        <f>VLOOKUP(E182,Ventas!H:W,16,0)</f>
        <v>MOS2</v>
      </c>
    </row>
    <row r="183" spans="1:28" x14ac:dyDescent="0.2">
      <c r="A183" t="s">
        <v>2355</v>
      </c>
      <c r="B183" t="s">
        <v>2356</v>
      </c>
      <c r="C183" t="s">
        <v>10</v>
      </c>
      <c r="D183" t="s">
        <v>10</v>
      </c>
      <c r="E183" t="s">
        <v>2379</v>
      </c>
      <c r="F183" t="s">
        <v>2380</v>
      </c>
      <c r="G183" t="s">
        <v>2202</v>
      </c>
      <c r="H183" s="2">
        <v>45687</v>
      </c>
      <c r="I183" s="2">
        <v>45687</v>
      </c>
      <c r="J183" t="s">
        <v>43</v>
      </c>
      <c r="K183" s="4">
        <v>15720</v>
      </c>
      <c r="L183" t="s">
        <v>9</v>
      </c>
      <c r="M183" s="4">
        <v>15720</v>
      </c>
      <c r="N183" t="s">
        <v>9</v>
      </c>
      <c r="O183" s="4">
        <v>15720</v>
      </c>
      <c r="P183" t="s">
        <v>10</v>
      </c>
      <c r="Q183" t="s">
        <v>10</v>
      </c>
      <c r="R183" t="s">
        <v>10</v>
      </c>
      <c r="S183" t="s">
        <v>10</v>
      </c>
      <c r="T183" t="s">
        <v>537</v>
      </c>
      <c r="U183" t="s">
        <v>13</v>
      </c>
      <c r="V183" t="s">
        <v>10</v>
      </c>
      <c r="W183" t="s">
        <v>10</v>
      </c>
      <c r="X183" s="15" t="s">
        <v>20314</v>
      </c>
      <c r="Y183" t="s">
        <v>20444</v>
      </c>
      <c r="Z183" t="s">
        <v>20443</v>
      </c>
      <c r="AA183" t="s">
        <v>20448</v>
      </c>
      <c r="AB183" t="str">
        <f>VLOOKUP(E183,Ventas!H:W,16,0)</f>
        <v>SERV</v>
      </c>
    </row>
    <row r="184" spans="1:28" x14ac:dyDescent="0.2">
      <c r="A184" t="s">
        <v>2355</v>
      </c>
      <c r="B184" t="s">
        <v>2356</v>
      </c>
      <c r="C184" t="s">
        <v>10</v>
      </c>
      <c r="D184" t="s">
        <v>10</v>
      </c>
      <c r="E184" t="s">
        <v>2381</v>
      </c>
      <c r="F184" t="s">
        <v>2382</v>
      </c>
      <c r="G184" t="s">
        <v>2202</v>
      </c>
      <c r="H184" s="2">
        <v>45687</v>
      </c>
      <c r="I184" s="2">
        <v>45687</v>
      </c>
      <c r="J184" t="s">
        <v>43</v>
      </c>
      <c r="K184" s="4">
        <v>6611703.0700000003</v>
      </c>
      <c r="L184" t="s">
        <v>9</v>
      </c>
      <c r="M184" s="4">
        <v>6611703.0700000003</v>
      </c>
      <c r="N184" t="s">
        <v>9</v>
      </c>
      <c r="O184" s="4">
        <v>6611703.0700000003</v>
      </c>
      <c r="P184" t="s">
        <v>10</v>
      </c>
      <c r="Q184" t="s">
        <v>10</v>
      </c>
      <c r="R184" t="s">
        <v>10</v>
      </c>
      <c r="S184" t="s">
        <v>10</v>
      </c>
      <c r="T184" t="s">
        <v>476</v>
      </c>
      <c r="U184" t="s">
        <v>13</v>
      </c>
      <c r="V184" t="s">
        <v>10</v>
      </c>
      <c r="W184" t="s">
        <v>10</v>
      </c>
      <c r="X184" t="str">
        <f t="shared" si="0"/>
        <v>VENTA OXT</v>
      </c>
      <c r="Y184" t="s">
        <v>20444</v>
      </c>
      <c r="Z184" t="s">
        <v>20443</v>
      </c>
      <c r="AA184" t="s">
        <v>20448</v>
      </c>
      <c r="AB184" t="str">
        <f>VLOOKUP(E184,Ventas!H:W,16,0)</f>
        <v>OXT</v>
      </c>
    </row>
    <row r="185" spans="1:28" x14ac:dyDescent="0.2">
      <c r="A185" t="s">
        <v>2355</v>
      </c>
      <c r="B185" t="s">
        <v>2356</v>
      </c>
      <c r="C185" t="s">
        <v>10</v>
      </c>
      <c r="D185" t="s">
        <v>10</v>
      </c>
      <c r="E185" t="s">
        <v>2383</v>
      </c>
      <c r="F185" t="s">
        <v>2384</v>
      </c>
      <c r="G185" t="s">
        <v>2202</v>
      </c>
      <c r="H185" s="2">
        <v>45687</v>
      </c>
      <c r="I185" s="2">
        <v>45687</v>
      </c>
      <c r="J185" t="s">
        <v>43</v>
      </c>
      <c r="K185" s="4">
        <v>2495537.2000000002</v>
      </c>
      <c r="L185" t="s">
        <v>9</v>
      </c>
      <c r="M185" s="4">
        <v>2495537.2000000002</v>
      </c>
      <c r="N185" t="s">
        <v>9</v>
      </c>
      <c r="O185" s="4">
        <v>2495537.2000000002</v>
      </c>
      <c r="P185" t="s">
        <v>10</v>
      </c>
      <c r="Q185" t="s">
        <v>10</v>
      </c>
      <c r="R185" t="s">
        <v>10</v>
      </c>
      <c r="S185" t="s">
        <v>10</v>
      </c>
      <c r="T185" t="s">
        <v>476</v>
      </c>
      <c r="U185" t="s">
        <v>13</v>
      </c>
      <c r="V185" t="s">
        <v>10</v>
      </c>
      <c r="W185" t="s">
        <v>10</v>
      </c>
      <c r="X185" t="str">
        <f t="shared" si="0"/>
        <v>VENTA MOS2</v>
      </c>
      <c r="Y185" t="s">
        <v>20444</v>
      </c>
      <c r="Z185" t="s">
        <v>20443</v>
      </c>
      <c r="AA185" t="s">
        <v>20448</v>
      </c>
      <c r="AB185" t="str">
        <f>VLOOKUP(E185,Ventas!H:W,16,0)</f>
        <v>MOS2</v>
      </c>
    </row>
    <row r="186" spans="1:28" x14ac:dyDescent="0.2">
      <c r="A186" t="s">
        <v>2355</v>
      </c>
      <c r="B186" t="s">
        <v>2356</v>
      </c>
      <c r="C186" t="s">
        <v>10</v>
      </c>
      <c r="D186" t="s">
        <v>10</v>
      </c>
      <c r="E186" t="s">
        <v>2385</v>
      </c>
      <c r="F186" t="s">
        <v>2386</v>
      </c>
      <c r="G186" t="s">
        <v>2202</v>
      </c>
      <c r="H186" s="2">
        <v>45682</v>
      </c>
      <c r="I186" s="2">
        <v>45682</v>
      </c>
      <c r="J186" t="s">
        <v>43</v>
      </c>
      <c r="K186" s="4">
        <v>2417471.7200000002</v>
      </c>
      <c r="L186" t="s">
        <v>9</v>
      </c>
      <c r="M186" s="4">
        <v>2417471.7200000002</v>
      </c>
      <c r="N186" t="s">
        <v>9</v>
      </c>
      <c r="O186" s="4">
        <v>2417471.7200000002</v>
      </c>
      <c r="P186" t="s">
        <v>10</v>
      </c>
      <c r="Q186" t="s">
        <v>10</v>
      </c>
      <c r="R186" t="s">
        <v>10</v>
      </c>
      <c r="S186" t="s">
        <v>10</v>
      </c>
      <c r="T186" t="s">
        <v>476</v>
      </c>
      <c r="U186" t="s">
        <v>13</v>
      </c>
      <c r="V186" t="s">
        <v>10</v>
      </c>
      <c r="W186" t="s">
        <v>10</v>
      </c>
      <c r="X186" t="str">
        <f t="shared" si="0"/>
        <v>VENTA MOS2</v>
      </c>
      <c r="Y186" t="s">
        <v>20444</v>
      </c>
      <c r="Z186" t="s">
        <v>20443</v>
      </c>
      <c r="AA186" t="s">
        <v>20448</v>
      </c>
      <c r="AB186" t="str">
        <f>VLOOKUP(E186,Ventas!H:W,16,0)</f>
        <v>MOS2</v>
      </c>
    </row>
    <row r="187" spans="1:28" x14ac:dyDescent="0.2">
      <c r="A187" t="s">
        <v>2355</v>
      </c>
      <c r="B187" t="s">
        <v>2356</v>
      </c>
      <c r="C187" t="s">
        <v>10</v>
      </c>
      <c r="D187" t="s">
        <v>10</v>
      </c>
      <c r="E187" t="s">
        <v>2387</v>
      </c>
      <c r="F187" t="s">
        <v>2388</v>
      </c>
      <c r="G187" t="s">
        <v>2202</v>
      </c>
      <c r="H187" s="2">
        <v>45682</v>
      </c>
      <c r="I187" s="2">
        <v>45682</v>
      </c>
      <c r="J187" t="s">
        <v>43</v>
      </c>
      <c r="K187" s="4">
        <v>2374040.7799999998</v>
      </c>
      <c r="L187" t="s">
        <v>9</v>
      </c>
      <c r="M187" s="4">
        <v>2374040.7799999998</v>
      </c>
      <c r="N187" t="s">
        <v>9</v>
      </c>
      <c r="O187" s="4">
        <v>2374040.7799999998</v>
      </c>
      <c r="P187" t="s">
        <v>10</v>
      </c>
      <c r="Q187" t="s">
        <v>10</v>
      </c>
      <c r="R187" t="s">
        <v>10</v>
      </c>
      <c r="S187" t="s">
        <v>10</v>
      </c>
      <c r="T187" t="s">
        <v>476</v>
      </c>
      <c r="U187" t="s">
        <v>13</v>
      </c>
      <c r="V187" t="s">
        <v>10</v>
      </c>
      <c r="W187" t="s">
        <v>10</v>
      </c>
      <c r="X187" t="str">
        <f t="shared" si="0"/>
        <v>VENTA MOS2</v>
      </c>
      <c r="Y187" t="s">
        <v>20444</v>
      </c>
      <c r="Z187" t="s">
        <v>20443</v>
      </c>
      <c r="AA187" t="s">
        <v>20448</v>
      </c>
      <c r="AB187" t="str">
        <f>VLOOKUP(E187,Ventas!H:W,16,0)</f>
        <v>MOS2</v>
      </c>
    </row>
    <row r="188" spans="1:28" x14ac:dyDescent="0.2">
      <c r="A188" t="s">
        <v>2355</v>
      </c>
      <c r="B188" t="s">
        <v>2356</v>
      </c>
      <c r="C188" t="s">
        <v>10</v>
      </c>
      <c r="D188" t="s">
        <v>10</v>
      </c>
      <c r="E188" t="s">
        <v>2389</v>
      </c>
      <c r="F188" t="s">
        <v>2390</v>
      </c>
      <c r="G188" t="s">
        <v>2202</v>
      </c>
      <c r="H188" s="2">
        <v>45682</v>
      </c>
      <c r="I188" s="2">
        <v>45682</v>
      </c>
      <c r="J188" t="s">
        <v>43</v>
      </c>
      <c r="K188" s="4">
        <v>1435110.02</v>
      </c>
      <c r="L188" t="s">
        <v>9</v>
      </c>
      <c r="M188" s="4">
        <v>1435110.02</v>
      </c>
      <c r="N188" t="s">
        <v>9</v>
      </c>
      <c r="O188" s="4">
        <v>1435110.02</v>
      </c>
      <c r="P188" t="s">
        <v>10</v>
      </c>
      <c r="Q188" t="s">
        <v>10</v>
      </c>
      <c r="R188" t="s">
        <v>10</v>
      </c>
      <c r="S188" t="s">
        <v>10</v>
      </c>
      <c r="T188" t="s">
        <v>476</v>
      </c>
      <c r="U188" t="s">
        <v>13</v>
      </c>
      <c r="V188" t="s">
        <v>10</v>
      </c>
      <c r="W188" t="s">
        <v>10</v>
      </c>
      <c r="X188" t="str">
        <f t="shared" si="0"/>
        <v>VENTA MOS2</v>
      </c>
      <c r="Y188" t="s">
        <v>20444</v>
      </c>
      <c r="Z188" t="s">
        <v>20443</v>
      </c>
      <c r="AA188" t="s">
        <v>20448</v>
      </c>
      <c r="AB188" t="str">
        <f>VLOOKUP(E188,Ventas!H:W,16,0)</f>
        <v>MOS2</v>
      </c>
    </row>
    <row r="189" spans="1:28" x14ac:dyDescent="0.2">
      <c r="A189" t="s">
        <v>2355</v>
      </c>
      <c r="B189" t="s">
        <v>2356</v>
      </c>
      <c r="C189" t="s">
        <v>10</v>
      </c>
      <c r="D189" t="s">
        <v>10</v>
      </c>
      <c r="E189" t="s">
        <v>2391</v>
      </c>
      <c r="F189" t="s">
        <v>2392</v>
      </c>
      <c r="G189" t="s">
        <v>2202</v>
      </c>
      <c r="H189" s="2">
        <v>45687</v>
      </c>
      <c r="I189" s="2">
        <v>45687</v>
      </c>
      <c r="J189" t="s">
        <v>43</v>
      </c>
      <c r="K189" s="4">
        <v>2385907.0499999998</v>
      </c>
      <c r="L189" t="s">
        <v>9</v>
      </c>
      <c r="M189" s="4">
        <v>2385907.0499999998</v>
      </c>
      <c r="N189" t="s">
        <v>9</v>
      </c>
      <c r="O189" s="4">
        <v>2385907.0499999998</v>
      </c>
      <c r="P189" t="s">
        <v>10</v>
      </c>
      <c r="Q189" t="s">
        <v>10</v>
      </c>
      <c r="R189" t="s">
        <v>10</v>
      </c>
      <c r="S189" t="s">
        <v>10</v>
      </c>
      <c r="T189" t="s">
        <v>476</v>
      </c>
      <c r="U189" t="s">
        <v>13</v>
      </c>
      <c r="V189" t="s">
        <v>10</v>
      </c>
      <c r="W189" t="s">
        <v>10</v>
      </c>
      <c r="X189" t="str">
        <f t="shared" si="0"/>
        <v>VENTA MOS2</v>
      </c>
      <c r="Y189" t="s">
        <v>20444</v>
      </c>
      <c r="Z189" t="s">
        <v>20443</v>
      </c>
      <c r="AA189" t="s">
        <v>20448</v>
      </c>
      <c r="AB189" t="str">
        <f>VLOOKUP(E189,Ventas!H:W,16,0)</f>
        <v>MOS2</v>
      </c>
    </row>
    <row r="190" spans="1:28" x14ac:dyDescent="0.2">
      <c r="A190" t="s">
        <v>2355</v>
      </c>
      <c r="B190" t="s">
        <v>2356</v>
      </c>
      <c r="C190" t="s">
        <v>10</v>
      </c>
      <c r="D190" t="s">
        <v>10</v>
      </c>
      <c r="E190" t="s">
        <v>2393</v>
      </c>
      <c r="F190" t="s">
        <v>2394</v>
      </c>
      <c r="G190" t="s">
        <v>2202</v>
      </c>
      <c r="H190" s="2">
        <v>45687</v>
      </c>
      <c r="I190" s="2">
        <v>45687</v>
      </c>
      <c r="J190" t="s">
        <v>43</v>
      </c>
      <c r="K190" s="4">
        <v>2466707.88</v>
      </c>
      <c r="L190" t="s">
        <v>9</v>
      </c>
      <c r="M190" s="4">
        <v>2466707.88</v>
      </c>
      <c r="N190" t="s">
        <v>9</v>
      </c>
      <c r="O190" s="4">
        <v>2466707.88</v>
      </c>
      <c r="P190" t="s">
        <v>10</v>
      </c>
      <c r="Q190" t="s">
        <v>10</v>
      </c>
      <c r="R190" t="s">
        <v>10</v>
      </c>
      <c r="S190" t="s">
        <v>10</v>
      </c>
      <c r="T190" t="s">
        <v>476</v>
      </c>
      <c r="U190" t="s">
        <v>13</v>
      </c>
      <c r="V190" t="s">
        <v>10</v>
      </c>
      <c r="W190" t="s">
        <v>10</v>
      </c>
      <c r="X190" t="str">
        <f t="shared" si="0"/>
        <v>VENTA MOS2</v>
      </c>
      <c r="Y190" t="s">
        <v>20444</v>
      </c>
      <c r="Z190" t="s">
        <v>20443</v>
      </c>
      <c r="AA190" t="s">
        <v>20448</v>
      </c>
      <c r="AB190" t="str">
        <f>VLOOKUP(E190,Ventas!H:W,16,0)</f>
        <v>MOS2</v>
      </c>
    </row>
    <row r="191" spans="1:28" x14ac:dyDescent="0.2">
      <c r="A191" t="s">
        <v>2355</v>
      </c>
      <c r="B191" t="s">
        <v>2356</v>
      </c>
      <c r="C191" t="s">
        <v>10</v>
      </c>
      <c r="D191" t="s">
        <v>10</v>
      </c>
      <c r="E191" t="s">
        <v>2395</v>
      </c>
      <c r="F191" t="s">
        <v>2396</v>
      </c>
      <c r="G191" t="s">
        <v>2202</v>
      </c>
      <c r="H191" s="2">
        <v>45687</v>
      </c>
      <c r="I191" s="2">
        <v>45687</v>
      </c>
      <c r="J191" t="s">
        <v>43</v>
      </c>
      <c r="K191" s="4">
        <v>2415149.62</v>
      </c>
      <c r="L191" t="s">
        <v>9</v>
      </c>
      <c r="M191" s="4">
        <v>2415149.62</v>
      </c>
      <c r="N191" t="s">
        <v>9</v>
      </c>
      <c r="O191" s="4">
        <v>2415149.62</v>
      </c>
      <c r="P191" t="s">
        <v>10</v>
      </c>
      <c r="Q191" t="s">
        <v>10</v>
      </c>
      <c r="R191" t="s">
        <v>10</v>
      </c>
      <c r="S191" t="s">
        <v>10</v>
      </c>
      <c r="T191" t="s">
        <v>476</v>
      </c>
      <c r="U191" t="s">
        <v>13</v>
      </c>
      <c r="V191" t="s">
        <v>10</v>
      </c>
      <c r="W191" t="s">
        <v>10</v>
      </c>
      <c r="X191" t="str">
        <f t="shared" si="0"/>
        <v>VENTA MOS2</v>
      </c>
      <c r="Y191" t="s">
        <v>20444</v>
      </c>
      <c r="Z191" t="s">
        <v>20443</v>
      </c>
      <c r="AA191" t="s">
        <v>20448</v>
      </c>
      <c r="AB191" t="str">
        <f>VLOOKUP(E191,Ventas!H:W,16,0)</f>
        <v>MOS2</v>
      </c>
    </row>
    <row r="192" spans="1:28" x14ac:dyDescent="0.2">
      <c r="A192" t="s">
        <v>2355</v>
      </c>
      <c r="B192" t="s">
        <v>2356</v>
      </c>
      <c r="C192" t="s">
        <v>10</v>
      </c>
      <c r="D192" t="s">
        <v>10</v>
      </c>
      <c r="E192" t="s">
        <v>2397</v>
      </c>
      <c r="F192" t="s">
        <v>2398</v>
      </c>
      <c r="G192" t="s">
        <v>2202</v>
      </c>
      <c r="H192" s="2">
        <v>45687</v>
      </c>
      <c r="I192" s="2">
        <v>45687</v>
      </c>
      <c r="J192" t="s">
        <v>43</v>
      </c>
      <c r="K192" s="4">
        <v>2419321.5299999998</v>
      </c>
      <c r="L192" t="s">
        <v>9</v>
      </c>
      <c r="M192" s="4">
        <v>2419321.5299999998</v>
      </c>
      <c r="N192" t="s">
        <v>9</v>
      </c>
      <c r="O192" s="4">
        <v>2419321.5299999998</v>
      </c>
      <c r="P192" t="s">
        <v>10</v>
      </c>
      <c r="Q192" t="s">
        <v>10</v>
      </c>
      <c r="R192" t="s">
        <v>10</v>
      </c>
      <c r="S192" t="s">
        <v>10</v>
      </c>
      <c r="T192" t="s">
        <v>476</v>
      </c>
      <c r="U192" t="s">
        <v>13</v>
      </c>
      <c r="V192" t="s">
        <v>10</v>
      </c>
      <c r="W192" t="s">
        <v>10</v>
      </c>
      <c r="X192" t="str">
        <f t="shared" si="0"/>
        <v>VENTA MOS2</v>
      </c>
      <c r="Y192" t="s">
        <v>20444</v>
      </c>
      <c r="Z192" t="s">
        <v>20443</v>
      </c>
      <c r="AA192" t="s">
        <v>20448</v>
      </c>
      <c r="AB192" t="str">
        <f>VLOOKUP(E192,Ventas!H:W,16,0)</f>
        <v>MOS2</v>
      </c>
    </row>
    <row r="193" spans="1:28" x14ac:dyDescent="0.2">
      <c r="A193" t="s">
        <v>2355</v>
      </c>
      <c r="B193" t="s">
        <v>2356</v>
      </c>
      <c r="C193" t="s">
        <v>10</v>
      </c>
      <c r="D193" t="s">
        <v>10</v>
      </c>
      <c r="E193" t="s">
        <v>2399</v>
      </c>
      <c r="F193" t="s">
        <v>2400</v>
      </c>
      <c r="G193" t="s">
        <v>2202</v>
      </c>
      <c r="H193" s="2">
        <v>45687</v>
      </c>
      <c r="I193" s="2">
        <v>45687</v>
      </c>
      <c r="J193" t="s">
        <v>43</v>
      </c>
      <c r="K193" s="4">
        <v>2376677.73</v>
      </c>
      <c r="L193" t="s">
        <v>9</v>
      </c>
      <c r="M193" s="4">
        <v>2376677.73</v>
      </c>
      <c r="N193" t="s">
        <v>9</v>
      </c>
      <c r="O193" s="4">
        <v>2376677.73</v>
      </c>
      <c r="P193" t="s">
        <v>10</v>
      </c>
      <c r="Q193" t="s">
        <v>10</v>
      </c>
      <c r="R193" t="s">
        <v>10</v>
      </c>
      <c r="S193" t="s">
        <v>10</v>
      </c>
      <c r="T193" t="s">
        <v>476</v>
      </c>
      <c r="U193" t="s">
        <v>13</v>
      </c>
      <c r="V193" t="s">
        <v>10</v>
      </c>
      <c r="W193" t="s">
        <v>10</v>
      </c>
      <c r="X193" t="str">
        <f t="shared" si="0"/>
        <v>VENTA MOS2</v>
      </c>
      <c r="Y193" t="s">
        <v>20444</v>
      </c>
      <c r="Z193" t="s">
        <v>20443</v>
      </c>
      <c r="AA193" t="s">
        <v>20448</v>
      </c>
      <c r="AB193" t="str">
        <f>VLOOKUP(E193,Ventas!H:W,16,0)</f>
        <v>MOS2</v>
      </c>
    </row>
    <row r="194" spans="1:28" x14ac:dyDescent="0.2">
      <c r="A194" t="s">
        <v>2355</v>
      </c>
      <c r="B194" t="s">
        <v>2356</v>
      </c>
      <c r="C194" t="s">
        <v>10</v>
      </c>
      <c r="D194" t="s">
        <v>10</v>
      </c>
      <c r="E194" t="s">
        <v>2401</v>
      </c>
      <c r="F194" t="s">
        <v>2402</v>
      </c>
      <c r="G194" t="s">
        <v>2202</v>
      </c>
      <c r="H194" s="2">
        <v>45687</v>
      </c>
      <c r="I194" s="2">
        <v>45687</v>
      </c>
      <c r="J194" t="s">
        <v>43</v>
      </c>
      <c r="K194" s="4">
        <v>2487350.85</v>
      </c>
      <c r="L194" t="s">
        <v>9</v>
      </c>
      <c r="M194" s="4">
        <v>2487350.85</v>
      </c>
      <c r="N194" t="s">
        <v>9</v>
      </c>
      <c r="O194" s="4">
        <v>2487350.85</v>
      </c>
      <c r="P194" t="s">
        <v>10</v>
      </c>
      <c r="Q194" t="s">
        <v>10</v>
      </c>
      <c r="R194" t="s">
        <v>10</v>
      </c>
      <c r="S194" t="s">
        <v>10</v>
      </c>
      <c r="T194" t="s">
        <v>476</v>
      </c>
      <c r="U194" t="s">
        <v>13</v>
      </c>
      <c r="V194" t="s">
        <v>10</v>
      </c>
      <c r="W194" t="s">
        <v>10</v>
      </c>
      <c r="X194" t="str">
        <f t="shared" si="0"/>
        <v>VENTA MOS2</v>
      </c>
      <c r="Y194" t="s">
        <v>20444</v>
      </c>
      <c r="Z194" t="s">
        <v>20443</v>
      </c>
      <c r="AA194" t="s">
        <v>20448</v>
      </c>
      <c r="AB194" t="str">
        <f>VLOOKUP(E194,Ventas!H:W,16,0)</f>
        <v>MOS2</v>
      </c>
    </row>
    <row r="195" spans="1:28" x14ac:dyDescent="0.2">
      <c r="A195" t="s">
        <v>2355</v>
      </c>
      <c r="B195" t="s">
        <v>2356</v>
      </c>
      <c r="C195" t="s">
        <v>10</v>
      </c>
      <c r="D195" t="s">
        <v>10</v>
      </c>
      <c r="E195" t="s">
        <v>2403</v>
      </c>
      <c r="F195" t="s">
        <v>2404</v>
      </c>
      <c r="G195" t="s">
        <v>2205</v>
      </c>
      <c r="H195" s="2">
        <v>45688</v>
      </c>
      <c r="I195" s="2">
        <v>45688</v>
      </c>
      <c r="J195" t="s">
        <v>43</v>
      </c>
      <c r="K195" s="4">
        <v>-86711.13</v>
      </c>
      <c r="L195" t="s">
        <v>9</v>
      </c>
      <c r="M195" s="4">
        <v>-86711.13</v>
      </c>
      <c r="N195" t="s">
        <v>9</v>
      </c>
      <c r="O195" s="4">
        <v>-86711.13</v>
      </c>
      <c r="P195" t="s">
        <v>10</v>
      </c>
      <c r="Q195" t="s">
        <v>10</v>
      </c>
      <c r="R195" t="s">
        <v>10</v>
      </c>
      <c r="S195" t="s">
        <v>10</v>
      </c>
      <c r="T195" t="s">
        <v>476</v>
      </c>
      <c r="U195" t="s">
        <v>13</v>
      </c>
      <c r="V195" t="s">
        <v>10</v>
      </c>
      <c r="W195" t="s">
        <v>10</v>
      </c>
      <c r="X195" t="str">
        <f t="shared" si="0"/>
        <v>VENTA MOS2</v>
      </c>
      <c r="Y195" t="s">
        <v>20444</v>
      </c>
      <c r="Z195" t="s">
        <v>20443</v>
      </c>
      <c r="AA195" t="s">
        <v>20448</v>
      </c>
      <c r="AB195" t="str">
        <f>VLOOKUP(E195,Ventas!H:W,16,0)</f>
        <v>MOS2</v>
      </c>
    </row>
    <row r="196" spans="1:28" x14ac:dyDescent="0.2">
      <c r="A196" t="s">
        <v>2355</v>
      </c>
      <c r="B196" t="s">
        <v>2356</v>
      </c>
      <c r="C196" t="s">
        <v>10</v>
      </c>
      <c r="D196" t="s">
        <v>10</v>
      </c>
      <c r="E196" t="s">
        <v>2405</v>
      </c>
      <c r="F196" t="s">
        <v>2406</v>
      </c>
      <c r="G196" t="s">
        <v>2205</v>
      </c>
      <c r="H196" s="2">
        <v>45688</v>
      </c>
      <c r="I196" s="2">
        <v>45688</v>
      </c>
      <c r="J196" t="s">
        <v>43</v>
      </c>
      <c r="K196" s="4">
        <v>-70474.789999999994</v>
      </c>
      <c r="L196" t="s">
        <v>9</v>
      </c>
      <c r="M196" s="4">
        <v>-70474.789999999994</v>
      </c>
      <c r="N196" t="s">
        <v>9</v>
      </c>
      <c r="O196" s="4">
        <v>-70474.789999999994</v>
      </c>
      <c r="P196" t="s">
        <v>10</v>
      </c>
      <c r="Q196" t="s">
        <v>10</v>
      </c>
      <c r="R196" t="s">
        <v>10</v>
      </c>
      <c r="S196" t="s">
        <v>10</v>
      </c>
      <c r="T196" t="s">
        <v>476</v>
      </c>
      <c r="U196" t="s">
        <v>13</v>
      </c>
      <c r="V196" t="s">
        <v>10</v>
      </c>
      <c r="W196" t="s">
        <v>10</v>
      </c>
      <c r="X196" t="str">
        <f t="shared" si="0"/>
        <v>VENTA MOS2</v>
      </c>
      <c r="Y196" t="s">
        <v>20444</v>
      </c>
      <c r="Z196" t="s">
        <v>20443</v>
      </c>
      <c r="AA196" t="s">
        <v>20448</v>
      </c>
      <c r="AB196" t="str">
        <f>VLOOKUP(E196,Ventas!H:W,16,0)</f>
        <v>MOS2</v>
      </c>
    </row>
    <row r="197" spans="1:28" x14ac:dyDescent="0.2">
      <c r="A197" t="s">
        <v>2355</v>
      </c>
      <c r="B197" t="s">
        <v>2356</v>
      </c>
      <c r="C197" t="s">
        <v>10</v>
      </c>
      <c r="D197" t="s">
        <v>10</v>
      </c>
      <c r="E197" t="s">
        <v>2407</v>
      </c>
      <c r="F197" t="s">
        <v>2408</v>
      </c>
      <c r="G197" t="s">
        <v>2205</v>
      </c>
      <c r="H197" s="2">
        <v>45688</v>
      </c>
      <c r="I197" s="2">
        <v>45688</v>
      </c>
      <c r="J197" t="s">
        <v>43</v>
      </c>
      <c r="K197" s="4">
        <v>-72983.789999999994</v>
      </c>
      <c r="L197" t="s">
        <v>9</v>
      </c>
      <c r="M197" s="4">
        <v>-72983.789999999994</v>
      </c>
      <c r="N197" t="s">
        <v>9</v>
      </c>
      <c r="O197" s="4">
        <v>-72983.789999999994</v>
      </c>
      <c r="P197" t="s">
        <v>10</v>
      </c>
      <c r="Q197" t="s">
        <v>10</v>
      </c>
      <c r="R197" t="s">
        <v>10</v>
      </c>
      <c r="S197" t="s">
        <v>10</v>
      </c>
      <c r="T197" t="s">
        <v>476</v>
      </c>
      <c r="U197" t="s">
        <v>13</v>
      </c>
      <c r="V197" t="s">
        <v>10</v>
      </c>
      <c r="W197" t="s">
        <v>10</v>
      </c>
      <c r="X197" t="str">
        <f t="shared" si="0"/>
        <v>VENTA MOS2</v>
      </c>
      <c r="Y197" t="s">
        <v>20444</v>
      </c>
      <c r="Z197" t="s">
        <v>20443</v>
      </c>
      <c r="AA197" t="s">
        <v>20448</v>
      </c>
      <c r="AB197" t="str">
        <f>VLOOKUP(E197,Ventas!H:W,16,0)</f>
        <v>MOS2</v>
      </c>
    </row>
    <row r="198" spans="1:28" x14ac:dyDescent="0.2">
      <c r="A198" t="s">
        <v>2355</v>
      </c>
      <c r="B198" t="s">
        <v>2356</v>
      </c>
      <c r="C198" t="s">
        <v>10</v>
      </c>
      <c r="D198" t="s">
        <v>10</v>
      </c>
      <c r="E198" t="s">
        <v>2409</v>
      </c>
      <c r="F198" t="s">
        <v>2410</v>
      </c>
      <c r="G198" t="s">
        <v>2205</v>
      </c>
      <c r="H198" s="2">
        <v>45688</v>
      </c>
      <c r="I198" s="2">
        <v>45688</v>
      </c>
      <c r="J198" t="s">
        <v>43</v>
      </c>
      <c r="K198" s="4">
        <v>-54710.6</v>
      </c>
      <c r="L198" t="s">
        <v>9</v>
      </c>
      <c r="M198" s="4">
        <v>-54710.6</v>
      </c>
      <c r="N198" t="s">
        <v>9</v>
      </c>
      <c r="O198" s="4">
        <v>-54710.6</v>
      </c>
      <c r="P198" t="s">
        <v>10</v>
      </c>
      <c r="Q198" t="s">
        <v>10</v>
      </c>
      <c r="R198" t="s">
        <v>10</v>
      </c>
      <c r="S198" t="s">
        <v>10</v>
      </c>
      <c r="T198" t="s">
        <v>476</v>
      </c>
      <c r="U198" t="s">
        <v>13</v>
      </c>
      <c r="V198" t="s">
        <v>10</v>
      </c>
      <c r="W198" t="s">
        <v>10</v>
      </c>
      <c r="X198" t="str">
        <f t="shared" si="0"/>
        <v>VENTA MOS2</v>
      </c>
      <c r="Y198" t="s">
        <v>20444</v>
      </c>
      <c r="Z198" t="s">
        <v>20443</v>
      </c>
      <c r="AA198" t="s">
        <v>20448</v>
      </c>
      <c r="AB198" t="str">
        <f>VLOOKUP(E198,Ventas!H:W,16,0)</f>
        <v>MOS2</v>
      </c>
    </row>
    <row r="199" spans="1:28" x14ac:dyDescent="0.2">
      <c r="A199" t="s">
        <v>2355</v>
      </c>
      <c r="B199" t="s">
        <v>2356</v>
      </c>
      <c r="C199" t="s">
        <v>10</v>
      </c>
      <c r="D199" t="s">
        <v>10</v>
      </c>
      <c r="E199" t="s">
        <v>2411</v>
      </c>
      <c r="F199" t="s">
        <v>2412</v>
      </c>
      <c r="G199" t="s">
        <v>2205</v>
      </c>
      <c r="H199" s="2">
        <v>45688</v>
      </c>
      <c r="I199" s="2">
        <v>45688</v>
      </c>
      <c r="J199" t="s">
        <v>43</v>
      </c>
      <c r="K199" s="4">
        <v>-54298.15</v>
      </c>
      <c r="L199" t="s">
        <v>9</v>
      </c>
      <c r="M199" s="4">
        <v>-54298.15</v>
      </c>
      <c r="N199" t="s">
        <v>9</v>
      </c>
      <c r="O199" s="4">
        <v>-54298.15</v>
      </c>
      <c r="P199" t="s">
        <v>10</v>
      </c>
      <c r="Q199" t="s">
        <v>10</v>
      </c>
      <c r="R199" t="s">
        <v>10</v>
      </c>
      <c r="S199" t="s">
        <v>10</v>
      </c>
      <c r="T199" t="s">
        <v>476</v>
      </c>
      <c r="U199" t="s">
        <v>13</v>
      </c>
      <c r="V199" t="s">
        <v>10</v>
      </c>
      <c r="W199" t="s">
        <v>10</v>
      </c>
      <c r="X199" t="str">
        <f t="shared" si="0"/>
        <v>VENTA MOS2</v>
      </c>
      <c r="Y199" t="s">
        <v>20444</v>
      </c>
      <c r="Z199" t="s">
        <v>20443</v>
      </c>
      <c r="AA199" t="s">
        <v>20448</v>
      </c>
      <c r="AB199" t="str">
        <f>VLOOKUP(E199,Ventas!H:W,16,0)</f>
        <v>MOS2</v>
      </c>
    </row>
    <row r="200" spans="1:28" x14ac:dyDescent="0.2">
      <c r="A200" t="s">
        <v>2355</v>
      </c>
      <c r="B200" t="s">
        <v>2356</v>
      </c>
      <c r="C200" t="s">
        <v>10</v>
      </c>
      <c r="D200" t="s">
        <v>10</v>
      </c>
      <c r="E200" t="s">
        <v>2413</v>
      </c>
      <c r="F200" t="s">
        <v>2414</v>
      </c>
      <c r="G200" t="s">
        <v>2202</v>
      </c>
      <c r="H200" s="2">
        <v>45696</v>
      </c>
      <c r="I200" s="2">
        <v>45696</v>
      </c>
      <c r="J200" t="s">
        <v>43</v>
      </c>
      <c r="K200" s="4">
        <v>2376864.4300000002</v>
      </c>
      <c r="L200" t="s">
        <v>9</v>
      </c>
      <c r="M200" s="4">
        <v>2376864.4300000002</v>
      </c>
      <c r="N200" t="s">
        <v>9</v>
      </c>
      <c r="O200" s="4">
        <v>2376864.4300000002</v>
      </c>
      <c r="P200" t="s">
        <v>10</v>
      </c>
      <c r="Q200" t="s">
        <v>10</v>
      </c>
      <c r="R200" t="s">
        <v>10</v>
      </c>
      <c r="S200" t="s">
        <v>10</v>
      </c>
      <c r="T200" t="s">
        <v>773</v>
      </c>
      <c r="U200" t="s">
        <v>17</v>
      </c>
      <c r="V200" t="s">
        <v>10</v>
      </c>
      <c r="W200" t="s">
        <v>10</v>
      </c>
      <c r="X200" t="str">
        <f t="shared" si="0"/>
        <v>VENTA MOS2</v>
      </c>
      <c r="Y200" t="s">
        <v>20444</v>
      </c>
      <c r="Z200" t="s">
        <v>20443</v>
      </c>
      <c r="AA200" t="s">
        <v>20448</v>
      </c>
      <c r="AB200" t="str">
        <f>VLOOKUP(E200,Ventas!H:W,16,0)</f>
        <v>MOS2</v>
      </c>
    </row>
    <row r="201" spans="1:28" x14ac:dyDescent="0.2">
      <c r="A201" t="s">
        <v>2355</v>
      </c>
      <c r="B201" t="s">
        <v>2356</v>
      </c>
      <c r="C201" t="s">
        <v>10</v>
      </c>
      <c r="D201" t="s">
        <v>10</v>
      </c>
      <c r="E201" t="s">
        <v>2415</v>
      </c>
      <c r="F201" t="s">
        <v>2416</v>
      </c>
      <c r="G201" t="s">
        <v>2202</v>
      </c>
      <c r="H201" s="2">
        <v>45696</v>
      </c>
      <c r="I201" s="2">
        <v>45696</v>
      </c>
      <c r="J201" t="s">
        <v>43</v>
      </c>
      <c r="K201" s="4">
        <v>2361425.19</v>
      </c>
      <c r="L201" t="s">
        <v>9</v>
      </c>
      <c r="M201" s="4">
        <v>2361425.19</v>
      </c>
      <c r="N201" t="s">
        <v>9</v>
      </c>
      <c r="O201" s="4">
        <v>2361425.19</v>
      </c>
      <c r="P201" t="s">
        <v>10</v>
      </c>
      <c r="Q201" t="s">
        <v>10</v>
      </c>
      <c r="R201" t="s">
        <v>10</v>
      </c>
      <c r="S201" t="s">
        <v>10</v>
      </c>
      <c r="T201" t="s">
        <v>773</v>
      </c>
      <c r="U201" t="s">
        <v>17</v>
      </c>
      <c r="V201" t="s">
        <v>10</v>
      </c>
      <c r="W201" t="s">
        <v>10</v>
      </c>
      <c r="X201" t="str">
        <f t="shared" si="0"/>
        <v>VENTA MOS2</v>
      </c>
      <c r="Y201" t="s">
        <v>20444</v>
      </c>
      <c r="Z201" t="s">
        <v>20443</v>
      </c>
      <c r="AA201" t="s">
        <v>20448</v>
      </c>
      <c r="AB201" t="str">
        <f>VLOOKUP(E201,Ventas!H:W,16,0)</f>
        <v>MOS2</v>
      </c>
    </row>
    <row r="202" spans="1:28" x14ac:dyDescent="0.2">
      <c r="A202" t="s">
        <v>2355</v>
      </c>
      <c r="B202" t="s">
        <v>2356</v>
      </c>
      <c r="C202" t="s">
        <v>10</v>
      </c>
      <c r="D202" t="s">
        <v>10</v>
      </c>
      <c r="E202" t="s">
        <v>2417</v>
      </c>
      <c r="F202" t="s">
        <v>2418</v>
      </c>
      <c r="G202" t="s">
        <v>2202</v>
      </c>
      <c r="H202" s="2">
        <v>45705</v>
      </c>
      <c r="I202" s="2">
        <v>45705</v>
      </c>
      <c r="J202" t="s">
        <v>43</v>
      </c>
      <c r="K202" s="4">
        <v>15720</v>
      </c>
      <c r="L202" t="s">
        <v>9</v>
      </c>
      <c r="M202" s="4">
        <v>15720</v>
      </c>
      <c r="N202" t="s">
        <v>9</v>
      </c>
      <c r="O202" s="4">
        <v>15720</v>
      </c>
      <c r="P202" t="s">
        <v>10</v>
      </c>
      <c r="Q202" t="s">
        <v>10</v>
      </c>
      <c r="R202" t="s">
        <v>10</v>
      </c>
      <c r="S202" t="s">
        <v>10</v>
      </c>
      <c r="T202" t="s">
        <v>773</v>
      </c>
      <c r="U202" t="s">
        <v>17</v>
      </c>
      <c r="V202" t="s">
        <v>10</v>
      </c>
      <c r="W202" t="s">
        <v>10</v>
      </c>
      <c r="X202" s="15" t="s">
        <v>20314</v>
      </c>
      <c r="Y202" t="s">
        <v>20444</v>
      </c>
      <c r="Z202" t="s">
        <v>20443</v>
      </c>
      <c r="AA202" t="s">
        <v>20448</v>
      </c>
      <c r="AB202" t="str">
        <f>VLOOKUP(E202,Ventas!H:W,16,0)</f>
        <v>SERV</v>
      </c>
    </row>
    <row r="203" spans="1:28" x14ac:dyDescent="0.2">
      <c r="A203" t="s">
        <v>2355</v>
      </c>
      <c r="B203" t="s">
        <v>2356</v>
      </c>
      <c r="C203" t="s">
        <v>10</v>
      </c>
      <c r="D203" t="s">
        <v>10</v>
      </c>
      <c r="E203" t="s">
        <v>2419</v>
      </c>
      <c r="F203" t="s">
        <v>2420</v>
      </c>
      <c r="G203" t="s">
        <v>2202</v>
      </c>
      <c r="H203" s="2">
        <v>45696</v>
      </c>
      <c r="I203" s="2">
        <v>45696</v>
      </c>
      <c r="J203" t="s">
        <v>43</v>
      </c>
      <c r="K203" s="4">
        <v>2376747.46</v>
      </c>
      <c r="L203" t="s">
        <v>9</v>
      </c>
      <c r="M203" s="4">
        <v>2376747.46</v>
      </c>
      <c r="N203" t="s">
        <v>9</v>
      </c>
      <c r="O203" s="4">
        <v>2376747.46</v>
      </c>
      <c r="P203" t="s">
        <v>10</v>
      </c>
      <c r="Q203" t="s">
        <v>10</v>
      </c>
      <c r="R203" t="s">
        <v>10</v>
      </c>
      <c r="S203" t="s">
        <v>10</v>
      </c>
      <c r="T203" t="s">
        <v>773</v>
      </c>
      <c r="U203" t="s">
        <v>17</v>
      </c>
      <c r="V203" t="s">
        <v>10</v>
      </c>
      <c r="W203" t="s">
        <v>10</v>
      </c>
      <c r="X203" t="str">
        <f t="shared" si="0"/>
        <v>VENTA MOS2</v>
      </c>
      <c r="Y203" t="s">
        <v>20444</v>
      </c>
      <c r="Z203" t="s">
        <v>20443</v>
      </c>
      <c r="AA203" t="s">
        <v>20448</v>
      </c>
      <c r="AB203" t="str">
        <f>VLOOKUP(E203,Ventas!H:W,16,0)</f>
        <v>MOS2</v>
      </c>
    </row>
    <row r="204" spans="1:28" x14ac:dyDescent="0.2">
      <c r="A204" t="s">
        <v>2355</v>
      </c>
      <c r="B204" t="s">
        <v>2356</v>
      </c>
      <c r="C204" t="s">
        <v>10</v>
      </c>
      <c r="D204" t="s">
        <v>10</v>
      </c>
      <c r="E204" t="s">
        <v>2421</v>
      </c>
      <c r="F204" t="s">
        <v>2422</v>
      </c>
      <c r="G204" t="s">
        <v>2202</v>
      </c>
      <c r="H204" s="2">
        <v>45696</v>
      </c>
      <c r="I204" s="2">
        <v>45696</v>
      </c>
      <c r="J204" t="s">
        <v>43</v>
      </c>
      <c r="K204" s="4">
        <v>956979.95</v>
      </c>
      <c r="L204" t="s">
        <v>9</v>
      </c>
      <c r="M204" s="4">
        <v>956979.95</v>
      </c>
      <c r="N204" t="s">
        <v>9</v>
      </c>
      <c r="O204" s="4">
        <v>956979.95</v>
      </c>
      <c r="P204" t="s">
        <v>10</v>
      </c>
      <c r="Q204" t="s">
        <v>10</v>
      </c>
      <c r="R204" t="s">
        <v>10</v>
      </c>
      <c r="S204" t="s">
        <v>10</v>
      </c>
      <c r="T204" t="s">
        <v>773</v>
      </c>
      <c r="U204" t="s">
        <v>17</v>
      </c>
      <c r="V204" t="s">
        <v>10</v>
      </c>
      <c r="W204" t="s">
        <v>10</v>
      </c>
      <c r="X204" t="str">
        <f t="shared" si="0"/>
        <v>VENTA MOS2</v>
      </c>
      <c r="Y204" t="s">
        <v>20444</v>
      </c>
      <c r="Z204" t="s">
        <v>20443</v>
      </c>
      <c r="AA204" t="s">
        <v>20448</v>
      </c>
      <c r="AB204" t="str">
        <f>VLOOKUP(E204,Ventas!H:W,16,0)</f>
        <v>MOS2</v>
      </c>
    </row>
    <row r="205" spans="1:28" x14ac:dyDescent="0.2">
      <c r="A205" t="s">
        <v>2355</v>
      </c>
      <c r="B205" t="s">
        <v>2356</v>
      </c>
      <c r="C205" t="s">
        <v>10</v>
      </c>
      <c r="D205" t="s">
        <v>10</v>
      </c>
      <c r="E205" t="s">
        <v>2423</v>
      </c>
      <c r="F205" t="s">
        <v>2424</v>
      </c>
      <c r="G205" t="s">
        <v>2202</v>
      </c>
      <c r="H205" s="2">
        <v>45700</v>
      </c>
      <c r="I205" s="2">
        <v>45700</v>
      </c>
      <c r="J205" t="s">
        <v>43</v>
      </c>
      <c r="K205" s="4">
        <v>1488506.86</v>
      </c>
      <c r="L205" t="s">
        <v>9</v>
      </c>
      <c r="M205" s="4">
        <v>1488506.86</v>
      </c>
      <c r="N205" t="s">
        <v>9</v>
      </c>
      <c r="O205" s="4">
        <v>1488506.86</v>
      </c>
      <c r="P205" t="s">
        <v>10</v>
      </c>
      <c r="Q205" t="s">
        <v>10</v>
      </c>
      <c r="R205" t="s">
        <v>10</v>
      </c>
      <c r="S205" t="s">
        <v>10</v>
      </c>
      <c r="T205" t="s">
        <v>773</v>
      </c>
      <c r="U205" t="s">
        <v>17</v>
      </c>
      <c r="V205" t="s">
        <v>10</v>
      </c>
      <c r="W205" t="s">
        <v>10</v>
      </c>
      <c r="X205" t="str">
        <f t="shared" si="0"/>
        <v>VENTA MOS2</v>
      </c>
      <c r="Y205" t="s">
        <v>20444</v>
      </c>
      <c r="Z205" t="s">
        <v>20443</v>
      </c>
      <c r="AA205" t="s">
        <v>20448</v>
      </c>
      <c r="AB205" t="str">
        <f>VLOOKUP(E205,Ventas!H:W,16,0)</f>
        <v>MOS2</v>
      </c>
    </row>
    <row r="206" spans="1:28" x14ac:dyDescent="0.2">
      <c r="A206" t="s">
        <v>2355</v>
      </c>
      <c r="B206" t="s">
        <v>2356</v>
      </c>
      <c r="C206" t="s">
        <v>10</v>
      </c>
      <c r="D206" t="s">
        <v>10</v>
      </c>
      <c r="E206" t="s">
        <v>2425</v>
      </c>
      <c r="F206" t="s">
        <v>2426</v>
      </c>
      <c r="G206" t="s">
        <v>2202</v>
      </c>
      <c r="H206" s="2">
        <v>45700</v>
      </c>
      <c r="I206" s="2">
        <v>45700</v>
      </c>
      <c r="J206" t="s">
        <v>43</v>
      </c>
      <c r="K206" s="4">
        <v>1425379.21</v>
      </c>
      <c r="L206" t="s">
        <v>9</v>
      </c>
      <c r="M206" s="4">
        <v>1425379.21</v>
      </c>
      <c r="N206" t="s">
        <v>9</v>
      </c>
      <c r="O206" s="4">
        <v>1425379.21</v>
      </c>
      <c r="P206" t="s">
        <v>10</v>
      </c>
      <c r="Q206" t="s">
        <v>10</v>
      </c>
      <c r="R206" t="s">
        <v>10</v>
      </c>
      <c r="S206" t="s">
        <v>10</v>
      </c>
      <c r="T206" t="s">
        <v>773</v>
      </c>
      <c r="U206" t="s">
        <v>17</v>
      </c>
      <c r="V206" t="s">
        <v>10</v>
      </c>
      <c r="W206" t="s">
        <v>10</v>
      </c>
      <c r="X206" t="str">
        <f t="shared" si="0"/>
        <v>VENTA MOS2</v>
      </c>
      <c r="Y206" t="s">
        <v>20444</v>
      </c>
      <c r="Z206" t="s">
        <v>20443</v>
      </c>
      <c r="AA206" t="s">
        <v>20448</v>
      </c>
      <c r="AB206" t="str">
        <f>VLOOKUP(E206,Ventas!H:W,16,0)</f>
        <v>MOS2</v>
      </c>
    </row>
    <row r="207" spans="1:28" x14ac:dyDescent="0.2">
      <c r="A207" t="s">
        <v>2355</v>
      </c>
      <c r="B207" t="s">
        <v>2356</v>
      </c>
      <c r="C207" t="s">
        <v>10</v>
      </c>
      <c r="D207" t="s">
        <v>10</v>
      </c>
      <c r="E207" t="s">
        <v>2427</v>
      </c>
      <c r="F207" t="s">
        <v>2428</v>
      </c>
      <c r="G207" t="s">
        <v>2202</v>
      </c>
      <c r="H207" s="2">
        <v>45700</v>
      </c>
      <c r="I207" s="2">
        <v>45700</v>
      </c>
      <c r="J207" t="s">
        <v>43</v>
      </c>
      <c r="K207" s="4">
        <v>1350493.84</v>
      </c>
      <c r="L207" t="s">
        <v>9</v>
      </c>
      <c r="M207" s="4">
        <v>1350493.84</v>
      </c>
      <c r="N207" t="s">
        <v>9</v>
      </c>
      <c r="O207" s="4">
        <v>1350493.84</v>
      </c>
      <c r="P207" t="s">
        <v>10</v>
      </c>
      <c r="Q207" t="s">
        <v>10</v>
      </c>
      <c r="R207" t="s">
        <v>10</v>
      </c>
      <c r="S207" t="s">
        <v>10</v>
      </c>
      <c r="T207" t="s">
        <v>773</v>
      </c>
      <c r="U207" t="s">
        <v>17</v>
      </c>
      <c r="V207" t="s">
        <v>10</v>
      </c>
      <c r="W207" t="s">
        <v>10</v>
      </c>
      <c r="X207" t="str">
        <f t="shared" si="0"/>
        <v>VENTA MOS2</v>
      </c>
      <c r="Y207" t="s">
        <v>20444</v>
      </c>
      <c r="Z207" t="s">
        <v>20443</v>
      </c>
      <c r="AA207" t="s">
        <v>20448</v>
      </c>
      <c r="AB207" t="str">
        <f>VLOOKUP(E207,Ventas!H:W,16,0)</f>
        <v>MOS2</v>
      </c>
    </row>
    <row r="208" spans="1:28" x14ac:dyDescent="0.2">
      <c r="A208" t="s">
        <v>2355</v>
      </c>
      <c r="B208" t="s">
        <v>2356</v>
      </c>
      <c r="C208" t="s">
        <v>10</v>
      </c>
      <c r="D208" t="s">
        <v>10</v>
      </c>
      <c r="E208" t="s">
        <v>2429</v>
      </c>
      <c r="F208" t="s">
        <v>2430</v>
      </c>
      <c r="G208" t="s">
        <v>2202</v>
      </c>
      <c r="H208" s="2">
        <v>45709</v>
      </c>
      <c r="I208" s="2">
        <v>45709</v>
      </c>
      <c r="J208" t="s">
        <v>43</v>
      </c>
      <c r="K208" s="4">
        <v>1442430.5</v>
      </c>
      <c r="L208" t="s">
        <v>9</v>
      </c>
      <c r="M208" s="4">
        <v>1442430.5</v>
      </c>
      <c r="N208" t="s">
        <v>9</v>
      </c>
      <c r="O208" s="4">
        <v>1442430.5</v>
      </c>
      <c r="P208" t="s">
        <v>10</v>
      </c>
      <c r="Q208" t="s">
        <v>10</v>
      </c>
      <c r="R208" t="s">
        <v>10</v>
      </c>
      <c r="S208" t="s">
        <v>10</v>
      </c>
      <c r="T208" t="s">
        <v>476</v>
      </c>
      <c r="U208" t="s">
        <v>17</v>
      </c>
      <c r="V208" t="s">
        <v>10</v>
      </c>
      <c r="W208" t="s">
        <v>10</v>
      </c>
      <c r="X208" t="str">
        <f t="shared" si="0"/>
        <v>VENTA MOS2</v>
      </c>
      <c r="Y208" t="s">
        <v>20444</v>
      </c>
      <c r="Z208" t="s">
        <v>20443</v>
      </c>
      <c r="AA208" t="s">
        <v>20448</v>
      </c>
      <c r="AB208" t="str">
        <f>VLOOKUP(E208,Ventas!H:W,16,0)</f>
        <v>MOS2</v>
      </c>
    </row>
    <row r="209" spans="1:28" x14ac:dyDescent="0.2">
      <c r="A209" t="s">
        <v>2355</v>
      </c>
      <c r="B209" t="s">
        <v>2356</v>
      </c>
      <c r="C209" t="s">
        <v>10</v>
      </c>
      <c r="D209" t="s">
        <v>10</v>
      </c>
      <c r="E209" t="s">
        <v>2431</v>
      </c>
      <c r="F209" t="s">
        <v>2432</v>
      </c>
      <c r="G209" t="s">
        <v>2202</v>
      </c>
      <c r="H209" s="2">
        <v>45700</v>
      </c>
      <c r="I209" s="2">
        <v>45700</v>
      </c>
      <c r="J209" t="s">
        <v>43</v>
      </c>
      <c r="K209" s="4">
        <v>4388814.4000000004</v>
      </c>
      <c r="L209" t="s">
        <v>9</v>
      </c>
      <c r="M209" s="4">
        <v>4388814.4000000004</v>
      </c>
      <c r="N209" t="s">
        <v>9</v>
      </c>
      <c r="O209" s="4">
        <v>4388814.4000000004</v>
      </c>
      <c r="P209" t="s">
        <v>10</v>
      </c>
      <c r="Q209" t="s">
        <v>10</v>
      </c>
      <c r="R209" t="s">
        <v>10</v>
      </c>
      <c r="S209" t="s">
        <v>10</v>
      </c>
      <c r="T209" t="s">
        <v>773</v>
      </c>
      <c r="U209" t="s">
        <v>17</v>
      </c>
      <c r="V209" t="s">
        <v>10</v>
      </c>
      <c r="W209" t="s">
        <v>10</v>
      </c>
      <c r="X209" t="str">
        <f t="shared" si="0"/>
        <v>VENTA MOS2</v>
      </c>
      <c r="Y209" t="s">
        <v>20444</v>
      </c>
      <c r="Z209" t="s">
        <v>20443</v>
      </c>
      <c r="AA209" t="s">
        <v>20448</v>
      </c>
      <c r="AB209" t="str">
        <f>VLOOKUP(E209,Ventas!H:W,16,0)</f>
        <v>MOS2</v>
      </c>
    </row>
    <row r="210" spans="1:28" x14ac:dyDescent="0.2">
      <c r="A210" t="s">
        <v>2355</v>
      </c>
      <c r="B210" t="s">
        <v>2356</v>
      </c>
      <c r="C210" t="s">
        <v>10</v>
      </c>
      <c r="D210" t="s">
        <v>10</v>
      </c>
      <c r="E210" t="s">
        <v>2433</v>
      </c>
      <c r="F210" t="s">
        <v>2434</v>
      </c>
      <c r="G210" t="s">
        <v>2202</v>
      </c>
      <c r="H210" s="2">
        <v>45700</v>
      </c>
      <c r="I210" s="2">
        <v>45700</v>
      </c>
      <c r="J210" t="s">
        <v>43</v>
      </c>
      <c r="K210" s="4">
        <v>2088093.59</v>
      </c>
      <c r="L210" t="s">
        <v>9</v>
      </c>
      <c r="M210" s="4">
        <v>2088093.59</v>
      </c>
      <c r="N210" t="s">
        <v>9</v>
      </c>
      <c r="O210" s="4">
        <v>2088093.59</v>
      </c>
      <c r="P210" t="s">
        <v>10</v>
      </c>
      <c r="Q210" t="s">
        <v>10</v>
      </c>
      <c r="R210" t="s">
        <v>10</v>
      </c>
      <c r="S210" t="s">
        <v>10</v>
      </c>
      <c r="T210" t="s">
        <v>773</v>
      </c>
      <c r="U210" t="s">
        <v>17</v>
      </c>
      <c r="V210" t="s">
        <v>10</v>
      </c>
      <c r="W210" t="s">
        <v>10</v>
      </c>
      <c r="X210" t="str">
        <f t="shared" si="0"/>
        <v>VENTA MOS2</v>
      </c>
      <c r="Y210" t="s">
        <v>20444</v>
      </c>
      <c r="Z210" t="s">
        <v>20443</v>
      </c>
      <c r="AA210" t="s">
        <v>20448</v>
      </c>
      <c r="AB210" t="str">
        <f>VLOOKUP(E210,Ventas!H:W,16,0)</f>
        <v>MOS2</v>
      </c>
    </row>
    <row r="211" spans="1:28" x14ac:dyDescent="0.2">
      <c r="A211" t="s">
        <v>2355</v>
      </c>
      <c r="B211" t="s">
        <v>2356</v>
      </c>
      <c r="C211" t="s">
        <v>10</v>
      </c>
      <c r="D211" t="s">
        <v>10</v>
      </c>
      <c r="E211" t="s">
        <v>2435</v>
      </c>
      <c r="F211" t="s">
        <v>2436</v>
      </c>
      <c r="G211" t="s">
        <v>2202</v>
      </c>
      <c r="H211" s="2">
        <v>45700</v>
      </c>
      <c r="I211" s="2">
        <v>45700</v>
      </c>
      <c r="J211" t="s">
        <v>43</v>
      </c>
      <c r="K211" s="4">
        <v>3161127.95</v>
      </c>
      <c r="L211" t="s">
        <v>9</v>
      </c>
      <c r="M211" s="4">
        <v>3161127.95</v>
      </c>
      <c r="N211" t="s">
        <v>9</v>
      </c>
      <c r="O211" s="4">
        <v>3161127.95</v>
      </c>
      <c r="P211" t="s">
        <v>10</v>
      </c>
      <c r="Q211" t="s">
        <v>10</v>
      </c>
      <c r="R211" t="s">
        <v>10</v>
      </c>
      <c r="S211" t="s">
        <v>10</v>
      </c>
      <c r="T211" t="s">
        <v>773</v>
      </c>
      <c r="U211" t="s">
        <v>17</v>
      </c>
      <c r="V211" t="s">
        <v>10</v>
      </c>
      <c r="W211" t="s">
        <v>10</v>
      </c>
      <c r="X211" t="str">
        <f t="shared" si="0"/>
        <v>VENTA MOS2</v>
      </c>
      <c r="Y211" t="s">
        <v>20444</v>
      </c>
      <c r="Z211" t="s">
        <v>20443</v>
      </c>
      <c r="AA211" t="s">
        <v>20448</v>
      </c>
      <c r="AB211" t="str">
        <f>VLOOKUP(E211,Ventas!H:W,16,0)</f>
        <v>MOS2</v>
      </c>
    </row>
    <row r="212" spans="1:28" x14ac:dyDescent="0.2">
      <c r="A212" t="s">
        <v>2355</v>
      </c>
      <c r="B212" t="s">
        <v>2356</v>
      </c>
      <c r="C212" t="s">
        <v>10</v>
      </c>
      <c r="D212" t="s">
        <v>10</v>
      </c>
      <c r="E212" t="s">
        <v>2437</v>
      </c>
      <c r="F212" t="s">
        <v>2438</v>
      </c>
      <c r="G212" t="s">
        <v>2202</v>
      </c>
      <c r="H212" s="2">
        <v>45710</v>
      </c>
      <c r="I212" s="2">
        <v>45710</v>
      </c>
      <c r="J212" t="s">
        <v>43</v>
      </c>
      <c r="K212" s="4">
        <v>1468013.71</v>
      </c>
      <c r="L212" t="s">
        <v>9</v>
      </c>
      <c r="M212" s="4">
        <v>1468013.71</v>
      </c>
      <c r="N212" t="s">
        <v>9</v>
      </c>
      <c r="O212" s="4">
        <v>1468013.71</v>
      </c>
      <c r="P212" t="s">
        <v>10</v>
      </c>
      <c r="Q212" t="s">
        <v>10</v>
      </c>
      <c r="R212" t="s">
        <v>10</v>
      </c>
      <c r="S212" t="s">
        <v>10</v>
      </c>
      <c r="T212" t="s">
        <v>476</v>
      </c>
      <c r="U212" t="s">
        <v>17</v>
      </c>
      <c r="V212" t="s">
        <v>10</v>
      </c>
      <c r="W212" t="s">
        <v>10</v>
      </c>
      <c r="X212" t="str">
        <f t="shared" si="0"/>
        <v>VENTA MOS2</v>
      </c>
      <c r="Y212" t="s">
        <v>20444</v>
      </c>
      <c r="Z212" t="s">
        <v>20443</v>
      </c>
      <c r="AA212" t="s">
        <v>20448</v>
      </c>
      <c r="AB212" t="str">
        <f>VLOOKUP(E212,Ventas!H:W,16,0)</f>
        <v>MOS2</v>
      </c>
    </row>
    <row r="213" spans="1:28" x14ac:dyDescent="0.2">
      <c r="A213" t="s">
        <v>2355</v>
      </c>
      <c r="B213" t="s">
        <v>2356</v>
      </c>
      <c r="C213" t="s">
        <v>10</v>
      </c>
      <c r="D213" t="s">
        <v>10</v>
      </c>
      <c r="E213" t="s">
        <v>2439</v>
      </c>
      <c r="F213" t="s">
        <v>2440</v>
      </c>
      <c r="G213" t="s">
        <v>2202</v>
      </c>
      <c r="H213" s="2">
        <v>45710</v>
      </c>
      <c r="I213" s="2">
        <v>45710</v>
      </c>
      <c r="J213" t="s">
        <v>43</v>
      </c>
      <c r="K213" s="4">
        <v>3501275.29</v>
      </c>
      <c r="L213" t="s">
        <v>9</v>
      </c>
      <c r="M213" s="4">
        <v>3501275.29</v>
      </c>
      <c r="N213" t="s">
        <v>9</v>
      </c>
      <c r="O213" s="4">
        <v>3501275.29</v>
      </c>
      <c r="P213" t="s">
        <v>10</v>
      </c>
      <c r="Q213" t="s">
        <v>10</v>
      </c>
      <c r="R213" t="s">
        <v>10</v>
      </c>
      <c r="S213" t="s">
        <v>10</v>
      </c>
      <c r="T213" t="s">
        <v>476</v>
      </c>
      <c r="U213" t="s">
        <v>17</v>
      </c>
      <c r="V213" t="s">
        <v>10</v>
      </c>
      <c r="W213" t="s">
        <v>10</v>
      </c>
      <c r="X213" t="str">
        <f t="shared" si="0"/>
        <v>VENTA MOS2</v>
      </c>
      <c r="Y213" t="s">
        <v>20444</v>
      </c>
      <c r="Z213" t="s">
        <v>20443</v>
      </c>
      <c r="AA213" t="s">
        <v>20448</v>
      </c>
      <c r="AB213" t="str">
        <f>VLOOKUP(E213,Ventas!H:W,16,0)</f>
        <v>MOS2</v>
      </c>
    </row>
    <row r="214" spans="1:28" x14ac:dyDescent="0.2">
      <c r="A214" t="s">
        <v>2355</v>
      </c>
      <c r="B214" t="s">
        <v>2356</v>
      </c>
      <c r="C214" t="s">
        <v>10</v>
      </c>
      <c r="D214" t="s">
        <v>10</v>
      </c>
      <c r="E214" t="s">
        <v>2441</v>
      </c>
      <c r="F214" t="s">
        <v>2442</v>
      </c>
      <c r="G214" t="s">
        <v>2202</v>
      </c>
      <c r="H214" s="2">
        <v>45710</v>
      </c>
      <c r="I214" s="2">
        <v>45710</v>
      </c>
      <c r="J214" t="s">
        <v>43</v>
      </c>
      <c r="K214" s="4">
        <v>1464200.94</v>
      </c>
      <c r="L214" t="s">
        <v>9</v>
      </c>
      <c r="M214" s="4">
        <v>1464200.94</v>
      </c>
      <c r="N214" t="s">
        <v>9</v>
      </c>
      <c r="O214" s="4">
        <v>1464200.94</v>
      </c>
      <c r="P214" t="s">
        <v>10</v>
      </c>
      <c r="Q214" t="s">
        <v>10</v>
      </c>
      <c r="R214" t="s">
        <v>10</v>
      </c>
      <c r="S214" t="s">
        <v>10</v>
      </c>
      <c r="T214" t="s">
        <v>476</v>
      </c>
      <c r="U214" t="s">
        <v>17</v>
      </c>
      <c r="V214" t="s">
        <v>10</v>
      </c>
      <c r="W214" t="s">
        <v>10</v>
      </c>
      <c r="X214" t="str">
        <f t="shared" si="0"/>
        <v>VENTA MOS2</v>
      </c>
      <c r="Y214" t="s">
        <v>20444</v>
      </c>
      <c r="Z214" t="s">
        <v>20443</v>
      </c>
      <c r="AA214" t="s">
        <v>20448</v>
      </c>
      <c r="AB214" t="str">
        <f>VLOOKUP(E214,Ventas!H:W,16,0)</f>
        <v>MOS2</v>
      </c>
    </row>
    <row r="215" spans="1:28" x14ac:dyDescent="0.2">
      <c r="A215" t="s">
        <v>2355</v>
      </c>
      <c r="B215" t="s">
        <v>2356</v>
      </c>
      <c r="C215" t="s">
        <v>10</v>
      </c>
      <c r="D215" t="s">
        <v>10</v>
      </c>
      <c r="E215" t="s">
        <v>2443</v>
      </c>
      <c r="F215" t="s">
        <v>2444</v>
      </c>
      <c r="G215" t="s">
        <v>2205</v>
      </c>
      <c r="H215" s="2">
        <v>45716</v>
      </c>
      <c r="I215" s="2">
        <v>45716</v>
      </c>
      <c r="J215" t="s">
        <v>43</v>
      </c>
      <c r="K215" s="4">
        <v>-85967.67</v>
      </c>
      <c r="L215" t="s">
        <v>9</v>
      </c>
      <c r="M215" s="4">
        <v>-85967.67</v>
      </c>
      <c r="N215" t="s">
        <v>9</v>
      </c>
      <c r="O215" s="4">
        <v>-85967.67</v>
      </c>
      <c r="P215" t="s">
        <v>10</v>
      </c>
      <c r="Q215" t="s">
        <v>10</v>
      </c>
      <c r="R215" t="s">
        <v>10</v>
      </c>
      <c r="S215" t="s">
        <v>10</v>
      </c>
      <c r="T215" t="s">
        <v>476</v>
      </c>
      <c r="U215" t="s">
        <v>17</v>
      </c>
      <c r="V215" t="s">
        <v>10</v>
      </c>
      <c r="W215" t="s">
        <v>10</v>
      </c>
      <c r="X215" t="str">
        <f t="shared" si="0"/>
        <v>VENTA MOS2</v>
      </c>
      <c r="Y215" t="s">
        <v>20444</v>
      </c>
      <c r="Z215" t="s">
        <v>20443</v>
      </c>
      <c r="AA215" t="s">
        <v>20448</v>
      </c>
      <c r="AB215" t="str">
        <f>VLOOKUP(E215,Ventas!H:W,16,0)</f>
        <v>MOS2</v>
      </c>
    </row>
    <row r="216" spans="1:28" x14ac:dyDescent="0.2">
      <c r="A216" t="s">
        <v>2355</v>
      </c>
      <c r="B216" t="s">
        <v>2356</v>
      </c>
      <c r="C216" t="s">
        <v>10</v>
      </c>
      <c r="D216" t="s">
        <v>10</v>
      </c>
      <c r="E216" t="s">
        <v>2445</v>
      </c>
      <c r="F216" t="s">
        <v>2446</v>
      </c>
      <c r="G216" t="s">
        <v>2205</v>
      </c>
      <c r="H216" s="2">
        <v>45716</v>
      </c>
      <c r="I216" s="2">
        <v>45716</v>
      </c>
      <c r="J216" t="s">
        <v>43</v>
      </c>
      <c r="K216" s="4">
        <v>-85899.24</v>
      </c>
      <c r="L216" t="s">
        <v>9</v>
      </c>
      <c r="M216" s="4">
        <v>-85899.24</v>
      </c>
      <c r="N216" t="s">
        <v>9</v>
      </c>
      <c r="O216" s="4">
        <v>-85899.24</v>
      </c>
      <c r="P216" t="s">
        <v>10</v>
      </c>
      <c r="Q216" t="s">
        <v>10</v>
      </c>
      <c r="R216" t="s">
        <v>10</v>
      </c>
      <c r="S216" t="s">
        <v>10</v>
      </c>
      <c r="T216" t="s">
        <v>476</v>
      </c>
      <c r="U216" t="s">
        <v>17</v>
      </c>
      <c r="V216" t="s">
        <v>10</v>
      </c>
      <c r="W216" t="s">
        <v>10</v>
      </c>
      <c r="X216" t="str">
        <f t="shared" si="0"/>
        <v>VENTA MOS2</v>
      </c>
      <c r="Y216" t="s">
        <v>20444</v>
      </c>
      <c r="Z216" t="s">
        <v>20443</v>
      </c>
      <c r="AA216" t="s">
        <v>20448</v>
      </c>
      <c r="AB216" t="str">
        <f>VLOOKUP(E216,Ventas!H:W,16,0)</f>
        <v>MOS2</v>
      </c>
    </row>
    <row r="217" spans="1:28" x14ac:dyDescent="0.2">
      <c r="A217" t="s">
        <v>2355</v>
      </c>
      <c r="B217" t="s">
        <v>2356</v>
      </c>
      <c r="C217" t="s">
        <v>10</v>
      </c>
      <c r="D217" t="s">
        <v>10</v>
      </c>
      <c r="E217" t="s">
        <v>2447</v>
      </c>
      <c r="F217" t="s">
        <v>2448</v>
      </c>
      <c r="G217" t="s">
        <v>2205</v>
      </c>
      <c r="H217" s="2">
        <v>45716</v>
      </c>
      <c r="I217" s="2">
        <v>45716</v>
      </c>
      <c r="J217" t="s">
        <v>43</v>
      </c>
      <c r="K217" s="4">
        <v>-208419.29</v>
      </c>
      <c r="L217" t="s">
        <v>9</v>
      </c>
      <c r="M217" s="4">
        <v>-208419.29</v>
      </c>
      <c r="N217" t="s">
        <v>9</v>
      </c>
      <c r="O217" s="4">
        <v>-208419.29</v>
      </c>
      <c r="P217" t="s">
        <v>10</v>
      </c>
      <c r="Q217" t="s">
        <v>10</v>
      </c>
      <c r="R217" t="s">
        <v>10</v>
      </c>
      <c r="S217" t="s">
        <v>10</v>
      </c>
      <c r="T217" t="s">
        <v>476</v>
      </c>
      <c r="U217" t="s">
        <v>17</v>
      </c>
      <c r="V217" t="s">
        <v>10</v>
      </c>
      <c r="W217" t="s">
        <v>10</v>
      </c>
      <c r="X217" t="str">
        <f t="shared" si="0"/>
        <v>VENTA MOS2</v>
      </c>
      <c r="Y217" t="s">
        <v>20444</v>
      </c>
      <c r="Z217" t="s">
        <v>20443</v>
      </c>
      <c r="AA217" t="s">
        <v>20448</v>
      </c>
      <c r="AB217" t="str">
        <f>VLOOKUP(E217,Ventas!H:W,16,0)</f>
        <v>MOS2</v>
      </c>
    </row>
    <row r="218" spans="1:28" x14ac:dyDescent="0.2">
      <c r="A218" t="s">
        <v>2355</v>
      </c>
      <c r="B218" t="s">
        <v>2356</v>
      </c>
      <c r="C218" t="s">
        <v>10</v>
      </c>
      <c r="D218" t="s">
        <v>10</v>
      </c>
      <c r="E218" t="s">
        <v>2449</v>
      </c>
      <c r="F218" t="s">
        <v>2450</v>
      </c>
      <c r="G218" t="s">
        <v>2205</v>
      </c>
      <c r="H218" s="2">
        <v>45716</v>
      </c>
      <c r="I218" s="2">
        <v>45716</v>
      </c>
      <c r="J218" t="s">
        <v>43</v>
      </c>
      <c r="K218" s="4">
        <v>-15986.18</v>
      </c>
      <c r="L218" t="s">
        <v>9</v>
      </c>
      <c r="M218" s="4">
        <v>-15986.18</v>
      </c>
      <c r="N218" t="s">
        <v>9</v>
      </c>
      <c r="O218" s="4">
        <v>-15986.18</v>
      </c>
      <c r="P218" t="s">
        <v>10</v>
      </c>
      <c r="Q218" t="s">
        <v>10</v>
      </c>
      <c r="R218" t="s">
        <v>10</v>
      </c>
      <c r="S218" t="s">
        <v>10</v>
      </c>
      <c r="T218" t="s">
        <v>476</v>
      </c>
      <c r="U218" t="s">
        <v>17</v>
      </c>
      <c r="V218" t="s">
        <v>10</v>
      </c>
      <c r="W218" t="s">
        <v>10</v>
      </c>
      <c r="X218" t="str">
        <f t="shared" si="0"/>
        <v>VENTA MOS2</v>
      </c>
      <c r="Y218" t="s">
        <v>20444</v>
      </c>
      <c r="Z218" t="s">
        <v>20443</v>
      </c>
      <c r="AA218" t="s">
        <v>20448</v>
      </c>
      <c r="AB218" t="str">
        <f>VLOOKUP(E218,Ventas!H:W,16,0)</f>
        <v>MOS2</v>
      </c>
    </row>
    <row r="219" spans="1:28" x14ac:dyDescent="0.2">
      <c r="A219" t="s">
        <v>2355</v>
      </c>
      <c r="B219" t="s">
        <v>2356</v>
      </c>
      <c r="C219" t="s">
        <v>10</v>
      </c>
      <c r="D219" t="s">
        <v>10</v>
      </c>
      <c r="E219" t="s">
        <v>2451</v>
      </c>
      <c r="F219" t="s">
        <v>2452</v>
      </c>
      <c r="G219" t="s">
        <v>2205</v>
      </c>
      <c r="H219" s="2">
        <v>45716</v>
      </c>
      <c r="I219" s="2">
        <v>45716</v>
      </c>
      <c r="J219" t="s">
        <v>43</v>
      </c>
      <c r="K219" s="4">
        <v>-3039.94</v>
      </c>
      <c r="L219" t="s">
        <v>9</v>
      </c>
      <c r="M219" s="4">
        <v>-3039.94</v>
      </c>
      <c r="N219" t="s">
        <v>9</v>
      </c>
      <c r="O219" s="4">
        <v>-3039.94</v>
      </c>
      <c r="P219" t="s">
        <v>10</v>
      </c>
      <c r="Q219" t="s">
        <v>10</v>
      </c>
      <c r="R219" t="s">
        <v>10</v>
      </c>
      <c r="S219" t="s">
        <v>10</v>
      </c>
      <c r="T219" t="s">
        <v>476</v>
      </c>
      <c r="U219" t="s">
        <v>17</v>
      </c>
      <c r="V219" t="s">
        <v>10</v>
      </c>
      <c r="W219" t="s">
        <v>10</v>
      </c>
      <c r="X219" t="str">
        <f t="shared" si="0"/>
        <v>VENTA MOS2</v>
      </c>
      <c r="Y219" t="s">
        <v>20444</v>
      </c>
      <c r="Z219" t="s">
        <v>20443</v>
      </c>
      <c r="AA219" t="s">
        <v>20448</v>
      </c>
      <c r="AB219" t="str">
        <f>VLOOKUP(E219,Ventas!H:W,16,0)</f>
        <v>MOS2</v>
      </c>
    </row>
    <row r="220" spans="1:28" x14ac:dyDescent="0.2">
      <c r="A220" t="s">
        <v>2355</v>
      </c>
      <c r="B220" t="s">
        <v>2356</v>
      </c>
      <c r="C220" t="s">
        <v>10</v>
      </c>
      <c r="D220" t="s">
        <v>10</v>
      </c>
      <c r="E220" t="s">
        <v>2453</v>
      </c>
      <c r="F220" t="s">
        <v>2454</v>
      </c>
      <c r="G220" t="s">
        <v>2205</v>
      </c>
      <c r="H220" s="2">
        <v>45716</v>
      </c>
      <c r="I220" s="2">
        <v>45716</v>
      </c>
      <c r="J220" t="s">
        <v>43</v>
      </c>
      <c r="K220" s="4">
        <v>-15933.73</v>
      </c>
      <c r="L220" t="s">
        <v>9</v>
      </c>
      <c r="M220" s="4">
        <v>-15933.73</v>
      </c>
      <c r="N220" t="s">
        <v>9</v>
      </c>
      <c r="O220" s="4">
        <v>-15933.73</v>
      </c>
      <c r="P220" t="s">
        <v>10</v>
      </c>
      <c r="Q220" t="s">
        <v>10</v>
      </c>
      <c r="R220" t="s">
        <v>10</v>
      </c>
      <c r="S220" t="s">
        <v>10</v>
      </c>
      <c r="T220" t="s">
        <v>476</v>
      </c>
      <c r="U220" t="s">
        <v>17</v>
      </c>
      <c r="V220" t="s">
        <v>10</v>
      </c>
      <c r="W220" t="s">
        <v>10</v>
      </c>
      <c r="X220" t="str">
        <f t="shared" si="0"/>
        <v>VENTA MOS2</v>
      </c>
      <c r="Y220" t="s">
        <v>20444</v>
      </c>
      <c r="Z220" t="s">
        <v>20443</v>
      </c>
      <c r="AA220" t="s">
        <v>20448</v>
      </c>
      <c r="AB220" t="str">
        <f>VLOOKUP(E220,Ventas!H:W,16,0)</f>
        <v>MOS2</v>
      </c>
    </row>
    <row r="221" spans="1:28" x14ac:dyDescent="0.2">
      <c r="A221" t="s">
        <v>2355</v>
      </c>
      <c r="B221" t="s">
        <v>2356</v>
      </c>
      <c r="C221" t="s">
        <v>10</v>
      </c>
      <c r="D221" t="s">
        <v>10</v>
      </c>
      <c r="E221" t="s">
        <v>2455</v>
      </c>
      <c r="F221" t="s">
        <v>2456</v>
      </c>
      <c r="G221" t="s">
        <v>2205</v>
      </c>
      <c r="H221" s="2">
        <v>45716</v>
      </c>
      <c r="I221" s="2">
        <v>45716</v>
      </c>
      <c r="J221" t="s">
        <v>43</v>
      </c>
      <c r="K221" s="4">
        <v>-12139.2</v>
      </c>
      <c r="L221" t="s">
        <v>9</v>
      </c>
      <c r="M221" s="4">
        <v>-12139.2</v>
      </c>
      <c r="N221" t="s">
        <v>9</v>
      </c>
      <c r="O221" s="4">
        <v>-12139.2</v>
      </c>
      <c r="P221" t="s">
        <v>10</v>
      </c>
      <c r="Q221" t="s">
        <v>10</v>
      </c>
      <c r="R221" t="s">
        <v>10</v>
      </c>
      <c r="S221" t="s">
        <v>10</v>
      </c>
      <c r="T221" t="s">
        <v>476</v>
      </c>
      <c r="U221" t="s">
        <v>17</v>
      </c>
      <c r="V221" t="s">
        <v>10</v>
      </c>
      <c r="W221" t="s">
        <v>10</v>
      </c>
      <c r="X221" t="str">
        <f t="shared" si="0"/>
        <v>VENTA MOS2</v>
      </c>
      <c r="Y221" t="s">
        <v>20444</v>
      </c>
      <c r="Z221" t="s">
        <v>20443</v>
      </c>
      <c r="AA221" t="s">
        <v>20448</v>
      </c>
      <c r="AB221" t="str">
        <f>VLOOKUP(E221,Ventas!H:W,16,0)</f>
        <v>MOS2</v>
      </c>
    </row>
    <row r="222" spans="1:28" x14ac:dyDescent="0.2">
      <c r="A222" t="s">
        <v>2355</v>
      </c>
      <c r="B222" t="s">
        <v>2356</v>
      </c>
      <c r="C222" t="s">
        <v>10</v>
      </c>
      <c r="D222" t="s">
        <v>10</v>
      </c>
      <c r="E222" t="s">
        <v>2457</v>
      </c>
      <c r="F222" t="s">
        <v>2458</v>
      </c>
      <c r="G222" t="s">
        <v>2202</v>
      </c>
      <c r="H222" s="2">
        <v>45704</v>
      </c>
      <c r="I222" s="2">
        <v>45704</v>
      </c>
      <c r="J222" t="s">
        <v>43</v>
      </c>
      <c r="K222" s="4">
        <v>482598.75</v>
      </c>
      <c r="L222" t="s">
        <v>9</v>
      </c>
      <c r="M222" s="4">
        <v>482598.75</v>
      </c>
      <c r="N222" t="s">
        <v>9</v>
      </c>
      <c r="O222" s="4">
        <v>482598.75</v>
      </c>
      <c r="P222" t="s">
        <v>10</v>
      </c>
      <c r="Q222" t="s">
        <v>10</v>
      </c>
      <c r="R222" t="s">
        <v>10</v>
      </c>
      <c r="S222" t="s">
        <v>10</v>
      </c>
      <c r="T222" t="s">
        <v>476</v>
      </c>
      <c r="U222" t="s">
        <v>17</v>
      </c>
      <c r="V222" t="s">
        <v>10</v>
      </c>
      <c r="W222" t="s">
        <v>10</v>
      </c>
      <c r="X222" t="str">
        <f t="shared" si="0"/>
        <v>VENTA MOS2</v>
      </c>
      <c r="Y222" t="s">
        <v>20444</v>
      </c>
      <c r="Z222" t="s">
        <v>20443</v>
      </c>
      <c r="AA222" t="s">
        <v>20448</v>
      </c>
      <c r="AB222" t="str">
        <f>VLOOKUP(E222,Ventas!H:W,16,0)</f>
        <v>MOS2</v>
      </c>
    </row>
    <row r="223" spans="1:28" x14ac:dyDescent="0.2">
      <c r="A223" t="s">
        <v>2355</v>
      </c>
      <c r="B223" t="s">
        <v>2356</v>
      </c>
      <c r="C223" t="s">
        <v>10</v>
      </c>
      <c r="D223" t="s">
        <v>10</v>
      </c>
      <c r="E223" t="s">
        <v>2459</v>
      </c>
      <c r="F223" t="s">
        <v>2460</v>
      </c>
      <c r="G223" t="s">
        <v>2202</v>
      </c>
      <c r="H223" s="2">
        <v>45723</v>
      </c>
      <c r="I223" s="2">
        <v>45723</v>
      </c>
      <c r="J223" t="s">
        <v>43</v>
      </c>
      <c r="K223" s="4">
        <v>3571410.65</v>
      </c>
      <c r="L223" t="s">
        <v>9</v>
      </c>
      <c r="M223" s="4">
        <v>3571410.65</v>
      </c>
      <c r="N223" t="s">
        <v>9</v>
      </c>
      <c r="O223" s="4">
        <v>3571410.65</v>
      </c>
      <c r="P223" t="s">
        <v>10</v>
      </c>
      <c r="Q223" t="s">
        <v>10</v>
      </c>
      <c r="R223" t="s">
        <v>10</v>
      </c>
      <c r="S223" t="s">
        <v>10</v>
      </c>
      <c r="T223" t="s">
        <v>476</v>
      </c>
      <c r="U223" t="s">
        <v>21</v>
      </c>
      <c r="V223" t="s">
        <v>10</v>
      </c>
      <c r="W223" t="s">
        <v>10</v>
      </c>
      <c r="X223" t="str">
        <f t="shared" si="0"/>
        <v>VENTA MOS2</v>
      </c>
      <c r="Y223" t="s">
        <v>20444</v>
      </c>
      <c r="Z223" t="s">
        <v>20443</v>
      </c>
      <c r="AA223" t="s">
        <v>20448</v>
      </c>
      <c r="AB223" t="str">
        <f>VLOOKUP(E223,Ventas!H:W,16,0)</f>
        <v>MOS2</v>
      </c>
    </row>
    <row r="224" spans="1:28" x14ac:dyDescent="0.2">
      <c r="A224" t="s">
        <v>2355</v>
      </c>
      <c r="B224" t="s">
        <v>2356</v>
      </c>
      <c r="C224" t="s">
        <v>10</v>
      </c>
      <c r="D224" t="s">
        <v>10</v>
      </c>
      <c r="E224" t="s">
        <v>2461</v>
      </c>
      <c r="F224" t="s">
        <v>2462</v>
      </c>
      <c r="G224" t="s">
        <v>2202</v>
      </c>
      <c r="H224" s="2">
        <v>45723</v>
      </c>
      <c r="I224" s="2">
        <v>45723</v>
      </c>
      <c r="J224" t="s">
        <v>43</v>
      </c>
      <c r="K224" s="4">
        <v>1786937.15</v>
      </c>
      <c r="L224" t="s">
        <v>9</v>
      </c>
      <c r="M224" s="4">
        <v>1786937.15</v>
      </c>
      <c r="N224" t="s">
        <v>9</v>
      </c>
      <c r="O224" s="4">
        <v>1786937.15</v>
      </c>
      <c r="P224" t="s">
        <v>10</v>
      </c>
      <c r="Q224" t="s">
        <v>10</v>
      </c>
      <c r="R224" t="s">
        <v>10</v>
      </c>
      <c r="S224" t="s">
        <v>10</v>
      </c>
      <c r="T224" t="s">
        <v>476</v>
      </c>
      <c r="U224" t="s">
        <v>21</v>
      </c>
      <c r="V224" t="s">
        <v>10</v>
      </c>
      <c r="W224" t="s">
        <v>10</v>
      </c>
      <c r="X224" t="str">
        <f t="shared" si="0"/>
        <v>VENTA MOS2</v>
      </c>
      <c r="Y224" t="s">
        <v>20444</v>
      </c>
      <c r="Z224" t="s">
        <v>20443</v>
      </c>
      <c r="AA224" t="s">
        <v>20448</v>
      </c>
      <c r="AB224" t="str">
        <f>VLOOKUP(E224,Ventas!H:W,16,0)</f>
        <v>MOS2</v>
      </c>
    </row>
    <row r="225" spans="1:28" x14ac:dyDescent="0.2">
      <c r="A225" t="s">
        <v>2355</v>
      </c>
      <c r="B225" t="s">
        <v>2356</v>
      </c>
      <c r="C225" t="s">
        <v>10</v>
      </c>
      <c r="D225" t="s">
        <v>10</v>
      </c>
      <c r="E225" t="s">
        <v>2463</v>
      </c>
      <c r="F225" t="s">
        <v>2464</v>
      </c>
      <c r="G225" t="s">
        <v>2202</v>
      </c>
      <c r="H225" s="2">
        <v>45730</v>
      </c>
      <c r="I225" s="2">
        <v>45730</v>
      </c>
      <c r="J225" t="s">
        <v>43</v>
      </c>
      <c r="K225" s="4">
        <v>420753.69</v>
      </c>
      <c r="L225" t="s">
        <v>9</v>
      </c>
      <c r="M225" s="4">
        <v>420753.69</v>
      </c>
      <c r="N225" t="s">
        <v>9</v>
      </c>
      <c r="O225" s="4">
        <v>420753.69</v>
      </c>
      <c r="P225" t="s">
        <v>10</v>
      </c>
      <c r="Q225" t="s">
        <v>10</v>
      </c>
      <c r="R225" t="s">
        <v>10</v>
      </c>
      <c r="S225" t="s">
        <v>10</v>
      </c>
      <c r="T225" t="s">
        <v>476</v>
      </c>
      <c r="U225" t="s">
        <v>21</v>
      </c>
      <c r="V225" t="s">
        <v>10</v>
      </c>
      <c r="W225" t="s">
        <v>10</v>
      </c>
      <c r="X225" t="str">
        <f t="shared" si="0"/>
        <v>VENTA MOS2</v>
      </c>
      <c r="Y225" t="s">
        <v>20444</v>
      </c>
      <c r="Z225" t="s">
        <v>20443</v>
      </c>
      <c r="AA225" t="s">
        <v>20448</v>
      </c>
      <c r="AB225" t="str">
        <f>VLOOKUP(E225,Ventas!H:W,16,0)</f>
        <v>MOS2</v>
      </c>
    </row>
    <row r="226" spans="1:28" x14ac:dyDescent="0.2">
      <c r="A226" t="s">
        <v>2355</v>
      </c>
      <c r="B226" t="s">
        <v>2356</v>
      </c>
      <c r="C226" t="s">
        <v>10</v>
      </c>
      <c r="D226" t="s">
        <v>10</v>
      </c>
      <c r="E226" t="s">
        <v>2465</v>
      </c>
      <c r="F226" t="s">
        <v>2466</v>
      </c>
      <c r="G226" t="s">
        <v>2202</v>
      </c>
      <c r="H226" s="2">
        <v>45742</v>
      </c>
      <c r="I226" s="2">
        <v>45742</v>
      </c>
      <c r="J226" t="s">
        <v>43</v>
      </c>
      <c r="K226" s="4">
        <v>15720</v>
      </c>
      <c r="L226" t="s">
        <v>9</v>
      </c>
      <c r="M226" s="4">
        <v>15720</v>
      </c>
      <c r="N226" t="s">
        <v>9</v>
      </c>
      <c r="O226" s="4">
        <v>15720</v>
      </c>
      <c r="P226" t="s">
        <v>10</v>
      </c>
      <c r="Q226" t="s">
        <v>10</v>
      </c>
      <c r="R226" t="s">
        <v>10</v>
      </c>
      <c r="S226" t="s">
        <v>10</v>
      </c>
      <c r="T226" t="s">
        <v>624</v>
      </c>
      <c r="U226" t="s">
        <v>21</v>
      </c>
      <c r="V226" t="s">
        <v>10</v>
      </c>
      <c r="W226" t="s">
        <v>10</v>
      </c>
      <c r="X226" s="15" t="s">
        <v>20314</v>
      </c>
      <c r="Y226" t="s">
        <v>20444</v>
      </c>
      <c r="Z226" t="s">
        <v>20443</v>
      </c>
      <c r="AA226" t="s">
        <v>20448</v>
      </c>
      <c r="AB226" t="str">
        <f>VLOOKUP(E226,Ventas!H:W,16,0)</f>
        <v>SERV</v>
      </c>
    </row>
    <row r="227" spans="1:28" x14ac:dyDescent="0.2">
      <c r="A227" t="s">
        <v>2355</v>
      </c>
      <c r="B227" t="s">
        <v>2356</v>
      </c>
      <c r="C227" t="s">
        <v>10</v>
      </c>
      <c r="D227" t="s">
        <v>10</v>
      </c>
      <c r="E227" t="s">
        <v>2467</v>
      </c>
      <c r="F227" t="s">
        <v>2468</v>
      </c>
      <c r="G227" t="s">
        <v>2205</v>
      </c>
      <c r="H227" s="2">
        <v>45747</v>
      </c>
      <c r="I227" s="2">
        <v>45747</v>
      </c>
      <c r="J227" t="s">
        <v>43</v>
      </c>
      <c r="K227" s="4">
        <v>-78447.360000000001</v>
      </c>
      <c r="L227" t="s">
        <v>9</v>
      </c>
      <c r="M227" s="4">
        <v>-78447.360000000001</v>
      </c>
      <c r="N227" t="s">
        <v>9</v>
      </c>
      <c r="O227" s="4">
        <v>-78447.360000000001</v>
      </c>
      <c r="P227" t="s">
        <v>10</v>
      </c>
      <c r="Q227" t="s">
        <v>10</v>
      </c>
      <c r="R227" t="s">
        <v>10</v>
      </c>
      <c r="S227" t="s">
        <v>10</v>
      </c>
      <c r="T227" t="s">
        <v>476</v>
      </c>
      <c r="U227" t="s">
        <v>21</v>
      </c>
      <c r="V227" t="s">
        <v>10</v>
      </c>
      <c r="W227" t="s">
        <v>10</v>
      </c>
      <c r="X227" t="str">
        <f t="shared" si="0"/>
        <v>VENTA MOS2</v>
      </c>
      <c r="Y227" t="s">
        <v>20444</v>
      </c>
      <c r="Z227" t="s">
        <v>20443</v>
      </c>
      <c r="AA227" t="s">
        <v>20448</v>
      </c>
      <c r="AB227" t="str">
        <f>VLOOKUP(E227,Ventas!H:W,16,0)</f>
        <v>MOS2</v>
      </c>
    </row>
    <row r="228" spans="1:28" x14ac:dyDescent="0.2">
      <c r="A228" t="s">
        <v>2355</v>
      </c>
      <c r="B228" t="s">
        <v>2356</v>
      </c>
      <c r="C228" t="s">
        <v>10</v>
      </c>
      <c r="D228" t="s">
        <v>10</v>
      </c>
      <c r="E228" t="s">
        <v>2469</v>
      </c>
      <c r="F228" t="s">
        <v>2470</v>
      </c>
      <c r="G228" t="s">
        <v>2205</v>
      </c>
      <c r="H228" s="2">
        <v>45747</v>
      </c>
      <c r="I228" s="2">
        <v>45747</v>
      </c>
      <c r="J228" t="s">
        <v>43</v>
      </c>
      <c r="K228" s="4">
        <v>-47421.52</v>
      </c>
      <c r="L228" t="s">
        <v>9</v>
      </c>
      <c r="M228" s="4">
        <v>-47421.52</v>
      </c>
      <c r="N228" t="s">
        <v>9</v>
      </c>
      <c r="O228" s="4">
        <v>-47421.52</v>
      </c>
      <c r="P228" t="s">
        <v>10</v>
      </c>
      <c r="Q228" t="s">
        <v>10</v>
      </c>
      <c r="R228" t="s">
        <v>10</v>
      </c>
      <c r="S228" t="s">
        <v>10</v>
      </c>
      <c r="T228" t="s">
        <v>476</v>
      </c>
      <c r="U228" t="s">
        <v>21</v>
      </c>
      <c r="V228" t="s">
        <v>10</v>
      </c>
      <c r="W228" t="s">
        <v>10</v>
      </c>
      <c r="X228" t="str">
        <f t="shared" si="0"/>
        <v>VENTA MOS2</v>
      </c>
      <c r="Y228" t="s">
        <v>20444</v>
      </c>
      <c r="Z228" t="s">
        <v>20443</v>
      </c>
      <c r="AA228" t="s">
        <v>20448</v>
      </c>
      <c r="AB228" t="str">
        <f>VLOOKUP(E228,Ventas!H:W,16,0)</f>
        <v>MOS2</v>
      </c>
    </row>
    <row r="229" spans="1:28" x14ac:dyDescent="0.2">
      <c r="A229" t="s">
        <v>2355</v>
      </c>
      <c r="B229" t="s">
        <v>2356</v>
      </c>
      <c r="C229" t="s">
        <v>10</v>
      </c>
      <c r="D229" t="s">
        <v>10</v>
      </c>
      <c r="E229" t="s">
        <v>2471</v>
      </c>
      <c r="F229" t="s">
        <v>2472</v>
      </c>
      <c r="G229" t="s">
        <v>2205</v>
      </c>
      <c r="H229" s="2">
        <v>45747</v>
      </c>
      <c r="I229" s="2">
        <v>45747</v>
      </c>
      <c r="J229" t="s">
        <v>43</v>
      </c>
      <c r="K229" s="4">
        <v>-79882.490000000005</v>
      </c>
      <c r="L229" t="s">
        <v>9</v>
      </c>
      <c r="M229" s="4">
        <v>-79882.490000000005</v>
      </c>
      <c r="N229" t="s">
        <v>9</v>
      </c>
      <c r="O229" s="4">
        <v>-79882.490000000005</v>
      </c>
      <c r="P229" t="s">
        <v>10</v>
      </c>
      <c r="Q229" t="s">
        <v>10</v>
      </c>
      <c r="R229" t="s">
        <v>10</v>
      </c>
      <c r="S229" t="s">
        <v>10</v>
      </c>
      <c r="T229" t="s">
        <v>476</v>
      </c>
      <c r="U229" t="s">
        <v>21</v>
      </c>
      <c r="V229" t="s">
        <v>10</v>
      </c>
      <c r="W229" t="s">
        <v>10</v>
      </c>
      <c r="X229" t="str">
        <f t="shared" si="0"/>
        <v>VENTA MOS2</v>
      </c>
      <c r="Y229" t="s">
        <v>20444</v>
      </c>
      <c r="Z229" t="s">
        <v>20443</v>
      </c>
      <c r="AA229" t="s">
        <v>20448</v>
      </c>
      <c r="AB229" t="str">
        <f>VLOOKUP(E229,Ventas!H:W,16,0)</f>
        <v>MOS2</v>
      </c>
    </row>
    <row r="230" spans="1:28" x14ac:dyDescent="0.2">
      <c r="A230" t="s">
        <v>2355</v>
      </c>
      <c r="B230" t="s">
        <v>2356</v>
      </c>
      <c r="C230" t="s">
        <v>10</v>
      </c>
      <c r="D230" t="s">
        <v>10</v>
      </c>
      <c r="E230" t="s">
        <v>2473</v>
      </c>
      <c r="F230" t="s">
        <v>2474</v>
      </c>
      <c r="G230" t="s">
        <v>2205</v>
      </c>
      <c r="H230" s="2">
        <v>45747</v>
      </c>
      <c r="I230" s="2">
        <v>45747</v>
      </c>
      <c r="J230" t="s">
        <v>43</v>
      </c>
      <c r="K230" s="4">
        <v>-81509.440000000002</v>
      </c>
      <c r="L230" t="s">
        <v>9</v>
      </c>
      <c r="M230" s="4">
        <v>-81509.440000000002</v>
      </c>
      <c r="N230" t="s">
        <v>9</v>
      </c>
      <c r="O230" s="4">
        <v>-81509.440000000002</v>
      </c>
      <c r="P230" t="s">
        <v>10</v>
      </c>
      <c r="Q230" t="s">
        <v>10</v>
      </c>
      <c r="R230" t="s">
        <v>10</v>
      </c>
      <c r="S230" t="s">
        <v>10</v>
      </c>
      <c r="T230" t="s">
        <v>476</v>
      </c>
      <c r="U230" t="s">
        <v>21</v>
      </c>
      <c r="V230" t="s">
        <v>10</v>
      </c>
      <c r="W230" t="s">
        <v>10</v>
      </c>
      <c r="X230" t="str">
        <f t="shared" si="0"/>
        <v>VENTA MOS2</v>
      </c>
      <c r="Y230" t="s">
        <v>20444</v>
      </c>
      <c r="Z230" t="s">
        <v>20443</v>
      </c>
      <c r="AA230" t="s">
        <v>20448</v>
      </c>
      <c r="AB230" t="str">
        <f>VLOOKUP(E230,Ventas!H:W,16,0)</f>
        <v>MOS2</v>
      </c>
    </row>
    <row r="231" spans="1:28" x14ac:dyDescent="0.2">
      <c r="A231" t="s">
        <v>2355</v>
      </c>
      <c r="B231" t="s">
        <v>2356</v>
      </c>
      <c r="C231" t="s">
        <v>10</v>
      </c>
      <c r="D231" t="s">
        <v>10</v>
      </c>
      <c r="E231" t="s">
        <v>2475</v>
      </c>
      <c r="F231" t="s">
        <v>2476</v>
      </c>
      <c r="G231" t="s">
        <v>2205</v>
      </c>
      <c r="H231" s="2">
        <v>45747</v>
      </c>
      <c r="I231" s="2">
        <v>45747</v>
      </c>
      <c r="J231" t="s">
        <v>43</v>
      </c>
      <c r="K231" s="4">
        <v>-63158.45</v>
      </c>
      <c r="L231" t="s">
        <v>9</v>
      </c>
      <c r="M231" s="4">
        <v>-63158.45</v>
      </c>
      <c r="N231" t="s">
        <v>9</v>
      </c>
      <c r="O231" s="4">
        <v>-63158.45</v>
      </c>
      <c r="P231" t="s">
        <v>10</v>
      </c>
      <c r="Q231" t="s">
        <v>10</v>
      </c>
      <c r="R231" t="s">
        <v>10</v>
      </c>
      <c r="S231" t="s">
        <v>10</v>
      </c>
      <c r="T231" t="s">
        <v>476</v>
      </c>
      <c r="U231" t="s">
        <v>21</v>
      </c>
      <c r="V231" t="s">
        <v>10</v>
      </c>
      <c r="W231" t="s">
        <v>10</v>
      </c>
      <c r="X231" t="str">
        <f t="shared" si="0"/>
        <v>VENTA MOS2</v>
      </c>
      <c r="Y231" t="s">
        <v>20444</v>
      </c>
      <c r="Z231" t="s">
        <v>20443</v>
      </c>
      <c r="AA231" t="s">
        <v>20448</v>
      </c>
      <c r="AB231" t="str">
        <f>VLOOKUP(E231,Ventas!H:W,16,0)</f>
        <v>MOS2</v>
      </c>
    </row>
    <row r="232" spans="1:28" x14ac:dyDescent="0.2">
      <c r="A232" t="s">
        <v>2355</v>
      </c>
      <c r="B232" t="s">
        <v>2356</v>
      </c>
      <c r="C232" t="s">
        <v>10</v>
      </c>
      <c r="D232" t="s">
        <v>10</v>
      </c>
      <c r="E232" t="s">
        <v>2477</v>
      </c>
      <c r="F232" t="s">
        <v>2478</v>
      </c>
      <c r="G232" t="s">
        <v>2205</v>
      </c>
      <c r="H232" s="2">
        <v>45747</v>
      </c>
      <c r="I232" s="2">
        <v>45747</v>
      </c>
      <c r="J232" t="s">
        <v>43</v>
      </c>
      <c r="K232" s="4">
        <v>-79943.62</v>
      </c>
      <c r="L232" t="s">
        <v>9</v>
      </c>
      <c r="M232" s="4">
        <v>-79943.62</v>
      </c>
      <c r="N232" t="s">
        <v>9</v>
      </c>
      <c r="O232" s="4">
        <v>-79943.62</v>
      </c>
      <c r="P232" t="s">
        <v>10</v>
      </c>
      <c r="Q232" t="s">
        <v>10</v>
      </c>
      <c r="R232" t="s">
        <v>10</v>
      </c>
      <c r="S232" t="s">
        <v>10</v>
      </c>
      <c r="T232" t="s">
        <v>476</v>
      </c>
      <c r="U232" t="s">
        <v>21</v>
      </c>
      <c r="V232" t="s">
        <v>10</v>
      </c>
      <c r="W232" t="s">
        <v>10</v>
      </c>
      <c r="X232" t="str">
        <f t="shared" si="0"/>
        <v>VENTA MOS2</v>
      </c>
      <c r="Y232" t="s">
        <v>20444</v>
      </c>
      <c r="Z232" t="s">
        <v>20443</v>
      </c>
      <c r="AA232" t="s">
        <v>20448</v>
      </c>
      <c r="AB232" t="str">
        <f>VLOOKUP(E232,Ventas!H:W,16,0)</f>
        <v>MOS2</v>
      </c>
    </row>
    <row r="233" spans="1:28" x14ac:dyDescent="0.2">
      <c r="A233" t="s">
        <v>2355</v>
      </c>
      <c r="B233" t="s">
        <v>2356</v>
      </c>
      <c r="C233" t="s">
        <v>10</v>
      </c>
      <c r="D233" t="s">
        <v>10</v>
      </c>
      <c r="E233" t="s">
        <v>2479</v>
      </c>
      <c r="F233" t="s">
        <v>2480</v>
      </c>
      <c r="G233" t="s">
        <v>2205</v>
      </c>
      <c r="H233" s="2">
        <v>45747</v>
      </c>
      <c r="I233" s="2">
        <v>45747</v>
      </c>
      <c r="J233" t="s">
        <v>43</v>
      </c>
      <c r="K233" s="4">
        <v>-15916.41</v>
      </c>
      <c r="L233" t="s">
        <v>9</v>
      </c>
      <c r="M233" s="4">
        <v>-15916.41</v>
      </c>
      <c r="N233" t="s">
        <v>9</v>
      </c>
      <c r="O233" s="4">
        <v>-15916.41</v>
      </c>
      <c r="P233" t="s">
        <v>10</v>
      </c>
      <c r="Q233" t="s">
        <v>10</v>
      </c>
      <c r="R233" t="s">
        <v>10</v>
      </c>
      <c r="S233" t="s">
        <v>10</v>
      </c>
      <c r="T233" t="s">
        <v>476</v>
      </c>
      <c r="U233" t="s">
        <v>21</v>
      </c>
      <c r="V233" t="s">
        <v>10</v>
      </c>
      <c r="W233" t="s">
        <v>10</v>
      </c>
      <c r="X233" t="str">
        <f t="shared" si="0"/>
        <v>VENTA MOS2</v>
      </c>
      <c r="Y233" t="s">
        <v>20444</v>
      </c>
      <c r="Z233" t="s">
        <v>20443</v>
      </c>
      <c r="AA233" t="s">
        <v>20448</v>
      </c>
      <c r="AB233" t="str">
        <f>VLOOKUP(E233,Ventas!H:W,16,0)</f>
        <v>MOS2</v>
      </c>
    </row>
    <row r="234" spans="1:28" x14ac:dyDescent="0.2">
      <c r="A234" t="s">
        <v>2355</v>
      </c>
      <c r="B234" t="s">
        <v>2356</v>
      </c>
      <c r="C234" t="s">
        <v>10</v>
      </c>
      <c r="D234" t="s">
        <v>10</v>
      </c>
      <c r="E234" t="s">
        <v>2481</v>
      </c>
      <c r="F234" t="s">
        <v>2482</v>
      </c>
      <c r="G234" t="s">
        <v>2205</v>
      </c>
      <c r="H234" s="2">
        <v>45747</v>
      </c>
      <c r="I234" s="2">
        <v>45747</v>
      </c>
      <c r="J234" t="s">
        <v>43</v>
      </c>
      <c r="K234" s="4">
        <v>-79805.759999999995</v>
      </c>
      <c r="L234" t="s">
        <v>9</v>
      </c>
      <c r="M234" s="4">
        <v>-79805.759999999995</v>
      </c>
      <c r="N234" t="s">
        <v>9</v>
      </c>
      <c r="O234" s="4">
        <v>-79805.759999999995</v>
      </c>
      <c r="P234" t="s">
        <v>10</v>
      </c>
      <c r="Q234" t="s">
        <v>10</v>
      </c>
      <c r="R234" t="s">
        <v>10</v>
      </c>
      <c r="S234" t="s">
        <v>10</v>
      </c>
      <c r="T234" t="s">
        <v>476</v>
      </c>
      <c r="U234" t="s">
        <v>21</v>
      </c>
      <c r="V234" t="s">
        <v>10</v>
      </c>
      <c r="W234" t="s">
        <v>10</v>
      </c>
      <c r="X234" t="str">
        <f t="shared" si="0"/>
        <v>VENTA MOS2</v>
      </c>
      <c r="Y234" t="s">
        <v>20444</v>
      </c>
      <c r="Z234" t="s">
        <v>20443</v>
      </c>
      <c r="AA234" t="s">
        <v>20448</v>
      </c>
      <c r="AB234" t="str">
        <f>VLOOKUP(E234,Ventas!H:W,16,0)</f>
        <v>MOS2</v>
      </c>
    </row>
    <row r="235" spans="1:28" x14ac:dyDescent="0.2">
      <c r="A235" t="s">
        <v>2355</v>
      </c>
      <c r="B235" t="s">
        <v>2356</v>
      </c>
      <c r="C235" t="s">
        <v>10</v>
      </c>
      <c r="D235" t="s">
        <v>10</v>
      </c>
      <c r="E235" t="s">
        <v>2483</v>
      </c>
      <c r="F235" t="s">
        <v>2484</v>
      </c>
      <c r="G235" t="s">
        <v>2205</v>
      </c>
      <c r="H235" s="2">
        <v>45747</v>
      </c>
      <c r="I235" s="2">
        <v>45747</v>
      </c>
      <c r="J235" t="s">
        <v>43</v>
      </c>
      <c r="K235" s="4">
        <v>-56762.36</v>
      </c>
      <c r="L235" t="s">
        <v>9</v>
      </c>
      <c r="M235" s="4">
        <v>-56762.36</v>
      </c>
      <c r="N235" t="s">
        <v>9</v>
      </c>
      <c r="O235" s="4">
        <v>-56762.36</v>
      </c>
      <c r="P235" t="s">
        <v>10</v>
      </c>
      <c r="Q235" t="s">
        <v>10</v>
      </c>
      <c r="R235" t="s">
        <v>10</v>
      </c>
      <c r="S235" t="s">
        <v>10</v>
      </c>
      <c r="T235" t="s">
        <v>476</v>
      </c>
      <c r="U235" t="s">
        <v>21</v>
      </c>
      <c r="V235" t="s">
        <v>10</v>
      </c>
      <c r="W235" t="s">
        <v>10</v>
      </c>
      <c r="X235" t="str">
        <f t="shared" si="0"/>
        <v>VENTA MOS2</v>
      </c>
      <c r="Y235" t="s">
        <v>20444</v>
      </c>
      <c r="Z235" t="s">
        <v>20443</v>
      </c>
      <c r="AA235" t="s">
        <v>20448</v>
      </c>
      <c r="AB235" t="str">
        <f>VLOOKUP(E235,Ventas!H:W,16,0)</f>
        <v>MOS2</v>
      </c>
    </row>
    <row r="236" spans="1:28" x14ac:dyDescent="0.2">
      <c r="A236" t="s">
        <v>2355</v>
      </c>
      <c r="B236" t="s">
        <v>2356</v>
      </c>
      <c r="C236" t="s">
        <v>10</v>
      </c>
      <c r="D236" t="s">
        <v>10</v>
      </c>
      <c r="E236" t="s">
        <v>2485</v>
      </c>
      <c r="F236" t="s">
        <v>2486</v>
      </c>
      <c r="G236" t="s">
        <v>2205</v>
      </c>
      <c r="H236" s="2">
        <v>45747</v>
      </c>
      <c r="I236" s="2">
        <v>45747</v>
      </c>
      <c r="J236" t="s">
        <v>43</v>
      </c>
      <c r="K236" s="4">
        <v>-56393.65</v>
      </c>
      <c r="L236" t="s">
        <v>9</v>
      </c>
      <c r="M236" s="4">
        <v>-56393.65</v>
      </c>
      <c r="N236" t="s">
        <v>9</v>
      </c>
      <c r="O236" s="4">
        <v>-56393.65</v>
      </c>
      <c r="P236" t="s">
        <v>10</v>
      </c>
      <c r="Q236" t="s">
        <v>10</v>
      </c>
      <c r="R236" t="s">
        <v>10</v>
      </c>
      <c r="S236" t="s">
        <v>10</v>
      </c>
      <c r="T236" t="s">
        <v>476</v>
      </c>
      <c r="U236" t="s">
        <v>21</v>
      </c>
      <c r="V236" t="s">
        <v>10</v>
      </c>
      <c r="W236" t="s">
        <v>10</v>
      </c>
      <c r="X236" t="str">
        <f t="shared" si="0"/>
        <v>VENTA MOS2</v>
      </c>
      <c r="Y236" t="s">
        <v>20444</v>
      </c>
      <c r="Z236" t="s">
        <v>20443</v>
      </c>
      <c r="AA236" t="s">
        <v>20448</v>
      </c>
      <c r="AB236" t="str">
        <f>VLOOKUP(E236,Ventas!H:W,16,0)</f>
        <v>MOS2</v>
      </c>
    </row>
    <row r="237" spans="1:28" x14ac:dyDescent="0.2">
      <c r="A237" t="s">
        <v>2355</v>
      </c>
      <c r="B237" t="s">
        <v>2356</v>
      </c>
      <c r="C237" t="s">
        <v>10</v>
      </c>
      <c r="D237" t="s">
        <v>10</v>
      </c>
      <c r="E237" t="s">
        <v>2487</v>
      </c>
      <c r="F237" t="s">
        <v>2488</v>
      </c>
      <c r="G237" t="s">
        <v>2205</v>
      </c>
      <c r="H237" s="2">
        <v>45747</v>
      </c>
      <c r="I237" s="2">
        <v>45747</v>
      </c>
      <c r="J237" t="s">
        <v>43</v>
      </c>
      <c r="K237" s="4">
        <v>-56759.56</v>
      </c>
      <c r="L237" t="s">
        <v>9</v>
      </c>
      <c r="M237" s="4">
        <v>-56759.56</v>
      </c>
      <c r="N237" t="s">
        <v>9</v>
      </c>
      <c r="O237" s="4">
        <v>-56759.56</v>
      </c>
      <c r="P237" t="s">
        <v>10</v>
      </c>
      <c r="Q237" t="s">
        <v>10</v>
      </c>
      <c r="R237" t="s">
        <v>10</v>
      </c>
      <c r="S237" t="s">
        <v>10</v>
      </c>
      <c r="T237" t="s">
        <v>476</v>
      </c>
      <c r="U237" t="s">
        <v>21</v>
      </c>
      <c r="V237" t="s">
        <v>10</v>
      </c>
      <c r="W237" t="s">
        <v>10</v>
      </c>
      <c r="X237" t="str">
        <f t="shared" ref="X237:X279" si="1">CONCATENATE("VENTA ",AB237)</f>
        <v>VENTA MOS2</v>
      </c>
      <c r="Y237" t="s">
        <v>20444</v>
      </c>
      <c r="Z237" t="s">
        <v>20443</v>
      </c>
      <c r="AA237" t="s">
        <v>20448</v>
      </c>
      <c r="AB237" t="str">
        <f>VLOOKUP(E237,Ventas!H:W,16,0)</f>
        <v>MOS2</v>
      </c>
    </row>
    <row r="238" spans="1:28" x14ac:dyDescent="0.2">
      <c r="A238" t="s">
        <v>2355</v>
      </c>
      <c r="B238" t="s">
        <v>2356</v>
      </c>
      <c r="C238" t="s">
        <v>10</v>
      </c>
      <c r="D238" t="s">
        <v>10</v>
      </c>
      <c r="E238" t="s">
        <v>2489</v>
      </c>
      <c r="F238" t="s">
        <v>2490</v>
      </c>
      <c r="G238" t="s">
        <v>2205</v>
      </c>
      <c r="H238" s="2">
        <v>45747</v>
      </c>
      <c r="I238" s="2">
        <v>45747</v>
      </c>
      <c r="J238" t="s">
        <v>43</v>
      </c>
      <c r="K238" s="4">
        <v>-22853.82</v>
      </c>
      <c r="L238" t="s">
        <v>9</v>
      </c>
      <c r="M238" s="4">
        <v>-22853.82</v>
      </c>
      <c r="N238" t="s">
        <v>9</v>
      </c>
      <c r="O238" s="4">
        <v>-22853.82</v>
      </c>
      <c r="P238" t="s">
        <v>10</v>
      </c>
      <c r="Q238" t="s">
        <v>10</v>
      </c>
      <c r="R238" t="s">
        <v>10</v>
      </c>
      <c r="S238" t="s">
        <v>10</v>
      </c>
      <c r="T238" t="s">
        <v>476</v>
      </c>
      <c r="U238" t="s">
        <v>21</v>
      </c>
      <c r="V238" t="s">
        <v>10</v>
      </c>
      <c r="W238" t="s">
        <v>10</v>
      </c>
      <c r="X238" t="str">
        <f t="shared" si="1"/>
        <v>VENTA MOS2</v>
      </c>
      <c r="Y238" t="s">
        <v>20444</v>
      </c>
      <c r="Z238" t="s">
        <v>20443</v>
      </c>
      <c r="AA238" t="s">
        <v>20448</v>
      </c>
      <c r="AB238" t="str">
        <f>VLOOKUP(E238,Ventas!H:W,16,0)</f>
        <v>MOS2</v>
      </c>
    </row>
    <row r="239" spans="1:28" x14ac:dyDescent="0.2">
      <c r="A239" t="s">
        <v>2355</v>
      </c>
      <c r="B239" t="s">
        <v>2356</v>
      </c>
      <c r="C239" t="s">
        <v>10</v>
      </c>
      <c r="D239" t="s">
        <v>10</v>
      </c>
      <c r="E239" t="s">
        <v>2491</v>
      </c>
      <c r="F239" t="s">
        <v>2492</v>
      </c>
      <c r="G239" t="s">
        <v>2205</v>
      </c>
      <c r="H239" s="2">
        <v>45747</v>
      </c>
      <c r="I239" s="2">
        <v>45747</v>
      </c>
      <c r="J239" t="s">
        <v>43</v>
      </c>
      <c r="K239" s="4">
        <v>-25150.959999999999</v>
      </c>
      <c r="L239" t="s">
        <v>9</v>
      </c>
      <c r="M239" s="4">
        <v>-25150.959999999999</v>
      </c>
      <c r="N239" t="s">
        <v>9</v>
      </c>
      <c r="O239" s="4">
        <v>-25150.959999999999</v>
      </c>
      <c r="P239" t="s">
        <v>10</v>
      </c>
      <c r="Q239" t="s">
        <v>10</v>
      </c>
      <c r="R239" t="s">
        <v>10</v>
      </c>
      <c r="S239" t="s">
        <v>10</v>
      </c>
      <c r="T239" t="s">
        <v>476</v>
      </c>
      <c r="U239" t="s">
        <v>21</v>
      </c>
      <c r="V239" t="s">
        <v>10</v>
      </c>
      <c r="W239" t="s">
        <v>10</v>
      </c>
      <c r="X239" t="str">
        <f t="shared" si="1"/>
        <v>VENTA MOS2</v>
      </c>
      <c r="Y239" t="s">
        <v>20444</v>
      </c>
      <c r="Z239" t="s">
        <v>20443</v>
      </c>
      <c r="AA239" t="s">
        <v>20448</v>
      </c>
      <c r="AB239" t="str">
        <f>VLOOKUP(E239,Ventas!H:W,16,0)</f>
        <v>MOS2</v>
      </c>
    </row>
    <row r="240" spans="1:28" x14ac:dyDescent="0.2">
      <c r="A240" t="s">
        <v>2355</v>
      </c>
      <c r="B240" t="s">
        <v>2356</v>
      </c>
      <c r="C240" t="s">
        <v>10</v>
      </c>
      <c r="D240" t="s">
        <v>10</v>
      </c>
      <c r="E240" t="s">
        <v>2493</v>
      </c>
      <c r="F240" t="s">
        <v>2494</v>
      </c>
      <c r="G240" t="s">
        <v>2205</v>
      </c>
      <c r="H240" s="2">
        <v>45747</v>
      </c>
      <c r="I240" s="2">
        <v>45747</v>
      </c>
      <c r="J240" t="s">
        <v>43</v>
      </c>
      <c r="K240" s="4">
        <v>-23829.59</v>
      </c>
      <c r="L240" t="s">
        <v>9</v>
      </c>
      <c r="M240" s="4">
        <v>-23829.59</v>
      </c>
      <c r="N240" t="s">
        <v>9</v>
      </c>
      <c r="O240" s="4">
        <v>-23829.59</v>
      </c>
      <c r="P240" t="s">
        <v>10</v>
      </c>
      <c r="Q240" t="s">
        <v>10</v>
      </c>
      <c r="R240" t="s">
        <v>10</v>
      </c>
      <c r="S240" t="s">
        <v>10</v>
      </c>
      <c r="T240" t="s">
        <v>476</v>
      </c>
      <c r="U240" t="s">
        <v>21</v>
      </c>
      <c r="V240" t="s">
        <v>10</v>
      </c>
      <c r="W240" t="s">
        <v>10</v>
      </c>
      <c r="X240" t="str">
        <f t="shared" si="1"/>
        <v>VENTA MOS2</v>
      </c>
      <c r="Y240" t="s">
        <v>20444</v>
      </c>
      <c r="Z240" t="s">
        <v>20443</v>
      </c>
      <c r="AA240" t="s">
        <v>20448</v>
      </c>
      <c r="AB240" t="str">
        <f>VLOOKUP(E240,Ventas!H:W,16,0)</f>
        <v>MOS2</v>
      </c>
    </row>
    <row r="241" spans="1:28" x14ac:dyDescent="0.2">
      <c r="A241" t="s">
        <v>2355</v>
      </c>
      <c r="B241" t="s">
        <v>2356</v>
      </c>
      <c r="C241" t="s">
        <v>10</v>
      </c>
      <c r="D241" t="s">
        <v>10</v>
      </c>
      <c r="E241" t="s">
        <v>2495</v>
      </c>
      <c r="F241" t="s">
        <v>2496</v>
      </c>
      <c r="G241" t="s">
        <v>2205</v>
      </c>
      <c r="H241" s="2">
        <v>45747</v>
      </c>
      <c r="I241" s="2">
        <v>45747</v>
      </c>
      <c r="J241" t="s">
        <v>43</v>
      </c>
      <c r="K241" s="4">
        <v>-47663.41</v>
      </c>
      <c r="L241" t="s">
        <v>9</v>
      </c>
      <c r="M241" s="4">
        <v>-47663.41</v>
      </c>
      <c r="N241" t="s">
        <v>9</v>
      </c>
      <c r="O241" s="4">
        <v>-47663.41</v>
      </c>
      <c r="P241" t="s">
        <v>10</v>
      </c>
      <c r="Q241" t="s">
        <v>10</v>
      </c>
      <c r="R241" t="s">
        <v>10</v>
      </c>
      <c r="S241" t="s">
        <v>10</v>
      </c>
      <c r="T241" t="s">
        <v>476</v>
      </c>
      <c r="U241" t="s">
        <v>21</v>
      </c>
      <c r="V241" t="s">
        <v>10</v>
      </c>
      <c r="W241" t="s">
        <v>10</v>
      </c>
      <c r="X241" t="str">
        <f t="shared" si="1"/>
        <v>VENTA MOS2</v>
      </c>
      <c r="Y241" t="s">
        <v>20444</v>
      </c>
      <c r="Z241" t="s">
        <v>20443</v>
      </c>
      <c r="AA241" t="s">
        <v>20448</v>
      </c>
      <c r="AB241" t="str">
        <f>VLOOKUP(E241,Ventas!H:W,16,0)</f>
        <v>MOS2</v>
      </c>
    </row>
    <row r="242" spans="1:28" x14ac:dyDescent="0.2">
      <c r="A242" t="s">
        <v>2355</v>
      </c>
      <c r="B242" t="s">
        <v>2356</v>
      </c>
      <c r="C242" t="s">
        <v>10</v>
      </c>
      <c r="D242" t="s">
        <v>10</v>
      </c>
      <c r="E242" t="s">
        <v>2497</v>
      </c>
      <c r="F242" t="s">
        <v>2498</v>
      </c>
      <c r="G242" t="s">
        <v>2205</v>
      </c>
      <c r="H242" s="2">
        <v>45747</v>
      </c>
      <c r="I242" s="2">
        <v>45747</v>
      </c>
      <c r="J242" t="s">
        <v>43</v>
      </c>
      <c r="K242" s="4">
        <v>-12938.3</v>
      </c>
      <c r="L242" t="s">
        <v>9</v>
      </c>
      <c r="M242" s="4">
        <v>-12938.3</v>
      </c>
      <c r="N242" t="s">
        <v>9</v>
      </c>
      <c r="O242" s="4">
        <v>-12938.3</v>
      </c>
      <c r="P242" t="s">
        <v>10</v>
      </c>
      <c r="Q242" t="s">
        <v>10</v>
      </c>
      <c r="R242" t="s">
        <v>10</v>
      </c>
      <c r="S242" t="s">
        <v>10</v>
      </c>
      <c r="T242" t="s">
        <v>476</v>
      </c>
      <c r="U242" t="s">
        <v>21</v>
      </c>
      <c r="V242" t="s">
        <v>10</v>
      </c>
      <c r="W242" t="s">
        <v>10</v>
      </c>
      <c r="X242" t="str">
        <f t="shared" si="1"/>
        <v>VENTA MOS2</v>
      </c>
      <c r="Y242" t="s">
        <v>20444</v>
      </c>
      <c r="Z242" t="s">
        <v>20443</v>
      </c>
      <c r="AA242" t="s">
        <v>20448</v>
      </c>
      <c r="AB242" t="str">
        <f>VLOOKUP(E242,Ventas!H:W,16,0)</f>
        <v>MOS2</v>
      </c>
    </row>
    <row r="243" spans="1:28" x14ac:dyDescent="0.2">
      <c r="A243" t="s">
        <v>2355</v>
      </c>
      <c r="B243" t="s">
        <v>2356</v>
      </c>
      <c r="C243" t="s">
        <v>10</v>
      </c>
      <c r="D243" t="s">
        <v>10</v>
      </c>
      <c r="E243" t="s">
        <v>2499</v>
      </c>
      <c r="F243" t="s">
        <v>2500</v>
      </c>
      <c r="G243" t="s">
        <v>2202</v>
      </c>
      <c r="H243" s="2">
        <v>45751</v>
      </c>
      <c r="I243" s="2">
        <v>45751</v>
      </c>
      <c r="J243" t="s">
        <v>43</v>
      </c>
      <c r="K243" s="4">
        <v>4092450.89</v>
      </c>
      <c r="L243" t="s">
        <v>9</v>
      </c>
      <c r="M243" s="4">
        <v>4092450.89</v>
      </c>
      <c r="N243" t="s">
        <v>9</v>
      </c>
      <c r="O243" s="4">
        <v>4092450.89</v>
      </c>
      <c r="P243" t="s">
        <v>10</v>
      </c>
      <c r="Q243" t="s">
        <v>10</v>
      </c>
      <c r="R243" t="s">
        <v>10</v>
      </c>
      <c r="S243" t="s">
        <v>10</v>
      </c>
      <c r="T243" t="s">
        <v>476</v>
      </c>
      <c r="U243" t="s">
        <v>25</v>
      </c>
      <c r="V243" t="s">
        <v>10</v>
      </c>
      <c r="W243" t="s">
        <v>10</v>
      </c>
      <c r="X243" t="str">
        <f t="shared" si="1"/>
        <v>VENTA MOS2</v>
      </c>
      <c r="Y243" t="s">
        <v>20444</v>
      </c>
      <c r="Z243" t="s">
        <v>20443</v>
      </c>
      <c r="AA243" t="s">
        <v>20448</v>
      </c>
      <c r="AB243" t="str">
        <f>VLOOKUP(E243,Ventas!H:W,16,0)</f>
        <v>MOS2</v>
      </c>
    </row>
    <row r="244" spans="1:28" x14ac:dyDescent="0.2">
      <c r="A244" t="s">
        <v>2355</v>
      </c>
      <c r="B244" t="s">
        <v>2356</v>
      </c>
      <c r="C244" t="s">
        <v>10</v>
      </c>
      <c r="D244" t="s">
        <v>10</v>
      </c>
      <c r="E244" t="s">
        <v>2501</v>
      </c>
      <c r="F244" t="s">
        <v>2502</v>
      </c>
      <c r="G244" t="s">
        <v>2202</v>
      </c>
      <c r="H244" s="2">
        <v>45758</v>
      </c>
      <c r="I244" s="2">
        <v>45758</v>
      </c>
      <c r="J244" t="s">
        <v>43</v>
      </c>
      <c r="K244" s="4">
        <v>2768298.41</v>
      </c>
      <c r="L244" t="s">
        <v>9</v>
      </c>
      <c r="M244" s="4">
        <v>2768298.41</v>
      </c>
      <c r="N244" t="s">
        <v>9</v>
      </c>
      <c r="O244" s="4">
        <v>2768298.41</v>
      </c>
      <c r="P244" t="s">
        <v>10</v>
      </c>
      <c r="Q244" t="s">
        <v>10</v>
      </c>
      <c r="R244" t="s">
        <v>10</v>
      </c>
      <c r="S244" t="s">
        <v>10</v>
      </c>
      <c r="T244" t="s">
        <v>476</v>
      </c>
      <c r="U244" t="s">
        <v>25</v>
      </c>
      <c r="V244" t="s">
        <v>10</v>
      </c>
      <c r="W244" t="s">
        <v>10</v>
      </c>
      <c r="X244" t="str">
        <f t="shared" si="1"/>
        <v>VENTA MOS2</v>
      </c>
      <c r="Y244" t="s">
        <v>20444</v>
      </c>
      <c r="Z244" t="s">
        <v>20443</v>
      </c>
      <c r="AA244" t="s">
        <v>20448</v>
      </c>
      <c r="AB244" t="str">
        <f>VLOOKUP(E244,Ventas!H:W,16,0)</f>
        <v>MOS2</v>
      </c>
    </row>
    <row r="245" spans="1:28" x14ac:dyDescent="0.2">
      <c r="A245" t="s">
        <v>2355</v>
      </c>
      <c r="B245" t="s">
        <v>2356</v>
      </c>
      <c r="C245" t="s">
        <v>10</v>
      </c>
      <c r="D245" t="s">
        <v>10</v>
      </c>
      <c r="E245" t="s">
        <v>2503</v>
      </c>
      <c r="F245" t="s">
        <v>2504</v>
      </c>
      <c r="G245" t="s">
        <v>2202</v>
      </c>
      <c r="H245" s="2">
        <v>45765</v>
      </c>
      <c r="I245" s="2">
        <v>45765</v>
      </c>
      <c r="J245" t="s">
        <v>43</v>
      </c>
      <c r="K245" s="4">
        <v>3635273.12</v>
      </c>
      <c r="L245" t="s">
        <v>9</v>
      </c>
      <c r="M245" s="4">
        <v>3635273.12</v>
      </c>
      <c r="N245" t="s">
        <v>9</v>
      </c>
      <c r="O245" s="4">
        <v>3635273.12</v>
      </c>
      <c r="P245" t="s">
        <v>10</v>
      </c>
      <c r="Q245" t="s">
        <v>10</v>
      </c>
      <c r="R245" t="s">
        <v>10</v>
      </c>
      <c r="S245" t="s">
        <v>10</v>
      </c>
      <c r="T245" t="s">
        <v>476</v>
      </c>
      <c r="U245" t="s">
        <v>25</v>
      </c>
      <c r="V245" t="s">
        <v>10</v>
      </c>
      <c r="W245" t="s">
        <v>10</v>
      </c>
      <c r="X245" t="str">
        <f t="shared" si="1"/>
        <v>VENTA MOS2</v>
      </c>
      <c r="Y245" t="s">
        <v>20444</v>
      </c>
      <c r="Z245" t="s">
        <v>20443</v>
      </c>
      <c r="AA245" t="s">
        <v>20448</v>
      </c>
      <c r="AB245" t="str">
        <f>VLOOKUP(E245,Ventas!H:W,16,0)</f>
        <v>MOS2</v>
      </c>
    </row>
    <row r="246" spans="1:28" x14ac:dyDescent="0.2">
      <c r="A246" t="s">
        <v>2355</v>
      </c>
      <c r="B246" t="s">
        <v>2356</v>
      </c>
      <c r="C246" t="s">
        <v>10</v>
      </c>
      <c r="D246" t="s">
        <v>10</v>
      </c>
      <c r="E246" t="s">
        <v>2505</v>
      </c>
      <c r="F246" t="s">
        <v>2506</v>
      </c>
      <c r="G246" t="s">
        <v>2202</v>
      </c>
      <c r="H246" s="2">
        <v>45765</v>
      </c>
      <c r="I246" s="2">
        <v>45765</v>
      </c>
      <c r="J246" t="s">
        <v>43</v>
      </c>
      <c r="K246" s="4">
        <v>2016407.84</v>
      </c>
      <c r="L246" t="s">
        <v>9</v>
      </c>
      <c r="M246" s="4">
        <v>2016407.84</v>
      </c>
      <c r="N246" t="s">
        <v>9</v>
      </c>
      <c r="O246" s="4">
        <v>2016407.84</v>
      </c>
      <c r="P246" t="s">
        <v>10</v>
      </c>
      <c r="Q246" t="s">
        <v>10</v>
      </c>
      <c r="R246" t="s">
        <v>10</v>
      </c>
      <c r="S246" t="s">
        <v>10</v>
      </c>
      <c r="T246" t="s">
        <v>476</v>
      </c>
      <c r="U246" t="s">
        <v>25</v>
      </c>
      <c r="V246" t="s">
        <v>10</v>
      </c>
      <c r="W246" t="s">
        <v>10</v>
      </c>
      <c r="X246" t="str">
        <f t="shared" si="1"/>
        <v>VENTA MOS2</v>
      </c>
      <c r="Y246" t="s">
        <v>20444</v>
      </c>
      <c r="Z246" t="s">
        <v>20443</v>
      </c>
      <c r="AA246" t="s">
        <v>20448</v>
      </c>
      <c r="AB246" t="str">
        <f>VLOOKUP(E246,Ventas!H:W,16,0)</f>
        <v>MOS2</v>
      </c>
    </row>
    <row r="247" spans="1:28" x14ac:dyDescent="0.2">
      <c r="A247" t="s">
        <v>2355</v>
      </c>
      <c r="B247" t="s">
        <v>2356</v>
      </c>
      <c r="C247" t="s">
        <v>10</v>
      </c>
      <c r="D247" t="s">
        <v>10</v>
      </c>
      <c r="E247" t="s">
        <v>2507</v>
      </c>
      <c r="F247" t="s">
        <v>2508</v>
      </c>
      <c r="G247" t="s">
        <v>2202</v>
      </c>
      <c r="H247" s="2">
        <v>45775</v>
      </c>
      <c r="I247" s="2">
        <v>45775</v>
      </c>
      <c r="J247" t="s">
        <v>43</v>
      </c>
      <c r="K247" s="4">
        <v>15720</v>
      </c>
      <c r="L247" t="s">
        <v>9</v>
      </c>
      <c r="M247" s="4">
        <v>15720</v>
      </c>
      <c r="N247" t="s">
        <v>9</v>
      </c>
      <c r="O247" s="4">
        <v>15720</v>
      </c>
      <c r="P247" t="s">
        <v>10</v>
      </c>
      <c r="Q247" t="s">
        <v>10</v>
      </c>
      <c r="R247" t="s">
        <v>10</v>
      </c>
      <c r="S247" t="s">
        <v>10</v>
      </c>
      <c r="T247" t="s">
        <v>476</v>
      </c>
      <c r="U247" t="s">
        <v>25</v>
      </c>
      <c r="V247" t="s">
        <v>10</v>
      </c>
      <c r="W247" t="s">
        <v>10</v>
      </c>
      <c r="X247" s="15" t="s">
        <v>20314</v>
      </c>
      <c r="Y247" t="s">
        <v>20444</v>
      </c>
      <c r="Z247" t="s">
        <v>20443</v>
      </c>
      <c r="AA247" t="s">
        <v>20448</v>
      </c>
      <c r="AB247" t="str">
        <f>VLOOKUP(E247,Ventas!H:W,16,0)</f>
        <v>SERV</v>
      </c>
    </row>
    <row r="248" spans="1:28" x14ac:dyDescent="0.2">
      <c r="A248" t="s">
        <v>2355</v>
      </c>
      <c r="B248" t="s">
        <v>2356</v>
      </c>
      <c r="C248" t="s">
        <v>10</v>
      </c>
      <c r="D248" t="s">
        <v>10</v>
      </c>
      <c r="E248" t="s">
        <v>2509</v>
      </c>
      <c r="F248" t="s">
        <v>2510</v>
      </c>
      <c r="G248" t="s">
        <v>2202</v>
      </c>
      <c r="H248" s="2">
        <v>45771</v>
      </c>
      <c r="I248" s="2">
        <v>45771</v>
      </c>
      <c r="J248" t="s">
        <v>43</v>
      </c>
      <c r="K248" s="4">
        <v>449071.66</v>
      </c>
      <c r="L248" t="s">
        <v>9</v>
      </c>
      <c r="M248" s="4">
        <v>449071.66</v>
      </c>
      <c r="N248" t="s">
        <v>9</v>
      </c>
      <c r="O248" s="4">
        <v>449071.66</v>
      </c>
      <c r="P248" t="s">
        <v>10</v>
      </c>
      <c r="Q248" t="s">
        <v>10</v>
      </c>
      <c r="R248" t="s">
        <v>10</v>
      </c>
      <c r="S248" t="s">
        <v>10</v>
      </c>
      <c r="T248" t="s">
        <v>476</v>
      </c>
      <c r="U248" t="s">
        <v>25</v>
      </c>
      <c r="V248" t="s">
        <v>10</v>
      </c>
      <c r="W248" t="s">
        <v>10</v>
      </c>
      <c r="X248" t="str">
        <f t="shared" si="1"/>
        <v>VENTA MOS2</v>
      </c>
      <c r="Y248" t="s">
        <v>20444</v>
      </c>
      <c r="Z248" t="s">
        <v>20443</v>
      </c>
      <c r="AA248" t="s">
        <v>20448</v>
      </c>
      <c r="AB248" t="str">
        <f>VLOOKUP(E248,Ventas!H:W,16,0)</f>
        <v>MOS2</v>
      </c>
    </row>
    <row r="249" spans="1:28" x14ac:dyDescent="0.2">
      <c r="A249" t="s">
        <v>2355</v>
      </c>
      <c r="B249" t="s">
        <v>2356</v>
      </c>
      <c r="C249" t="s">
        <v>10</v>
      </c>
      <c r="D249" t="s">
        <v>10</v>
      </c>
      <c r="E249" t="s">
        <v>2511</v>
      </c>
      <c r="F249" t="s">
        <v>2512</v>
      </c>
      <c r="G249" t="s">
        <v>2205</v>
      </c>
      <c r="H249" s="2">
        <v>45777</v>
      </c>
      <c r="I249" s="2">
        <v>45777</v>
      </c>
      <c r="J249" t="s">
        <v>43</v>
      </c>
      <c r="K249" s="4">
        <v>-333514.21000000002</v>
      </c>
      <c r="L249" t="s">
        <v>9</v>
      </c>
      <c r="M249" s="4">
        <v>-333514.21000000002</v>
      </c>
      <c r="N249" t="s">
        <v>9</v>
      </c>
      <c r="O249" s="4">
        <v>-333514.21000000002</v>
      </c>
      <c r="P249" t="s">
        <v>10</v>
      </c>
      <c r="Q249" t="s">
        <v>10</v>
      </c>
      <c r="R249" t="s">
        <v>10</v>
      </c>
      <c r="S249" t="s">
        <v>10</v>
      </c>
      <c r="T249" t="s">
        <v>476</v>
      </c>
      <c r="U249" t="s">
        <v>25</v>
      </c>
      <c r="V249" t="s">
        <v>10</v>
      </c>
      <c r="W249" t="s">
        <v>10</v>
      </c>
      <c r="X249" t="str">
        <f t="shared" si="1"/>
        <v>VENTA MOS2</v>
      </c>
      <c r="Y249" t="s">
        <v>20444</v>
      </c>
      <c r="Z249" t="s">
        <v>20443</v>
      </c>
      <c r="AA249" t="s">
        <v>20448</v>
      </c>
      <c r="AB249" t="str">
        <f>VLOOKUP(E249,Ventas!H:W,16,0)</f>
        <v>MOS2</v>
      </c>
    </row>
    <row r="250" spans="1:28" x14ac:dyDescent="0.2">
      <c r="A250" t="s">
        <v>2355</v>
      </c>
      <c r="B250" t="s">
        <v>2356</v>
      </c>
      <c r="C250" t="s">
        <v>10</v>
      </c>
      <c r="D250" t="s">
        <v>10</v>
      </c>
      <c r="E250" t="s">
        <v>2513</v>
      </c>
      <c r="F250" t="s">
        <v>2514</v>
      </c>
      <c r="G250" t="s">
        <v>2205</v>
      </c>
      <c r="H250" s="2">
        <v>45777</v>
      </c>
      <c r="I250" s="2">
        <v>45777</v>
      </c>
      <c r="J250" t="s">
        <v>43</v>
      </c>
      <c r="K250" s="4">
        <v>-186243.51</v>
      </c>
      <c r="L250" t="s">
        <v>9</v>
      </c>
      <c r="M250" s="4">
        <v>-186243.51</v>
      </c>
      <c r="N250" t="s">
        <v>9</v>
      </c>
      <c r="O250" s="4">
        <v>-186243.51</v>
      </c>
      <c r="P250" t="s">
        <v>10</v>
      </c>
      <c r="Q250" t="s">
        <v>10</v>
      </c>
      <c r="R250" t="s">
        <v>10</v>
      </c>
      <c r="S250" t="s">
        <v>10</v>
      </c>
      <c r="T250" t="s">
        <v>476</v>
      </c>
      <c r="U250" t="s">
        <v>25</v>
      </c>
      <c r="V250" t="s">
        <v>10</v>
      </c>
      <c r="W250" t="s">
        <v>10</v>
      </c>
      <c r="X250" t="str">
        <f t="shared" si="1"/>
        <v>VENTA MOS2</v>
      </c>
      <c r="Y250" t="s">
        <v>20444</v>
      </c>
      <c r="Z250" t="s">
        <v>20443</v>
      </c>
      <c r="AA250" t="s">
        <v>20448</v>
      </c>
      <c r="AB250" t="str">
        <f>VLOOKUP(E250,Ventas!H:W,16,0)</f>
        <v>MOS2</v>
      </c>
    </row>
    <row r="251" spans="1:28" x14ac:dyDescent="0.2">
      <c r="A251" t="s">
        <v>2355</v>
      </c>
      <c r="B251" t="s">
        <v>2356</v>
      </c>
      <c r="C251" t="s">
        <v>10</v>
      </c>
      <c r="D251" t="s">
        <v>10</v>
      </c>
      <c r="E251" t="s">
        <v>2515</v>
      </c>
      <c r="F251" t="s">
        <v>2516</v>
      </c>
      <c r="G251" t="s">
        <v>2205</v>
      </c>
      <c r="H251" s="2">
        <v>45777</v>
      </c>
      <c r="I251" s="2">
        <v>45777</v>
      </c>
      <c r="J251" t="s">
        <v>43</v>
      </c>
      <c r="K251" s="4">
        <v>-179804.31</v>
      </c>
      <c r="L251" t="s">
        <v>9</v>
      </c>
      <c r="M251" s="4">
        <v>-179804.31</v>
      </c>
      <c r="N251" t="s">
        <v>9</v>
      </c>
      <c r="O251" s="4">
        <v>-179804.31</v>
      </c>
      <c r="P251" t="s">
        <v>10</v>
      </c>
      <c r="Q251" t="s">
        <v>10</v>
      </c>
      <c r="R251" t="s">
        <v>10</v>
      </c>
      <c r="S251" t="s">
        <v>10</v>
      </c>
      <c r="T251" t="s">
        <v>476</v>
      </c>
      <c r="U251" t="s">
        <v>25</v>
      </c>
      <c r="V251" t="s">
        <v>10</v>
      </c>
      <c r="W251" t="s">
        <v>10</v>
      </c>
      <c r="X251" t="str">
        <f t="shared" si="1"/>
        <v>VENTA MOS2</v>
      </c>
      <c r="Y251" t="s">
        <v>20444</v>
      </c>
      <c r="Z251" t="s">
        <v>20443</v>
      </c>
      <c r="AA251" t="s">
        <v>20448</v>
      </c>
      <c r="AB251" t="str">
        <f>VLOOKUP(E251,Ventas!H:W,16,0)</f>
        <v>MOS2</v>
      </c>
    </row>
    <row r="252" spans="1:28" x14ac:dyDescent="0.2">
      <c r="A252" t="s">
        <v>2355</v>
      </c>
      <c r="B252" t="s">
        <v>2356</v>
      </c>
      <c r="C252" t="s">
        <v>10</v>
      </c>
      <c r="D252" t="s">
        <v>10</v>
      </c>
      <c r="E252" t="s">
        <v>2517</v>
      </c>
      <c r="F252" t="s">
        <v>2518</v>
      </c>
      <c r="G252" t="s">
        <v>2205</v>
      </c>
      <c r="H252" s="2">
        <v>45777</v>
      </c>
      <c r="I252" s="2">
        <v>45777</v>
      </c>
      <c r="J252" t="s">
        <v>43</v>
      </c>
      <c r="K252" s="4">
        <v>-143374.01</v>
      </c>
      <c r="L252" t="s">
        <v>9</v>
      </c>
      <c r="M252" s="4">
        <v>-143374.01</v>
      </c>
      <c r="N252" t="s">
        <v>9</v>
      </c>
      <c r="O252" s="4">
        <v>-143374.01</v>
      </c>
      <c r="P252" t="s">
        <v>10</v>
      </c>
      <c r="Q252" t="s">
        <v>10</v>
      </c>
      <c r="R252" t="s">
        <v>10</v>
      </c>
      <c r="S252" t="s">
        <v>10</v>
      </c>
      <c r="T252" t="s">
        <v>476</v>
      </c>
      <c r="U252" t="s">
        <v>25</v>
      </c>
      <c r="V252" t="s">
        <v>10</v>
      </c>
      <c r="W252" t="s">
        <v>10</v>
      </c>
      <c r="X252" t="str">
        <f t="shared" si="1"/>
        <v>VENTA MOS2</v>
      </c>
      <c r="Y252" t="s">
        <v>20444</v>
      </c>
      <c r="Z252" t="s">
        <v>20443</v>
      </c>
      <c r="AA252" t="s">
        <v>20448</v>
      </c>
      <c r="AB252" t="str">
        <f>VLOOKUP(E252,Ventas!H:W,16,0)</f>
        <v>MOS2</v>
      </c>
    </row>
    <row r="253" spans="1:28" x14ac:dyDescent="0.2">
      <c r="A253" t="s">
        <v>2355</v>
      </c>
      <c r="B253" t="s">
        <v>2356</v>
      </c>
      <c r="C253" t="s">
        <v>10</v>
      </c>
      <c r="D253" t="s">
        <v>10</v>
      </c>
      <c r="E253" t="s">
        <v>2519</v>
      </c>
      <c r="F253" t="s">
        <v>2520</v>
      </c>
      <c r="G253" t="s">
        <v>2205</v>
      </c>
      <c r="H253" s="2">
        <v>45777</v>
      </c>
      <c r="I253" s="2">
        <v>45777</v>
      </c>
      <c r="J253" t="s">
        <v>43</v>
      </c>
      <c r="K253" s="4">
        <v>-43325.21</v>
      </c>
      <c r="L253" t="s">
        <v>9</v>
      </c>
      <c r="M253" s="4">
        <v>-43325.21</v>
      </c>
      <c r="N253" t="s">
        <v>9</v>
      </c>
      <c r="O253" s="4">
        <v>-43325.21</v>
      </c>
      <c r="P253" t="s">
        <v>10</v>
      </c>
      <c r="Q253" t="s">
        <v>10</v>
      </c>
      <c r="R253" t="s">
        <v>10</v>
      </c>
      <c r="S253" t="s">
        <v>10</v>
      </c>
      <c r="T253" t="s">
        <v>476</v>
      </c>
      <c r="U253" t="s">
        <v>25</v>
      </c>
      <c r="V253" t="s">
        <v>10</v>
      </c>
      <c r="W253" t="s">
        <v>10</v>
      </c>
      <c r="X253" t="str">
        <f t="shared" si="1"/>
        <v>VENTA MOS2</v>
      </c>
      <c r="Y253" t="s">
        <v>20444</v>
      </c>
      <c r="Z253" t="s">
        <v>20443</v>
      </c>
      <c r="AA253" t="s">
        <v>20448</v>
      </c>
      <c r="AB253" t="str">
        <f>VLOOKUP(E253,Ventas!H:W,16,0)</f>
        <v>MOS2</v>
      </c>
    </row>
    <row r="254" spans="1:28" x14ac:dyDescent="0.2">
      <c r="A254" t="s">
        <v>2355</v>
      </c>
      <c r="B254" t="s">
        <v>2356</v>
      </c>
      <c r="C254" t="s">
        <v>10</v>
      </c>
      <c r="D254" t="s">
        <v>10</v>
      </c>
      <c r="E254" t="s">
        <v>2521</v>
      </c>
      <c r="F254" t="s">
        <v>2522</v>
      </c>
      <c r="G254" t="s">
        <v>2205</v>
      </c>
      <c r="H254" s="2">
        <v>45777</v>
      </c>
      <c r="I254" s="2">
        <v>45777</v>
      </c>
      <c r="J254" t="s">
        <v>43</v>
      </c>
      <c r="K254" s="4">
        <v>-60777.08</v>
      </c>
      <c r="L254" t="s">
        <v>9</v>
      </c>
      <c r="M254" s="4">
        <v>-60777.08</v>
      </c>
      <c r="N254" t="s">
        <v>9</v>
      </c>
      <c r="O254" s="4">
        <v>-60777.08</v>
      </c>
      <c r="P254" t="s">
        <v>10</v>
      </c>
      <c r="Q254" t="s">
        <v>10</v>
      </c>
      <c r="R254" t="s">
        <v>10</v>
      </c>
      <c r="S254" t="s">
        <v>10</v>
      </c>
      <c r="T254" t="s">
        <v>476</v>
      </c>
      <c r="U254" t="s">
        <v>25</v>
      </c>
      <c r="V254" t="s">
        <v>10</v>
      </c>
      <c r="W254" t="s">
        <v>10</v>
      </c>
      <c r="X254" t="str">
        <f t="shared" si="1"/>
        <v>VENTA MOS2</v>
      </c>
      <c r="Y254" t="s">
        <v>20444</v>
      </c>
      <c r="Z254" t="s">
        <v>20443</v>
      </c>
      <c r="AA254" t="s">
        <v>20448</v>
      </c>
      <c r="AB254" t="str">
        <f>VLOOKUP(E254,Ventas!H:W,16,0)</f>
        <v>MOS2</v>
      </c>
    </row>
    <row r="255" spans="1:28" x14ac:dyDescent="0.2">
      <c r="A255" t="s">
        <v>2355</v>
      </c>
      <c r="B255" t="s">
        <v>2356</v>
      </c>
      <c r="C255" t="s">
        <v>10</v>
      </c>
      <c r="D255" t="s">
        <v>10</v>
      </c>
      <c r="E255" t="s">
        <v>2523</v>
      </c>
      <c r="F255" t="s">
        <v>2524</v>
      </c>
      <c r="G255" t="s">
        <v>2205</v>
      </c>
      <c r="H255" s="2">
        <v>45777</v>
      </c>
      <c r="I255" s="2">
        <v>45777</v>
      </c>
      <c r="J255" t="s">
        <v>43</v>
      </c>
      <c r="K255" s="4">
        <v>-92009.35</v>
      </c>
      <c r="L255" t="s">
        <v>9</v>
      </c>
      <c r="M255" s="4">
        <v>-92009.35</v>
      </c>
      <c r="N255" t="s">
        <v>9</v>
      </c>
      <c r="O255" s="4">
        <v>-92009.35</v>
      </c>
      <c r="P255" t="s">
        <v>10</v>
      </c>
      <c r="Q255" t="s">
        <v>10</v>
      </c>
      <c r="R255" t="s">
        <v>10</v>
      </c>
      <c r="S255" t="s">
        <v>10</v>
      </c>
      <c r="T255" t="s">
        <v>476</v>
      </c>
      <c r="U255" t="s">
        <v>25</v>
      </c>
      <c r="V255" t="s">
        <v>10</v>
      </c>
      <c r="W255" t="s">
        <v>10</v>
      </c>
      <c r="X255" t="str">
        <f t="shared" si="1"/>
        <v>VENTA MOS2</v>
      </c>
      <c r="Y255" t="s">
        <v>20444</v>
      </c>
      <c r="Z255" t="s">
        <v>20443</v>
      </c>
      <c r="AA255" t="s">
        <v>20448</v>
      </c>
      <c r="AB255" t="str">
        <f>VLOOKUP(E255,Ventas!H:W,16,0)</f>
        <v>MOS2</v>
      </c>
    </row>
    <row r="256" spans="1:28" x14ac:dyDescent="0.2">
      <c r="A256" t="s">
        <v>2355</v>
      </c>
      <c r="B256" t="s">
        <v>2356</v>
      </c>
      <c r="C256" t="s">
        <v>10</v>
      </c>
      <c r="D256" t="s">
        <v>10</v>
      </c>
      <c r="E256" t="s">
        <v>2525</v>
      </c>
      <c r="F256" t="s">
        <v>2526</v>
      </c>
      <c r="G256" t="s">
        <v>2205</v>
      </c>
      <c r="H256" s="2">
        <v>45777</v>
      </c>
      <c r="I256" s="2">
        <v>45777</v>
      </c>
      <c r="J256" t="s">
        <v>43</v>
      </c>
      <c r="K256" s="4">
        <v>-56025.45</v>
      </c>
      <c r="L256" t="s">
        <v>9</v>
      </c>
      <c r="M256" s="4">
        <v>-56025.45</v>
      </c>
      <c r="N256" t="s">
        <v>9</v>
      </c>
      <c r="O256" s="4">
        <v>-56025.45</v>
      </c>
      <c r="P256" t="s">
        <v>10</v>
      </c>
      <c r="Q256" t="s">
        <v>10</v>
      </c>
      <c r="R256" t="s">
        <v>10</v>
      </c>
      <c r="S256" t="s">
        <v>10</v>
      </c>
      <c r="T256" t="s">
        <v>476</v>
      </c>
      <c r="U256" t="s">
        <v>25</v>
      </c>
      <c r="V256" t="s">
        <v>10</v>
      </c>
      <c r="W256" t="s">
        <v>10</v>
      </c>
      <c r="X256" t="str">
        <f t="shared" si="1"/>
        <v>VENTA MOS2</v>
      </c>
      <c r="Y256" t="s">
        <v>20444</v>
      </c>
      <c r="Z256" t="s">
        <v>20443</v>
      </c>
      <c r="AA256" t="s">
        <v>20448</v>
      </c>
      <c r="AB256" t="str">
        <f>VLOOKUP(E256,Ventas!H:W,16,0)</f>
        <v>MOS2</v>
      </c>
    </row>
    <row r="257" spans="1:28" x14ac:dyDescent="0.2">
      <c r="A257" t="s">
        <v>2355</v>
      </c>
      <c r="B257" t="s">
        <v>2356</v>
      </c>
      <c r="C257" t="s">
        <v>10</v>
      </c>
      <c r="D257" t="s">
        <v>10</v>
      </c>
      <c r="E257" t="s">
        <v>2527</v>
      </c>
      <c r="F257" t="s">
        <v>2528</v>
      </c>
      <c r="G257" t="s">
        <v>2202</v>
      </c>
      <c r="H257" s="2">
        <v>45780</v>
      </c>
      <c r="I257" s="2">
        <v>45780</v>
      </c>
      <c r="J257" t="s">
        <v>43</v>
      </c>
      <c r="K257" s="4">
        <v>2427856.2799999998</v>
      </c>
      <c r="L257" t="s">
        <v>9</v>
      </c>
      <c r="M257" s="4">
        <v>2427856.2799999998</v>
      </c>
      <c r="N257" t="s">
        <v>9</v>
      </c>
      <c r="O257" s="4">
        <v>2427856.2799999998</v>
      </c>
      <c r="P257" t="s">
        <v>10</v>
      </c>
      <c r="Q257" t="s">
        <v>10</v>
      </c>
      <c r="R257" t="s">
        <v>10</v>
      </c>
      <c r="S257" t="s">
        <v>10</v>
      </c>
      <c r="T257" t="s">
        <v>476</v>
      </c>
      <c r="U257" t="s">
        <v>29</v>
      </c>
      <c r="V257" t="s">
        <v>10</v>
      </c>
      <c r="W257" t="s">
        <v>10</v>
      </c>
      <c r="X257" t="str">
        <f t="shared" si="1"/>
        <v>VENTA MOS2</v>
      </c>
      <c r="Y257" t="s">
        <v>20444</v>
      </c>
      <c r="Z257" t="s">
        <v>20443</v>
      </c>
      <c r="AA257" t="s">
        <v>20448</v>
      </c>
      <c r="AB257" t="str">
        <f>VLOOKUP(E257,Ventas!H:W,16,0)</f>
        <v>MOS2</v>
      </c>
    </row>
    <row r="258" spans="1:28" x14ac:dyDescent="0.2">
      <c r="A258" t="s">
        <v>2355</v>
      </c>
      <c r="B258" t="s">
        <v>2356</v>
      </c>
      <c r="C258" t="s">
        <v>10</v>
      </c>
      <c r="D258" t="s">
        <v>10</v>
      </c>
      <c r="E258" t="s">
        <v>2529</v>
      </c>
      <c r="F258" t="s">
        <v>2530</v>
      </c>
      <c r="G258" t="s">
        <v>2202</v>
      </c>
      <c r="H258" s="2">
        <v>45780</v>
      </c>
      <c r="I258" s="2">
        <v>45780</v>
      </c>
      <c r="J258" t="s">
        <v>43</v>
      </c>
      <c r="K258" s="4">
        <v>2371023.1800000002</v>
      </c>
      <c r="L258" t="s">
        <v>9</v>
      </c>
      <c r="M258" s="4">
        <v>2371023.1800000002</v>
      </c>
      <c r="N258" t="s">
        <v>9</v>
      </c>
      <c r="O258" s="4">
        <v>2371023.1800000002</v>
      </c>
      <c r="P258" t="s">
        <v>10</v>
      </c>
      <c r="Q258" t="s">
        <v>10</v>
      </c>
      <c r="R258" t="s">
        <v>10</v>
      </c>
      <c r="S258" t="s">
        <v>10</v>
      </c>
      <c r="T258" t="s">
        <v>476</v>
      </c>
      <c r="U258" t="s">
        <v>29</v>
      </c>
      <c r="V258" t="s">
        <v>10</v>
      </c>
      <c r="W258" t="s">
        <v>10</v>
      </c>
      <c r="X258" t="str">
        <f t="shared" si="1"/>
        <v>VENTA MOS2</v>
      </c>
      <c r="Y258" t="s">
        <v>20444</v>
      </c>
      <c r="Z258" t="s">
        <v>20443</v>
      </c>
      <c r="AA258" t="s">
        <v>20448</v>
      </c>
      <c r="AB258" t="str">
        <f>VLOOKUP(E258,Ventas!H:W,16,0)</f>
        <v>MOS2</v>
      </c>
    </row>
    <row r="259" spans="1:28" x14ac:dyDescent="0.2">
      <c r="A259" t="s">
        <v>2355</v>
      </c>
      <c r="B259" t="s">
        <v>2356</v>
      </c>
      <c r="C259" t="s">
        <v>10</v>
      </c>
      <c r="D259" t="s">
        <v>10</v>
      </c>
      <c r="E259" t="s">
        <v>2531</v>
      </c>
      <c r="F259" t="s">
        <v>2532</v>
      </c>
      <c r="G259" t="s">
        <v>2202</v>
      </c>
      <c r="H259" s="2">
        <v>45781</v>
      </c>
      <c r="I259" s="2">
        <v>45781</v>
      </c>
      <c r="J259" t="s">
        <v>43</v>
      </c>
      <c r="K259" s="4">
        <v>1446084.36</v>
      </c>
      <c r="L259" t="s">
        <v>9</v>
      </c>
      <c r="M259" s="4">
        <v>1446084.36</v>
      </c>
      <c r="N259" t="s">
        <v>9</v>
      </c>
      <c r="O259" s="4">
        <v>1446084.36</v>
      </c>
      <c r="P259" t="s">
        <v>10</v>
      </c>
      <c r="Q259" t="s">
        <v>10</v>
      </c>
      <c r="R259" t="s">
        <v>10</v>
      </c>
      <c r="S259" t="s">
        <v>10</v>
      </c>
      <c r="T259" t="s">
        <v>476</v>
      </c>
      <c r="U259" t="s">
        <v>29</v>
      </c>
      <c r="V259" t="s">
        <v>10</v>
      </c>
      <c r="W259" t="s">
        <v>10</v>
      </c>
      <c r="X259" t="str">
        <f t="shared" si="1"/>
        <v>VENTA MOS2</v>
      </c>
      <c r="Y259" t="s">
        <v>20444</v>
      </c>
      <c r="Z259" t="s">
        <v>20443</v>
      </c>
      <c r="AA259" t="s">
        <v>20448</v>
      </c>
      <c r="AB259" t="str">
        <f>VLOOKUP(E259,Ventas!H:W,16,0)</f>
        <v>MOS2</v>
      </c>
    </row>
    <row r="260" spans="1:28" x14ac:dyDescent="0.2">
      <c r="A260" t="s">
        <v>2355</v>
      </c>
      <c r="B260" t="s">
        <v>2356</v>
      </c>
      <c r="C260" t="s">
        <v>10</v>
      </c>
      <c r="D260" t="s">
        <v>10</v>
      </c>
      <c r="E260" t="s">
        <v>2533</v>
      </c>
      <c r="F260" t="s">
        <v>2534</v>
      </c>
      <c r="G260" t="s">
        <v>2202</v>
      </c>
      <c r="H260" s="2">
        <v>45785</v>
      </c>
      <c r="I260" s="2">
        <v>45785</v>
      </c>
      <c r="J260" t="s">
        <v>43</v>
      </c>
      <c r="K260" s="4">
        <v>948033.15</v>
      </c>
      <c r="L260" t="s">
        <v>9</v>
      </c>
      <c r="M260" s="4">
        <v>948033.15</v>
      </c>
      <c r="N260" t="s">
        <v>9</v>
      </c>
      <c r="O260" s="4">
        <v>948033.15</v>
      </c>
      <c r="P260" t="s">
        <v>10</v>
      </c>
      <c r="Q260" t="s">
        <v>10</v>
      </c>
      <c r="R260" t="s">
        <v>10</v>
      </c>
      <c r="S260" t="s">
        <v>10</v>
      </c>
      <c r="T260" t="s">
        <v>476</v>
      </c>
      <c r="U260" t="s">
        <v>29</v>
      </c>
      <c r="V260" t="s">
        <v>10</v>
      </c>
      <c r="W260" t="s">
        <v>10</v>
      </c>
      <c r="X260" t="str">
        <f t="shared" si="1"/>
        <v>VENTA MOS2</v>
      </c>
      <c r="Y260" t="s">
        <v>20444</v>
      </c>
      <c r="Z260" t="s">
        <v>20443</v>
      </c>
      <c r="AA260" t="s">
        <v>20448</v>
      </c>
      <c r="AB260" t="str">
        <f>VLOOKUP(E260,Ventas!H:W,16,0)</f>
        <v>MOS2</v>
      </c>
    </row>
    <row r="261" spans="1:28" x14ac:dyDescent="0.2">
      <c r="A261" t="s">
        <v>2355</v>
      </c>
      <c r="B261" t="s">
        <v>2356</v>
      </c>
      <c r="C261" t="s">
        <v>10</v>
      </c>
      <c r="D261" t="s">
        <v>10</v>
      </c>
      <c r="E261" t="s">
        <v>2535</v>
      </c>
      <c r="F261" t="s">
        <v>2536</v>
      </c>
      <c r="G261" t="s">
        <v>2202</v>
      </c>
      <c r="H261" s="2">
        <v>45794</v>
      </c>
      <c r="I261" s="2">
        <v>45794</v>
      </c>
      <c r="J261" t="s">
        <v>43</v>
      </c>
      <c r="K261" s="4">
        <v>3457866.74</v>
      </c>
      <c r="L261" t="s">
        <v>9</v>
      </c>
      <c r="M261" s="4">
        <v>3457866.74</v>
      </c>
      <c r="N261" t="s">
        <v>9</v>
      </c>
      <c r="O261" s="4">
        <v>3457866.74</v>
      </c>
      <c r="P261" t="s">
        <v>10</v>
      </c>
      <c r="Q261" t="s">
        <v>10</v>
      </c>
      <c r="R261" t="s">
        <v>10</v>
      </c>
      <c r="S261" t="s">
        <v>10</v>
      </c>
      <c r="T261" t="s">
        <v>476</v>
      </c>
      <c r="U261" t="s">
        <v>29</v>
      </c>
      <c r="V261" t="s">
        <v>10</v>
      </c>
      <c r="W261" t="s">
        <v>10</v>
      </c>
      <c r="X261" t="str">
        <f t="shared" si="1"/>
        <v>VENTA MOS2</v>
      </c>
      <c r="Y261" t="s">
        <v>20444</v>
      </c>
      <c r="Z261" t="s">
        <v>20443</v>
      </c>
      <c r="AA261" t="s">
        <v>20448</v>
      </c>
      <c r="AB261" t="str">
        <f>VLOOKUP(E261,Ventas!H:W,16,0)</f>
        <v>MOS2</v>
      </c>
    </row>
    <row r="262" spans="1:28" x14ac:dyDescent="0.2">
      <c r="A262" t="s">
        <v>2355</v>
      </c>
      <c r="B262" t="s">
        <v>2356</v>
      </c>
      <c r="C262" t="s">
        <v>10</v>
      </c>
      <c r="D262" t="s">
        <v>10</v>
      </c>
      <c r="E262" t="s">
        <v>2537</v>
      </c>
      <c r="F262" t="s">
        <v>2538</v>
      </c>
      <c r="G262" t="s">
        <v>2202</v>
      </c>
      <c r="H262" s="2">
        <v>45800</v>
      </c>
      <c r="I262" s="2">
        <v>45800</v>
      </c>
      <c r="J262" t="s">
        <v>43</v>
      </c>
      <c r="K262" s="4">
        <v>3687625.14</v>
      </c>
      <c r="L262" t="s">
        <v>9</v>
      </c>
      <c r="M262" s="4">
        <v>3687625.14</v>
      </c>
      <c r="N262" t="s">
        <v>9</v>
      </c>
      <c r="O262" s="4">
        <v>3687625.14</v>
      </c>
      <c r="P262" t="s">
        <v>10</v>
      </c>
      <c r="Q262" t="s">
        <v>10</v>
      </c>
      <c r="R262" t="s">
        <v>10</v>
      </c>
      <c r="S262" t="s">
        <v>10</v>
      </c>
      <c r="T262" t="s">
        <v>476</v>
      </c>
      <c r="U262" t="s">
        <v>29</v>
      </c>
      <c r="V262" t="s">
        <v>10</v>
      </c>
      <c r="W262" t="s">
        <v>10</v>
      </c>
      <c r="X262" t="str">
        <f t="shared" si="1"/>
        <v>VENTA MOS2</v>
      </c>
      <c r="Y262" t="s">
        <v>20444</v>
      </c>
      <c r="Z262" t="s">
        <v>20443</v>
      </c>
      <c r="AA262" t="s">
        <v>20448</v>
      </c>
      <c r="AB262" t="str">
        <f>VLOOKUP(E262,Ventas!H:W,16,0)</f>
        <v>MOS2</v>
      </c>
    </row>
    <row r="263" spans="1:28" x14ac:dyDescent="0.2">
      <c r="A263" t="s">
        <v>2355</v>
      </c>
      <c r="B263" t="s">
        <v>2356</v>
      </c>
      <c r="C263" t="s">
        <v>10</v>
      </c>
      <c r="D263" t="s">
        <v>10</v>
      </c>
      <c r="E263" t="s">
        <v>2539</v>
      </c>
      <c r="F263" t="s">
        <v>2540</v>
      </c>
      <c r="G263" t="s">
        <v>2202</v>
      </c>
      <c r="H263" s="2">
        <v>45805</v>
      </c>
      <c r="I263" s="2">
        <v>45805</v>
      </c>
      <c r="J263" t="s">
        <v>43</v>
      </c>
      <c r="K263" s="4">
        <v>15720</v>
      </c>
      <c r="L263" t="s">
        <v>9</v>
      </c>
      <c r="M263" s="4">
        <v>15720</v>
      </c>
      <c r="N263" t="s">
        <v>9</v>
      </c>
      <c r="O263" s="4">
        <v>15720</v>
      </c>
      <c r="P263" t="s">
        <v>10</v>
      </c>
      <c r="Q263" t="s">
        <v>10</v>
      </c>
      <c r="R263" t="s">
        <v>10</v>
      </c>
      <c r="S263" t="s">
        <v>10</v>
      </c>
      <c r="T263" t="s">
        <v>537</v>
      </c>
      <c r="U263" t="s">
        <v>29</v>
      </c>
      <c r="V263" t="s">
        <v>10</v>
      </c>
      <c r="W263" t="s">
        <v>10</v>
      </c>
      <c r="X263" s="15" t="s">
        <v>20314</v>
      </c>
      <c r="Y263" t="s">
        <v>20444</v>
      </c>
      <c r="Z263" t="s">
        <v>20443</v>
      </c>
      <c r="AA263" t="s">
        <v>20448</v>
      </c>
      <c r="AB263" t="str">
        <f>VLOOKUP(E263,Ventas!H:W,16,0)</f>
        <v>SERV</v>
      </c>
    </row>
    <row r="264" spans="1:28" x14ac:dyDescent="0.2">
      <c r="A264" t="s">
        <v>2355</v>
      </c>
      <c r="B264" t="s">
        <v>2356</v>
      </c>
      <c r="C264" t="s">
        <v>10</v>
      </c>
      <c r="D264" t="s">
        <v>10</v>
      </c>
      <c r="E264" t="s">
        <v>2541</v>
      </c>
      <c r="F264" t="s">
        <v>2542</v>
      </c>
      <c r="G264" t="s">
        <v>2202</v>
      </c>
      <c r="H264" s="2">
        <v>45800</v>
      </c>
      <c r="I264" s="2">
        <v>45800</v>
      </c>
      <c r="J264" t="s">
        <v>43</v>
      </c>
      <c r="K264" s="4">
        <v>3425293.97</v>
      </c>
      <c r="L264" t="s">
        <v>9</v>
      </c>
      <c r="M264" s="4">
        <v>3425293.97</v>
      </c>
      <c r="N264" t="s">
        <v>9</v>
      </c>
      <c r="O264" s="4">
        <v>3425293.97</v>
      </c>
      <c r="P264" t="s">
        <v>10</v>
      </c>
      <c r="Q264" t="s">
        <v>10</v>
      </c>
      <c r="R264" t="s">
        <v>10</v>
      </c>
      <c r="S264" t="s">
        <v>10</v>
      </c>
      <c r="T264" t="s">
        <v>476</v>
      </c>
      <c r="U264" t="s">
        <v>29</v>
      </c>
      <c r="V264" t="s">
        <v>10</v>
      </c>
      <c r="W264" t="s">
        <v>10</v>
      </c>
      <c r="X264" t="str">
        <f t="shared" si="1"/>
        <v>VENTA MOS2</v>
      </c>
      <c r="Y264" t="s">
        <v>20444</v>
      </c>
      <c r="Z264" t="s">
        <v>20443</v>
      </c>
      <c r="AA264" t="s">
        <v>20448</v>
      </c>
      <c r="AB264" t="str">
        <f>VLOOKUP(E264,Ventas!H:W,16,0)</f>
        <v>MOS2</v>
      </c>
    </row>
    <row r="265" spans="1:28" x14ac:dyDescent="0.2">
      <c r="A265" t="s">
        <v>2355</v>
      </c>
      <c r="B265" t="s">
        <v>2356</v>
      </c>
      <c r="C265" t="s">
        <v>10</v>
      </c>
      <c r="D265" t="s">
        <v>10</v>
      </c>
      <c r="E265" t="s">
        <v>2543</v>
      </c>
      <c r="F265" t="s">
        <v>2544</v>
      </c>
      <c r="G265" t="s">
        <v>2202</v>
      </c>
      <c r="H265" s="2">
        <v>45808</v>
      </c>
      <c r="I265" s="2">
        <v>45808</v>
      </c>
      <c r="J265" t="s">
        <v>43</v>
      </c>
      <c r="K265" s="4">
        <v>2229041.36</v>
      </c>
      <c r="L265" t="s">
        <v>9</v>
      </c>
      <c r="M265" s="4">
        <v>2229041.36</v>
      </c>
      <c r="N265" t="s">
        <v>9</v>
      </c>
      <c r="O265" s="4">
        <v>2229041.36</v>
      </c>
      <c r="P265" t="s">
        <v>10</v>
      </c>
      <c r="Q265" t="s">
        <v>10</v>
      </c>
      <c r="R265" t="s">
        <v>10</v>
      </c>
      <c r="S265" t="s">
        <v>10</v>
      </c>
      <c r="T265" t="s">
        <v>476</v>
      </c>
      <c r="U265" t="s">
        <v>29</v>
      </c>
      <c r="V265" t="s">
        <v>10</v>
      </c>
      <c r="W265" t="s">
        <v>10</v>
      </c>
      <c r="X265" t="str">
        <f t="shared" si="1"/>
        <v>VENTA MOS2</v>
      </c>
      <c r="Y265" t="s">
        <v>20444</v>
      </c>
      <c r="Z265" t="s">
        <v>20443</v>
      </c>
      <c r="AA265" t="s">
        <v>20448</v>
      </c>
      <c r="AB265" t="str">
        <f>VLOOKUP(E265,Ventas!H:W,16,0)</f>
        <v>MOS2</v>
      </c>
    </row>
    <row r="266" spans="1:28" x14ac:dyDescent="0.2">
      <c r="A266" t="s">
        <v>2355</v>
      </c>
      <c r="B266" t="s">
        <v>2356</v>
      </c>
      <c r="C266" t="s">
        <v>10</v>
      </c>
      <c r="D266" t="s">
        <v>10</v>
      </c>
      <c r="E266" t="s">
        <v>2545</v>
      </c>
      <c r="F266" t="s">
        <v>2546</v>
      </c>
      <c r="G266" t="s">
        <v>2202</v>
      </c>
      <c r="H266" s="2">
        <v>45808</v>
      </c>
      <c r="I266" s="2">
        <v>45808</v>
      </c>
      <c r="J266" t="s">
        <v>43</v>
      </c>
      <c r="K266" s="4">
        <v>5645862.6100000003</v>
      </c>
      <c r="L266" t="s">
        <v>9</v>
      </c>
      <c r="M266" s="4">
        <v>5645862.6100000003</v>
      </c>
      <c r="N266" t="s">
        <v>9</v>
      </c>
      <c r="O266" s="4">
        <v>5645862.6100000003</v>
      </c>
      <c r="P266" t="s">
        <v>10</v>
      </c>
      <c r="Q266" t="s">
        <v>10</v>
      </c>
      <c r="R266" t="s">
        <v>10</v>
      </c>
      <c r="S266" t="s">
        <v>10</v>
      </c>
      <c r="T266" t="s">
        <v>476</v>
      </c>
      <c r="U266" t="s">
        <v>29</v>
      </c>
      <c r="V266" t="s">
        <v>10</v>
      </c>
      <c r="W266" t="s">
        <v>10</v>
      </c>
      <c r="X266" t="str">
        <f t="shared" si="1"/>
        <v>VENTA MOS2</v>
      </c>
      <c r="Y266" t="s">
        <v>20444</v>
      </c>
      <c r="Z266" t="s">
        <v>20443</v>
      </c>
      <c r="AA266" t="s">
        <v>20448</v>
      </c>
      <c r="AB266" t="str">
        <f>VLOOKUP(E266,Ventas!H:W,16,0)</f>
        <v>MOS2</v>
      </c>
    </row>
    <row r="267" spans="1:28" x14ac:dyDescent="0.2">
      <c r="A267" t="s">
        <v>2355</v>
      </c>
      <c r="B267" t="s">
        <v>2356</v>
      </c>
      <c r="C267" t="s">
        <v>10</v>
      </c>
      <c r="D267" t="s">
        <v>10</v>
      </c>
      <c r="E267" t="s">
        <v>2547</v>
      </c>
      <c r="F267" t="s">
        <v>2548</v>
      </c>
      <c r="G267" t="s">
        <v>2202</v>
      </c>
      <c r="H267" s="2">
        <v>45814</v>
      </c>
      <c r="I267" s="2">
        <v>45814</v>
      </c>
      <c r="J267" t="s">
        <v>43</v>
      </c>
      <c r="K267" s="4">
        <v>789288.64</v>
      </c>
      <c r="L267" t="s">
        <v>9</v>
      </c>
      <c r="M267" s="4">
        <v>789288.64</v>
      </c>
      <c r="N267" t="s">
        <v>9</v>
      </c>
      <c r="O267" s="4">
        <v>789288.64</v>
      </c>
      <c r="P267" t="s">
        <v>10</v>
      </c>
      <c r="Q267" t="s">
        <v>10</v>
      </c>
      <c r="R267" t="s">
        <v>10</v>
      </c>
      <c r="S267" t="s">
        <v>10</v>
      </c>
      <c r="T267" t="s">
        <v>476</v>
      </c>
      <c r="U267" t="s">
        <v>34</v>
      </c>
      <c r="V267" t="s">
        <v>10</v>
      </c>
      <c r="W267" t="s">
        <v>10</v>
      </c>
      <c r="X267" t="str">
        <f t="shared" si="1"/>
        <v>VENTA FEMO</v>
      </c>
      <c r="Y267" t="s">
        <v>20444</v>
      </c>
      <c r="Z267" t="s">
        <v>20443</v>
      </c>
      <c r="AA267" t="s">
        <v>20448</v>
      </c>
      <c r="AB267" t="str">
        <f>VLOOKUP(E267,Ventas!H:W,16,0)</f>
        <v>FEMO</v>
      </c>
    </row>
    <row r="268" spans="1:28" x14ac:dyDescent="0.2">
      <c r="A268" t="s">
        <v>2355</v>
      </c>
      <c r="B268" t="s">
        <v>2356</v>
      </c>
      <c r="C268" t="s">
        <v>10</v>
      </c>
      <c r="D268" t="s">
        <v>10</v>
      </c>
      <c r="E268" t="s">
        <v>2549</v>
      </c>
      <c r="F268" t="s">
        <v>2550</v>
      </c>
      <c r="G268" t="s">
        <v>2202</v>
      </c>
      <c r="H268" s="2">
        <v>45814</v>
      </c>
      <c r="I268" s="2">
        <v>45814</v>
      </c>
      <c r="J268" t="s">
        <v>43</v>
      </c>
      <c r="K268" s="4">
        <v>2877779.58</v>
      </c>
      <c r="L268" t="s">
        <v>9</v>
      </c>
      <c r="M268" s="4">
        <v>2877779.58</v>
      </c>
      <c r="N268" t="s">
        <v>9</v>
      </c>
      <c r="O268" s="4">
        <v>2877779.58</v>
      </c>
      <c r="P268" t="s">
        <v>10</v>
      </c>
      <c r="Q268" t="s">
        <v>10</v>
      </c>
      <c r="R268" t="s">
        <v>10</v>
      </c>
      <c r="S268" t="s">
        <v>10</v>
      </c>
      <c r="T268" t="s">
        <v>476</v>
      </c>
      <c r="U268" t="s">
        <v>34</v>
      </c>
      <c r="V268" t="s">
        <v>10</v>
      </c>
      <c r="W268" t="s">
        <v>10</v>
      </c>
      <c r="X268" t="str">
        <f t="shared" si="1"/>
        <v>VENTA MOS2</v>
      </c>
      <c r="Y268" t="s">
        <v>20444</v>
      </c>
      <c r="Z268" t="s">
        <v>20443</v>
      </c>
      <c r="AA268" t="s">
        <v>20448</v>
      </c>
      <c r="AB268" t="str">
        <f>VLOOKUP(E268,Ventas!H:W,16,0)</f>
        <v>MOS2</v>
      </c>
    </row>
    <row r="269" spans="1:28" x14ac:dyDescent="0.2">
      <c r="A269" t="s">
        <v>2355</v>
      </c>
      <c r="B269" t="s">
        <v>2356</v>
      </c>
      <c r="C269" t="s">
        <v>10</v>
      </c>
      <c r="D269" t="s">
        <v>10</v>
      </c>
      <c r="E269" t="s">
        <v>2551</v>
      </c>
      <c r="F269" t="s">
        <v>2552</v>
      </c>
      <c r="G269" t="s">
        <v>2202</v>
      </c>
      <c r="H269" s="2">
        <v>45822</v>
      </c>
      <c r="I269" s="2">
        <v>45822</v>
      </c>
      <c r="J269" t="s">
        <v>43</v>
      </c>
      <c r="K269" s="4">
        <v>2089733.47</v>
      </c>
      <c r="L269" t="s">
        <v>9</v>
      </c>
      <c r="M269" s="4">
        <v>2089733.47</v>
      </c>
      <c r="N269" t="s">
        <v>9</v>
      </c>
      <c r="O269" s="4">
        <v>2089733.47</v>
      </c>
      <c r="P269" t="s">
        <v>10</v>
      </c>
      <c r="Q269" t="s">
        <v>10</v>
      </c>
      <c r="R269" t="s">
        <v>10</v>
      </c>
      <c r="S269" t="s">
        <v>10</v>
      </c>
      <c r="T269" t="s">
        <v>476</v>
      </c>
      <c r="U269" t="s">
        <v>34</v>
      </c>
      <c r="V269" t="s">
        <v>10</v>
      </c>
      <c r="W269" t="s">
        <v>10</v>
      </c>
      <c r="X269" t="str">
        <f t="shared" si="1"/>
        <v>VENTA MOS2</v>
      </c>
      <c r="Y269" t="s">
        <v>20444</v>
      </c>
      <c r="Z269" t="s">
        <v>20443</v>
      </c>
      <c r="AA269" t="s">
        <v>20448</v>
      </c>
      <c r="AB269" t="str">
        <f>VLOOKUP(E269,Ventas!H:W,16,0)</f>
        <v>MOS2</v>
      </c>
    </row>
    <row r="270" spans="1:28" x14ac:dyDescent="0.2">
      <c r="A270" t="s">
        <v>2355</v>
      </c>
      <c r="B270" t="s">
        <v>2356</v>
      </c>
      <c r="C270" t="s">
        <v>10</v>
      </c>
      <c r="D270" t="s">
        <v>10</v>
      </c>
      <c r="E270" t="s">
        <v>2553</v>
      </c>
      <c r="F270" t="s">
        <v>2554</v>
      </c>
      <c r="G270" t="s">
        <v>2202</v>
      </c>
      <c r="H270" s="2">
        <v>45822</v>
      </c>
      <c r="I270" s="2">
        <v>45822</v>
      </c>
      <c r="J270" t="s">
        <v>43</v>
      </c>
      <c r="K270" s="4">
        <v>2474411.64</v>
      </c>
      <c r="L270" t="s">
        <v>9</v>
      </c>
      <c r="M270" s="4">
        <v>2474411.64</v>
      </c>
      <c r="N270" t="s">
        <v>9</v>
      </c>
      <c r="O270" s="4">
        <v>2474411.64</v>
      </c>
      <c r="P270" t="s">
        <v>10</v>
      </c>
      <c r="Q270" t="s">
        <v>10</v>
      </c>
      <c r="R270" t="s">
        <v>10</v>
      </c>
      <c r="S270" t="s">
        <v>10</v>
      </c>
      <c r="T270" t="s">
        <v>476</v>
      </c>
      <c r="U270" t="s">
        <v>34</v>
      </c>
      <c r="V270" t="s">
        <v>10</v>
      </c>
      <c r="W270" t="s">
        <v>10</v>
      </c>
      <c r="X270" t="str">
        <f t="shared" si="1"/>
        <v>VENTA MOS2</v>
      </c>
      <c r="Y270" t="s">
        <v>20444</v>
      </c>
      <c r="Z270" t="s">
        <v>20443</v>
      </c>
      <c r="AA270" t="s">
        <v>20448</v>
      </c>
      <c r="AB270" t="str">
        <f>VLOOKUP(E270,Ventas!H:W,16,0)</f>
        <v>MOS2</v>
      </c>
    </row>
    <row r="271" spans="1:28" x14ac:dyDescent="0.2">
      <c r="A271" t="s">
        <v>2355</v>
      </c>
      <c r="B271" t="s">
        <v>2356</v>
      </c>
      <c r="C271" t="s">
        <v>10</v>
      </c>
      <c r="D271" t="s">
        <v>10</v>
      </c>
      <c r="E271" t="s">
        <v>2555</v>
      </c>
      <c r="F271" t="s">
        <v>2556</v>
      </c>
      <c r="G271" t="s">
        <v>2202</v>
      </c>
      <c r="H271" s="2">
        <v>45824</v>
      </c>
      <c r="I271" s="2">
        <v>45824</v>
      </c>
      <c r="J271" t="s">
        <v>43</v>
      </c>
      <c r="K271" s="4">
        <v>2668212.08</v>
      </c>
      <c r="L271" t="s">
        <v>9</v>
      </c>
      <c r="M271" s="4">
        <v>2668212.08</v>
      </c>
      <c r="N271" t="s">
        <v>9</v>
      </c>
      <c r="O271" s="4">
        <v>2668212.08</v>
      </c>
      <c r="P271" t="s">
        <v>10</v>
      </c>
      <c r="Q271" t="s">
        <v>10</v>
      </c>
      <c r="R271" t="s">
        <v>10</v>
      </c>
      <c r="S271" t="s">
        <v>10</v>
      </c>
      <c r="T271" t="s">
        <v>476</v>
      </c>
      <c r="U271" t="s">
        <v>34</v>
      </c>
      <c r="V271" t="s">
        <v>10</v>
      </c>
      <c r="W271" t="s">
        <v>10</v>
      </c>
      <c r="X271" t="str">
        <f t="shared" si="1"/>
        <v>VENTA MOS2</v>
      </c>
      <c r="Y271" t="s">
        <v>20444</v>
      </c>
      <c r="Z271" t="s">
        <v>20443</v>
      </c>
      <c r="AA271" t="s">
        <v>20448</v>
      </c>
      <c r="AB271" t="str">
        <f>VLOOKUP(E271,Ventas!H:W,16,0)</f>
        <v>MOS2</v>
      </c>
    </row>
    <row r="272" spans="1:28" x14ac:dyDescent="0.2">
      <c r="A272" t="s">
        <v>2355</v>
      </c>
      <c r="B272" t="s">
        <v>2356</v>
      </c>
      <c r="C272" t="s">
        <v>10</v>
      </c>
      <c r="D272" t="s">
        <v>10</v>
      </c>
      <c r="E272" t="s">
        <v>2557</v>
      </c>
      <c r="F272" t="s">
        <v>2558</v>
      </c>
      <c r="G272" t="s">
        <v>2202</v>
      </c>
      <c r="H272" s="2">
        <v>45827</v>
      </c>
      <c r="I272" s="2">
        <v>45827</v>
      </c>
      <c r="J272" t="s">
        <v>43</v>
      </c>
      <c r="K272" s="4">
        <v>1611967.83</v>
      </c>
      <c r="L272" t="s">
        <v>9</v>
      </c>
      <c r="M272" s="4">
        <v>1611967.83</v>
      </c>
      <c r="N272" t="s">
        <v>9</v>
      </c>
      <c r="O272" s="4">
        <v>1611967.83</v>
      </c>
      <c r="P272" t="s">
        <v>10</v>
      </c>
      <c r="Q272" t="s">
        <v>10</v>
      </c>
      <c r="R272" t="s">
        <v>10</v>
      </c>
      <c r="S272" t="s">
        <v>10</v>
      </c>
      <c r="T272" t="s">
        <v>537</v>
      </c>
      <c r="U272" t="s">
        <v>34</v>
      </c>
      <c r="V272" t="s">
        <v>10</v>
      </c>
      <c r="W272" t="s">
        <v>10</v>
      </c>
      <c r="X272" t="str">
        <f t="shared" si="1"/>
        <v>VENTA FEMO</v>
      </c>
      <c r="Y272" t="s">
        <v>20444</v>
      </c>
      <c r="Z272" t="s">
        <v>20443</v>
      </c>
      <c r="AA272" t="s">
        <v>20448</v>
      </c>
      <c r="AB272" t="str">
        <f>VLOOKUP(E272,Ventas!H:W,16,0)</f>
        <v>FEMO</v>
      </c>
    </row>
    <row r="273" spans="1:28" x14ac:dyDescent="0.2">
      <c r="A273" t="s">
        <v>2355</v>
      </c>
      <c r="B273" t="s">
        <v>2356</v>
      </c>
      <c r="C273" t="s">
        <v>10</v>
      </c>
      <c r="D273" t="s">
        <v>10</v>
      </c>
      <c r="E273" t="s">
        <v>2559</v>
      </c>
      <c r="F273" t="s">
        <v>2560</v>
      </c>
      <c r="G273" t="s">
        <v>2202</v>
      </c>
      <c r="H273" s="2">
        <v>45834</v>
      </c>
      <c r="I273" s="2">
        <v>45834</v>
      </c>
      <c r="J273" t="s">
        <v>43</v>
      </c>
      <c r="K273" s="4">
        <v>15720</v>
      </c>
      <c r="L273" t="s">
        <v>9</v>
      </c>
      <c r="M273" s="4">
        <v>15720</v>
      </c>
      <c r="N273" t="s">
        <v>9</v>
      </c>
      <c r="O273" s="4">
        <v>15720</v>
      </c>
      <c r="P273" t="s">
        <v>10</v>
      </c>
      <c r="Q273" t="s">
        <v>10</v>
      </c>
      <c r="R273" t="s">
        <v>10</v>
      </c>
      <c r="S273" t="s">
        <v>10</v>
      </c>
      <c r="T273" t="s">
        <v>476</v>
      </c>
      <c r="U273" t="s">
        <v>34</v>
      </c>
      <c r="V273" t="s">
        <v>10</v>
      </c>
      <c r="W273" t="s">
        <v>10</v>
      </c>
      <c r="X273" s="15" t="s">
        <v>20314</v>
      </c>
      <c r="Y273" t="s">
        <v>20444</v>
      </c>
      <c r="Z273" t="s">
        <v>20443</v>
      </c>
      <c r="AA273" t="s">
        <v>20448</v>
      </c>
      <c r="AB273" t="str">
        <f>VLOOKUP(E273,Ventas!H:W,16,0)</f>
        <v>SERV</v>
      </c>
    </row>
    <row r="274" spans="1:28" x14ac:dyDescent="0.2">
      <c r="A274" t="s">
        <v>2355</v>
      </c>
      <c r="B274" t="s">
        <v>2356</v>
      </c>
      <c r="C274" t="s">
        <v>10</v>
      </c>
      <c r="D274" t="s">
        <v>10</v>
      </c>
      <c r="E274" t="s">
        <v>2561</v>
      </c>
      <c r="F274" t="s">
        <v>2562</v>
      </c>
      <c r="G274" t="s">
        <v>2222</v>
      </c>
      <c r="H274" s="2">
        <v>45838</v>
      </c>
      <c r="I274" s="2">
        <v>45838</v>
      </c>
      <c r="J274" t="s">
        <v>43</v>
      </c>
      <c r="K274" s="4">
        <v>47051.34</v>
      </c>
      <c r="L274" t="s">
        <v>9</v>
      </c>
      <c r="M274" s="4">
        <v>47051.34</v>
      </c>
      <c r="N274" t="s">
        <v>9</v>
      </c>
      <c r="O274" s="4">
        <v>47051.34</v>
      </c>
      <c r="P274" t="s">
        <v>10</v>
      </c>
      <c r="Q274" t="s">
        <v>10</v>
      </c>
      <c r="R274" t="s">
        <v>10</v>
      </c>
      <c r="S274" t="s">
        <v>10</v>
      </c>
      <c r="T274" t="s">
        <v>476</v>
      </c>
      <c r="U274" t="s">
        <v>34</v>
      </c>
      <c r="V274" t="s">
        <v>10</v>
      </c>
      <c r="W274" t="s">
        <v>10</v>
      </c>
      <c r="X274" t="str">
        <f t="shared" si="1"/>
        <v>VENTA MOS2</v>
      </c>
      <c r="Y274" t="s">
        <v>20444</v>
      </c>
      <c r="Z274" t="s">
        <v>20443</v>
      </c>
      <c r="AA274" t="s">
        <v>20448</v>
      </c>
      <c r="AB274" t="str">
        <f>VLOOKUP(E274,Ventas!H:W,16,0)</f>
        <v>MOS2</v>
      </c>
    </row>
    <row r="275" spans="1:28" x14ac:dyDescent="0.2">
      <c r="A275" t="s">
        <v>2355</v>
      </c>
      <c r="B275" t="s">
        <v>2356</v>
      </c>
      <c r="C275" t="s">
        <v>10</v>
      </c>
      <c r="D275" t="s">
        <v>10</v>
      </c>
      <c r="E275" t="s">
        <v>2563</v>
      </c>
      <c r="F275" t="s">
        <v>2564</v>
      </c>
      <c r="G275" t="s">
        <v>2222</v>
      </c>
      <c r="H275" s="2">
        <v>45838</v>
      </c>
      <c r="I275" s="2">
        <v>45838</v>
      </c>
      <c r="J275" t="s">
        <v>43</v>
      </c>
      <c r="K275" s="4">
        <v>45431.42</v>
      </c>
      <c r="L275" t="s">
        <v>9</v>
      </c>
      <c r="M275" s="4">
        <v>45431.42</v>
      </c>
      <c r="N275" t="s">
        <v>9</v>
      </c>
      <c r="O275" s="4">
        <v>45431.42</v>
      </c>
      <c r="P275" t="s">
        <v>10</v>
      </c>
      <c r="Q275" t="s">
        <v>10</v>
      </c>
      <c r="R275" t="s">
        <v>10</v>
      </c>
      <c r="S275" t="s">
        <v>10</v>
      </c>
      <c r="T275" t="s">
        <v>476</v>
      </c>
      <c r="U275" t="s">
        <v>34</v>
      </c>
      <c r="V275" t="s">
        <v>10</v>
      </c>
      <c r="W275" t="s">
        <v>10</v>
      </c>
      <c r="X275" t="str">
        <f t="shared" si="1"/>
        <v>VENTA MOS2</v>
      </c>
      <c r="Y275" t="s">
        <v>20444</v>
      </c>
      <c r="Z275" t="s">
        <v>20443</v>
      </c>
      <c r="AA275" t="s">
        <v>20448</v>
      </c>
      <c r="AB275" t="str">
        <f>VLOOKUP(E275,Ventas!H:W,16,0)</f>
        <v>MOS2</v>
      </c>
    </row>
    <row r="276" spans="1:28" x14ac:dyDescent="0.2">
      <c r="A276" t="s">
        <v>2355</v>
      </c>
      <c r="B276" t="s">
        <v>2356</v>
      </c>
      <c r="C276" t="s">
        <v>10</v>
      </c>
      <c r="D276" t="s">
        <v>10</v>
      </c>
      <c r="E276" t="s">
        <v>2565</v>
      </c>
      <c r="F276" t="s">
        <v>2566</v>
      </c>
      <c r="G276" t="s">
        <v>2222</v>
      </c>
      <c r="H276" s="2">
        <v>45838</v>
      </c>
      <c r="I276" s="2">
        <v>45838</v>
      </c>
      <c r="J276" t="s">
        <v>43</v>
      </c>
      <c r="K276" s="4">
        <v>46461.83</v>
      </c>
      <c r="L276" t="s">
        <v>9</v>
      </c>
      <c r="M276" s="4">
        <v>46461.83</v>
      </c>
      <c r="N276" t="s">
        <v>9</v>
      </c>
      <c r="O276" s="4">
        <v>46461.83</v>
      </c>
      <c r="P276" t="s">
        <v>10</v>
      </c>
      <c r="Q276" t="s">
        <v>10</v>
      </c>
      <c r="R276" t="s">
        <v>10</v>
      </c>
      <c r="S276" t="s">
        <v>10</v>
      </c>
      <c r="T276" t="s">
        <v>476</v>
      </c>
      <c r="U276" t="s">
        <v>34</v>
      </c>
      <c r="V276" t="s">
        <v>10</v>
      </c>
      <c r="W276" t="s">
        <v>10</v>
      </c>
      <c r="X276" t="str">
        <f t="shared" si="1"/>
        <v>VENTA MOS2</v>
      </c>
      <c r="Y276" t="s">
        <v>20444</v>
      </c>
      <c r="Z276" t="s">
        <v>20443</v>
      </c>
      <c r="AA276" t="s">
        <v>20448</v>
      </c>
      <c r="AB276" t="str">
        <f>VLOOKUP(E276,Ventas!H:W,16,0)</f>
        <v>MOS2</v>
      </c>
    </row>
    <row r="277" spans="1:28" x14ac:dyDescent="0.2">
      <c r="A277" t="s">
        <v>2355</v>
      </c>
      <c r="B277" t="s">
        <v>2356</v>
      </c>
      <c r="C277" t="s">
        <v>10</v>
      </c>
      <c r="D277" t="s">
        <v>10</v>
      </c>
      <c r="E277" t="s">
        <v>2567</v>
      </c>
      <c r="F277" t="s">
        <v>2568</v>
      </c>
      <c r="G277" t="s">
        <v>2222</v>
      </c>
      <c r="H277" s="2">
        <v>45838</v>
      </c>
      <c r="I277" s="2">
        <v>45838</v>
      </c>
      <c r="J277" t="s">
        <v>43</v>
      </c>
      <c r="K277" s="4">
        <v>43708.99</v>
      </c>
      <c r="L277" t="s">
        <v>9</v>
      </c>
      <c r="M277" s="4">
        <v>43708.99</v>
      </c>
      <c r="N277" t="s">
        <v>9</v>
      </c>
      <c r="O277" s="4">
        <v>43708.99</v>
      </c>
      <c r="P277" t="s">
        <v>10</v>
      </c>
      <c r="Q277" t="s">
        <v>10</v>
      </c>
      <c r="R277" t="s">
        <v>10</v>
      </c>
      <c r="S277" t="s">
        <v>10</v>
      </c>
      <c r="T277" t="s">
        <v>476</v>
      </c>
      <c r="U277" t="s">
        <v>34</v>
      </c>
      <c r="V277" t="s">
        <v>10</v>
      </c>
      <c r="W277" t="s">
        <v>10</v>
      </c>
      <c r="X277" t="str">
        <f t="shared" si="1"/>
        <v>VENTA MOS2</v>
      </c>
      <c r="Y277" t="s">
        <v>20444</v>
      </c>
      <c r="Z277" t="s">
        <v>20443</v>
      </c>
      <c r="AA277" t="s">
        <v>20448</v>
      </c>
      <c r="AB277" t="str">
        <f>VLOOKUP(E277,Ventas!H:W,16,0)</f>
        <v>MOS2</v>
      </c>
    </row>
    <row r="278" spans="1:28" x14ac:dyDescent="0.2">
      <c r="A278" t="s">
        <v>2355</v>
      </c>
      <c r="B278" t="s">
        <v>2356</v>
      </c>
      <c r="C278" t="s">
        <v>10</v>
      </c>
      <c r="D278" t="s">
        <v>10</v>
      </c>
      <c r="E278" t="s">
        <v>2569</v>
      </c>
      <c r="F278" t="s">
        <v>2570</v>
      </c>
      <c r="G278" t="s">
        <v>2222</v>
      </c>
      <c r="H278" s="2">
        <v>45838</v>
      </c>
      <c r="I278" s="2">
        <v>45838</v>
      </c>
      <c r="J278" t="s">
        <v>43</v>
      </c>
      <c r="K278" s="4">
        <v>46830.15</v>
      </c>
      <c r="L278" t="s">
        <v>9</v>
      </c>
      <c r="M278" s="4">
        <v>46830.15</v>
      </c>
      <c r="N278" t="s">
        <v>9</v>
      </c>
      <c r="O278" s="4">
        <v>46830.15</v>
      </c>
      <c r="P278" t="s">
        <v>10</v>
      </c>
      <c r="Q278" t="s">
        <v>10</v>
      </c>
      <c r="R278" t="s">
        <v>10</v>
      </c>
      <c r="S278" t="s">
        <v>10</v>
      </c>
      <c r="T278" t="s">
        <v>476</v>
      </c>
      <c r="U278" t="s">
        <v>34</v>
      </c>
      <c r="V278" t="s">
        <v>10</v>
      </c>
      <c r="W278" t="s">
        <v>10</v>
      </c>
      <c r="X278" t="str">
        <f t="shared" si="1"/>
        <v>VENTA MOS2</v>
      </c>
      <c r="Y278" t="s">
        <v>20444</v>
      </c>
      <c r="Z278" t="s">
        <v>20443</v>
      </c>
      <c r="AA278" t="s">
        <v>20448</v>
      </c>
      <c r="AB278" t="str">
        <f>VLOOKUP(E278,Ventas!H:W,16,0)</f>
        <v>MOS2</v>
      </c>
    </row>
    <row r="279" spans="1:28" x14ac:dyDescent="0.2">
      <c r="A279" t="s">
        <v>2355</v>
      </c>
      <c r="B279" t="s">
        <v>2356</v>
      </c>
      <c r="C279" t="s">
        <v>10</v>
      </c>
      <c r="D279" t="s">
        <v>10</v>
      </c>
      <c r="E279" t="s">
        <v>2571</v>
      </c>
      <c r="F279" t="s">
        <v>2572</v>
      </c>
      <c r="G279" t="s">
        <v>2222</v>
      </c>
      <c r="H279" s="2">
        <v>45838</v>
      </c>
      <c r="I279" s="2">
        <v>45838</v>
      </c>
      <c r="J279" t="s">
        <v>43</v>
      </c>
      <c r="K279" s="4">
        <v>46914.02</v>
      </c>
      <c r="L279" t="s">
        <v>9</v>
      </c>
      <c r="M279" s="4">
        <v>46914.02</v>
      </c>
      <c r="N279" t="s">
        <v>9</v>
      </c>
      <c r="O279" s="4">
        <v>46914.02</v>
      </c>
      <c r="P279" t="s">
        <v>10</v>
      </c>
      <c r="Q279" t="s">
        <v>10</v>
      </c>
      <c r="R279" t="s">
        <v>10</v>
      </c>
      <c r="S279" t="s">
        <v>10</v>
      </c>
      <c r="T279" t="s">
        <v>476</v>
      </c>
      <c r="U279" t="s">
        <v>34</v>
      </c>
      <c r="V279" t="s">
        <v>10</v>
      </c>
      <c r="W279" t="s">
        <v>10</v>
      </c>
      <c r="X279" t="str">
        <f t="shared" si="1"/>
        <v>VENTA MOS2</v>
      </c>
      <c r="Y279" t="s">
        <v>20444</v>
      </c>
      <c r="Z279" t="s">
        <v>20443</v>
      </c>
      <c r="AA279" t="s">
        <v>20448</v>
      </c>
      <c r="AB279" t="str">
        <f>VLOOKUP(E279,Ventas!H:W,16,0)</f>
        <v>MOS2</v>
      </c>
    </row>
    <row r="280" spans="1:28" x14ac:dyDescent="0.2">
      <c r="A280" t="s">
        <v>2355</v>
      </c>
      <c r="B280" t="s">
        <v>2356</v>
      </c>
      <c r="C280" t="s">
        <v>10</v>
      </c>
      <c r="D280" t="s">
        <v>10</v>
      </c>
      <c r="E280" t="s">
        <v>1019</v>
      </c>
      <c r="F280" t="s">
        <v>2573</v>
      </c>
      <c r="G280" t="s">
        <v>1989</v>
      </c>
      <c r="H280" s="2">
        <v>45670</v>
      </c>
      <c r="I280" s="2">
        <v>45670</v>
      </c>
      <c r="J280" t="s">
        <v>43</v>
      </c>
      <c r="K280" s="4">
        <v>-3021433.27</v>
      </c>
      <c r="L280" t="s">
        <v>9</v>
      </c>
      <c r="M280" s="4">
        <v>-3021433.27</v>
      </c>
      <c r="N280" t="s">
        <v>9</v>
      </c>
      <c r="O280" s="4">
        <v>-3021433.27</v>
      </c>
      <c r="P280" t="s">
        <v>10</v>
      </c>
      <c r="Q280" t="s">
        <v>1019</v>
      </c>
      <c r="R280" t="s">
        <v>1019</v>
      </c>
      <c r="S280" t="s">
        <v>10</v>
      </c>
      <c r="T280" t="s">
        <v>44</v>
      </c>
      <c r="U280" t="s">
        <v>13</v>
      </c>
      <c r="V280" t="s">
        <v>10</v>
      </c>
      <c r="W280" t="s">
        <v>10</v>
      </c>
      <c r="X280" s="69" t="s">
        <v>20309</v>
      </c>
      <c r="Y280" s="69"/>
      <c r="Z280" s="69"/>
      <c r="AA280" s="69"/>
      <c r="AB280" t="e">
        <f>VLOOKUP(E280,Ventas!H:W,16,0)</f>
        <v>#N/A</v>
      </c>
    </row>
    <row r="281" spans="1:28" x14ac:dyDescent="0.2">
      <c r="A281" t="s">
        <v>2355</v>
      </c>
      <c r="B281" t="s">
        <v>2356</v>
      </c>
      <c r="C281" t="s">
        <v>10</v>
      </c>
      <c r="D281" t="s">
        <v>10</v>
      </c>
      <c r="E281" t="s">
        <v>1019</v>
      </c>
      <c r="F281" t="s">
        <v>2574</v>
      </c>
      <c r="G281" t="s">
        <v>1989</v>
      </c>
      <c r="H281" s="2">
        <v>45699</v>
      </c>
      <c r="I281" s="2">
        <v>45699</v>
      </c>
      <c r="J281" t="s">
        <v>43</v>
      </c>
      <c r="K281" s="4">
        <v>-5387417.0199999996</v>
      </c>
      <c r="L281" t="s">
        <v>9</v>
      </c>
      <c r="M281" s="4">
        <v>-5387417.0199999996</v>
      </c>
      <c r="N281" t="s">
        <v>9</v>
      </c>
      <c r="O281" s="4">
        <v>-5387417.0199999996</v>
      </c>
      <c r="P281" t="s">
        <v>10</v>
      </c>
      <c r="Q281" t="s">
        <v>1019</v>
      </c>
      <c r="R281" t="s">
        <v>1019</v>
      </c>
      <c r="S281" t="s">
        <v>10</v>
      </c>
      <c r="T281" t="s">
        <v>44</v>
      </c>
      <c r="U281" t="s">
        <v>17</v>
      </c>
      <c r="V281" t="s">
        <v>10</v>
      </c>
      <c r="W281" t="s">
        <v>10</v>
      </c>
      <c r="X281" s="69" t="s">
        <v>20309</v>
      </c>
      <c r="Y281" s="69"/>
      <c r="Z281" s="69"/>
      <c r="AA281" s="69"/>
      <c r="AB281" t="e">
        <f>VLOOKUP(E281,Ventas!H:W,16,0)</f>
        <v>#N/A</v>
      </c>
    </row>
    <row r="282" spans="1:28" x14ac:dyDescent="0.2">
      <c r="A282" t="s">
        <v>2355</v>
      </c>
      <c r="B282" t="s">
        <v>2356</v>
      </c>
      <c r="C282" t="s">
        <v>10</v>
      </c>
      <c r="D282" t="s">
        <v>10</v>
      </c>
      <c r="E282" t="s">
        <v>2575</v>
      </c>
      <c r="F282" t="s">
        <v>2576</v>
      </c>
      <c r="G282" t="s">
        <v>1989</v>
      </c>
      <c r="H282" s="2">
        <v>45707</v>
      </c>
      <c r="I282" s="2">
        <v>45707</v>
      </c>
      <c r="J282" t="s">
        <v>43</v>
      </c>
      <c r="K282" s="4">
        <v>-2532841.9500000002</v>
      </c>
      <c r="L282" t="s">
        <v>9</v>
      </c>
      <c r="M282" s="4">
        <v>-2532841.9500000002</v>
      </c>
      <c r="N282" t="s">
        <v>9</v>
      </c>
      <c r="O282" s="4">
        <v>-2532841.9500000002</v>
      </c>
      <c r="P282" t="s">
        <v>10</v>
      </c>
      <c r="Q282" t="s">
        <v>2575</v>
      </c>
      <c r="R282" t="s">
        <v>2575</v>
      </c>
      <c r="S282" t="s">
        <v>10</v>
      </c>
      <c r="T282" t="s">
        <v>44</v>
      </c>
      <c r="U282" t="s">
        <v>17</v>
      </c>
      <c r="V282" t="s">
        <v>10</v>
      </c>
      <c r="W282" t="s">
        <v>10</v>
      </c>
      <c r="X282" s="69" t="s">
        <v>20309</v>
      </c>
      <c r="Y282" s="69"/>
      <c r="Z282" s="69"/>
      <c r="AA282" s="69"/>
      <c r="AB282" t="e">
        <f>VLOOKUP(E282,Ventas!H:W,16,0)</f>
        <v>#N/A</v>
      </c>
    </row>
    <row r="283" spans="1:28" x14ac:dyDescent="0.2">
      <c r="A283" t="s">
        <v>2355</v>
      </c>
      <c r="B283" t="s">
        <v>2356</v>
      </c>
      <c r="C283" t="s">
        <v>10</v>
      </c>
      <c r="D283" t="s">
        <v>10</v>
      </c>
      <c r="E283" t="s">
        <v>2575</v>
      </c>
      <c r="F283" t="s">
        <v>2577</v>
      </c>
      <c r="G283" t="s">
        <v>1989</v>
      </c>
      <c r="H283" s="2">
        <v>45714</v>
      </c>
      <c r="I283" s="2">
        <v>45714</v>
      </c>
      <c r="J283" t="s">
        <v>43</v>
      </c>
      <c r="K283" s="4">
        <v>-1486523.89</v>
      </c>
      <c r="L283" t="s">
        <v>9</v>
      </c>
      <c r="M283" s="4">
        <v>-1486523.89</v>
      </c>
      <c r="N283" t="s">
        <v>9</v>
      </c>
      <c r="O283" s="4">
        <v>-1486523.89</v>
      </c>
      <c r="P283" t="s">
        <v>10</v>
      </c>
      <c r="Q283" t="s">
        <v>2575</v>
      </c>
      <c r="R283" t="s">
        <v>2575</v>
      </c>
      <c r="S283" t="s">
        <v>10</v>
      </c>
      <c r="T283" t="s">
        <v>44</v>
      </c>
      <c r="U283" t="s">
        <v>17</v>
      </c>
      <c r="V283" t="s">
        <v>10</v>
      </c>
      <c r="W283" t="s">
        <v>10</v>
      </c>
      <c r="X283" s="69" t="s">
        <v>20309</v>
      </c>
      <c r="Y283" s="69"/>
      <c r="Z283" s="69"/>
      <c r="AA283" s="69"/>
      <c r="AB283" t="e">
        <f>VLOOKUP(E283,Ventas!H:W,16,0)</f>
        <v>#N/A</v>
      </c>
    </row>
    <row r="284" spans="1:28" x14ac:dyDescent="0.2">
      <c r="A284" t="s">
        <v>2355</v>
      </c>
      <c r="B284" t="s">
        <v>2356</v>
      </c>
      <c r="C284" t="s">
        <v>10</v>
      </c>
      <c r="D284" t="s">
        <v>10</v>
      </c>
      <c r="E284" t="s">
        <v>1019</v>
      </c>
      <c r="F284" t="s">
        <v>2578</v>
      </c>
      <c r="G284" t="s">
        <v>1989</v>
      </c>
      <c r="H284" s="2">
        <v>45735</v>
      </c>
      <c r="I284" s="2">
        <v>45735</v>
      </c>
      <c r="J284" t="s">
        <v>43</v>
      </c>
      <c r="K284" s="4">
        <v>-4098562.3</v>
      </c>
      <c r="L284" t="s">
        <v>9</v>
      </c>
      <c r="M284" s="4">
        <v>-4098562.3</v>
      </c>
      <c r="N284" t="s">
        <v>9</v>
      </c>
      <c r="O284" s="4">
        <v>-4098562.3</v>
      </c>
      <c r="P284" t="s">
        <v>10</v>
      </c>
      <c r="Q284" t="s">
        <v>1019</v>
      </c>
      <c r="R284" t="s">
        <v>1019</v>
      </c>
      <c r="S284" t="s">
        <v>10</v>
      </c>
      <c r="T284" t="s">
        <v>44</v>
      </c>
      <c r="U284" t="s">
        <v>21</v>
      </c>
      <c r="V284" t="s">
        <v>10</v>
      </c>
      <c r="W284" t="s">
        <v>10</v>
      </c>
      <c r="X284" s="69" t="s">
        <v>20309</v>
      </c>
      <c r="Y284" s="69"/>
      <c r="Z284" s="69"/>
      <c r="AA284" s="69"/>
      <c r="AB284" t="e">
        <f>VLOOKUP(E284,Ventas!H:W,16,0)</f>
        <v>#N/A</v>
      </c>
    </row>
    <row r="285" spans="1:28" x14ac:dyDescent="0.2">
      <c r="A285" t="s">
        <v>2355</v>
      </c>
      <c r="B285" t="s">
        <v>2356</v>
      </c>
      <c r="C285" t="s">
        <v>10</v>
      </c>
      <c r="D285" t="s">
        <v>10</v>
      </c>
      <c r="E285" t="s">
        <v>1019</v>
      </c>
      <c r="F285" t="s">
        <v>2579</v>
      </c>
      <c r="G285" t="s">
        <v>1989</v>
      </c>
      <c r="H285" s="2">
        <v>45736</v>
      </c>
      <c r="I285" s="2">
        <v>45736</v>
      </c>
      <c r="J285" t="s">
        <v>43</v>
      </c>
      <c r="K285" s="4">
        <v>-4497951.1900000004</v>
      </c>
      <c r="L285" t="s">
        <v>9</v>
      </c>
      <c r="M285" s="4">
        <v>-4497951.1900000004</v>
      </c>
      <c r="N285" t="s">
        <v>9</v>
      </c>
      <c r="O285" s="4">
        <v>-4497951.1900000004</v>
      </c>
      <c r="P285" t="s">
        <v>10</v>
      </c>
      <c r="Q285" t="s">
        <v>1019</v>
      </c>
      <c r="R285" t="s">
        <v>1019</v>
      </c>
      <c r="S285" t="s">
        <v>10</v>
      </c>
      <c r="T285" t="s">
        <v>44</v>
      </c>
      <c r="U285" t="s">
        <v>21</v>
      </c>
      <c r="V285" t="s">
        <v>10</v>
      </c>
      <c r="W285" t="s">
        <v>10</v>
      </c>
      <c r="X285" s="69" t="s">
        <v>20309</v>
      </c>
      <c r="Y285" s="69"/>
      <c r="Z285" s="69"/>
      <c r="AA285" s="69"/>
      <c r="AB285" t="e">
        <f>VLOOKUP(E285,Ventas!H:W,16,0)</f>
        <v>#N/A</v>
      </c>
    </row>
    <row r="286" spans="1:28" x14ac:dyDescent="0.2">
      <c r="A286" t="s">
        <v>2355</v>
      </c>
      <c r="B286" t="s">
        <v>2356</v>
      </c>
      <c r="C286" t="s">
        <v>10</v>
      </c>
      <c r="D286" t="s">
        <v>10</v>
      </c>
      <c r="E286" t="s">
        <v>1019</v>
      </c>
      <c r="F286" t="s">
        <v>2580</v>
      </c>
      <c r="G286" t="s">
        <v>1989</v>
      </c>
      <c r="H286" s="2">
        <v>45741</v>
      </c>
      <c r="I286" s="2">
        <v>45741</v>
      </c>
      <c r="J286" t="s">
        <v>43</v>
      </c>
      <c r="K286" s="4">
        <v>-2913442.23</v>
      </c>
      <c r="L286" t="s">
        <v>9</v>
      </c>
      <c r="M286" s="4">
        <v>-2913442.23</v>
      </c>
      <c r="N286" t="s">
        <v>9</v>
      </c>
      <c r="O286" s="4">
        <v>-2913442.23</v>
      </c>
      <c r="P286" t="s">
        <v>10</v>
      </c>
      <c r="Q286" t="s">
        <v>1019</v>
      </c>
      <c r="R286" t="s">
        <v>1019</v>
      </c>
      <c r="S286" t="s">
        <v>10</v>
      </c>
      <c r="T286" t="s">
        <v>44</v>
      </c>
      <c r="U286" t="s">
        <v>21</v>
      </c>
      <c r="V286" t="s">
        <v>10</v>
      </c>
      <c r="W286" t="s">
        <v>10</v>
      </c>
      <c r="X286" s="69" t="s">
        <v>20309</v>
      </c>
      <c r="Y286" s="69"/>
      <c r="Z286" s="69"/>
      <c r="AA286" s="69"/>
      <c r="AB286" t="e">
        <f>VLOOKUP(E286,Ventas!H:W,16,0)</f>
        <v>#N/A</v>
      </c>
    </row>
    <row r="287" spans="1:28" x14ac:dyDescent="0.2">
      <c r="A287" t="s">
        <v>2355</v>
      </c>
      <c r="B287" t="s">
        <v>2356</v>
      </c>
      <c r="C287" t="s">
        <v>10</v>
      </c>
      <c r="D287" t="s">
        <v>10</v>
      </c>
      <c r="E287" t="s">
        <v>2575</v>
      </c>
      <c r="F287" t="s">
        <v>2581</v>
      </c>
      <c r="G287" t="s">
        <v>1989</v>
      </c>
      <c r="H287" s="2">
        <v>45751</v>
      </c>
      <c r="I287" s="2">
        <v>45751</v>
      </c>
      <c r="J287" t="s">
        <v>43</v>
      </c>
      <c r="K287" s="4">
        <v>-4935970.3</v>
      </c>
      <c r="L287" t="s">
        <v>9</v>
      </c>
      <c r="M287" s="4">
        <v>-4935970.3</v>
      </c>
      <c r="N287" t="s">
        <v>9</v>
      </c>
      <c r="O287" s="4">
        <v>-4935970.3</v>
      </c>
      <c r="P287" t="s">
        <v>10</v>
      </c>
      <c r="Q287" t="s">
        <v>2575</v>
      </c>
      <c r="R287" t="s">
        <v>2575</v>
      </c>
      <c r="S287" t="s">
        <v>10</v>
      </c>
      <c r="T287" t="s">
        <v>44</v>
      </c>
      <c r="U287" t="s">
        <v>25</v>
      </c>
      <c r="V287" t="s">
        <v>10</v>
      </c>
      <c r="W287" t="s">
        <v>10</v>
      </c>
      <c r="X287" s="69" t="s">
        <v>20309</v>
      </c>
      <c r="Y287" s="69"/>
      <c r="Z287" s="69"/>
      <c r="AA287" s="69"/>
      <c r="AB287" t="e">
        <f>VLOOKUP(E287,Ventas!H:W,16,0)</f>
        <v>#N/A</v>
      </c>
    </row>
    <row r="288" spans="1:28" x14ac:dyDescent="0.2">
      <c r="A288" t="s">
        <v>2355</v>
      </c>
      <c r="B288" t="s">
        <v>2356</v>
      </c>
      <c r="C288" t="s">
        <v>10</v>
      </c>
      <c r="D288" t="s">
        <v>10</v>
      </c>
      <c r="E288" t="s">
        <v>2575</v>
      </c>
      <c r="F288" t="s">
        <v>2582</v>
      </c>
      <c r="G288" t="s">
        <v>1989</v>
      </c>
      <c r="H288" s="2">
        <v>45758</v>
      </c>
      <c r="I288" s="2">
        <v>45758</v>
      </c>
      <c r="J288" t="s">
        <v>43</v>
      </c>
      <c r="K288" s="4">
        <v>-3835796.98</v>
      </c>
      <c r="L288" t="s">
        <v>9</v>
      </c>
      <c r="M288" s="4">
        <v>-3835796.98</v>
      </c>
      <c r="N288" t="s">
        <v>9</v>
      </c>
      <c r="O288" s="4">
        <v>-3835796.98</v>
      </c>
      <c r="P288" t="s">
        <v>10</v>
      </c>
      <c r="Q288" t="s">
        <v>2575</v>
      </c>
      <c r="R288" t="s">
        <v>2575</v>
      </c>
      <c r="S288" t="s">
        <v>10</v>
      </c>
      <c r="T288" t="s">
        <v>44</v>
      </c>
      <c r="U288" t="s">
        <v>25</v>
      </c>
      <c r="V288" t="s">
        <v>10</v>
      </c>
      <c r="W288" t="s">
        <v>10</v>
      </c>
      <c r="X288" s="69" t="s">
        <v>20309</v>
      </c>
      <c r="Y288" s="69"/>
      <c r="Z288" s="69"/>
      <c r="AA288" s="69"/>
      <c r="AB288" t="e">
        <f>VLOOKUP(E288,Ventas!H:W,16,0)</f>
        <v>#N/A</v>
      </c>
    </row>
    <row r="289" spans="1:28" x14ac:dyDescent="0.2">
      <c r="A289" t="s">
        <v>2355</v>
      </c>
      <c r="B289" t="s">
        <v>2356</v>
      </c>
      <c r="C289" t="s">
        <v>10</v>
      </c>
      <c r="D289" t="s">
        <v>10</v>
      </c>
      <c r="E289" t="s">
        <v>2575</v>
      </c>
      <c r="F289" t="s">
        <v>2583</v>
      </c>
      <c r="G289" t="s">
        <v>1989</v>
      </c>
      <c r="H289" s="2">
        <v>45761</v>
      </c>
      <c r="I289" s="2">
        <v>45761</v>
      </c>
      <c r="J289" t="s">
        <v>43</v>
      </c>
      <c r="K289" s="4">
        <v>-5658938.8700000001</v>
      </c>
      <c r="L289" t="s">
        <v>9</v>
      </c>
      <c r="M289" s="4">
        <v>-5658938.8700000001</v>
      </c>
      <c r="N289" t="s">
        <v>9</v>
      </c>
      <c r="O289" s="4">
        <v>-5658938.8700000001</v>
      </c>
      <c r="P289" t="s">
        <v>10</v>
      </c>
      <c r="Q289" t="s">
        <v>2575</v>
      </c>
      <c r="R289" t="s">
        <v>2575</v>
      </c>
      <c r="S289" t="s">
        <v>10</v>
      </c>
      <c r="T289" t="s">
        <v>44</v>
      </c>
      <c r="U289" t="s">
        <v>25</v>
      </c>
      <c r="V289" t="s">
        <v>10</v>
      </c>
      <c r="W289" t="s">
        <v>10</v>
      </c>
      <c r="X289" s="69" t="s">
        <v>20309</v>
      </c>
      <c r="Y289" s="69"/>
      <c r="Z289" s="69"/>
      <c r="AA289" s="69"/>
      <c r="AB289" t="e">
        <f>VLOOKUP(E289,Ventas!H:W,16,0)</f>
        <v>#N/A</v>
      </c>
    </row>
    <row r="290" spans="1:28" x14ac:dyDescent="0.2">
      <c r="A290" t="s">
        <v>2355</v>
      </c>
      <c r="B290" t="s">
        <v>2356</v>
      </c>
      <c r="C290" t="s">
        <v>10</v>
      </c>
      <c r="D290" t="s">
        <v>10</v>
      </c>
      <c r="E290" t="s">
        <v>2575</v>
      </c>
      <c r="F290" t="s">
        <v>2584</v>
      </c>
      <c r="G290" t="s">
        <v>1989</v>
      </c>
      <c r="H290" s="2">
        <v>45762</v>
      </c>
      <c r="I290" s="2">
        <v>45762</v>
      </c>
      <c r="J290" t="s">
        <v>43</v>
      </c>
      <c r="K290" s="4">
        <v>-1937822.38</v>
      </c>
      <c r="L290" t="s">
        <v>9</v>
      </c>
      <c r="M290" s="4">
        <v>-1937822.38</v>
      </c>
      <c r="N290" t="s">
        <v>9</v>
      </c>
      <c r="O290" s="4">
        <v>-1937822.38</v>
      </c>
      <c r="P290" t="s">
        <v>10</v>
      </c>
      <c r="Q290" t="s">
        <v>2575</v>
      </c>
      <c r="R290" t="s">
        <v>2575</v>
      </c>
      <c r="S290" t="s">
        <v>10</v>
      </c>
      <c r="T290" t="s">
        <v>44</v>
      </c>
      <c r="U290" t="s">
        <v>25</v>
      </c>
      <c r="V290" t="s">
        <v>10</v>
      </c>
      <c r="W290" t="s">
        <v>10</v>
      </c>
      <c r="X290" s="69" t="s">
        <v>20309</v>
      </c>
      <c r="Y290" s="69"/>
      <c r="Z290" s="69"/>
      <c r="AA290" s="69"/>
      <c r="AB290" t="e">
        <f>VLOOKUP(E290,Ventas!H:W,16,0)</f>
        <v>#N/A</v>
      </c>
    </row>
    <row r="291" spans="1:28" x14ac:dyDescent="0.2">
      <c r="A291" t="s">
        <v>2355</v>
      </c>
      <c r="B291" t="s">
        <v>2356</v>
      </c>
      <c r="C291" t="s">
        <v>10</v>
      </c>
      <c r="D291" t="s">
        <v>10</v>
      </c>
      <c r="E291" t="s">
        <v>2575</v>
      </c>
      <c r="F291" t="s">
        <v>2585</v>
      </c>
      <c r="G291" t="s">
        <v>1989</v>
      </c>
      <c r="H291" s="2">
        <v>45771</v>
      </c>
      <c r="I291" s="2">
        <v>45771</v>
      </c>
      <c r="J291" t="s">
        <v>43</v>
      </c>
      <c r="K291" s="4">
        <v>-2552187.66</v>
      </c>
      <c r="L291" t="s">
        <v>9</v>
      </c>
      <c r="M291" s="4">
        <v>-2552187.66</v>
      </c>
      <c r="N291" t="s">
        <v>9</v>
      </c>
      <c r="O291" s="4">
        <v>-2552187.66</v>
      </c>
      <c r="P291" t="s">
        <v>10</v>
      </c>
      <c r="Q291" t="s">
        <v>2575</v>
      </c>
      <c r="R291" t="s">
        <v>2575</v>
      </c>
      <c r="S291" t="s">
        <v>10</v>
      </c>
      <c r="T291" t="s">
        <v>44</v>
      </c>
      <c r="U291" t="s">
        <v>25</v>
      </c>
      <c r="V291" t="s">
        <v>10</v>
      </c>
      <c r="W291" t="s">
        <v>10</v>
      </c>
      <c r="X291" s="69" t="s">
        <v>20309</v>
      </c>
      <c r="Y291" s="69"/>
      <c r="Z291" s="69"/>
      <c r="AA291" s="69"/>
      <c r="AB291" t="e">
        <f>VLOOKUP(E291,Ventas!H:W,16,0)</f>
        <v>#N/A</v>
      </c>
    </row>
    <row r="292" spans="1:28" x14ac:dyDescent="0.2">
      <c r="A292" t="s">
        <v>2355</v>
      </c>
      <c r="B292" t="s">
        <v>2356</v>
      </c>
      <c r="C292" t="s">
        <v>10</v>
      </c>
      <c r="D292" t="s">
        <v>10</v>
      </c>
      <c r="E292" t="s">
        <v>2575</v>
      </c>
      <c r="F292" t="s">
        <v>2586</v>
      </c>
      <c r="G292" t="s">
        <v>1989</v>
      </c>
      <c r="H292" s="2">
        <v>45771</v>
      </c>
      <c r="I292" s="2">
        <v>45771</v>
      </c>
      <c r="J292" t="s">
        <v>43</v>
      </c>
      <c r="K292" s="4">
        <v>-2464450.12</v>
      </c>
      <c r="L292" t="s">
        <v>9</v>
      </c>
      <c r="M292" s="4">
        <v>-2464450.12</v>
      </c>
      <c r="N292" t="s">
        <v>9</v>
      </c>
      <c r="O292" s="4">
        <v>-2464450.12</v>
      </c>
      <c r="P292" t="s">
        <v>10</v>
      </c>
      <c r="Q292" t="s">
        <v>2575</v>
      </c>
      <c r="R292" t="s">
        <v>2575</v>
      </c>
      <c r="S292" t="s">
        <v>10</v>
      </c>
      <c r="T292" t="s">
        <v>44</v>
      </c>
      <c r="U292" t="s">
        <v>25</v>
      </c>
      <c r="V292" t="s">
        <v>10</v>
      </c>
      <c r="W292" t="s">
        <v>10</v>
      </c>
      <c r="X292" s="69" t="s">
        <v>20309</v>
      </c>
      <c r="Y292" s="69"/>
      <c r="Z292" s="69"/>
      <c r="AA292" s="69"/>
      <c r="AB292" t="e">
        <f>VLOOKUP(E292,Ventas!H:W,16,0)</f>
        <v>#N/A</v>
      </c>
    </row>
    <row r="293" spans="1:28" x14ac:dyDescent="0.2">
      <c r="A293" t="s">
        <v>2355</v>
      </c>
      <c r="B293" t="s">
        <v>2356</v>
      </c>
      <c r="C293" t="s">
        <v>10</v>
      </c>
      <c r="D293" t="s">
        <v>10</v>
      </c>
      <c r="E293" t="s">
        <v>1019</v>
      </c>
      <c r="F293" t="s">
        <v>2587</v>
      </c>
      <c r="G293" t="s">
        <v>1989</v>
      </c>
      <c r="H293" s="2">
        <v>45775</v>
      </c>
      <c r="I293" s="2">
        <v>45775</v>
      </c>
      <c r="J293" t="s">
        <v>43</v>
      </c>
      <c r="K293" s="4">
        <v>-6348118.9400000004</v>
      </c>
      <c r="L293" t="s">
        <v>9</v>
      </c>
      <c r="M293" s="4">
        <v>-6348118.9400000004</v>
      </c>
      <c r="N293" t="s">
        <v>9</v>
      </c>
      <c r="O293" s="4">
        <v>-6348118.9400000004</v>
      </c>
      <c r="P293" t="s">
        <v>10</v>
      </c>
      <c r="Q293" t="s">
        <v>1019</v>
      </c>
      <c r="R293" t="s">
        <v>1019</v>
      </c>
      <c r="S293" t="s">
        <v>10</v>
      </c>
      <c r="T293" t="s">
        <v>44</v>
      </c>
      <c r="U293" t="s">
        <v>25</v>
      </c>
      <c r="V293" t="s">
        <v>10</v>
      </c>
      <c r="W293" t="s">
        <v>10</v>
      </c>
      <c r="X293" s="69" t="s">
        <v>20309</v>
      </c>
      <c r="Y293" s="69"/>
      <c r="Z293" s="69"/>
      <c r="AA293" s="69"/>
      <c r="AB293" t="e">
        <f>VLOOKUP(E293,Ventas!H:W,16,0)</f>
        <v>#N/A</v>
      </c>
    </row>
    <row r="294" spans="1:28" x14ac:dyDescent="0.2">
      <c r="A294" t="s">
        <v>2355</v>
      </c>
      <c r="B294" t="s">
        <v>2356</v>
      </c>
      <c r="C294" t="s">
        <v>10</v>
      </c>
      <c r="D294" t="s">
        <v>10</v>
      </c>
      <c r="E294" t="s">
        <v>1019</v>
      </c>
      <c r="F294" t="s">
        <v>2588</v>
      </c>
      <c r="G294" t="s">
        <v>1989</v>
      </c>
      <c r="H294" s="2">
        <v>45776</v>
      </c>
      <c r="I294" s="2">
        <v>45776</v>
      </c>
      <c r="J294" t="s">
        <v>43</v>
      </c>
      <c r="K294" s="4">
        <v>-3331020.73</v>
      </c>
      <c r="L294" t="s">
        <v>9</v>
      </c>
      <c r="M294" s="4">
        <v>-3331020.73</v>
      </c>
      <c r="N294" t="s">
        <v>9</v>
      </c>
      <c r="O294" s="4">
        <v>-3331020.73</v>
      </c>
      <c r="P294" t="s">
        <v>10</v>
      </c>
      <c r="Q294" t="s">
        <v>1019</v>
      </c>
      <c r="R294" t="s">
        <v>1019</v>
      </c>
      <c r="S294" t="s">
        <v>10</v>
      </c>
      <c r="T294" t="s">
        <v>44</v>
      </c>
      <c r="U294" t="s">
        <v>25</v>
      </c>
      <c r="V294" t="s">
        <v>10</v>
      </c>
      <c r="W294" t="s">
        <v>10</v>
      </c>
      <c r="X294" s="69" t="s">
        <v>20309</v>
      </c>
      <c r="Y294" s="69"/>
      <c r="Z294" s="69"/>
      <c r="AA294" s="69"/>
      <c r="AB294" t="e">
        <f>VLOOKUP(E294,Ventas!H:W,16,0)</f>
        <v>#N/A</v>
      </c>
    </row>
    <row r="295" spans="1:28" x14ac:dyDescent="0.2">
      <c r="A295" t="s">
        <v>2355</v>
      </c>
      <c r="B295" t="s">
        <v>2356</v>
      </c>
      <c r="C295" t="s">
        <v>10</v>
      </c>
      <c r="D295" t="s">
        <v>10</v>
      </c>
      <c r="E295" t="s">
        <v>1019</v>
      </c>
      <c r="F295" t="s">
        <v>2589</v>
      </c>
      <c r="G295" t="s">
        <v>1989</v>
      </c>
      <c r="H295" s="2">
        <v>45776</v>
      </c>
      <c r="I295" s="2">
        <v>45776</v>
      </c>
      <c r="J295" t="s">
        <v>43</v>
      </c>
      <c r="K295" s="4">
        <v>-2203785.2200000002</v>
      </c>
      <c r="L295" t="s">
        <v>9</v>
      </c>
      <c r="M295" s="4">
        <v>-2203785.2200000002</v>
      </c>
      <c r="N295" t="s">
        <v>9</v>
      </c>
      <c r="O295" s="4">
        <v>-2203785.2200000002</v>
      </c>
      <c r="P295" t="s">
        <v>10</v>
      </c>
      <c r="Q295" t="s">
        <v>1019</v>
      </c>
      <c r="R295" t="s">
        <v>1019</v>
      </c>
      <c r="S295" t="s">
        <v>10</v>
      </c>
      <c r="T295" t="s">
        <v>44</v>
      </c>
      <c r="U295" t="s">
        <v>25</v>
      </c>
      <c r="V295" t="s">
        <v>10</v>
      </c>
      <c r="W295" t="s">
        <v>10</v>
      </c>
      <c r="X295" s="69" t="s">
        <v>20309</v>
      </c>
      <c r="Y295" s="69"/>
      <c r="Z295" s="69"/>
      <c r="AA295" s="69"/>
      <c r="AB295" t="e">
        <f>VLOOKUP(E295,Ventas!H:W,16,0)</f>
        <v>#N/A</v>
      </c>
    </row>
    <row r="296" spans="1:28" x14ac:dyDescent="0.2">
      <c r="A296" t="s">
        <v>2355</v>
      </c>
      <c r="B296" t="s">
        <v>2356</v>
      </c>
      <c r="C296" t="s">
        <v>10</v>
      </c>
      <c r="D296" t="s">
        <v>10</v>
      </c>
      <c r="E296" t="s">
        <v>1019</v>
      </c>
      <c r="F296" t="s">
        <v>2590</v>
      </c>
      <c r="G296" t="s">
        <v>1989</v>
      </c>
      <c r="H296" s="2">
        <v>45777</v>
      </c>
      <c r="I296" s="2">
        <v>45777</v>
      </c>
      <c r="J296" t="s">
        <v>43</v>
      </c>
      <c r="K296" s="4">
        <v>466707.88</v>
      </c>
      <c r="L296" t="s">
        <v>9</v>
      </c>
      <c r="M296" s="4">
        <v>466707.88</v>
      </c>
      <c r="N296" t="s">
        <v>9</v>
      </c>
      <c r="O296" s="4">
        <v>466707.88</v>
      </c>
      <c r="P296" t="s">
        <v>10</v>
      </c>
      <c r="Q296" t="s">
        <v>2591</v>
      </c>
      <c r="R296" t="s">
        <v>1019</v>
      </c>
      <c r="S296" t="s">
        <v>10</v>
      </c>
      <c r="T296" t="s">
        <v>44</v>
      </c>
      <c r="U296" t="s">
        <v>25</v>
      </c>
      <c r="V296" t="s">
        <v>10</v>
      </c>
      <c r="W296" t="s">
        <v>10</v>
      </c>
      <c r="X296" s="69" t="s">
        <v>20309</v>
      </c>
      <c r="Y296" s="69"/>
      <c r="Z296" s="69"/>
      <c r="AA296" s="69"/>
      <c r="AB296" t="e">
        <f>VLOOKUP(E296,Ventas!H:W,16,0)</f>
        <v>#N/A</v>
      </c>
    </row>
    <row r="297" spans="1:28" x14ac:dyDescent="0.2">
      <c r="A297" t="s">
        <v>2355</v>
      </c>
      <c r="B297" t="s">
        <v>2356</v>
      </c>
      <c r="C297" t="s">
        <v>10</v>
      </c>
      <c r="D297" t="s">
        <v>10</v>
      </c>
      <c r="E297" t="s">
        <v>1019</v>
      </c>
      <c r="F297" t="s">
        <v>2590</v>
      </c>
      <c r="G297" t="s">
        <v>1989</v>
      </c>
      <c r="H297" s="2">
        <v>45777</v>
      </c>
      <c r="I297" s="2">
        <v>45777</v>
      </c>
      <c r="J297" t="s">
        <v>43</v>
      </c>
      <c r="K297" s="4">
        <v>-11464318</v>
      </c>
      <c r="L297" t="s">
        <v>9</v>
      </c>
      <c r="M297" s="4">
        <v>-11464318</v>
      </c>
      <c r="N297" t="s">
        <v>9</v>
      </c>
      <c r="O297" s="4">
        <v>-11464318</v>
      </c>
      <c r="P297" t="s">
        <v>10</v>
      </c>
      <c r="Q297" t="s">
        <v>1019</v>
      </c>
      <c r="R297" t="s">
        <v>1019</v>
      </c>
      <c r="S297" t="s">
        <v>10</v>
      </c>
      <c r="T297" t="s">
        <v>44</v>
      </c>
      <c r="U297" t="s">
        <v>25</v>
      </c>
      <c r="V297" t="s">
        <v>10</v>
      </c>
      <c r="W297" t="s">
        <v>10</v>
      </c>
      <c r="X297" s="69" t="s">
        <v>20309</v>
      </c>
      <c r="Y297" s="69"/>
      <c r="Z297" s="69"/>
      <c r="AA297" s="69"/>
      <c r="AB297" t="e">
        <f>VLOOKUP(E297,Ventas!H:W,16,0)</f>
        <v>#N/A</v>
      </c>
    </row>
    <row r="298" spans="1:28" x14ac:dyDescent="0.2">
      <c r="A298" t="s">
        <v>2355</v>
      </c>
      <c r="B298" t="s">
        <v>2356</v>
      </c>
      <c r="C298" t="s">
        <v>10</v>
      </c>
      <c r="D298" t="s">
        <v>10</v>
      </c>
      <c r="E298" t="s">
        <v>2575</v>
      </c>
      <c r="F298" t="s">
        <v>2592</v>
      </c>
      <c r="G298" t="s">
        <v>1989</v>
      </c>
      <c r="H298" s="2">
        <v>45784</v>
      </c>
      <c r="I298" s="2">
        <v>45784</v>
      </c>
      <c r="J298" t="s">
        <v>43</v>
      </c>
      <c r="K298" s="4">
        <v>-2881857.5</v>
      </c>
      <c r="L298" t="s">
        <v>9</v>
      </c>
      <c r="M298" s="4">
        <v>-2881857.5</v>
      </c>
      <c r="N298" t="s">
        <v>9</v>
      </c>
      <c r="O298" s="4">
        <v>-2881857.5</v>
      </c>
      <c r="P298" t="s">
        <v>10</v>
      </c>
      <c r="Q298" t="s">
        <v>2575</v>
      </c>
      <c r="R298" t="s">
        <v>2575</v>
      </c>
      <c r="S298" t="s">
        <v>10</v>
      </c>
      <c r="T298" t="s">
        <v>44</v>
      </c>
      <c r="U298" t="s">
        <v>29</v>
      </c>
      <c r="V298" t="s">
        <v>10</v>
      </c>
      <c r="W298" t="s">
        <v>10</v>
      </c>
      <c r="X298" s="69" t="s">
        <v>20309</v>
      </c>
      <c r="Y298" s="69"/>
      <c r="Z298" s="69"/>
      <c r="AA298" s="69"/>
      <c r="AB298" t="e">
        <f>VLOOKUP(E298,Ventas!H:W,16,0)</f>
        <v>#N/A</v>
      </c>
    </row>
    <row r="299" spans="1:28" x14ac:dyDescent="0.2">
      <c r="A299" t="s">
        <v>2355</v>
      </c>
      <c r="B299" t="s">
        <v>2356</v>
      </c>
      <c r="C299" t="s">
        <v>10</v>
      </c>
      <c r="D299" t="s">
        <v>10</v>
      </c>
      <c r="E299" t="s">
        <v>1019</v>
      </c>
      <c r="F299" t="s">
        <v>2593</v>
      </c>
      <c r="G299" t="s">
        <v>1989</v>
      </c>
      <c r="H299" s="2">
        <v>45786</v>
      </c>
      <c r="I299" s="2">
        <v>45786</v>
      </c>
      <c r="J299" t="s">
        <v>43</v>
      </c>
      <c r="K299" s="4">
        <v>1376864.43</v>
      </c>
      <c r="L299" t="s">
        <v>9</v>
      </c>
      <c r="M299" s="4">
        <v>1376864.43</v>
      </c>
      <c r="N299" t="s">
        <v>9</v>
      </c>
      <c r="O299" s="4">
        <v>1376864.43</v>
      </c>
      <c r="P299" t="s">
        <v>10</v>
      </c>
      <c r="Q299" t="s">
        <v>2594</v>
      </c>
      <c r="R299" t="s">
        <v>1019</v>
      </c>
      <c r="S299" t="s">
        <v>10</v>
      </c>
      <c r="T299" t="s">
        <v>44</v>
      </c>
      <c r="U299" t="s">
        <v>29</v>
      </c>
      <c r="V299" t="s">
        <v>10</v>
      </c>
      <c r="W299" t="s">
        <v>10</v>
      </c>
      <c r="X299" s="69" t="s">
        <v>20309</v>
      </c>
      <c r="Y299" s="69"/>
      <c r="Z299" s="69"/>
      <c r="AA299" s="69"/>
      <c r="AB299" t="e">
        <f>VLOOKUP(E299,Ventas!H:W,16,0)</f>
        <v>#N/A</v>
      </c>
    </row>
    <row r="300" spans="1:28" x14ac:dyDescent="0.2">
      <c r="A300" t="s">
        <v>2355</v>
      </c>
      <c r="B300" t="s">
        <v>2356</v>
      </c>
      <c r="C300" t="s">
        <v>10</v>
      </c>
      <c r="D300" t="s">
        <v>10</v>
      </c>
      <c r="E300" t="s">
        <v>1019</v>
      </c>
      <c r="F300" t="s">
        <v>2593</v>
      </c>
      <c r="G300" t="s">
        <v>1989</v>
      </c>
      <c r="H300" s="2">
        <v>45786</v>
      </c>
      <c r="I300" s="2">
        <v>45786</v>
      </c>
      <c r="J300" t="s">
        <v>43</v>
      </c>
      <c r="K300" s="4">
        <v>-8580861.4100000001</v>
      </c>
      <c r="L300" t="s">
        <v>9</v>
      </c>
      <c r="M300" s="4">
        <v>-8580861.4100000001</v>
      </c>
      <c r="N300" t="s">
        <v>9</v>
      </c>
      <c r="O300" s="4">
        <v>-8580861.4100000001</v>
      </c>
      <c r="P300" t="s">
        <v>10</v>
      </c>
      <c r="Q300" t="s">
        <v>1019</v>
      </c>
      <c r="R300" t="s">
        <v>1019</v>
      </c>
      <c r="S300" t="s">
        <v>10</v>
      </c>
      <c r="T300" t="s">
        <v>44</v>
      </c>
      <c r="U300" t="s">
        <v>29</v>
      </c>
      <c r="V300" t="s">
        <v>10</v>
      </c>
      <c r="W300" t="s">
        <v>10</v>
      </c>
      <c r="X300" s="69" t="s">
        <v>20309</v>
      </c>
      <c r="Y300" s="69"/>
      <c r="Z300" s="69"/>
      <c r="AA300" s="69"/>
      <c r="AB300" t="e">
        <f>VLOOKUP(E300,Ventas!H:W,16,0)</f>
        <v>#N/A</v>
      </c>
    </row>
    <row r="301" spans="1:28" x14ac:dyDescent="0.2">
      <c r="A301" t="s">
        <v>2355</v>
      </c>
      <c r="B301" t="s">
        <v>2356</v>
      </c>
      <c r="C301" t="s">
        <v>10</v>
      </c>
      <c r="D301" t="s">
        <v>10</v>
      </c>
      <c r="E301" t="s">
        <v>1019</v>
      </c>
      <c r="F301" t="s">
        <v>2595</v>
      </c>
      <c r="G301" t="s">
        <v>1989</v>
      </c>
      <c r="H301" s="2">
        <v>45790</v>
      </c>
      <c r="I301" s="2">
        <v>45790</v>
      </c>
      <c r="J301" t="s">
        <v>43</v>
      </c>
      <c r="K301" s="4">
        <v>-6115037.0800000001</v>
      </c>
      <c r="L301" t="s">
        <v>9</v>
      </c>
      <c r="M301" s="4">
        <v>-6115037.0800000001</v>
      </c>
      <c r="N301" t="s">
        <v>9</v>
      </c>
      <c r="O301" s="4">
        <v>-6115037.0800000001</v>
      </c>
      <c r="P301" t="s">
        <v>10</v>
      </c>
      <c r="Q301" t="s">
        <v>1019</v>
      </c>
      <c r="R301" t="s">
        <v>1019</v>
      </c>
      <c r="S301" t="s">
        <v>10</v>
      </c>
      <c r="T301" t="s">
        <v>44</v>
      </c>
      <c r="U301" t="s">
        <v>29</v>
      </c>
      <c r="V301" t="s">
        <v>10</v>
      </c>
      <c r="W301" t="s">
        <v>10</v>
      </c>
      <c r="X301" s="69" t="s">
        <v>20309</v>
      </c>
      <c r="Y301" s="69"/>
      <c r="Z301" s="69"/>
      <c r="AA301" s="69"/>
      <c r="AB301" t="e">
        <f>VLOOKUP(E301,Ventas!H:W,16,0)</f>
        <v>#N/A</v>
      </c>
    </row>
    <row r="302" spans="1:28" x14ac:dyDescent="0.2">
      <c r="A302" t="s">
        <v>2355</v>
      </c>
      <c r="B302" t="s">
        <v>2356</v>
      </c>
      <c r="C302" t="s">
        <v>10</v>
      </c>
      <c r="D302" t="s">
        <v>10</v>
      </c>
      <c r="E302" t="s">
        <v>1019</v>
      </c>
      <c r="F302" t="s">
        <v>2596</v>
      </c>
      <c r="G302" t="s">
        <v>1989</v>
      </c>
      <c r="H302" s="2">
        <v>45793</v>
      </c>
      <c r="I302" s="2">
        <v>45793</v>
      </c>
      <c r="J302" t="s">
        <v>43</v>
      </c>
      <c r="K302" s="4">
        <v>350493.84</v>
      </c>
      <c r="L302" t="s">
        <v>9</v>
      </c>
      <c r="M302" s="4">
        <v>350493.84</v>
      </c>
      <c r="N302" t="s">
        <v>9</v>
      </c>
      <c r="O302" s="4">
        <v>350493.84</v>
      </c>
      <c r="P302" t="s">
        <v>10</v>
      </c>
      <c r="Q302" t="s">
        <v>2597</v>
      </c>
      <c r="R302" t="s">
        <v>1019</v>
      </c>
      <c r="S302" t="s">
        <v>10</v>
      </c>
      <c r="T302" t="s">
        <v>44</v>
      </c>
      <c r="U302" t="s">
        <v>29</v>
      </c>
      <c r="V302" t="s">
        <v>10</v>
      </c>
      <c r="W302" t="s">
        <v>10</v>
      </c>
      <c r="X302" s="69" t="s">
        <v>20309</v>
      </c>
      <c r="Y302" s="69"/>
      <c r="Z302" s="69"/>
      <c r="AA302" s="69"/>
      <c r="AB302" t="e">
        <f>VLOOKUP(E302,Ventas!H:W,16,0)</f>
        <v>#N/A</v>
      </c>
    </row>
    <row r="303" spans="1:28" x14ac:dyDescent="0.2">
      <c r="A303" t="s">
        <v>2355</v>
      </c>
      <c r="B303" t="s">
        <v>2356</v>
      </c>
      <c r="C303" t="s">
        <v>10</v>
      </c>
      <c r="D303" t="s">
        <v>10</v>
      </c>
      <c r="E303" t="s">
        <v>1019</v>
      </c>
      <c r="F303" t="s">
        <v>2596</v>
      </c>
      <c r="G303" t="s">
        <v>1989</v>
      </c>
      <c r="H303" s="2">
        <v>45793</v>
      </c>
      <c r="I303" s="2">
        <v>45793</v>
      </c>
      <c r="J303" t="s">
        <v>43</v>
      </c>
      <c r="K303" s="4">
        <v>-4264379.91</v>
      </c>
      <c r="L303" t="s">
        <v>9</v>
      </c>
      <c r="M303" s="4">
        <v>-4264379.91</v>
      </c>
      <c r="N303" t="s">
        <v>9</v>
      </c>
      <c r="O303" s="4">
        <v>-4264379.91</v>
      </c>
      <c r="P303" t="s">
        <v>10</v>
      </c>
      <c r="Q303" t="s">
        <v>1019</v>
      </c>
      <c r="R303" t="s">
        <v>1019</v>
      </c>
      <c r="S303" t="s">
        <v>10</v>
      </c>
      <c r="T303" t="s">
        <v>44</v>
      </c>
      <c r="U303" t="s">
        <v>29</v>
      </c>
      <c r="V303" t="s">
        <v>10</v>
      </c>
      <c r="W303" t="s">
        <v>10</v>
      </c>
      <c r="X303" s="69" t="s">
        <v>20309</v>
      </c>
      <c r="Y303" s="69"/>
      <c r="Z303" s="69"/>
      <c r="AA303" s="69"/>
      <c r="AB303" t="e">
        <f>VLOOKUP(E303,Ventas!H:W,16,0)</f>
        <v>#N/A</v>
      </c>
    </row>
    <row r="304" spans="1:28" x14ac:dyDescent="0.2">
      <c r="A304" t="s">
        <v>2355</v>
      </c>
      <c r="B304" t="s">
        <v>2356</v>
      </c>
      <c r="C304" t="s">
        <v>10</v>
      </c>
      <c r="D304" t="s">
        <v>10</v>
      </c>
      <c r="E304" t="s">
        <v>1019</v>
      </c>
      <c r="F304" t="s">
        <v>2598</v>
      </c>
      <c r="G304" t="s">
        <v>1989</v>
      </c>
      <c r="H304" s="2">
        <v>45798</v>
      </c>
      <c r="I304" s="2">
        <v>45798</v>
      </c>
      <c r="J304" t="s">
        <v>43</v>
      </c>
      <c r="K304" s="4">
        <v>2888814.4</v>
      </c>
      <c r="L304" t="s">
        <v>9</v>
      </c>
      <c r="M304" s="4">
        <v>2888814.4</v>
      </c>
      <c r="N304" t="s">
        <v>9</v>
      </c>
      <c r="O304" s="4">
        <v>2888814.4</v>
      </c>
      <c r="P304" t="s">
        <v>10</v>
      </c>
      <c r="Q304" t="s">
        <v>2599</v>
      </c>
      <c r="R304" t="s">
        <v>1019</v>
      </c>
      <c r="S304" t="s">
        <v>10</v>
      </c>
      <c r="T304" t="s">
        <v>44</v>
      </c>
      <c r="U304" t="s">
        <v>29</v>
      </c>
      <c r="V304" t="s">
        <v>10</v>
      </c>
      <c r="W304" t="s">
        <v>10</v>
      </c>
      <c r="X304" s="69" t="s">
        <v>20309</v>
      </c>
      <c r="Y304" s="69"/>
      <c r="Z304" s="69"/>
      <c r="AA304" s="69"/>
      <c r="AB304" t="e">
        <f>VLOOKUP(E304,Ventas!H:W,16,0)</f>
        <v>#N/A</v>
      </c>
    </row>
    <row r="305" spans="1:28" x14ac:dyDescent="0.2">
      <c r="A305" t="s">
        <v>2355</v>
      </c>
      <c r="B305" t="s">
        <v>2356</v>
      </c>
      <c r="C305" t="s">
        <v>10</v>
      </c>
      <c r="D305" t="s">
        <v>10</v>
      </c>
      <c r="E305" t="s">
        <v>1019</v>
      </c>
      <c r="F305" t="s">
        <v>2598</v>
      </c>
      <c r="G305" t="s">
        <v>1989</v>
      </c>
      <c r="H305" s="2">
        <v>45798</v>
      </c>
      <c r="I305" s="2">
        <v>45798</v>
      </c>
      <c r="J305" t="s">
        <v>43</v>
      </c>
      <c r="K305" s="4">
        <v>-6827401.8300000001</v>
      </c>
      <c r="L305" t="s">
        <v>9</v>
      </c>
      <c r="M305" s="4">
        <v>-6827401.8300000001</v>
      </c>
      <c r="N305" t="s">
        <v>9</v>
      </c>
      <c r="O305" s="4">
        <v>-6827401.8300000001</v>
      </c>
      <c r="P305" t="s">
        <v>10</v>
      </c>
      <c r="Q305" t="s">
        <v>1019</v>
      </c>
      <c r="R305" t="s">
        <v>1019</v>
      </c>
      <c r="S305" t="s">
        <v>10</v>
      </c>
      <c r="T305" t="s">
        <v>44</v>
      </c>
      <c r="U305" t="s">
        <v>29</v>
      </c>
      <c r="V305" t="s">
        <v>10</v>
      </c>
      <c r="W305" t="s">
        <v>10</v>
      </c>
      <c r="X305" s="69" t="s">
        <v>20309</v>
      </c>
      <c r="Y305" s="69"/>
      <c r="Z305" s="69"/>
      <c r="AA305" s="69"/>
      <c r="AB305" t="e">
        <f>VLOOKUP(E305,Ventas!H:W,16,0)</f>
        <v>#N/A</v>
      </c>
    </row>
    <row r="306" spans="1:28" x14ac:dyDescent="0.2">
      <c r="A306" t="s">
        <v>2355</v>
      </c>
      <c r="B306" t="s">
        <v>2356</v>
      </c>
      <c r="C306" t="s">
        <v>10</v>
      </c>
      <c r="D306" t="s">
        <v>10</v>
      </c>
      <c r="E306" t="s">
        <v>1019</v>
      </c>
      <c r="F306" t="s">
        <v>2600</v>
      </c>
      <c r="G306" t="s">
        <v>1989</v>
      </c>
      <c r="H306" s="2">
        <v>45805</v>
      </c>
      <c r="I306" s="2">
        <v>45805</v>
      </c>
      <c r="J306" t="s">
        <v>43</v>
      </c>
      <c r="K306" s="4">
        <v>1888814.4</v>
      </c>
      <c r="L306" t="s">
        <v>9</v>
      </c>
      <c r="M306" s="4">
        <v>1888814.4</v>
      </c>
      <c r="N306" t="s">
        <v>9</v>
      </c>
      <c r="O306" s="4">
        <v>1888814.4</v>
      </c>
      <c r="P306" t="s">
        <v>10</v>
      </c>
      <c r="Q306" t="s">
        <v>2599</v>
      </c>
      <c r="R306" t="s">
        <v>1019</v>
      </c>
      <c r="S306" t="s">
        <v>10</v>
      </c>
      <c r="T306" t="s">
        <v>44</v>
      </c>
      <c r="U306" t="s">
        <v>29</v>
      </c>
      <c r="V306" t="s">
        <v>10</v>
      </c>
      <c r="W306" t="s">
        <v>10</v>
      </c>
      <c r="X306" s="69" t="s">
        <v>20309</v>
      </c>
      <c r="Y306" s="69"/>
      <c r="Z306" s="69"/>
      <c r="AA306" s="69"/>
      <c r="AB306" t="e">
        <f>VLOOKUP(E306,Ventas!H:W,16,0)</f>
        <v>#N/A</v>
      </c>
    </row>
    <row r="307" spans="1:28" x14ac:dyDescent="0.2">
      <c r="A307" t="s">
        <v>2355</v>
      </c>
      <c r="B307" t="s">
        <v>2356</v>
      </c>
      <c r="C307" t="s">
        <v>10</v>
      </c>
      <c r="D307" t="s">
        <v>10</v>
      </c>
      <c r="E307" t="s">
        <v>1019</v>
      </c>
      <c r="F307" t="s">
        <v>2600</v>
      </c>
      <c r="G307" t="s">
        <v>1989</v>
      </c>
      <c r="H307" s="2">
        <v>45805</v>
      </c>
      <c r="I307" s="2">
        <v>45805</v>
      </c>
      <c r="J307" t="s">
        <v>43</v>
      </c>
      <c r="K307" s="4">
        <v>-2888814.4</v>
      </c>
      <c r="L307" t="s">
        <v>9</v>
      </c>
      <c r="M307" s="4">
        <v>-2888814.4</v>
      </c>
      <c r="N307" t="s">
        <v>9</v>
      </c>
      <c r="O307" s="4">
        <v>-2888814.4</v>
      </c>
      <c r="P307" t="s">
        <v>10</v>
      </c>
      <c r="Q307" t="s">
        <v>1019</v>
      </c>
      <c r="R307" t="s">
        <v>1019</v>
      </c>
      <c r="S307" t="s">
        <v>10</v>
      </c>
      <c r="T307" t="s">
        <v>44</v>
      </c>
      <c r="U307" t="s">
        <v>29</v>
      </c>
      <c r="V307" t="s">
        <v>10</v>
      </c>
      <c r="W307" t="s">
        <v>10</v>
      </c>
      <c r="X307" s="69" t="s">
        <v>20309</v>
      </c>
      <c r="Y307" s="69"/>
      <c r="Z307" s="69"/>
      <c r="AA307" s="69"/>
      <c r="AB307" t="e">
        <f>VLOOKUP(E307,Ventas!H:W,16,0)</f>
        <v>#N/A</v>
      </c>
    </row>
    <row r="308" spans="1:28" x14ac:dyDescent="0.2">
      <c r="A308" t="s">
        <v>2355</v>
      </c>
      <c r="B308" t="s">
        <v>2356</v>
      </c>
      <c r="C308" t="s">
        <v>10</v>
      </c>
      <c r="D308" t="s">
        <v>2324</v>
      </c>
      <c r="E308" t="s">
        <v>2325</v>
      </c>
      <c r="F308" t="s">
        <v>2601</v>
      </c>
      <c r="G308" t="s">
        <v>351</v>
      </c>
      <c r="H308" s="2">
        <v>45792</v>
      </c>
      <c r="I308" s="2">
        <v>45818</v>
      </c>
      <c r="J308" t="s">
        <v>2327</v>
      </c>
      <c r="K308" s="4">
        <v>35</v>
      </c>
      <c r="L308" t="s">
        <v>2328</v>
      </c>
      <c r="M308" s="4">
        <v>39.99</v>
      </c>
      <c r="N308" t="s">
        <v>9</v>
      </c>
      <c r="O308" s="4">
        <v>39.99</v>
      </c>
      <c r="P308" t="s">
        <v>10</v>
      </c>
      <c r="Q308" t="s">
        <v>10</v>
      </c>
      <c r="R308" t="s">
        <v>2329</v>
      </c>
      <c r="S308" t="s">
        <v>10</v>
      </c>
      <c r="T308" t="s">
        <v>345</v>
      </c>
      <c r="U308" t="s">
        <v>34</v>
      </c>
      <c r="V308" t="s">
        <v>10</v>
      </c>
      <c r="W308" t="s">
        <v>10</v>
      </c>
      <c r="X308" t="s">
        <v>20313</v>
      </c>
      <c r="Y308" t="s">
        <v>20444</v>
      </c>
      <c r="Z308" t="s">
        <v>20443</v>
      </c>
      <c r="AA308" t="s">
        <v>20448</v>
      </c>
      <c r="AB308" t="e">
        <f>VLOOKUP(E308,Ventas!H:W,16,0)</f>
        <v>#N/A</v>
      </c>
    </row>
    <row r="309" spans="1:28" x14ac:dyDescent="0.2">
      <c r="A309" t="s">
        <v>2355</v>
      </c>
      <c r="B309" t="s">
        <v>2356</v>
      </c>
      <c r="C309" t="s">
        <v>10</v>
      </c>
      <c r="D309" t="s">
        <v>10</v>
      </c>
      <c r="E309" t="s">
        <v>1019</v>
      </c>
      <c r="F309" t="s">
        <v>2602</v>
      </c>
      <c r="G309" t="s">
        <v>1989</v>
      </c>
      <c r="H309" s="2">
        <v>45825</v>
      </c>
      <c r="I309" s="2">
        <v>45825</v>
      </c>
      <c r="J309" t="s">
        <v>43</v>
      </c>
      <c r="K309" s="4">
        <v>-1904534.4</v>
      </c>
      <c r="L309" t="s">
        <v>9</v>
      </c>
      <c r="M309" s="4">
        <v>-1904534.4</v>
      </c>
      <c r="N309" t="s">
        <v>9</v>
      </c>
      <c r="O309" s="4">
        <v>-1904534.4</v>
      </c>
      <c r="P309" t="s">
        <v>10</v>
      </c>
      <c r="Q309" t="s">
        <v>1019</v>
      </c>
      <c r="R309" t="s">
        <v>1019</v>
      </c>
      <c r="S309" t="s">
        <v>10</v>
      </c>
      <c r="T309" t="s">
        <v>44</v>
      </c>
      <c r="U309" t="s">
        <v>34</v>
      </c>
      <c r="V309" t="s">
        <v>10</v>
      </c>
      <c r="W309" t="s">
        <v>10</v>
      </c>
      <c r="X309" s="69" t="s">
        <v>20309</v>
      </c>
      <c r="Y309" s="69"/>
      <c r="Z309" s="69"/>
      <c r="AA309" s="69"/>
      <c r="AB309" t="e">
        <f>VLOOKUP(E309,Ventas!H:W,16,0)</f>
        <v>#N/A</v>
      </c>
    </row>
    <row r="310" spans="1:28" x14ac:dyDescent="0.2">
      <c r="A310" t="s">
        <v>2355</v>
      </c>
      <c r="B310" t="s">
        <v>2356</v>
      </c>
      <c r="C310" t="s">
        <v>10</v>
      </c>
      <c r="D310" t="s">
        <v>10</v>
      </c>
      <c r="E310" t="s">
        <v>1019</v>
      </c>
      <c r="F310" t="s">
        <v>2603</v>
      </c>
      <c r="G310" t="s">
        <v>1989</v>
      </c>
      <c r="H310" s="2">
        <v>45825</v>
      </c>
      <c r="I310" s="2">
        <v>45825</v>
      </c>
      <c r="J310" t="s">
        <v>43</v>
      </c>
      <c r="K310" s="4">
        <v>-3161127.95</v>
      </c>
      <c r="L310" t="s">
        <v>9</v>
      </c>
      <c r="M310" s="4">
        <v>-3161127.95</v>
      </c>
      <c r="N310" t="s">
        <v>9</v>
      </c>
      <c r="O310" s="4">
        <v>-3161127.95</v>
      </c>
      <c r="P310" t="s">
        <v>10</v>
      </c>
      <c r="Q310" t="s">
        <v>1019</v>
      </c>
      <c r="R310" t="s">
        <v>1019</v>
      </c>
      <c r="S310" t="s">
        <v>10</v>
      </c>
      <c r="T310" t="s">
        <v>44</v>
      </c>
      <c r="U310" t="s">
        <v>34</v>
      </c>
      <c r="V310" t="s">
        <v>10</v>
      </c>
      <c r="W310" t="s">
        <v>10</v>
      </c>
      <c r="X310" s="69" t="s">
        <v>20309</v>
      </c>
      <c r="Y310" s="69"/>
      <c r="Z310" s="69"/>
      <c r="AA310" s="69"/>
      <c r="AB310" t="e">
        <f>VLOOKUP(E310,Ventas!H:W,16,0)</f>
        <v>#N/A</v>
      </c>
    </row>
    <row r="311" spans="1:28" x14ac:dyDescent="0.2">
      <c r="A311" t="s">
        <v>2604</v>
      </c>
      <c r="B311" t="s">
        <v>2605</v>
      </c>
      <c r="C311" t="s">
        <v>10</v>
      </c>
      <c r="D311" t="s">
        <v>10</v>
      </c>
      <c r="E311" t="s">
        <v>2606</v>
      </c>
      <c r="F311" t="s">
        <v>2607</v>
      </c>
      <c r="G311" t="s">
        <v>2202</v>
      </c>
      <c r="H311" s="2">
        <v>45687</v>
      </c>
      <c r="I311" s="2">
        <v>45687</v>
      </c>
      <c r="J311" t="s">
        <v>43</v>
      </c>
      <c r="K311" s="4">
        <v>1939</v>
      </c>
      <c r="L311" t="s">
        <v>9</v>
      </c>
      <c r="M311" s="4">
        <v>1939</v>
      </c>
      <c r="N311" t="s">
        <v>9</v>
      </c>
      <c r="O311" s="4">
        <v>1939</v>
      </c>
      <c r="P311" t="s">
        <v>10</v>
      </c>
      <c r="Q311" t="s">
        <v>10</v>
      </c>
      <c r="R311" t="s">
        <v>10</v>
      </c>
      <c r="S311" t="s">
        <v>10</v>
      </c>
      <c r="T311" t="s">
        <v>537</v>
      </c>
      <c r="U311" t="s">
        <v>13</v>
      </c>
      <c r="V311" t="s">
        <v>10</v>
      </c>
      <c r="W311" t="s">
        <v>10</v>
      </c>
      <c r="X311" s="15" t="s">
        <v>20314</v>
      </c>
      <c r="Y311" s="15" t="s">
        <v>20444</v>
      </c>
      <c r="Z311" s="15" t="s">
        <v>20443</v>
      </c>
      <c r="AA311" s="15" t="s">
        <v>20450</v>
      </c>
      <c r="AB311" t="str">
        <f>VLOOKUP(E311,Ventas!H:W,16,0)</f>
        <v>SERV</v>
      </c>
    </row>
    <row r="312" spans="1:28" x14ac:dyDescent="0.2">
      <c r="A312" t="s">
        <v>2604</v>
      </c>
      <c r="B312" t="s">
        <v>2605</v>
      </c>
      <c r="C312" t="s">
        <v>10</v>
      </c>
      <c r="D312" t="s">
        <v>10</v>
      </c>
      <c r="E312" t="s">
        <v>2608</v>
      </c>
      <c r="F312" t="s">
        <v>2609</v>
      </c>
      <c r="G312" t="s">
        <v>2202</v>
      </c>
      <c r="H312" s="2">
        <v>45705</v>
      </c>
      <c r="I312" s="2">
        <v>45705</v>
      </c>
      <c r="J312" t="s">
        <v>43</v>
      </c>
      <c r="K312" s="4">
        <v>1939</v>
      </c>
      <c r="L312" t="s">
        <v>9</v>
      </c>
      <c r="M312" s="4">
        <v>1939</v>
      </c>
      <c r="N312" t="s">
        <v>9</v>
      </c>
      <c r="O312" s="4">
        <v>1939</v>
      </c>
      <c r="P312" t="s">
        <v>10</v>
      </c>
      <c r="Q312" t="s">
        <v>10</v>
      </c>
      <c r="R312" t="s">
        <v>10</v>
      </c>
      <c r="S312" t="s">
        <v>10</v>
      </c>
      <c r="T312" t="s">
        <v>773</v>
      </c>
      <c r="U312" t="s">
        <v>17</v>
      </c>
      <c r="V312" t="s">
        <v>10</v>
      </c>
      <c r="W312" t="s">
        <v>10</v>
      </c>
      <c r="X312" s="15" t="s">
        <v>20314</v>
      </c>
      <c r="Y312" s="15" t="s">
        <v>20444</v>
      </c>
      <c r="Z312" s="15" t="s">
        <v>20443</v>
      </c>
      <c r="AA312" s="15" t="s">
        <v>20450</v>
      </c>
      <c r="AB312" t="str">
        <f>VLOOKUP(E312,Ventas!H:W,16,0)</f>
        <v>SERV</v>
      </c>
    </row>
    <row r="313" spans="1:28" x14ac:dyDescent="0.2">
      <c r="A313" t="s">
        <v>2604</v>
      </c>
      <c r="B313" t="s">
        <v>2605</v>
      </c>
      <c r="C313" t="s">
        <v>10</v>
      </c>
      <c r="D313" t="s">
        <v>10</v>
      </c>
      <c r="E313" t="s">
        <v>2610</v>
      </c>
      <c r="F313" t="s">
        <v>2611</v>
      </c>
      <c r="G313" t="s">
        <v>2202</v>
      </c>
      <c r="H313" s="2">
        <v>45742</v>
      </c>
      <c r="I313" s="2">
        <v>45742</v>
      </c>
      <c r="J313" t="s">
        <v>43</v>
      </c>
      <c r="K313" s="4">
        <v>1939</v>
      </c>
      <c r="L313" t="s">
        <v>9</v>
      </c>
      <c r="M313" s="4">
        <v>1939</v>
      </c>
      <c r="N313" t="s">
        <v>9</v>
      </c>
      <c r="O313" s="4">
        <v>1939</v>
      </c>
      <c r="P313" t="s">
        <v>10</v>
      </c>
      <c r="Q313" t="s">
        <v>10</v>
      </c>
      <c r="R313" t="s">
        <v>10</v>
      </c>
      <c r="S313" t="s">
        <v>10</v>
      </c>
      <c r="T313" t="s">
        <v>624</v>
      </c>
      <c r="U313" t="s">
        <v>21</v>
      </c>
      <c r="V313" t="s">
        <v>10</v>
      </c>
      <c r="W313" t="s">
        <v>10</v>
      </c>
      <c r="X313" s="15" t="s">
        <v>20314</v>
      </c>
      <c r="Y313" s="15" t="s">
        <v>20444</v>
      </c>
      <c r="Z313" s="15" t="s">
        <v>20443</v>
      </c>
      <c r="AA313" s="15" t="s">
        <v>20450</v>
      </c>
      <c r="AB313" t="str">
        <f>VLOOKUP(E313,Ventas!H:W,16,0)</f>
        <v>SERV</v>
      </c>
    </row>
    <row r="314" spans="1:28" x14ac:dyDescent="0.2">
      <c r="A314" t="s">
        <v>2604</v>
      </c>
      <c r="B314" t="s">
        <v>2605</v>
      </c>
      <c r="C314" t="s">
        <v>10</v>
      </c>
      <c r="D314" t="s">
        <v>10</v>
      </c>
      <c r="E314" t="s">
        <v>2612</v>
      </c>
      <c r="F314" t="s">
        <v>2613</v>
      </c>
      <c r="G314" t="s">
        <v>2202</v>
      </c>
      <c r="H314" s="2">
        <v>45775</v>
      </c>
      <c r="I314" s="2">
        <v>45775</v>
      </c>
      <c r="J314" t="s">
        <v>43</v>
      </c>
      <c r="K314" s="4">
        <v>1939</v>
      </c>
      <c r="L314" t="s">
        <v>9</v>
      </c>
      <c r="M314" s="4">
        <v>1939</v>
      </c>
      <c r="N314" t="s">
        <v>9</v>
      </c>
      <c r="O314" s="4">
        <v>1939</v>
      </c>
      <c r="P314" t="s">
        <v>10</v>
      </c>
      <c r="Q314" t="s">
        <v>10</v>
      </c>
      <c r="R314" t="s">
        <v>10</v>
      </c>
      <c r="S314" t="s">
        <v>10</v>
      </c>
      <c r="T314" t="s">
        <v>476</v>
      </c>
      <c r="U314" t="s">
        <v>25</v>
      </c>
      <c r="V314" t="s">
        <v>10</v>
      </c>
      <c r="W314" t="s">
        <v>10</v>
      </c>
      <c r="X314" s="15" t="s">
        <v>20314</v>
      </c>
      <c r="Y314" s="15" t="s">
        <v>20444</v>
      </c>
      <c r="Z314" s="15" t="s">
        <v>20443</v>
      </c>
      <c r="AA314" s="15" t="s">
        <v>20450</v>
      </c>
      <c r="AB314" t="str">
        <f>VLOOKUP(E314,Ventas!H:W,16,0)</f>
        <v>SERV</v>
      </c>
    </row>
    <row r="315" spans="1:28" x14ac:dyDescent="0.2">
      <c r="A315" t="s">
        <v>2604</v>
      </c>
      <c r="B315" t="s">
        <v>2605</v>
      </c>
      <c r="C315" t="s">
        <v>10</v>
      </c>
      <c r="D315" t="s">
        <v>10</v>
      </c>
      <c r="E315" t="s">
        <v>2614</v>
      </c>
      <c r="F315" t="s">
        <v>2615</v>
      </c>
      <c r="G315" t="s">
        <v>2202</v>
      </c>
      <c r="H315" s="2">
        <v>45793</v>
      </c>
      <c r="I315" s="2">
        <v>45793</v>
      </c>
      <c r="J315" t="s">
        <v>43</v>
      </c>
      <c r="K315" s="4">
        <v>630415.5</v>
      </c>
      <c r="L315" t="s">
        <v>9</v>
      </c>
      <c r="M315" s="4">
        <v>630415.5</v>
      </c>
      <c r="N315" t="s">
        <v>9</v>
      </c>
      <c r="O315" s="4">
        <v>630415.5</v>
      </c>
      <c r="P315" t="s">
        <v>10</v>
      </c>
      <c r="Q315" t="s">
        <v>10</v>
      </c>
      <c r="R315" t="s">
        <v>10</v>
      </c>
      <c r="S315" t="s">
        <v>10</v>
      </c>
      <c r="T315" t="s">
        <v>624</v>
      </c>
      <c r="U315" t="s">
        <v>29</v>
      </c>
      <c r="V315" t="s">
        <v>10</v>
      </c>
      <c r="W315" t="s">
        <v>10</v>
      </c>
      <c r="X315" s="15" t="s">
        <v>20311</v>
      </c>
      <c r="Y315" s="15" t="s">
        <v>20444</v>
      </c>
      <c r="Z315" s="15" t="s">
        <v>20443</v>
      </c>
      <c r="AA315" s="15" t="s">
        <v>20450</v>
      </c>
      <c r="AB315" t="str">
        <f>VLOOKUP(E315,Ventas!H:W,16,0)</f>
        <v>OXT</v>
      </c>
    </row>
    <row r="316" spans="1:28" x14ac:dyDescent="0.2">
      <c r="A316" t="s">
        <v>2604</v>
      </c>
      <c r="B316" t="s">
        <v>2605</v>
      </c>
      <c r="C316" t="s">
        <v>10</v>
      </c>
      <c r="D316" t="s">
        <v>10</v>
      </c>
      <c r="E316" t="s">
        <v>2616</v>
      </c>
      <c r="F316" t="s">
        <v>2617</v>
      </c>
      <c r="G316" t="s">
        <v>2202</v>
      </c>
      <c r="H316" s="2">
        <v>45805</v>
      </c>
      <c r="I316" s="2">
        <v>45805</v>
      </c>
      <c r="J316" t="s">
        <v>43</v>
      </c>
      <c r="K316" s="4">
        <v>1939</v>
      </c>
      <c r="L316" t="s">
        <v>9</v>
      </c>
      <c r="M316" s="4">
        <v>1939</v>
      </c>
      <c r="N316" t="s">
        <v>9</v>
      </c>
      <c r="O316" s="4">
        <v>1939</v>
      </c>
      <c r="P316" t="s">
        <v>10</v>
      </c>
      <c r="Q316" t="s">
        <v>10</v>
      </c>
      <c r="R316" t="s">
        <v>10</v>
      </c>
      <c r="S316" t="s">
        <v>10</v>
      </c>
      <c r="T316" t="s">
        <v>537</v>
      </c>
      <c r="U316" t="s">
        <v>29</v>
      </c>
      <c r="V316" t="s">
        <v>10</v>
      </c>
      <c r="W316" t="s">
        <v>10</v>
      </c>
      <c r="X316" s="15" t="s">
        <v>20314</v>
      </c>
      <c r="Y316" s="15" t="s">
        <v>20444</v>
      </c>
      <c r="Z316" s="15" t="s">
        <v>20443</v>
      </c>
      <c r="AA316" s="15" t="s">
        <v>20450</v>
      </c>
      <c r="AB316" t="str">
        <f>VLOOKUP(E316,Ventas!H:W,16,0)</f>
        <v>SERV</v>
      </c>
    </row>
    <row r="317" spans="1:28" x14ac:dyDescent="0.2">
      <c r="A317" t="s">
        <v>2604</v>
      </c>
      <c r="B317" t="s">
        <v>2605</v>
      </c>
      <c r="C317" t="s">
        <v>10</v>
      </c>
      <c r="D317" t="s">
        <v>10</v>
      </c>
      <c r="E317" t="s">
        <v>2618</v>
      </c>
      <c r="F317" t="s">
        <v>2619</v>
      </c>
      <c r="G317" t="s">
        <v>2202</v>
      </c>
      <c r="H317" s="2">
        <v>45834</v>
      </c>
      <c r="I317" s="2">
        <v>45834</v>
      </c>
      <c r="J317" t="s">
        <v>43</v>
      </c>
      <c r="K317" s="4">
        <v>1939</v>
      </c>
      <c r="L317" t="s">
        <v>9</v>
      </c>
      <c r="M317" s="4">
        <v>1939</v>
      </c>
      <c r="N317" t="s">
        <v>9</v>
      </c>
      <c r="O317" s="4">
        <v>1939</v>
      </c>
      <c r="P317" t="s">
        <v>10</v>
      </c>
      <c r="Q317" t="s">
        <v>10</v>
      </c>
      <c r="R317" t="s">
        <v>10</v>
      </c>
      <c r="S317" t="s">
        <v>10</v>
      </c>
      <c r="T317" t="s">
        <v>476</v>
      </c>
      <c r="U317" t="s">
        <v>34</v>
      </c>
      <c r="V317" t="s">
        <v>10</v>
      </c>
      <c r="W317" t="s">
        <v>10</v>
      </c>
      <c r="X317" s="15" t="s">
        <v>20314</v>
      </c>
      <c r="Y317" s="15" t="s">
        <v>20444</v>
      </c>
      <c r="Z317" s="15" t="s">
        <v>20443</v>
      </c>
      <c r="AA317" s="15" t="s">
        <v>20450</v>
      </c>
      <c r="AB317" t="str">
        <f>VLOOKUP(E317,Ventas!H:W,16,0)</f>
        <v>SERV</v>
      </c>
    </row>
    <row r="318" spans="1:28" x14ac:dyDescent="0.2">
      <c r="A318" t="s">
        <v>2604</v>
      </c>
      <c r="B318" t="s">
        <v>2605</v>
      </c>
      <c r="C318" t="s">
        <v>10</v>
      </c>
      <c r="D318" t="s">
        <v>10</v>
      </c>
      <c r="E318" t="s">
        <v>1316</v>
      </c>
      <c r="F318" t="s">
        <v>2620</v>
      </c>
      <c r="G318" t="s">
        <v>1989</v>
      </c>
      <c r="H318" s="2">
        <v>45663</v>
      </c>
      <c r="I318" s="2">
        <v>45663</v>
      </c>
      <c r="J318" t="s">
        <v>43</v>
      </c>
      <c r="K318" s="4">
        <v>-1689</v>
      </c>
      <c r="L318" t="s">
        <v>9</v>
      </c>
      <c r="M318" s="4">
        <v>-1689</v>
      </c>
      <c r="N318" t="s">
        <v>9</v>
      </c>
      <c r="O318" s="4">
        <v>-1689</v>
      </c>
      <c r="P318" t="s">
        <v>10</v>
      </c>
      <c r="Q318" t="s">
        <v>1316</v>
      </c>
      <c r="R318" t="s">
        <v>1316</v>
      </c>
      <c r="S318" t="s">
        <v>10</v>
      </c>
      <c r="T318" t="s">
        <v>44</v>
      </c>
      <c r="U318" t="s">
        <v>13</v>
      </c>
      <c r="V318" t="s">
        <v>10</v>
      </c>
      <c r="W318" t="s">
        <v>10</v>
      </c>
      <c r="X318" s="69" t="s">
        <v>20309</v>
      </c>
      <c r="Y318" s="69"/>
      <c r="Z318" s="69"/>
      <c r="AA318" s="69"/>
      <c r="AB318" t="e">
        <f>VLOOKUP(E318,Ventas!H:W,16,0)</f>
        <v>#N/A</v>
      </c>
    </row>
    <row r="319" spans="1:28" x14ac:dyDescent="0.2">
      <c r="A319" t="s">
        <v>2604</v>
      </c>
      <c r="B319" t="s">
        <v>2605</v>
      </c>
      <c r="C319" t="s">
        <v>10</v>
      </c>
      <c r="D319" t="s">
        <v>10</v>
      </c>
      <c r="E319" t="s">
        <v>1316</v>
      </c>
      <c r="F319" t="s">
        <v>2621</v>
      </c>
      <c r="G319" t="s">
        <v>1989</v>
      </c>
      <c r="H319" s="2">
        <v>45699</v>
      </c>
      <c r="I319" s="2">
        <v>45699</v>
      </c>
      <c r="J319" t="s">
        <v>43</v>
      </c>
      <c r="K319" s="4">
        <v>-1939</v>
      </c>
      <c r="L319" t="s">
        <v>9</v>
      </c>
      <c r="M319" s="4">
        <v>-1939</v>
      </c>
      <c r="N319" t="s">
        <v>9</v>
      </c>
      <c r="O319" s="4">
        <v>-1939</v>
      </c>
      <c r="P319" t="s">
        <v>10</v>
      </c>
      <c r="Q319" t="s">
        <v>1316</v>
      </c>
      <c r="R319" t="s">
        <v>1316</v>
      </c>
      <c r="S319" t="s">
        <v>10</v>
      </c>
      <c r="T319" t="s">
        <v>44</v>
      </c>
      <c r="U319" t="s">
        <v>17</v>
      </c>
      <c r="V319" t="s">
        <v>10</v>
      </c>
      <c r="W319" t="s">
        <v>10</v>
      </c>
      <c r="X319" s="69" t="s">
        <v>20309</v>
      </c>
      <c r="Y319" s="69"/>
      <c r="Z319" s="69"/>
      <c r="AA319" s="69"/>
      <c r="AB319" t="e">
        <f>VLOOKUP(E319,Ventas!H:W,16,0)</f>
        <v>#N/A</v>
      </c>
    </row>
    <row r="320" spans="1:28" x14ac:dyDescent="0.2">
      <c r="A320" t="s">
        <v>2604</v>
      </c>
      <c r="B320" t="s">
        <v>2605</v>
      </c>
      <c r="C320" t="s">
        <v>10</v>
      </c>
      <c r="D320" t="s">
        <v>10</v>
      </c>
      <c r="E320" t="s">
        <v>1316</v>
      </c>
      <c r="F320" t="s">
        <v>2622</v>
      </c>
      <c r="G320" t="s">
        <v>1989</v>
      </c>
      <c r="H320" s="2">
        <v>45708</v>
      </c>
      <c r="I320" s="2">
        <v>45708</v>
      </c>
      <c r="J320" t="s">
        <v>43</v>
      </c>
      <c r="K320" s="4">
        <v>-1939</v>
      </c>
      <c r="L320" t="s">
        <v>9</v>
      </c>
      <c r="M320" s="4">
        <v>-1939</v>
      </c>
      <c r="N320" t="s">
        <v>9</v>
      </c>
      <c r="O320" s="4">
        <v>-1939</v>
      </c>
      <c r="P320" t="s">
        <v>10</v>
      </c>
      <c r="Q320" t="s">
        <v>1316</v>
      </c>
      <c r="R320" t="s">
        <v>1316</v>
      </c>
      <c r="S320" t="s">
        <v>10</v>
      </c>
      <c r="T320" t="s">
        <v>44</v>
      </c>
      <c r="U320" t="s">
        <v>17</v>
      </c>
      <c r="V320" t="s">
        <v>10</v>
      </c>
      <c r="W320" t="s">
        <v>10</v>
      </c>
      <c r="X320" s="69" t="s">
        <v>20309</v>
      </c>
      <c r="Y320" s="69"/>
      <c r="Z320" s="69"/>
      <c r="AA320" s="69"/>
      <c r="AB320" t="e">
        <f>VLOOKUP(E320,Ventas!H:W,16,0)</f>
        <v>#N/A</v>
      </c>
    </row>
    <row r="321" spans="1:28" x14ac:dyDescent="0.2">
      <c r="A321" t="s">
        <v>2604</v>
      </c>
      <c r="B321" t="s">
        <v>2605</v>
      </c>
      <c r="C321" t="s">
        <v>10</v>
      </c>
      <c r="D321" t="s">
        <v>10</v>
      </c>
      <c r="E321" t="s">
        <v>1316</v>
      </c>
      <c r="F321" t="s">
        <v>2623</v>
      </c>
      <c r="G321" t="s">
        <v>1989</v>
      </c>
      <c r="H321" s="2">
        <v>45749</v>
      </c>
      <c r="I321" s="2">
        <v>45749</v>
      </c>
      <c r="J321" t="s">
        <v>43</v>
      </c>
      <c r="K321" s="4">
        <v>-1939</v>
      </c>
      <c r="L321" t="s">
        <v>9</v>
      </c>
      <c r="M321" s="4">
        <v>-1939</v>
      </c>
      <c r="N321" t="s">
        <v>9</v>
      </c>
      <c r="O321" s="4">
        <v>-1939</v>
      </c>
      <c r="P321" t="s">
        <v>10</v>
      </c>
      <c r="Q321" t="s">
        <v>1316</v>
      </c>
      <c r="R321" t="s">
        <v>1316</v>
      </c>
      <c r="S321" t="s">
        <v>10</v>
      </c>
      <c r="T321" t="s">
        <v>44</v>
      </c>
      <c r="U321" t="s">
        <v>25</v>
      </c>
      <c r="V321" t="s">
        <v>10</v>
      </c>
      <c r="W321" t="s">
        <v>10</v>
      </c>
      <c r="X321" s="69" t="s">
        <v>20309</v>
      </c>
      <c r="Y321" s="69"/>
      <c r="Z321" s="69"/>
      <c r="AA321" s="69"/>
      <c r="AB321" t="e">
        <f>VLOOKUP(E321,Ventas!H:W,16,0)</f>
        <v>#N/A</v>
      </c>
    </row>
    <row r="322" spans="1:28" x14ac:dyDescent="0.2">
      <c r="A322" t="s">
        <v>2604</v>
      </c>
      <c r="B322" t="s">
        <v>2605</v>
      </c>
      <c r="C322" t="s">
        <v>10</v>
      </c>
      <c r="D322" t="s">
        <v>10</v>
      </c>
      <c r="E322" t="s">
        <v>1316</v>
      </c>
      <c r="F322" t="s">
        <v>2624</v>
      </c>
      <c r="G322" t="s">
        <v>1989</v>
      </c>
      <c r="H322" s="2">
        <v>45783</v>
      </c>
      <c r="I322" s="2">
        <v>45783</v>
      </c>
      <c r="J322" t="s">
        <v>43</v>
      </c>
      <c r="K322" s="4">
        <v>-1939</v>
      </c>
      <c r="L322" t="s">
        <v>9</v>
      </c>
      <c r="M322" s="4">
        <v>-1939</v>
      </c>
      <c r="N322" t="s">
        <v>9</v>
      </c>
      <c r="O322" s="4">
        <v>-1939</v>
      </c>
      <c r="P322" t="s">
        <v>10</v>
      </c>
      <c r="Q322" t="s">
        <v>1316</v>
      </c>
      <c r="R322" t="s">
        <v>1316</v>
      </c>
      <c r="S322" t="s">
        <v>10</v>
      </c>
      <c r="T322" t="s">
        <v>44</v>
      </c>
      <c r="U322" t="s">
        <v>29</v>
      </c>
      <c r="V322" t="s">
        <v>10</v>
      </c>
      <c r="W322" t="s">
        <v>10</v>
      </c>
      <c r="X322" s="69" t="s">
        <v>20309</v>
      </c>
      <c r="Y322" s="69"/>
      <c r="Z322" s="69"/>
      <c r="AA322" s="69"/>
      <c r="AB322" t="e">
        <f>VLOOKUP(E322,Ventas!H:W,16,0)</f>
        <v>#N/A</v>
      </c>
    </row>
    <row r="323" spans="1:28" x14ac:dyDescent="0.2">
      <c r="A323" t="s">
        <v>2604</v>
      </c>
      <c r="B323" t="s">
        <v>2605</v>
      </c>
      <c r="C323" t="s">
        <v>10</v>
      </c>
      <c r="D323" t="s">
        <v>10</v>
      </c>
      <c r="E323" t="s">
        <v>1316</v>
      </c>
      <c r="F323" t="s">
        <v>2625</v>
      </c>
      <c r="G323" t="s">
        <v>1989</v>
      </c>
      <c r="H323" s="2">
        <v>45812</v>
      </c>
      <c r="I323" s="2">
        <v>45812</v>
      </c>
      <c r="J323" t="s">
        <v>43</v>
      </c>
      <c r="K323" s="4">
        <v>-1939</v>
      </c>
      <c r="L323" t="s">
        <v>9</v>
      </c>
      <c r="M323" s="4">
        <v>-1939</v>
      </c>
      <c r="N323" t="s">
        <v>9</v>
      </c>
      <c r="O323" s="4">
        <v>-1939</v>
      </c>
      <c r="P323" t="s">
        <v>10</v>
      </c>
      <c r="Q323" t="s">
        <v>1316</v>
      </c>
      <c r="R323" t="s">
        <v>1316</v>
      </c>
      <c r="S323" t="s">
        <v>10</v>
      </c>
      <c r="T323" t="s">
        <v>44</v>
      </c>
      <c r="U323" t="s">
        <v>34</v>
      </c>
      <c r="V323" t="s">
        <v>10</v>
      </c>
      <c r="W323" t="s">
        <v>10</v>
      </c>
      <c r="X323" s="69" t="s">
        <v>20309</v>
      </c>
      <c r="Y323" s="69"/>
      <c r="Z323" s="69"/>
      <c r="AA323" s="69"/>
      <c r="AB323" t="e">
        <f>VLOOKUP(E323,Ventas!H:W,16,0)</f>
        <v>#N/A</v>
      </c>
    </row>
    <row r="324" spans="1:28" x14ac:dyDescent="0.2">
      <c r="A324" t="s">
        <v>2604</v>
      </c>
      <c r="B324" t="s">
        <v>2605</v>
      </c>
      <c r="C324" t="s">
        <v>10</v>
      </c>
      <c r="D324" t="s">
        <v>10</v>
      </c>
      <c r="E324" t="s">
        <v>1316</v>
      </c>
      <c r="F324" t="s">
        <v>2626</v>
      </c>
      <c r="G324" t="s">
        <v>1989</v>
      </c>
      <c r="H324" s="2">
        <v>45812</v>
      </c>
      <c r="I324" s="2">
        <v>45812</v>
      </c>
      <c r="J324" t="s">
        <v>43</v>
      </c>
      <c r="K324" s="4">
        <v>-630415.5</v>
      </c>
      <c r="L324" t="s">
        <v>9</v>
      </c>
      <c r="M324" s="4">
        <v>-630415.5</v>
      </c>
      <c r="N324" t="s">
        <v>9</v>
      </c>
      <c r="O324" s="4">
        <v>-630415.5</v>
      </c>
      <c r="P324" t="s">
        <v>10</v>
      </c>
      <c r="Q324" t="s">
        <v>1316</v>
      </c>
      <c r="R324" t="s">
        <v>1316</v>
      </c>
      <c r="S324" t="s">
        <v>10</v>
      </c>
      <c r="T324" t="s">
        <v>44</v>
      </c>
      <c r="U324" t="s">
        <v>34</v>
      </c>
      <c r="V324" t="s">
        <v>10</v>
      </c>
      <c r="W324" t="s">
        <v>10</v>
      </c>
      <c r="X324" s="69" t="s">
        <v>20309</v>
      </c>
      <c r="Y324" s="69"/>
      <c r="Z324" s="69"/>
      <c r="AA324" s="69"/>
      <c r="AB324" t="e">
        <f>VLOOKUP(E324,Ventas!H:W,16,0)</f>
        <v>#N/A</v>
      </c>
    </row>
    <row r="325" spans="1:28" x14ac:dyDescent="0.2">
      <c r="A325" t="s">
        <v>2604</v>
      </c>
      <c r="B325" t="s">
        <v>2605</v>
      </c>
      <c r="C325" t="s">
        <v>10</v>
      </c>
      <c r="D325" t="s">
        <v>10</v>
      </c>
      <c r="E325" t="s">
        <v>1316</v>
      </c>
      <c r="F325" t="s">
        <v>2627</v>
      </c>
      <c r="G325" t="s">
        <v>1989</v>
      </c>
      <c r="H325" s="2">
        <v>45838</v>
      </c>
      <c r="I325" s="2">
        <v>45838</v>
      </c>
      <c r="J325" t="s">
        <v>43</v>
      </c>
      <c r="K325" s="4">
        <v>-1939</v>
      </c>
      <c r="L325" t="s">
        <v>9</v>
      </c>
      <c r="M325" s="4">
        <v>-1939</v>
      </c>
      <c r="N325" t="s">
        <v>9</v>
      </c>
      <c r="O325" s="4">
        <v>-1939</v>
      </c>
      <c r="P325" t="s">
        <v>10</v>
      </c>
      <c r="Q325" t="s">
        <v>1316</v>
      </c>
      <c r="R325" t="s">
        <v>1316</v>
      </c>
      <c r="S325" t="s">
        <v>10</v>
      </c>
      <c r="T325" t="s">
        <v>44</v>
      </c>
      <c r="U325" t="s">
        <v>34</v>
      </c>
      <c r="V325" t="s">
        <v>10</v>
      </c>
      <c r="W325" t="s">
        <v>10</v>
      </c>
      <c r="X325" s="69" t="s">
        <v>20309</v>
      </c>
      <c r="Y325" s="69"/>
      <c r="Z325" s="69"/>
      <c r="AA325" s="69"/>
      <c r="AB325" t="e">
        <f>VLOOKUP(E325,Ventas!H:W,16,0)</f>
        <v>#N/A</v>
      </c>
    </row>
    <row r="326" spans="1:28" x14ac:dyDescent="0.2">
      <c r="A326" t="s">
        <v>2628</v>
      </c>
      <c r="B326" t="s">
        <v>2629</v>
      </c>
      <c r="C326" t="s">
        <v>10</v>
      </c>
      <c r="D326" t="s">
        <v>10</v>
      </c>
      <c r="E326" t="s">
        <v>2630</v>
      </c>
      <c r="F326" t="s">
        <v>2631</v>
      </c>
      <c r="G326" t="s">
        <v>2202</v>
      </c>
      <c r="H326" s="2">
        <v>45687</v>
      </c>
      <c r="I326" s="2">
        <v>45687</v>
      </c>
      <c r="J326" t="s">
        <v>43</v>
      </c>
      <c r="K326" s="4">
        <v>3330</v>
      </c>
      <c r="L326" t="s">
        <v>9</v>
      </c>
      <c r="M326" s="4">
        <v>3330</v>
      </c>
      <c r="N326" t="s">
        <v>9</v>
      </c>
      <c r="O326" s="4">
        <v>3330</v>
      </c>
      <c r="P326" t="s">
        <v>10</v>
      </c>
      <c r="Q326" t="s">
        <v>10</v>
      </c>
      <c r="R326" t="s">
        <v>10</v>
      </c>
      <c r="S326" t="s">
        <v>10</v>
      </c>
      <c r="T326" t="s">
        <v>537</v>
      </c>
      <c r="U326" t="s">
        <v>13</v>
      </c>
      <c r="V326" t="s">
        <v>10</v>
      </c>
      <c r="W326" t="s">
        <v>10</v>
      </c>
      <c r="X326" s="15" t="s">
        <v>20314</v>
      </c>
      <c r="Y326" s="15" t="s">
        <v>20444</v>
      </c>
      <c r="Z326" s="15" t="s">
        <v>20443</v>
      </c>
      <c r="AA326" s="74" t="s">
        <v>20447</v>
      </c>
      <c r="AB326" t="str">
        <f>VLOOKUP(E326,Ventas!H:W,16,0)</f>
        <v>SERV</v>
      </c>
    </row>
    <row r="327" spans="1:28" x14ac:dyDescent="0.2">
      <c r="A327" t="s">
        <v>2628</v>
      </c>
      <c r="B327" t="s">
        <v>2629</v>
      </c>
      <c r="C327" t="s">
        <v>10</v>
      </c>
      <c r="D327" t="s">
        <v>10</v>
      </c>
      <c r="E327" t="s">
        <v>2632</v>
      </c>
      <c r="F327" t="s">
        <v>2633</v>
      </c>
      <c r="G327" t="s">
        <v>2202</v>
      </c>
      <c r="H327" s="2">
        <v>45705</v>
      </c>
      <c r="I327" s="2">
        <v>45705</v>
      </c>
      <c r="J327" t="s">
        <v>43</v>
      </c>
      <c r="K327" s="4">
        <v>3330</v>
      </c>
      <c r="L327" t="s">
        <v>9</v>
      </c>
      <c r="M327" s="4">
        <v>3330</v>
      </c>
      <c r="N327" t="s">
        <v>9</v>
      </c>
      <c r="O327" s="4">
        <v>3330</v>
      </c>
      <c r="P327" t="s">
        <v>10</v>
      </c>
      <c r="Q327" t="s">
        <v>10</v>
      </c>
      <c r="R327" t="s">
        <v>10</v>
      </c>
      <c r="S327" t="s">
        <v>10</v>
      </c>
      <c r="T327" t="s">
        <v>773</v>
      </c>
      <c r="U327" t="s">
        <v>17</v>
      </c>
      <c r="V327" t="s">
        <v>10</v>
      </c>
      <c r="W327" t="s">
        <v>10</v>
      </c>
      <c r="X327" s="15" t="s">
        <v>20314</v>
      </c>
      <c r="Y327" s="15" t="s">
        <v>20444</v>
      </c>
      <c r="Z327" s="15" t="s">
        <v>20443</v>
      </c>
      <c r="AA327" s="74" t="s">
        <v>20447</v>
      </c>
      <c r="AB327" t="str">
        <f>VLOOKUP(E327,Ventas!H:W,16,0)</f>
        <v>SERV</v>
      </c>
    </row>
    <row r="328" spans="1:28" x14ac:dyDescent="0.2">
      <c r="A328" t="s">
        <v>2628</v>
      </c>
      <c r="B328" t="s">
        <v>2629</v>
      </c>
      <c r="C328" t="s">
        <v>10</v>
      </c>
      <c r="D328" t="s">
        <v>10</v>
      </c>
      <c r="E328" t="s">
        <v>2634</v>
      </c>
      <c r="F328" t="s">
        <v>2635</v>
      </c>
      <c r="G328" t="s">
        <v>2202</v>
      </c>
      <c r="H328" s="2">
        <v>45742</v>
      </c>
      <c r="I328" s="2">
        <v>45742</v>
      </c>
      <c r="J328" t="s">
        <v>43</v>
      </c>
      <c r="K328" s="4">
        <v>3330</v>
      </c>
      <c r="L328" t="s">
        <v>9</v>
      </c>
      <c r="M328" s="4">
        <v>3330</v>
      </c>
      <c r="N328" t="s">
        <v>9</v>
      </c>
      <c r="O328" s="4">
        <v>3330</v>
      </c>
      <c r="P328" t="s">
        <v>10</v>
      </c>
      <c r="Q328" t="s">
        <v>10</v>
      </c>
      <c r="R328" t="s">
        <v>10</v>
      </c>
      <c r="S328" t="s">
        <v>10</v>
      </c>
      <c r="T328" t="s">
        <v>624</v>
      </c>
      <c r="U328" t="s">
        <v>21</v>
      </c>
      <c r="V328" t="s">
        <v>10</v>
      </c>
      <c r="W328" t="s">
        <v>10</v>
      </c>
      <c r="X328" s="15" t="s">
        <v>20314</v>
      </c>
      <c r="Y328" s="15" t="s">
        <v>20444</v>
      </c>
      <c r="Z328" s="15" t="s">
        <v>20443</v>
      </c>
      <c r="AA328" s="74" t="s">
        <v>20447</v>
      </c>
      <c r="AB328" t="str">
        <f>VLOOKUP(E328,Ventas!H:W,16,0)</f>
        <v>SERV</v>
      </c>
    </row>
    <row r="329" spans="1:28" x14ac:dyDescent="0.2">
      <c r="A329" t="s">
        <v>2628</v>
      </c>
      <c r="B329" t="s">
        <v>2629</v>
      </c>
      <c r="C329" t="s">
        <v>10</v>
      </c>
      <c r="D329" t="s">
        <v>10</v>
      </c>
      <c r="E329" t="s">
        <v>2636</v>
      </c>
      <c r="F329" t="s">
        <v>2637</v>
      </c>
      <c r="G329" t="s">
        <v>2202</v>
      </c>
      <c r="H329" s="2">
        <v>45775</v>
      </c>
      <c r="I329" s="2">
        <v>45775</v>
      </c>
      <c r="J329" t="s">
        <v>43</v>
      </c>
      <c r="K329" s="4">
        <v>3330</v>
      </c>
      <c r="L329" t="s">
        <v>9</v>
      </c>
      <c r="M329" s="4">
        <v>3330</v>
      </c>
      <c r="N329" t="s">
        <v>9</v>
      </c>
      <c r="O329" s="4">
        <v>3330</v>
      </c>
      <c r="P329" t="s">
        <v>10</v>
      </c>
      <c r="Q329" t="s">
        <v>10</v>
      </c>
      <c r="R329" t="s">
        <v>10</v>
      </c>
      <c r="S329" t="s">
        <v>10</v>
      </c>
      <c r="T329" t="s">
        <v>476</v>
      </c>
      <c r="U329" t="s">
        <v>25</v>
      </c>
      <c r="V329" t="s">
        <v>10</v>
      </c>
      <c r="W329" t="s">
        <v>10</v>
      </c>
      <c r="X329" s="15" t="s">
        <v>20314</v>
      </c>
      <c r="Y329" s="15" t="s">
        <v>20444</v>
      </c>
      <c r="Z329" s="15" t="s">
        <v>20443</v>
      </c>
      <c r="AA329" s="74" t="s">
        <v>20447</v>
      </c>
      <c r="AB329" t="str">
        <f>VLOOKUP(E329,Ventas!H:W,16,0)</f>
        <v>SERV</v>
      </c>
    </row>
    <row r="330" spans="1:28" x14ac:dyDescent="0.2">
      <c r="A330" t="s">
        <v>2628</v>
      </c>
      <c r="B330" t="s">
        <v>2629</v>
      </c>
      <c r="C330" t="s">
        <v>10</v>
      </c>
      <c r="D330" t="s">
        <v>10</v>
      </c>
      <c r="E330" t="s">
        <v>2638</v>
      </c>
      <c r="F330" t="s">
        <v>2639</v>
      </c>
      <c r="G330" t="s">
        <v>2202</v>
      </c>
      <c r="H330" s="2">
        <v>45805</v>
      </c>
      <c r="I330" s="2">
        <v>45805</v>
      </c>
      <c r="J330" t="s">
        <v>43</v>
      </c>
      <c r="K330" s="4">
        <v>3330</v>
      </c>
      <c r="L330" t="s">
        <v>9</v>
      </c>
      <c r="M330" s="4">
        <v>3330</v>
      </c>
      <c r="N330" t="s">
        <v>9</v>
      </c>
      <c r="O330" s="4">
        <v>3330</v>
      </c>
      <c r="P330" t="s">
        <v>10</v>
      </c>
      <c r="Q330" t="s">
        <v>10</v>
      </c>
      <c r="R330" t="s">
        <v>10</v>
      </c>
      <c r="S330" t="s">
        <v>10</v>
      </c>
      <c r="T330" t="s">
        <v>537</v>
      </c>
      <c r="U330" t="s">
        <v>29</v>
      </c>
      <c r="V330" t="s">
        <v>10</v>
      </c>
      <c r="W330" t="s">
        <v>10</v>
      </c>
      <c r="X330" s="15" t="s">
        <v>20314</v>
      </c>
      <c r="Y330" s="15" t="s">
        <v>20444</v>
      </c>
      <c r="Z330" s="15" t="s">
        <v>20443</v>
      </c>
      <c r="AA330" s="74" t="s">
        <v>20447</v>
      </c>
      <c r="AB330" t="str">
        <f>VLOOKUP(E330,Ventas!H:W,16,0)</f>
        <v>SERV</v>
      </c>
    </row>
    <row r="331" spans="1:28" x14ac:dyDescent="0.2">
      <c r="A331" t="s">
        <v>2628</v>
      </c>
      <c r="B331" t="s">
        <v>2629</v>
      </c>
      <c r="C331" t="s">
        <v>10</v>
      </c>
      <c r="D331" t="s">
        <v>10</v>
      </c>
      <c r="E331" t="s">
        <v>2640</v>
      </c>
      <c r="F331" t="s">
        <v>2641</v>
      </c>
      <c r="G331" t="s">
        <v>2202</v>
      </c>
      <c r="H331" s="2">
        <v>45834</v>
      </c>
      <c r="I331" s="2">
        <v>45834</v>
      </c>
      <c r="J331" t="s">
        <v>43</v>
      </c>
      <c r="K331" s="4">
        <v>3330</v>
      </c>
      <c r="L331" t="s">
        <v>9</v>
      </c>
      <c r="M331" s="4">
        <v>3330</v>
      </c>
      <c r="N331" t="s">
        <v>9</v>
      </c>
      <c r="O331" s="4">
        <v>3330</v>
      </c>
      <c r="P331" t="s">
        <v>10</v>
      </c>
      <c r="Q331" t="s">
        <v>10</v>
      </c>
      <c r="R331" t="s">
        <v>10</v>
      </c>
      <c r="S331" t="s">
        <v>10</v>
      </c>
      <c r="T331" t="s">
        <v>476</v>
      </c>
      <c r="U331" t="s">
        <v>34</v>
      </c>
      <c r="V331" t="s">
        <v>10</v>
      </c>
      <c r="W331" t="s">
        <v>10</v>
      </c>
      <c r="X331" s="15" t="s">
        <v>20314</v>
      </c>
      <c r="Y331" s="15" t="s">
        <v>20444</v>
      </c>
      <c r="Z331" s="15" t="s">
        <v>20443</v>
      </c>
      <c r="AA331" s="74" t="s">
        <v>20447</v>
      </c>
      <c r="AB331" t="str">
        <f>VLOOKUP(E331,Ventas!H:W,16,0)</f>
        <v>SERV</v>
      </c>
    </row>
    <row r="332" spans="1:28" x14ac:dyDescent="0.2">
      <c r="A332" t="s">
        <v>2628</v>
      </c>
      <c r="B332" t="s">
        <v>2629</v>
      </c>
      <c r="C332" t="s">
        <v>10</v>
      </c>
      <c r="D332" t="s">
        <v>10</v>
      </c>
      <c r="E332" t="s">
        <v>2642</v>
      </c>
      <c r="F332" t="s">
        <v>2643</v>
      </c>
      <c r="G332" t="s">
        <v>1989</v>
      </c>
      <c r="H332" s="2">
        <v>45681</v>
      </c>
      <c r="I332" s="2">
        <v>45681</v>
      </c>
      <c r="J332" t="s">
        <v>43</v>
      </c>
      <c r="K332" s="4">
        <v>-17122</v>
      </c>
      <c r="L332" t="s">
        <v>9</v>
      </c>
      <c r="M332" s="4">
        <v>-17122</v>
      </c>
      <c r="N332" t="s">
        <v>9</v>
      </c>
      <c r="O332" s="4">
        <v>-17122</v>
      </c>
      <c r="P332" t="s">
        <v>10</v>
      </c>
      <c r="Q332" t="s">
        <v>2642</v>
      </c>
      <c r="R332" t="s">
        <v>2642</v>
      </c>
      <c r="S332" t="s">
        <v>10</v>
      </c>
      <c r="T332" t="s">
        <v>44</v>
      </c>
      <c r="U332" t="s">
        <v>13</v>
      </c>
      <c r="V332" t="s">
        <v>10</v>
      </c>
      <c r="W332" t="s">
        <v>10</v>
      </c>
      <c r="X332" s="69" t="s">
        <v>20309</v>
      </c>
      <c r="Y332" s="69"/>
      <c r="Z332" s="69"/>
      <c r="AA332" s="69"/>
      <c r="AB332" t="e">
        <f>VLOOKUP(E332,Ventas!H:W,16,0)</f>
        <v>#N/A</v>
      </c>
    </row>
    <row r="333" spans="1:28" x14ac:dyDescent="0.2">
      <c r="A333" t="s">
        <v>2628</v>
      </c>
      <c r="B333" t="s">
        <v>2629</v>
      </c>
      <c r="C333" t="s">
        <v>10</v>
      </c>
      <c r="D333" t="s">
        <v>10</v>
      </c>
      <c r="E333" t="s">
        <v>2644</v>
      </c>
      <c r="F333" t="s">
        <v>2645</v>
      </c>
      <c r="G333" t="s">
        <v>1989</v>
      </c>
      <c r="H333" s="2">
        <v>45835</v>
      </c>
      <c r="I333" s="2">
        <v>45835</v>
      </c>
      <c r="J333" t="s">
        <v>43</v>
      </c>
      <c r="K333" s="4">
        <v>-16650</v>
      </c>
      <c r="L333" t="s">
        <v>9</v>
      </c>
      <c r="M333" s="4">
        <v>-16650</v>
      </c>
      <c r="N333" t="s">
        <v>9</v>
      </c>
      <c r="O333" s="4">
        <v>-16650</v>
      </c>
      <c r="P333" t="s">
        <v>10</v>
      </c>
      <c r="Q333" t="s">
        <v>2644</v>
      </c>
      <c r="R333" t="s">
        <v>2644</v>
      </c>
      <c r="S333" t="s">
        <v>10</v>
      </c>
      <c r="T333" t="s">
        <v>44</v>
      </c>
      <c r="U333" t="s">
        <v>34</v>
      </c>
      <c r="V333" t="s">
        <v>10</v>
      </c>
      <c r="W333" t="s">
        <v>10</v>
      </c>
      <c r="X333" s="69" t="s">
        <v>20309</v>
      </c>
      <c r="Y333" s="69"/>
      <c r="Z333" s="69"/>
      <c r="AA333" s="69"/>
      <c r="AB333" t="e">
        <f>VLOOKUP(E333,Ventas!H:W,16,0)</f>
        <v>#N/A</v>
      </c>
    </row>
    <row r="334" spans="1:28" x14ac:dyDescent="0.2">
      <c r="A334" t="s">
        <v>2646</v>
      </c>
      <c r="B334" t="s">
        <v>2647</v>
      </c>
      <c r="C334" t="s">
        <v>10</v>
      </c>
      <c r="D334" t="s">
        <v>10</v>
      </c>
      <c r="E334" t="s">
        <v>2648</v>
      </c>
      <c r="F334" t="s">
        <v>2649</v>
      </c>
      <c r="G334" t="s">
        <v>1956</v>
      </c>
      <c r="H334" s="2">
        <v>45667</v>
      </c>
      <c r="I334" s="2">
        <v>45667</v>
      </c>
      <c r="J334" t="s">
        <v>2650</v>
      </c>
      <c r="K334" s="3">
        <v>1194665</v>
      </c>
      <c r="L334" t="s">
        <v>8</v>
      </c>
      <c r="M334" s="4">
        <v>1190</v>
      </c>
      <c r="N334" t="s">
        <v>9</v>
      </c>
      <c r="O334" s="4">
        <v>1190</v>
      </c>
      <c r="P334" t="s">
        <v>10</v>
      </c>
      <c r="Q334" t="s">
        <v>10</v>
      </c>
      <c r="R334" t="s">
        <v>10</v>
      </c>
      <c r="S334" t="s">
        <v>10</v>
      </c>
      <c r="T334" t="s">
        <v>476</v>
      </c>
      <c r="U334" t="s">
        <v>13</v>
      </c>
      <c r="V334" t="s">
        <v>10</v>
      </c>
      <c r="W334" t="s">
        <v>10</v>
      </c>
      <c r="X334" s="15" t="s">
        <v>20315</v>
      </c>
      <c r="Y334" s="15" t="s">
        <v>20444</v>
      </c>
      <c r="Z334" s="15" t="s">
        <v>20443</v>
      </c>
      <c r="AA334" s="15" t="s">
        <v>20451</v>
      </c>
      <c r="AB334" t="str">
        <f>VLOOKUP(E334,Ventas!H:W,16,0)</f>
        <v>SERV</v>
      </c>
    </row>
    <row r="335" spans="1:28" x14ac:dyDescent="0.2">
      <c r="A335" t="s">
        <v>2646</v>
      </c>
      <c r="B335" t="s">
        <v>2647</v>
      </c>
      <c r="C335" t="s">
        <v>10</v>
      </c>
      <c r="D335" t="s">
        <v>10</v>
      </c>
      <c r="E335" t="s">
        <v>2651</v>
      </c>
      <c r="F335" t="s">
        <v>2652</v>
      </c>
      <c r="G335" t="s">
        <v>1956</v>
      </c>
      <c r="H335" s="2">
        <v>45667</v>
      </c>
      <c r="I335" s="2">
        <v>45667</v>
      </c>
      <c r="J335" t="s">
        <v>2650</v>
      </c>
      <c r="K335" s="3">
        <v>1194665</v>
      </c>
      <c r="L335" t="s">
        <v>8</v>
      </c>
      <c r="M335" s="4">
        <v>1190</v>
      </c>
      <c r="N335" t="s">
        <v>9</v>
      </c>
      <c r="O335" s="4">
        <v>1190</v>
      </c>
      <c r="P335" t="s">
        <v>10</v>
      </c>
      <c r="Q335" t="s">
        <v>10</v>
      </c>
      <c r="R335" t="s">
        <v>10</v>
      </c>
      <c r="S335" t="s">
        <v>10</v>
      </c>
      <c r="T335" t="s">
        <v>537</v>
      </c>
      <c r="U335" t="s">
        <v>13</v>
      </c>
      <c r="V335" t="s">
        <v>10</v>
      </c>
      <c r="W335" t="s">
        <v>10</v>
      </c>
      <c r="X335" s="15" t="s">
        <v>20315</v>
      </c>
      <c r="Y335" s="15" t="s">
        <v>20444</v>
      </c>
      <c r="Z335" s="15" t="s">
        <v>20443</v>
      </c>
      <c r="AA335" s="15" t="s">
        <v>20451</v>
      </c>
      <c r="AB335" t="str">
        <f>VLOOKUP(E335,Ventas!H:W,16,0)</f>
        <v>SERV</v>
      </c>
    </row>
    <row r="336" spans="1:28" x14ac:dyDescent="0.2">
      <c r="A336" t="s">
        <v>2646</v>
      </c>
      <c r="B336" t="s">
        <v>2647</v>
      </c>
      <c r="C336" t="s">
        <v>10</v>
      </c>
      <c r="D336" t="s">
        <v>10</v>
      </c>
      <c r="E336" t="s">
        <v>2653</v>
      </c>
      <c r="F336" t="s">
        <v>2654</v>
      </c>
      <c r="G336" t="s">
        <v>1956</v>
      </c>
      <c r="H336" s="2">
        <v>45667</v>
      </c>
      <c r="I336" s="2">
        <v>45667</v>
      </c>
      <c r="J336" t="s">
        <v>2650</v>
      </c>
      <c r="K336" s="3">
        <v>1194665</v>
      </c>
      <c r="L336" t="s">
        <v>8</v>
      </c>
      <c r="M336" s="4">
        <v>1190</v>
      </c>
      <c r="N336" t="s">
        <v>9</v>
      </c>
      <c r="O336" s="4">
        <v>1190</v>
      </c>
      <c r="P336" t="s">
        <v>10</v>
      </c>
      <c r="Q336" t="s">
        <v>10</v>
      </c>
      <c r="R336" t="s">
        <v>10</v>
      </c>
      <c r="S336" t="s">
        <v>10</v>
      </c>
      <c r="T336" t="s">
        <v>773</v>
      </c>
      <c r="U336" t="s">
        <v>13</v>
      </c>
      <c r="V336" t="s">
        <v>10</v>
      </c>
      <c r="W336" t="s">
        <v>10</v>
      </c>
      <c r="X336" s="15" t="s">
        <v>20315</v>
      </c>
      <c r="Y336" s="15" t="s">
        <v>20444</v>
      </c>
      <c r="Z336" s="15" t="s">
        <v>20443</v>
      </c>
      <c r="AA336" s="15" t="s">
        <v>20451</v>
      </c>
      <c r="AB336" t="str">
        <f>VLOOKUP(E336,Ventas!H:W,16,0)</f>
        <v>SERV</v>
      </c>
    </row>
    <row r="337" spans="1:28" x14ac:dyDescent="0.2">
      <c r="A337" t="s">
        <v>2646</v>
      </c>
      <c r="B337" t="s">
        <v>2647</v>
      </c>
      <c r="C337" t="s">
        <v>10</v>
      </c>
      <c r="D337" t="s">
        <v>10</v>
      </c>
      <c r="E337" t="s">
        <v>2655</v>
      </c>
      <c r="F337" t="s">
        <v>2656</v>
      </c>
      <c r="G337" t="s">
        <v>1956</v>
      </c>
      <c r="H337" s="2">
        <v>45687</v>
      </c>
      <c r="I337" s="2">
        <v>45687</v>
      </c>
      <c r="J337" t="s">
        <v>954</v>
      </c>
      <c r="K337" s="3">
        <v>124144596</v>
      </c>
      <c r="L337" t="s">
        <v>8</v>
      </c>
      <c r="M337" s="4">
        <v>125279.63</v>
      </c>
      <c r="N337" t="s">
        <v>9</v>
      </c>
      <c r="O337" s="4">
        <v>125279.63</v>
      </c>
      <c r="P337" t="s">
        <v>10</v>
      </c>
      <c r="Q337" t="s">
        <v>10</v>
      </c>
      <c r="R337" t="s">
        <v>10</v>
      </c>
      <c r="S337" t="s">
        <v>10</v>
      </c>
      <c r="T337" t="s">
        <v>624</v>
      </c>
      <c r="U337" t="s">
        <v>13</v>
      </c>
      <c r="V337" t="s">
        <v>10</v>
      </c>
      <c r="W337" t="s">
        <v>10</v>
      </c>
      <c r="X337" s="15" t="s">
        <v>20314</v>
      </c>
      <c r="Y337" s="15" t="s">
        <v>20444</v>
      </c>
      <c r="Z337" s="15" t="s">
        <v>20443</v>
      </c>
      <c r="AA337" s="15" t="s">
        <v>20451</v>
      </c>
      <c r="AB337" t="str">
        <f>VLOOKUP(E337,Ventas!H:W,16,0)</f>
        <v>SERV</v>
      </c>
    </row>
    <row r="338" spans="1:28" x14ac:dyDescent="0.2">
      <c r="A338" t="s">
        <v>2646</v>
      </c>
      <c r="B338" t="s">
        <v>2647</v>
      </c>
      <c r="C338" t="s">
        <v>10</v>
      </c>
      <c r="D338" t="s">
        <v>10</v>
      </c>
      <c r="E338" t="s">
        <v>2657</v>
      </c>
      <c r="F338" t="s">
        <v>2658</v>
      </c>
      <c r="G338" t="s">
        <v>1956</v>
      </c>
      <c r="H338" s="2">
        <v>45672</v>
      </c>
      <c r="I338" s="2">
        <v>45672</v>
      </c>
      <c r="J338" t="s">
        <v>2659</v>
      </c>
      <c r="K338" s="3">
        <v>5654986</v>
      </c>
      <c r="L338" t="s">
        <v>8</v>
      </c>
      <c r="M338" s="4">
        <v>5628.7</v>
      </c>
      <c r="N338" t="s">
        <v>9</v>
      </c>
      <c r="O338" s="4">
        <v>5628.7</v>
      </c>
      <c r="P338" t="s">
        <v>10</v>
      </c>
      <c r="Q338" t="s">
        <v>10</v>
      </c>
      <c r="R338" t="s">
        <v>10</v>
      </c>
      <c r="S338" t="s">
        <v>10</v>
      </c>
      <c r="T338" t="s">
        <v>476</v>
      </c>
      <c r="U338" t="s">
        <v>13</v>
      </c>
      <c r="V338" t="s">
        <v>10</v>
      </c>
      <c r="W338" t="s">
        <v>10</v>
      </c>
      <c r="X338" s="15" t="s">
        <v>20315</v>
      </c>
      <c r="Y338" s="15" t="s">
        <v>20444</v>
      </c>
      <c r="Z338" s="15" t="s">
        <v>20443</v>
      </c>
      <c r="AA338" s="15" t="s">
        <v>20451</v>
      </c>
      <c r="AB338" t="str">
        <f>VLOOKUP(E338,Ventas!H:W,16,0)</f>
        <v>SERV</v>
      </c>
    </row>
    <row r="339" spans="1:28" x14ac:dyDescent="0.2">
      <c r="A339" t="s">
        <v>2646</v>
      </c>
      <c r="B339" t="s">
        <v>2647</v>
      </c>
      <c r="C339" t="s">
        <v>10</v>
      </c>
      <c r="D339" t="s">
        <v>10</v>
      </c>
      <c r="E339" t="s">
        <v>2660</v>
      </c>
      <c r="F339" t="s">
        <v>2661</v>
      </c>
      <c r="G339" t="s">
        <v>76</v>
      </c>
      <c r="H339" s="2">
        <v>45686</v>
      </c>
      <c r="I339" s="2">
        <v>45686</v>
      </c>
      <c r="J339" t="s">
        <v>43</v>
      </c>
      <c r="K339" s="4">
        <v>182738.96</v>
      </c>
      <c r="L339" t="s">
        <v>9</v>
      </c>
      <c r="M339" s="4">
        <v>182738.96</v>
      </c>
      <c r="N339" t="s">
        <v>9</v>
      </c>
      <c r="O339" s="4">
        <v>182738.96</v>
      </c>
      <c r="P339" t="s">
        <v>10</v>
      </c>
      <c r="Q339" t="s">
        <v>1649</v>
      </c>
      <c r="R339" t="s">
        <v>10</v>
      </c>
      <c r="S339" t="s">
        <v>10</v>
      </c>
      <c r="T339" t="s">
        <v>337</v>
      </c>
      <c r="U339" t="s">
        <v>13</v>
      </c>
      <c r="V339" t="s">
        <v>10</v>
      </c>
      <c r="W339" t="s">
        <v>10</v>
      </c>
      <c r="X339" s="15" t="s">
        <v>20313</v>
      </c>
      <c r="Y339" s="15" t="s">
        <v>20444</v>
      </c>
      <c r="Z339" s="15" t="s">
        <v>20443</v>
      </c>
      <c r="AA339" s="15" t="s">
        <v>20451</v>
      </c>
      <c r="AB339" t="e">
        <f>VLOOKUP(E339,Ventas!H:W,16,0)</f>
        <v>#N/A</v>
      </c>
    </row>
    <row r="340" spans="1:28" x14ac:dyDescent="0.2">
      <c r="A340" t="s">
        <v>2646</v>
      </c>
      <c r="B340" t="s">
        <v>2647</v>
      </c>
      <c r="C340" t="s">
        <v>10</v>
      </c>
      <c r="D340" t="s">
        <v>10</v>
      </c>
      <c r="E340" t="s">
        <v>2662</v>
      </c>
      <c r="F340" t="s">
        <v>2663</v>
      </c>
      <c r="G340" t="s">
        <v>1956</v>
      </c>
      <c r="H340" s="2">
        <v>45699</v>
      </c>
      <c r="I340" s="2">
        <v>45699</v>
      </c>
      <c r="J340" t="s">
        <v>2128</v>
      </c>
      <c r="K340" s="3">
        <v>1324056683</v>
      </c>
      <c r="L340" t="s">
        <v>8</v>
      </c>
      <c r="M340" s="4">
        <v>1378062.97</v>
      </c>
      <c r="N340" t="s">
        <v>9</v>
      </c>
      <c r="O340" s="4">
        <v>1378062.97</v>
      </c>
      <c r="P340" t="s">
        <v>10</v>
      </c>
      <c r="Q340" t="s">
        <v>10</v>
      </c>
      <c r="R340" t="s">
        <v>10</v>
      </c>
      <c r="S340" t="s">
        <v>10</v>
      </c>
      <c r="T340" t="s">
        <v>773</v>
      </c>
      <c r="U340" t="s">
        <v>17</v>
      </c>
      <c r="V340" t="s">
        <v>10</v>
      </c>
      <c r="W340" t="s">
        <v>10</v>
      </c>
      <c r="X340" s="15" t="s">
        <v>20314</v>
      </c>
      <c r="Y340" s="15" t="s">
        <v>20444</v>
      </c>
      <c r="Z340" s="15" t="s">
        <v>20443</v>
      </c>
      <c r="AA340" s="15" t="s">
        <v>20451</v>
      </c>
      <c r="AB340" t="str">
        <f>VLOOKUP(E340,Ventas!H:W,16,0)</f>
        <v>VM</v>
      </c>
    </row>
    <row r="341" spans="1:28" x14ac:dyDescent="0.2">
      <c r="A341" t="s">
        <v>2646</v>
      </c>
      <c r="B341" t="s">
        <v>2647</v>
      </c>
      <c r="C341" t="s">
        <v>10</v>
      </c>
      <c r="D341" t="s">
        <v>10</v>
      </c>
      <c r="E341" t="s">
        <v>2664</v>
      </c>
      <c r="F341" t="s">
        <v>2665</v>
      </c>
      <c r="G341" t="s">
        <v>1956</v>
      </c>
      <c r="H341" s="2">
        <v>45700</v>
      </c>
      <c r="I341" s="2">
        <v>45700</v>
      </c>
      <c r="J341" t="s">
        <v>2666</v>
      </c>
      <c r="K341" s="3">
        <v>938613</v>
      </c>
      <c r="L341" t="s">
        <v>8</v>
      </c>
      <c r="M341" s="4">
        <v>975.8</v>
      </c>
      <c r="N341" t="s">
        <v>9</v>
      </c>
      <c r="O341" s="4">
        <v>975.8</v>
      </c>
      <c r="P341" t="s">
        <v>10</v>
      </c>
      <c r="Q341" t="s">
        <v>10</v>
      </c>
      <c r="R341" t="s">
        <v>10</v>
      </c>
      <c r="S341" t="s">
        <v>10</v>
      </c>
      <c r="T341" t="s">
        <v>773</v>
      </c>
      <c r="U341" t="s">
        <v>17</v>
      </c>
      <c r="V341" t="s">
        <v>10</v>
      </c>
      <c r="W341" t="s">
        <v>10</v>
      </c>
      <c r="X341" s="15" t="s">
        <v>20315</v>
      </c>
      <c r="Y341" s="15" t="s">
        <v>20444</v>
      </c>
      <c r="Z341" s="15" t="s">
        <v>20443</v>
      </c>
      <c r="AA341" s="15" t="s">
        <v>20451</v>
      </c>
      <c r="AB341" t="str">
        <f>VLOOKUP(E341,Ventas!H:W,16,0)</f>
        <v>SERV</v>
      </c>
    </row>
    <row r="342" spans="1:28" x14ac:dyDescent="0.2">
      <c r="A342" t="s">
        <v>2646</v>
      </c>
      <c r="B342" t="s">
        <v>2647</v>
      </c>
      <c r="C342" t="s">
        <v>10</v>
      </c>
      <c r="D342" t="s">
        <v>10</v>
      </c>
      <c r="E342" t="s">
        <v>2667</v>
      </c>
      <c r="F342" t="s">
        <v>2668</v>
      </c>
      <c r="G342" t="s">
        <v>1956</v>
      </c>
      <c r="H342" s="2">
        <v>45700</v>
      </c>
      <c r="I342" s="2">
        <v>45700</v>
      </c>
      <c r="J342" t="s">
        <v>2669</v>
      </c>
      <c r="K342" s="3">
        <v>3548412</v>
      </c>
      <c r="L342" t="s">
        <v>8</v>
      </c>
      <c r="M342" s="4">
        <v>3689</v>
      </c>
      <c r="N342" t="s">
        <v>9</v>
      </c>
      <c r="O342" s="4">
        <v>3689</v>
      </c>
      <c r="P342" t="s">
        <v>10</v>
      </c>
      <c r="Q342" t="s">
        <v>10</v>
      </c>
      <c r="R342" t="s">
        <v>10</v>
      </c>
      <c r="S342" t="s">
        <v>10</v>
      </c>
      <c r="T342" t="s">
        <v>624</v>
      </c>
      <c r="U342" t="s">
        <v>17</v>
      </c>
      <c r="V342" t="s">
        <v>10</v>
      </c>
      <c r="W342" t="s">
        <v>10</v>
      </c>
      <c r="X342" s="15" t="s">
        <v>20315</v>
      </c>
      <c r="Y342" s="15" t="s">
        <v>20444</v>
      </c>
      <c r="Z342" s="15" t="s">
        <v>20443</v>
      </c>
      <c r="AA342" s="15" t="s">
        <v>20451</v>
      </c>
      <c r="AB342" t="str">
        <f>VLOOKUP(E342,Ventas!H:W,16,0)</f>
        <v>SERV</v>
      </c>
    </row>
    <row r="343" spans="1:28" x14ac:dyDescent="0.2">
      <c r="A343" t="s">
        <v>2646</v>
      </c>
      <c r="B343" t="s">
        <v>2647</v>
      </c>
      <c r="C343" t="s">
        <v>10</v>
      </c>
      <c r="D343" t="s">
        <v>10</v>
      </c>
      <c r="E343" t="s">
        <v>2670</v>
      </c>
      <c r="F343" t="s">
        <v>2671</v>
      </c>
      <c r="G343" t="s">
        <v>1956</v>
      </c>
      <c r="H343" s="2">
        <v>45705</v>
      </c>
      <c r="I343" s="2">
        <v>45705</v>
      </c>
      <c r="J343" t="s">
        <v>2672</v>
      </c>
      <c r="K343" s="3">
        <v>7183489</v>
      </c>
      <c r="L343" t="s">
        <v>8</v>
      </c>
      <c r="M343" s="4">
        <v>7645.75</v>
      </c>
      <c r="N343" t="s">
        <v>9</v>
      </c>
      <c r="O343" s="4">
        <v>7645.75</v>
      </c>
      <c r="P343" t="s">
        <v>10</v>
      </c>
      <c r="Q343" t="s">
        <v>10</v>
      </c>
      <c r="R343" t="s">
        <v>10</v>
      </c>
      <c r="S343" t="s">
        <v>10</v>
      </c>
      <c r="T343" t="s">
        <v>773</v>
      </c>
      <c r="U343" t="s">
        <v>17</v>
      </c>
      <c r="V343" t="s">
        <v>10</v>
      </c>
      <c r="W343" t="s">
        <v>10</v>
      </c>
      <c r="X343" s="15" t="s">
        <v>20315</v>
      </c>
      <c r="Y343" s="15" t="s">
        <v>20444</v>
      </c>
      <c r="Z343" s="15" t="s">
        <v>20443</v>
      </c>
      <c r="AA343" s="15" t="s">
        <v>20451</v>
      </c>
      <c r="AB343" t="str">
        <f>VLOOKUP(E343,Ventas!H:W,16,0)</f>
        <v>SERV</v>
      </c>
    </row>
    <row r="344" spans="1:28" x14ac:dyDescent="0.2">
      <c r="A344" t="s">
        <v>2646</v>
      </c>
      <c r="B344" t="s">
        <v>2647</v>
      </c>
      <c r="C344" t="s">
        <v>10</v>
      </c>
      <c r="D344" t="s">
        <v>10</v>
      </c>
      <c r="E344" t="s">
        <v>2673</v>
      </c>
      <c r="F344" t="s">
        <v>2674</v>
      </c>
      <c r="G344" t="s">
        <v>1956</v>
      </c>
      <c r="H344" s="2">
        <v>45742</v>
      </c>
      <c r="I344" s="2">
        <v>45742</v>
      </c>
      <c r="J344" t="s">
        <v>1963</v>
      </c>
      <c r="K344" s="3">
        <v>455568846</v>
      </c>
      <c r="L344" t="s">
        <v>8</v>
      </c>
      <c r="M344" s="4">
        <v>495226.59</v>
      </c>
      <c r="N344" t="s">
        <v>9</v>
      </c>
      <c r="O344" s="4">
        <v>495226.59</v>
      </c>
      <c r="P344" t="s">
        <v>10</v>
      </c>
      <c r="Q344" t="s">
        <v>10</v>
      </c>
      <c r="R344" t="s">
        <v>10</v>
      </c>
      <c r="S344" t="s">
        <v>10</v>
      </c>
      <c r="T344" t="s">
        <v>773</v>
      </c>
      <c r="U344" t="s">
        <v>21</v>
      </c>
      <c r="V344" t="s">
        <v>10</v>
      </c>
      <c r="W344" t="s">
        <v>10</v>
      </c>
      <c r="X344" s="74" t="s">
        <v>20317</v>
      </c>
      <c r="Y344" s="15" t="s">
        <v>20444</v>
      </c>
      <c r="Z344" s="15" t="s">
        <v>20443</v>
      </c>
      <c r="AA344" s="15" t="s">
        <v>20451</v>
      </c>
      <c r="AB344" t="str">
        <f>VLOOKUP(E344,Ventas!H:W,16,0)</f>
        <v>SERV</v>
      </c>
    </row>
    <row r="345" spans="1:28" x14ac:dyDescent="0.2">
      <c r="A345" t="s">
        <v>2646</v>
      </c>
      <c r="B345" t="s">
        <v>2647</v>
      </c>
      <c r="C345" t="s">
        <v>10</v>
      </c>
      <c r="D345" t="s">
        <v>10</v>
      </c>
      <c r="E345" t="s">
        <v>2675</v>
      </c>
      <c r="F345" t="s">
        <v>2676</v>
      </c>
      <c r="G345" t="s">
        <v>1956</v>
      </c>
      <c r="H345" s="2">
        <v>45776</v>
      </c>
      <c r="I345" s="2">
        <v>45776</v>
      </c>
      <c r="J345" t="s">
        <v>2677</v>
      </c>
      <c r="K345" s="3">
        <v>3525525</v>
      </c>
      <c r="L345" t="s">
        <v>8</v>
      </c>
      <c r="M345" s="4">
        <v>3760.4</v>
      </c>
      <c r="N345" t="s">
        <v>9</v>
      </c>
      <c r="O345" s="4">
        <v>3760.4</v>
      </c>
      <c r="P345" t="s">
        <v>10</v>
      </c>
      <c r="Q345" t="s">
        <v>10</v>
      </c>
      <c r="R345" t="s">
        <v>10</v>
      </c>
      <c r="S345" t="s">
        <v>10</v>
      </c>
      <c r="T345" t="s">
        <v>624</v>
      </c>
      <c r="U345" t="s">
        <v>25</v>
      </c>
      <c r="V345" t="s">
        <v>10</v>
      </c>
      <c r="W345" t="s">
        <v>10</v>
      </c>
      <c r="X345" s="15" t="s">
        <v>20315</v>
      </c>
      <c r="Y345" s="15" t="s">
        <v>20444</v>
      </c>
      <c r="Z345" s="15" t="s">
        <v>20443</v>
      </c>
      <c r="AA345" s="15" t="s">
        <v>20451</v>
      </c>
      <c r="AB345" t="str">
        <f>VLOOKUP(E345,Ventas!H:W,16,0)</f>
        <v>SERV</v>
      </c>
    </row>
    <row r="346" spans="1:28" x14ac:dyDescent="0.2">
      <c r="A346" t="s">
        <v>2646</v>
      </c>
      <c r="B346" t="s">
        <v>2647</v>
      </c>
      <c r="C346" t="s">
        <v>10</v>
      </c>
      <c r="D346" t="s">
        <v>10</v>
      </c>
      <c r="E346" t="s">
        <v>2678</v>
      </c>
      <c r="F346" t="s">
        <v>2679</v>
      </c>
      <c r="G346" t="s">
        <v>76</v>
      </c>
      <c r="H346" s="2">
        <v>45792</v>
      </c>
      <c r="I346" s="2">
        <v>45792</v>
      </c>
      <c r="J346" t="s">
        <v>2680</v>
      </c>
      <c r="K346" s="3">
        <v>134002908</v>
      </c>
      <c r="L346" t="s">
        <v>8</v>
      </c>
      <c r="M346" s="4">
        <v>142642.78</v>
      </c>
      <c r="N346" t="s">
        <v>9</v>
      </c>
      <c r="O346" s="4">
        <v>142642.78</v>
      </c>
      <c r="P346" t="s">
        <v>10</v>
      </c>
      <c r="Q346" t="s">
        <v>2681</v>
      </c>
      <c r="R346" t="s">
        <v>10</v>
      </c>
      <c r="S346" t="s">
        <v>10</v>
      </c>
      <c r="T346" t="s">
        <v>1913</v>
      </c>
      <c r="U346" t="s">
        <v>29</v>
      </c>
      <c r="V346" t="s">
        <v>10</v>
      </c>
      <c r="W346" t="s">
        <v>10</v>
      </c>
      <c r="X346" s="15" t="s">
        <v>20313</v>
      </c>
      <c r="Y346" s="15" t="s">
        <v>20444</v>
      </c>
      <c r="Z346" s="15" t="s">
        <v>20443</v>
      </c>
      <c r="AA346" s="15" t="s">
        <v>20451</v>
      </c>
      <c r="AB346" t="e">
        <f>VLOOKUP(E346,Ventas!H:W,16,0)</f>
        <v>#N/A</v>
      </c>
    </row>
    <row r="347" spans="1:28" x14ac:dyDescent="0.2">
      <c r="A347" t="s">
        <v>2646</v>
      </c>
      <c r="B347" t="s">
        <v>2647</v>
      </c>
      <c r="C347" t="s">
        <v>10</v>
      </c>
      <c r="D347" t="s">
        <v>10</v>
      </c>
      <c r="E347" t="s">
        <v>2682</v>
      </c>
      <c r="F347" t="s">
        <v>2683</v>
      </c>
      <c r="G347" t="s">
        <v>76</v>
      </c>
      <c r="H347" s="2">
        <v>45792</v>
      </c>
      <c r="I347" s="2">
        <v>45792</v>
      </c>
      <c r="J347" t="s">
        <v>2684</v>
      </c>
      <c r="K347" s="3">
        <v>52395270</v>
      </c>
      <c r="L347" t="s">
        <v>8</v>
      </c>
      <c r="M347" s="4">
        <v>55773.47</v>
      </c>
      <c r="N347" t="s">
        <v>9</v>
      </c>
      <c r="O347" s="4">
        <v>55773.47</v>
      </c>
      <c r="P347" t="s">
        <v>10</v>
      </c>
      <c r="Q347" t="s">
        <v>2685</v>
      </c>
      <c r="R347" t="s">
        <v>10</v>
      </c>
      <c r="S347" t="s">
        <v>10</v>
      </c>
      <c r="T347" t="s">
        <v>1913</v>
      </c>
      <c r="U347" t="s">
        <v>29</v>
      </c>
      <c r="V347" t="s">
        <v>10</v>
      </c>
      <c r="W347" t="s">
        <v>10</v>
      </c>
      <c r="X347" s="15" t="s">
        <v>20313</v>
      </c>
      <c r="Y347" s="15" t="s">
        <v>20444</v>
      </c>
      <c r="Z347" s="15" t="s">
        <v>20443</v>
      </c>
      <c r="AA347" s="15" t="s">
        <v>20451</v>
      </c>
      <c r="AB347" t="e">
        <f>VLOOKUP(E347,Ventas!H:W,16,0)</f>
        <v>#N/A</v>
      </c>
    </row>
    <row r="348" spans="1:28" x14ac:dyDescent="0.2">
      <c r="A348" t="s">
        <v>2646</v>
      </c>
      <c r="B348" t="s">
        <v>2647</v>
      </c>
      <c r="C348" t="s">
        <v>10</v>
      </c>
      <c r="D348" t="s">
        <v>10</v>
      </c>
      <c r="E348" t="s">
        <v>2686</v>
      </c>
      <c r="F348" t="s">
        <v>2687</v>
      </c>
      <c r="G348" t="s">
        <v>1956</v>
      </c>
      <c r="H348" s="2">
        <v>45797</v>
      </c>
      <c r="I348" s="2">
        <v>45797</v>
      </c>
      <c r="J348" t="s">
        <v>2688</v>
      </c>
      <c r="K348" s="3">
        <v>7154251</v>
      </c>
      <c r="L348" t="s">
        <v>8</v>
      </c>
      <c r="M348" s="4">
        <v>7637.8</v>
      </c>
      <c r="N348" t="s">
        <v>9</v>
      </c>
      <c r="O348" s="4">
        <v>7637.8</v>
      </c>
      <c r="P348" t="s">
        <v>10</v>
      </c>
      <c r="Q348" t="s">
        <v>10</v>
      </c>
      <c r="R348" t="s">
        <v>10</v>
      </c>
      <c r="S348" t="s">
        <v>10</v>
      </c>
      <c r="T348" t="s">
        <v>476</v>
      </c>
      <c r="U348" t="s">
        <v>29</v>
      </c>
      <c r="V348" t="s">
        <v>10</v>
      </c>
      <c r="W348" t="s">
        <v>10</v>
      </c>
      <c r="X348" s="15" t="s">
        <v>20315</v>
      </c>
      <c r="Y348" s="15" t="s">
        <v>20444</v>
      </c>
      <c r="Z348" s="15" t="s">
        <v>20443</v>
      </c>
      <c r="AA348" s="15" t="s">
        <v>20451</v>
      </c>
      <c r="AB348" t="str">
        <f>VLOOKUP(E348,Ventas!H:W,16,0)</f>
        <v>SERV</v>
      </c>
    </row>
    <row r="349" spans="1:28" x14ac:dyDescent="0.2">
      <c r="A349" t="s">
        <v>2646</v>
      </c>
      <c r="B349" t="s">
        <v>2647</v>
      </c>
      <c r="C349" t="s">
        <v>10</v>
      </c>
      <c r="D349" t="s">
        <v>10</v>
      </c>
      <c r="E349" t="s">
        <v>2689</v>
      </c>
      <c r="F349" t="s">
        <v>2690</v>
      </c>
      <c r="G349" t="s">
        <v>76</v>
      </c>
      <c r="H349" s="2">
        <v>45838</v>
      </c>
      <c r="I349" s="2">
        <v>45838</v>
      </c>
      <c r="J349" t="s">
        <v>2691</v>
      </c>
      <c r="K349" s="3">
        <v>52395270</v>
      </c>
      <c r="L349" t="s">
        <v>8</v>
      </c>
      <c r="M349" s="4">
        <v>55993.41</v>
      </c>
      <c r="N349" t="s">
        <v>9</v>
      </c>
      <c r="O349" s="4">
        <v>55993.41</v>
      </c>
      <c r="P349" t="s">
        <v>10</v>
      </c>
      <c r="Q349" t="s">
        <v>2692</v>
      </c>
      <c r="R349" t="s">
        <v>10</v>
      </c>
      <c r="S349" t="s">
        <v>10</v>
      </c>
      <c r="T349" t="s">
        <v>1913</v>
      </c>
      <c r="U349" t="s">
        <v>34</v>
      </c>
      <c r="V349" t="s">
        <v>10</v>
      </c>
      <c r="W349" t="s">
        <v>10</v>
      </c>
      <c r="X349" s="15" t="s">
        <v>20313</v>
      </c>
      <c r="Y349" s="15" t="s">
        <v>20444</v>
      </c>
      <c r="Z349" s="15" t="s">
        <v>20443</v>
      </c>
      <c r="AA349" s="15" t="s">
        <v>20451</v>
      </c>
      <c r="AB349" t="e">
        <f>VLOOKUP(E349,Ventas!H:W,16,0)</f>
        <v>#N/A</v>
      </c>
    </row>
    <row r="350" spans="1:28" x14ac:dyDescent="0.2">
      <c r="A350" t="s">
        <v>2646</v>
      </c>
      <c r="B350" t="s">
        <v>2647</v>
      </c>
      <c r="C350" t="s">
        <v>10</v>
      </c>
      <c r="D350" t="s">
        <v>10</v>
      </c>
      <c r="E350" t="s">
        <v>1652</v>
      </c>
      <c r="F350" t="s">
        <v>2693</v>
      </c>
      <c r="G350" t="s">
        <v>1989</v>
      </c>
      <c r="H350" s="2">
        <v>45685</v>
      </c>
      <c r="I350" s="2">
        <v>45685</v>
      </c>
      <c r="J350" t="s">
        <v>43</v>
      </c>
      <c r="K350" s="4">
        <v>-818032.37</v>
      </c>
      <c r="L350" t="s">
        <v>9</v>
      </c>
      <c r="M350" s="4">
        <v>-826326.1</v>
      </c>
      <c r="N350" t="s">
        <v>9</v>
      </c>
      <c r="O350" s="4">
        <v>-826326.1</v>
      </c>
      <c r="P350" t="s">
        <v>10</v>
      </c>
      <c r="Q350" t="s">
        <v>1652</v>
      </c>
      <c r="R350" t="s">
        <v>1652</v>
      </c>
      <c r="S350" t="s">
        <v>10</v>
      </c>
      <c r="T350" t="s">
        <v>44</v>
      </c>
      <c r="U350" t="s">
        <v>13</v>
      </c>
      <c r="V350" t="s">
        <v>10</v>
      </c>
      <c r="W350" t="s">
        <v>10</v>
      </c>
      <c r="X350" s="69" t="s">
        <v>20309</v>
      </c>
      <c r="Y350" s="69"/>
      <c r="Z350" s="69"/>
      <c r="AA350" s="69"/>
      <c r="AB350" t="e">
        <f>VLOOKUP(E350,Ventas!H:W,16,0)</f>
        <v>#N/A</v>
      </c>
    </row>
    <row r="351" spans="1:28" x14ac:dyDescent="0.2">
      <c r="A351" t="s">
        <v>2646</v>
      </c>
      <c r="B351" t="s">
        <v>2647</v>
      </c>
      <c r="C351" t="s">
        <v>10</v>
      </c>
      <c r="D351" t="s">
        <v>10</v>
      </c>
      <c r="E351" t="s">
        <v>1652</v>
      </c>
      <c r="F351" t="s">
        <v>2694</v>
      </c>
      <c r="G351" t="s">
        <v>1989</v>
      </c>
      <c r="H351" s="2">
        <v>45700</v>
      </c>
      <c r="I351" s="2">
        <v>45700</v>
      </c>
      <c r="J351" t="s">
        <v>43</v>
      </c>
      <c r="K351" s="4">
        <v>-1515183.93</v>
      </c>
      <c r="L351" t="s">
        <v>9</v>
      </c>
      <c r="M351" s="4">
        <v>-1512541.3</v>
      </c>
      <c r="N351" t="s">
        <v>9</v>
      </c>
      <c r="O351" s="4">
        <v>-1512541.3</v>
      </c>
      <c r="P351" t="s">
        <v>10</v>
      </c>
      <c r="Q351" t="s">
        <v>1652</v>
      </c>
      <c r="R351" t="s">
        <v>1652</v>
      </c>
      <c r="S351" t="s">
        <v>10</v>
      </c>
      <c r="T351" t="s">
        <v>44</v>
      </c>
      <c r="U351" t="s">
        <v>17</v>
      </c>
      <c r="V351" t="s">
        <v>10</v>
      </c>
      <c r="W351" t="s">
        <v>10</v>
      </c>
      <c r="X351" s="69" t="s">
        <v>20309</v>
      </c>
      <c r="Y351" s="69"/>
      <c r="Z351" s="69"/>
      <c r="AA351" s="69"/>
      <c r="AB351" t="e">
        <f>VLOOKUP(E351,Ventas!H:W,16,0)</f>
        <v>#N/A</v>
      </c>
    </row>
    <row r="352" spans="1:28" x14ac:dyDescent="0.2">
      <c r="A352" t="s">
        <v>2646</v>
      </c>
      <c r="B352" t="s">
        <v>2647</v>
      </c>
      <c r="C352" t="s">
        <v>10</v>
      </c>
      <c r="D352" t="s">
        <v>10</v>
      </c>
      <c r="E352" t="s">
        <v>1652</v>
      </c>
      <c r="F352" t="s">
        <v>2694</v>
      </c>
      <c r="G352" t="s">
        <v>1989</v>
      </c>
      <c r="H352" s="2">
        <v>45700</v>
      </c>
      <c r="I352" s="2">
        <v>45700</v>
      </c>
      <c r="J352" t="s">
        <v>43</v>
      </c>
      <c r="K352" s="4">
        <v>-182738.96</v>
      </c>
      <c r="L352" t="s">
        <v>9</v>
      </c>
      <c r="M352" s="4">
        <v>-182738.96</v>
      </c>
      <c r="N352" t="s">
        <v>9</v>
      </c>
      <c r="O352" s="4">
        <v>-182738.96</v>
      </c>
      <c r="P352" t="s">
        <v>10</v>
      </c>
      <c r="Q352" t="s">
        <v>1652</v>
      </c>
      <c r="R352" t="s">
        <v>1652</v>
      </c>
      <c r="S352" t="s">
        <v>10</v>
      </c>
      <c r="T352" t="s">
        <v>44</v>
      </c>
      <c r="U352" t="s">
        <v>17</v>
      </c>
      <c r="V352" t="s">
        <v>10</v>
      </c>
      <c r="W352" t="s">
        <v>10</v>
      </c>
      <c r="X352" s="69" t="s">
        <v>20309</v>
      </c>
      <c r="Y352" s="69"/>
      <c r="Z352" s="69"/>
      <c r="AA352" s="69"/>
      <c r="AB352" t="e">
        <f>VLOOKUP(E352,Ventas!H:W,16,0)</f>
        <v>#N/A</v>
      </c>
    </row>
    <row r="353" spans="1:28" x14ac:dyDescent="0.2">
      <c r="A353" t="s">
        <v>2695</v>
      </c>
      <c r="B353" t="s">
        <v>2696</v>
      </c>
      <c r="C353" t="s">
        <v>10</v>
      </c>
      <c r="D353" t="s">
        <v>10</v>
      </c>
      <c r="E353" t="s">
        <v>2697</v>
      </c>
      <c r="F353" t="s">
        <v>2698</v>
      </c>
      <c r="G353" t="s">
        <v>2202</v>
      </c>
      <c r="H353" s="2">
        <v>45666</v>
      </c>
      <c r="I353" s="2">
        <v>45666</v>
      </c>
      <c r="J353" t="s">
        <v>43</v>
      </c>
      <c r="K353" s="4">
        <v>57890</v>
      </c>
      <c r="L353" t="s">
        <v>9</v>
      </c>
      <c r="M353" s="4">
        <v>57890</v>
      </c>
      <c r="N353" t="s">
        <v>9</v>
      </c>
      <c r="O353" s="4">
        <v>57890</v>
      </c>
      <c r="P353" t="s">
        <v>10</v>
      </c>
      <c r="Q353" t="s">
        <v>10</v>
      </c>
      <c r="R353" t="s">
        <v>10</v>
      </c>
      <c r="S353" t="s">
        <v>10</v>
      </c>
      <c r="T353" t="s">
        <v>2699</v>
      </c>
      <c r="U353" t="s">
        <v>13</v>
      </c>
      <c r="V353" t="s">
        <v>10</v>
      </c>
      <c r="W353" t="s">
        <v>10</v>
      </c>
      <c r="X353" s="15" t="s">
        <v>20318</v>
      </c>
      <c r="Y353" s="110" t="s">
        <v>20440</v>
      </c>
      <c r="Z353" s="110" t="s">
        <v>20440</v>
      </c>
      <c r="AA353" s="110" t="s">
        <v>3032</v>
      </c>
      <c r="AB353" t="str">
        <f>VLOOKUP(E353,Ventas!H:W,16,0)</f>
        <v>REMP</v>
      </c>
    </row>
    <row r="354" spans="1:28" x14ac:dyDescent="0.2">
      <c r="A354" t="s">
        <v>2695</v>
      </c>
      <c r="B354" t="s">
        <v>2696</v>
      </c>
      <c r="C354" t="s">
        <v>10</v>
      </c>
      <c r="D354" t="s">
        <v>10</v>
      </c>
      <c r="E354" t="s">
        <v>2700</v>
      </c>
      <c r="F354" t="s">
        <v>2701</v>
      </c>
      <c r="G354" t="s">
        <v>2202</v>
      </c>
      <c r="H354" s="2">
        <v>45686</v>
      </c>
      <c r="I354" s="2">
        <v>45686</v>
      </c>
      <c r="J354" t="s">
        <v>43</v>
      </c>
      <c r="K354" s="4">
        <v>294149.82</v>
      </c>
      <c r="L354" t="s">
        <v>9</v>
      </c>
      <c r="M354" s="4">
        <v>294149.82</v>
      </c>
      <c r="N354" t="s">
        <v>9</v>
      </c>
      <c r="O354" s="4">
        <v>294149.82</v>
      </c>
      <c r="P354" t="s">
        <v>10</v>
      </c>
      <c r="Q354" t="s">
        <v>10</v>
      </c>
      <c r="R354" t="s">
        <v>10</v>
      </c>
      <c r="S354" t="s">
        <v>10</v>
      </c>
      <c r="T354" t="s">
        <v>2699</v>
      </c>
      <c r="U354" t="s">
        <v>13</v>
      </c>
      <c r="V354" t="s">
        <v>10</v>
      </c>
      <c r="W354" t="s">
        <v>10</v>
      </c>
      <c r="X354" s="15" t="s">
        <v>20319</v>
      </c>
      <c r="Y354" s="110" t="s">
        <v>20440</v>
      </c>
      <c r="Z354" s="110" t="s">
        <v>20440</v>
      </c>
      <c r="AA354" s="110" t="s">
        <v>3032</v>
      </c>
      <c r="AB354" t="str">
        <f>VLOOKUP(E354,Ventas!H:W,16,0)</f>
        <v>APR</v>
      </c>
    </row>
    <row r="355" spans="1:28" x14ac:dyDescent="0.2">
      <c r="A355" t="s">
        <v>2695</v>
      </c>
      <c r="B355" t="s">
        <v>2696</v>
      </c>
      <c r="C355" t="s">
        <v>10</v>
      </c>
      <c r="D355" t="s">
        <v>10</v>
      </c>
      <c r="E355" t="s">
        <v>2702</v>
      </c>
      <c r="F355" t="s">
        <v>2703</v>
      </c>
      <c r="G355" t="s">
        <v>2202</v>
      </c>
      <c r="H355" s="2">
        <v>45688</v>
      </c>
      <c r="I355" s="2">
        <v>45688</v>
      </c>
      <c r="J355" t="s">
        <v>43</v>
      </c>
      <c r="K355" s="4">
        <v>7371761</v>
      </c>
      <c r="L355" t="s">
        <v>9</v>
      </c>
      <c r="M355" s="4">
        <v>7371761</v>
      </c>
      <c r="N355" t="s">
        <v>9</v>
      </c>
      <c r="O355" s="4">
        <v>7371761</v>
      </c>
      <c r="P355" t="s">
        <v>10</v>
      </c>
      <c r="Q355" t="s">
        <v>10</v>
      </c>
      <c r="R355" t="s">
        <v>10</v>
      </c>
      <c r="S355" t="s">
        <v>10</v>
      </c>
      <c r="T355" t="s">
        <v>537</v>
      </c>
      <c r="U355" t="s">
        <v>13</v>
      </c>
      <c r="V355" t="s">
        <v>10</v>
      </c>
      <c r="W355" t="s">
        <v>10</v>
      </c>
      <c r="X355" s="15" t="s">
        <v>20316</v>
      </c>
      <c r="Y355" s="74" t="s">
        <v>20428</v>
      </c>
      <c r="Z355" s="15" t="s">
        <v>20441</v>
      </c>
      <c r="AA355" s="74" t="s">
        <v>3032</v>
      </c>
      <c r="AB355" t="str">
        <f>VLOOKUP(E355,Ventas!H:W,16,0)</f>
        <v>OPAS</v>
      </c>
    </row>
    <row r="356" spans="1:28" x14ac:dyDescent="0.2">
      <c r="A356" t="s">
        <v>2695</v>
      </c>
      <c r="B356" t="s">
        <v>2696</v>
      </c>
      <c r="C356" t="s">
        <v>10</v>
      </c>
      <c r="D356" t="s">
        <v>10</v>
      </c>
      <c r="E356" t="s">
        <v>2704</v>
      </c>
      <c r="F356" t="s">
        <v>2705</v>
      </c>
      <c r="G356" t="s">
        <v>2202</v>
      </c>
      <c r="H356" s="2">
        <v>45705</v>
      </c>
      <c r="I356" s="2">
        <v>45705</v>
      </c>
      <c r="J356" t="s">
        <v>43</v>
      </c>
      <c r="K356" s="4">
        <v>131175.04000000001</v>
      </c>
      <c r="L356" t="s">
        <v>9</v>
      </c>
      <c r="M356" s="4">
        <v>131175.04000000001</v>
      </c>
      <c r="N356" t="s">
        <v>9</v>
      </c>
      <c r="O356" s="4">
        <v>131175.04000000001</v>
      </c>
      <c r="P356" t="s">
        <v>10</v>
      </c>
      <c r="Q356" t="s">
        <v>10</v>
      </c>
      <c r="R356" t="s">
        <v>10</v>
      </c>
      <c r="S356" t="s">
        <v>10</v>
      </c>
      <c r="T356" t="s">
        <v>2699</v>
      </c>
      <c r="U356" t="s">
        <v>17</v>
      </c>
      <c r="V356" t="s">
        <v>10</v>
      </c>
      <c r="W356" t="s">
        <v>10</v>
      </c>
      <c r="X356" s="15" t="s">
        <v>20318</v>
      </c>
      <c r="Y356" s="110" t="s">
        <v>20440</v>
      </c>
      <c r="Z356" s="110" t="s">
        <v>20440</v>
      </c>
      <c r="AA356" s="110" t="s">
        <v>3032</v>
      </c>
      <c r="AB356" t="str">
        <f>VLOOKUP(E356,Ventas!H:W,16,0)</f>
        <v>REMP</v>
      </c>
    </row>
    <row r="357" spans="1:28" x14ac:dyDescent="0.2">
      <c r="A357" t="s">
        <v>2695</v>
      </c>
      <c r="B357" t="s">
        <v>2696</v>
      </c>
      <c r="C357" t="s">
        <v>10</v>
      </c>
      <c r="D357" t="s">
        <v>10</v>
      </c>
      <c r="E357" t="s">
        <v>2706</v>
      </c>
      <c r="F357" t="s">
        <v>2707</v>
      </c>
      <c r="G357" t="s">
        <v>2202</v>
      </c>
      <c r="H357" s="2">
        <v>45714</v>
      </c>
      <c r="I357" s="2">
        <v>45714</v>
      </c>
      <c r="J357" t="s">
        <v>43</v>
      </c>
      <c r="K357" s="4">
        <v>7187374.7999999998</v>
      </c>
      <c r="L357" t="s">
        <v>9</v>
      </c>
      <c r="M357" s="4">
        <v>7187374.7999999998</v>
      </c>
      <c r="N357" t="s">
        <v>9</v>
      </c>
      <c r="O357" s="4">
        <v>7187374.7999999998</v>
      </c>
      <c r="P357" t="s">
        <v>10</v>
      </c>
      <c r="Q357" t="s">
        <v>10</v>
      </c>
      <c r="R357" t="s">
        <v>10</v>
      </c>
      <c r="S357" t="s">
        <v>10</v>
      </c>
      <c r="T357" t="s">
        <v>537</v>
      </c>
      <c r="U357" t="s">
        <v>17</v>
      </c>
      <c r="V357" t="s">
        <v>10</v>
      </c>
      <c r="W357" t="s">
        <v>10</v>
      </c>
      <c r="X357" s="15" t="s">
        <v>20316</v>
      </c>
      <c r="Y357" s="74" t="s">
        <v>20428</v>
      </c>
      <c r="Z357" s="15" t="s">
        <v>20441</v>
      </c>
      <c r="AA357" s="74" t="s">
        <v>3032</v>
      </c>
      <c r="AB357" t="str">
        <f>VLOOKUP(E357,Ventas!H:W,16,0)</f>
        <v>OPAS</v>
      </c>
    </row>
    <row r="358" spans="1:28" x14ac:dyDescent="0.2">
      <c r="A358" t="s">
        <v>2695</v>
      </c>
      <c r="B358" t="s">
        <v>2696</v>
      </c>
      <c r="C358" t="s">
        <v>10</v>
      </c>
      <c r="D358" t="s">
        <v>10</v>
      </c>
      <c r="E358" t="s">
        <v>2708</v>
      </c>
      <c r="F358" t="s">
        <v>2709</v>
      </c>
      <c r="G358" t="s">
        <v>2202</v>
      </c>
      <c r="H358" s="2">
        <v>45741</v>
      </c>
      <c r="I358" s="2">
        <v>45741</v>
      </c>
      <c r="J358" t="s">
        <v>43</v>
      </c>
      <c r="K358" s="4">
        <v>8576696.2799999993</v>
      </c>
      <c r="L358" t="s">
        <v>9</v>
      </c>
      <c r="M358" s="4">
        <v>8576696.2799999993</v>
      </c>
      <c r="N358" t="s">
        <v>9</v>
      </c>
      <c r="O358" s="4">
        <v>8576696.2799999993</v>
      </c>
      <c r="P358" t="s">
        <v>10</v>
      </c>
      <c r="Q358" t="s">
        <v>10</v>
      </c>
      <c r="R358" t="s">
        <v>10</v>
      </c>
      <c r="S358" t="s">
        <v>10</v>
      </c>
      <c r="T358" t="s">
        <v>537</v>
      </c>
      <c r="U358" t="s">
        <v>21</v>
      </c>
      <c r="V358" t="s">
        <v>10</v>
      </c>
      <c r="W358" t="s">
        <v>10</v>
      </c>
      <c r="X358" s="15" t="s">
        <v>20316</v>
      </c>
      <c r="Y358" s="74" t="s">
        <v>20428</v>
      </c>
      <c r="Z358" s="15" t="s">
        <v>20441</v>
      </c>
      <c r="AA358" s="74" t="s">
        <v>3032</v>
      </c>
      <c r="AB358" t="str">
        <f>VLOOKUP(E358,Ventas!H:W,16,0)</f>
        <v>OPAS</v>
      </c>
    </row>
    <row r="359" spans="1:28" x14ac:dyDescent="0.2">
      <c r="A359" t="s">
        <v>2695</v>
      </c>
      <c r="B359" t="s">
        <v>2696</v>
      </c>
      <c r="C359" t="s">
        <v>10</v>
      </c>
      <c r="D359" t="s">
        <v>10</v>
      </c>
      <c r="E359" t="s">
        <v>2710</v>
      </c>
      <c r="F359" t="s">
        <v>2711</v>
      </c>
      <c r="G359" t="s">
        <v>2202</v>
      </c>
      <c r="H359" s="2">
        <v>45747</v>
      </c>
      <c r="I359" s="2">
        <v>45747</v>
      </c>
      <c r="J359" t="s">
        <v>43</v>
      </c>
      <c r="K359" s="4">
        <v>3490200.85</v>
      </c>
      <c r="L359" t="s">
        <v>9</v>
      </c>
      <c r="M359" s="4">
        <v>3490200.85</v>
      </c>
      <c r="N359" t="s">
        <v>9</v>
      </c>
      <c r="O359" s="4">
        <v>3490200.85</v>
      </c>
      <c r="P359" t="s">
        <v>10</v>
      </c>
      <c r="Q359" t="s">
        <v>10</v>
      </c>
      <c r="R359" t="s">
        <v>10</v>
      </c>
      <c r="S359" t="s">
        <v>10</v>
      </c>
      <c r="T359" t="s">
        <v>537</v>
      </c>
      <c r="U359" t="s">
        <v>21</v>
      </c>
      <c r="V359" t="s">
        <v>10</v>
      </c>
      <c r="W359" t="s">
        <v>10</v>
      </c>
      <c r="X359" s="15" t="s">
        <v>20316</v>
      </c>
      <c r="Y359" s="74" t="s">
        <v>20428</v>
      </c>
      <c r="Z359" s="15" t="s">
        <v>20441</v>
      </c>
      <c r="AA359" s="74" t="s">
        <v>3032</v>
      </c>
      <c r="AB359" t="str">
        <f>VLOOKUP(E359,Ventas!H:W,16,0)</f>
        <v>OPAS</v>
      </c>
    </row>
    <row r="360" spans="1:28" x14ac:dyDescent="0.2">
      <c r="A360" t="s">
        <v>2695</v>
      </c>
      <c r="B360" t="s">
        <v>2696</v>
      </c>
      <c r="C360" t="s">
        <v>10</v>
      </c>
      <c r="D360" t="s">
        <v>10</v>
      </c>
      <c r="E360" t="s">
        <v>2712</v>
      </c>
      <c r="F360" t="s">
        <v>2713</v>
      </c>
      <c r="G360" t="s">
        <v>2202</v>
      </c>
      <c r="H360" s="2">
        <v>45775</v>
      </c>
      <c r="I360" s="2">
        <v>45775</v>
      </c>
      <c r="J360" t="s">
        <v>43</v>
      </c>
      <c r="K360" s="4">
        <v>8376482.04</v>
      </c>
      <c r="L360" t="s">
        <v>9</v>
      </c>
      <c r="M360" s="4">
        <v>8376482.04</v>
      </c>
      <c r="N360" t="s">
        <v>9</v>
      </c>
      <c r="O360" s="4">
        <v>8376482.04</v>
      </c>
      <c r="P360" t="s">
        <v>10</v>
      </c>
      <c r="Q360" t="s">
        <v>10</v>
      </c>
      <c r="R360" t="s">
        <v>10</v>
      </c>
      <c r="S360" t="s">
        <v>10</v>
      </c>
      <c r="T360" t="s">
        <v>537</v>
      </c>
      <c r="U360" t="s">
        <v>25</v>
      </c>
      <c r="V360" t="s">
        <v>10</v>
      </c>
      <c r="W360" t="s">
        <v>10</v>
      </c>
      <c r="X360" s="15" t="s">
        <v>20316</v>
      </c>
      <c r="Y360" s="74" t="s">
        <v>20428</v>
      </c>
      <c r="Z360" s="15" t="s">
        <v>20441</v>
      </c>
      <c r="AA360" s="74" t="s">
        <v>3032</v>
      </c>
      <c r="AB360" t="str">
        <f>VLOOKUP(E360,Ventas!H:W,16,0)</f>
        <v>OPAS</v>
      </c>
    </row>
    <row r="361" spans="1:28" x14ac:dyDescent="0.2">
      <c r="A361" t="s">
        <v>2695</v>
      </c>
      <c r="B361" t="s">
        <v>2696</v>
      </c>
      <c r="C361" t="s">
        <v>10</v>
      </c>
      <c r="D361" t="s">
        <v>10</v>
      </c>
      <c r="E361" t="s">
        <v>2714</v>
      </c>
      <c r="F361" t="s">
        <v>2715</v>
      </c>
      <c r="G361" t="s">
        <v>2202</v>
      </c>
      <c r="H361" s="2">
        <v>45777</v>
      </c>
      <c r="I361" s="2">
        <v>45777</v>
      </c>
      <c r="J361" t="s">
        <v>43</v>
      </c>
      <c r="K361" s="4">
        <v>735374.55</v>
      </c>
      <c r="L361" t="s">
        <v>9</v>
      </c>
      <c r="M361" s="4">
        <v>735374.55</v>
      </c>
      <c r="N361" t="s">
        <v>9</v>
      </c>
      <c r="O361" s="4">
        <v>735374.55</v>
      </c>
      <c r="P361" t="s">
        <v>10</v>
      </c>
      <c r="Q361" t="s">
        <v>10</v>
      </c>
      <c r="R361" t="s">
        <v>10</v>
      </c>
      <c r="S361" t="s">
        <v>10</v>
      </c>
      <c r="T361" t="s">
        <v>2699</v>
      </c>
      <c r="U361" t="s">
        <v>25</v>
      </c>
      <c r="V361" t="s">
        <v>10</v>
      </c>
      <c r="W361" t="s">
        <v>10</v>
      </c>
      <c r="X361" s="15" t="s">
        <v>20319</v>
      </c>
      <c r="Y361" s="110" t="s">
        <v>20440</v>
      </c>
      <c r="Z361" s="110" t="s">
        <v>20440</v>
      </c>
      <c r="AA361" s="110" t="s">
        <v>3032</v>
      </c>
      <c r="AB361" t="str">
        <f>VLOOKUP(E361,Ventas!H:W,16,0)</f>
        <v>APR</v>
      </c>
    </row>
    <row r="362" spans="1:28" x14ac:dyDescent="0.2">
      <c r="A362" t="s">
        <v>2695</v>
      </c>
      <c r="B362" t="s">
        <v>2696</v>
      </c>
      <c r="C362" t="s">
        <v>10</v>
      </c>
      <c r="D362" t="s">
        <v>10</v>
      </c>
      <c r="E362" t="s">
        <v>2716</v>
      </c>
      <c r="F362" t="s">
        <v>2717</v>
      </c>
      <c r="G362" t="s">
        <v>2202</v>
      </c>
      <c r="H362" s="2">
        <v>45775</v>
      </c>
      <c r="I362" s="2">
        <v>45775</v>
      </c>
      <c r="J362" t="s">
        <v>43</v>
      </c>
      <c r="K362" s="4">
        <v>4145842.8</v>
      </c>
      <c r="L362" t="s">
        <v>9</v>
      </c>
      <c r="M362" s="4">
        <v>4145842.8</v>
      </c>
      <c r="N362" t="s">
        <v>9</v>
      </c>
      <c r="O362" s="4">
        <v>4145842.8</v>
      </c>
      <c r="P362" t="s">
        <v>10</v>
      </c>
      <c r="Q362" t="s">
        <v>10</v>
      </c>
      <c r="R362" t="s">
        <v>10</v>
      </c>
      <c r="S362" t="s">
        <v>10</v>
      </c>
      <c r="T362" t="s">
        <v>537</v>
      </c>
      <c r="U362" t="s">
        <v>25</v>
      </c>
      <c r="V362" t="s">
        <v>10</v>
      </c>
      <c r="W362" t="s">
        <v>10</v>
      </c>
      <c r="X362" s="15" t="s">
        <v>20316</v>
      </c>
      <c r="Y362" s="74" t="s">
        <v>20428</v>
      </c>
      <c r="Z362" s="15" t="s">
        <v>20441</v>
      </c>
      <c r="AA362" s="74" t="s">
        <v>3032</v>
      </c>
      <c r="AB362" t="str">
        <f>VLOOKUP(E362,Ventas!H:W,16,0)</f>
        <v>OPAS</v>
      </c>
    </row>
    <row r="363" spans="1:28" x14ac:dyDescent="0.2">
      <c r="A363" t="s">
        <v>2695</v>
      </c>
      <c r="B363" t="s">
        <v>2696</v>
      </c>
      <c r="C363" t="s">
        <v>10</v>
      </c>
      <c r="D363" t="s">
        <v>10</v>
      </c>
      <c r="E363" t="s">
        <v>2718</v>
      </c>
      <c r="F363" t="s">
        <v>2719</v>
      </c>
      <c r="G363" t="s">
        <v>2202</v>
      </c>
      <c r="H363" s="2">
        <v>45805</v>
      </c>
      <c r="I363" s="2">
        <v>45805</v>
      </c>
      <c r="J363" t="s">
        <v>43</v>
      </c>
      <c r="K363" s="4">
        <v>8291685.5999999996</v>
      </c>
      <c r="L363" t="s">
        <v>9</v>
      </c>
      <c r="M363" s="4">
        <v>8291685.5999999996</v>
      </c>
      <c r="N363" t="s">
        <v>9</v>
      </c>
      <c r="O363" s="4">
        <v>8291685.5999999996</v>
      </c>
      <c r="P363" t="s">
        <v>10</v>
      </c>
      <c r="Q363" t="s">
        <v>10</v>
      </c>
      <c r="R363" t="s">
        <v>10</v>
      </c>
      <c r="S363" t="s">
        <v>10</v>
      </c>
      <c r="T363" t="s">
        <v>537</v>
      </c>
      <c r="U363" t="s">
        <v>29</v>
      </c>
      <c r="V363" t="s">
        <v>10</v>
      </c>
      <c r="W363" t="s">
        <v>10</v>
      </c>
      <c r="X363" s="15" t="s">
        <v>20316</v>
      </c>
      <c r="Y363" s="74" t="s">
        <v>20428</v>
      </c>
      <c r="Z363" s="15" t="s">
        <v>20441</v>
      </c>
      <c r="AA363" s="74" t="s">
        <v>3032</v>
      </c>
      <c r="AB363" t="str">
        <f>VLOOKUP(E363,Ventas!H:W,16,0)</f>
        <v>OPAS</v>
      </c>
    </row>
    <row r="364" spans="1:28" x14ac:dyDescent="0.2">
      <c r="A364" t="s">
        <v>2695</v>
      </c>
      <c r="B364" t="s">
        <v>2696</v>
      </c>
      <c r="C364" t="s">
        <v>10</v>
      </c>
      <c r="D364" t="s">
        <v>10</v>
      </c>
      <c r="E364" t="s">
        <v>2720</v>
      </c>
      <c r="F364" t="s">
        <v>2721</v>
      </c>
      <c r="G364" t="s">
        <v>2202</v>
      </c>
      <c r="H364" s="2">
        <v>45807</v>
      </c>
      <c r="I364" s="2">
        <v>45807</v>
      </c>
      <c r="J364" t="s">
        <v>43</v>
      </c>
      <c r="K364" s="4">
        <v>3521978.6</v>
      </c>
      <c r="L364" t="s">
        <v>9</v>
      </c>
      <c r="M364" s="4">
        <v>3521978.6</v>
      </c>
      <c r="N364" t="s">
        <v>9</v>
      </c>
      <c r="O364" s="4">
        <v>3521978.6</v>
      </c>
      <c r="P364" t="s">
        <v>10</v>
      </c>
      <c r="Q364" t="s">
        <v>10</v>
      </c>
      <c r="R364" t="s">
        <v>10</v>
      </c>
      <c r="S364" t="s">
        <v>10</v>
      </c>
      <c r="T364" t="s">
        <v>537</v>
      </c>
      <c r="U364" t="s">
        <v>29</v>
      </c>
      <c r="V364" t="s">
        <v>10</v>
      </c>
      <c r="W364" t="s">
        <v>10</v>
      </c>
      <c r="X364" s="15" t="s">
        <v>20316</v>
      </c>
      <c r="Y364" s="74" t="s">
        <v>20428</v>
      </c>
      <c r="Z364" s="15" t="s">
        <v>20441</v>
      </c>
      <c r="AA364" s="74" t="s">
        <v>3032</v>
      </c>
      <c r="AB364" t="str">
        <f>VLOOKUP(E364,Ventas!H:W,16,0)</f>
        <v>OPAS</v>
      </c>
    </row>
    <row r="365" spans="1:28" x14ac:dyDescent="0.2">
      <c r="A365" t="s">
        <v>2695</v>
      </c>
      <c r="B365" t="s">
        <v>2696</v>
      </c>
      <c r="C365" t="s">
        <v>10</v>
      </c>
      <c r="D365" t="s">
        <v>10</v>
      </c>
      <c r="E365" t="s">
        <v>2722</v>
      </c>
      <c r="F365" t="s">
        <v>2723</v>
      </c>
      <c r="G365" t="s">
        <v>2202</v>
      </c>
      <c r="H365" s="2">
        <v>45821</v>
      </c>
      <c r="I365" s="2">
        <v>45821</v>
      </c>
      <c r="J365" t="s">
        <v>43</v>
      </c>
      <c r="K365" s="4">
        <v>746350</v>
      </c>
      <c r="L365" t="s">
        <v>9</v>
      </c>
      <c r="M365" s="4">
        <v>746350</v>
      </c>
      <c r="N365" t="s">
        <v>9</v>
      </c>
      <c r="O365" s="4">
        <v>746350</v>
      </c>
      <c r="P365" t="s">
        <v>10</v>
      </c>
      <c r="Q365" t="s">
        <v>10</v>
      </c>
      <c r="R365" t="s">
        <v>10</v>
      </c>
      <c r="S365" t="s">
        <v>10</v>
      </c>
      <c r="T365" t="s">
        <v>2699</v>
      </c>
      <c r="U365" t="s">
        <v>34</v>
      </c>
      <c r="V365" t="s">
        <v>10</v>
      </c>
      <c r="W365" t="s">
        <v>10</v>
      </c>
      <c r="X365" s="15" t="s">
        <v>20318</v>
      </c>
      <c r="Y365" s="110" t="s">
        <v>20440</v>
      </c>
      <c r="Z365" s="110" t="s">
        <v>20440</v>
      </c>
      <c r="AA365" s="110" t="s">
        <v>3032</v>
      </c>
      <c r="AB365" t="str">
        <f>VLOOKUP(E365,Ventas!H:W,16,0)</f>
        <v>REMP</v>
      </c>
    </row>
    <row r="366" spans="1:28" x14ac:dyDescent="0.2">
      <c r="A366" t="s">
        <v>2695</v>
      </c>
      <c r="B366" t="s">
        <v>2696</v>
      </c>
      <c r="C366" t="s">
        <v>10</v>
      </c>
      <c r="D366" t="s">
        <v>10</v>
      </c>
      <c r="E366" t="s">
        <v>2724</v>
      </c>
      <c r="F366" t="s">
        <v>2725</v>
      </c>
      <c r="G366" t="s">
        <v>2202</v>
      </c>
      <c r="H366" s="2">
        <v>45838</v>
      </c>
      <c r="I366" s="2">
        <v>45838</v>
      </c>
      <c r="J366" t="s">
        <v>43</v>
      </c>
      <c r="K366" s="4">
        <v>8452748.6400000006</v>
      </c>
      <c r="L366" t="s">
        <v>9</v>
      </c>
      <c r="M366" s="4">
        <v>8452748.6400000006</v>
      </c>
      <c r="N366" t="s">
        <v>9</v>
      </c>
      <c r="O366" s="4">
        <v>8452748.6400000006</v>
      </c>
      <c r="P366" t="s">
        <v>10</v>
      </c>
      <c r="Q366" t="s">
        <v>10</v>
      </c>
      <c r="R366" t="s">
        <v>10</v>
      </c>
      <c r="S366" t="s">
        <v>10</v>
      </c>
      <c r="T366" t="s">
        <v>537</v>
      </c>
      <c r="U366" t="s">
        <v>34</v>
      </c>
      <c r="V366" t="s">
        <v>10</v>
      </c>
      <c r="W366" t="s">
        <v>10</v>
      </c>
      <c r="X366" s="15" t="s">
        <v>20316</v>
      </c>
      <c r="Y366" s="74" t="s">
        <v>20428</v>
      </c>
      <c r="Z366" s="15" t="s">
        <v>20441</v>
      </c>
      <c r="AA366" s="74" t="s">
        <v>3032</v>
      </c>
      <c r="AB366" t="str">
        <f>VLOOKUP(E366,Ventas!H:W,16,0)</f>
        <v>OPAS</v>
      </c>
    </row>
    <row r="367" spans="1:28" x14ac:dyDescent="0.2">
      <c r="A367" t="s">
        <v>2695</v>
      </c>
      <c r="B367" t="s">
        <v>2696</v>
      </c>
      <c r="C367" t="s">
        <v>10</v>
      </c>
      <c r="D367" t="s">
        <v>10</v>
      </c>
      <c r="E367" t="s">
        <v>2726</v>
      </c>
      <c r="F367" t="s">
        <v>2727</v>
      </c>
      <c r="G367" t="s">
        <v>2202</v>
      </c>
      <c r="H367" s="2">
        <v>45838</v>
      </c>
      <c r="I367" s="2">
        <v>45838</v>
      </c>
      <c r="J367" t="s">
        <v>43</v>
      </c>
      <c r="K367" s="4">
        <v>2258358.2999999998</v>
      </c>
      <c r="L367" t="s">
        <v>9</v>
      </c>
      <c r="M367" s="4">
        <v>2258358.2999999998</v>
      </c>
      <c r="N367" t="s">
        <v>9</v>
      </c>
      <c r="O367" s="4">
        <v>2258358.2999999998</v>
      </c>
      <c r="P367" t="s">
        <v>10</v>
      </c>
      <c r="Q367" t="s">
        <v>10</v>
      </c>
      <c r="R367" t="s">
        <v>10</v>
      </c>
      <c r="S367" t="s">
        <v>10</v>
      </c>
      <c r="T367" t="s">
        <v>537</v>
      </c>
      <c r="U367" t="s">
        <v>34</v>
      </c>
      <c r="V367" t="s">
        <v>10</v>
      </c>
      <c r="W367" t="s">
        <v>10</v>
      </c>
      <c r="X367" s="15" t="s">
        <v>20316</v>
      </c>
      <c r="Y367" s="74" t="s">
        <v>20428</v>
      </c>
      <c r="Z367" s="15" t="s">
        <v>20441</v>
      </c>
      <c r="AA367" s="74" t="s">
        <v>3032</v>
      </c>
      <c r="AB367" t="str">
        <f>VLOOKUP(E367,Ventas!H:W,16,0)</f>
        <v>OPAS</v>
      </c>
    </row>
    <row r="368" spans="1:28" x14ac:dyDescent="0.2">
      <c r="A368" t="s">
        <v>2695</v>
      </c>
      <c r="B368" t="s">
        <v>2696</v>
      </c>
      <c r="C368" t="s">
        <v>10</v>
      </c>
      <c r="D368" t="s">
        <v>10</v>
      </c>
      <c r="E368" t="s">
        <v>2728</v>
      </c>
      <c r="F368" t="s">
        <v>2729</v>
      </c>
      <c r="G368" t="s">
        <v>2202</v>
      </c>
      <c r="H368" s="2">
        <v>45838</v>
      </c>
      <c r="I368" s="2">
        <v>45838</v>
      </c>
      <c r="J368" t="s">
        <v>43</v>
      </c>
      <c r="K368" s="4">
        <v>898150</v>
      </c>
      <c r="L368" t="s">
        <v>9</v>
      </c>
      <c r="M368" s="4">
        <v>898150</v>
      </c>
      <c r="N368" t="s">
        <v>9</v>
      </c>
      <c r="O368" s="4">
        <v>898150</v>
      </c>
      <c r="P368" t="s">
        <v>10</v>
      </c>
      <c r="Q368" t="s">
        <v>10</v>
      </c>
      <c r="R368" t="s">
        <v>10</v>
      </c>
      <c r="S368" t="s">
        <v>10</v>
      </c>
      <c r="T368" t="s">
        <v>2699</v>
      </c>
      <c r="U368" t="s">
        <v>34</v>
      </c>
      <c r="V368" t="s">
        <v>10</v>
      </c>
      <c r="W368" t="s">
        <v>10</v>
      </c>
      <c r="X368" s="15" t="s">
        <v>20318</v>
      </c>
      <c r="Y368" s="110" t="s">
        <v>20440</v>
      </c>
      <c r="Z368" s="110" t="s">
        <v>20440</v>
      </c>
      <c r="AA368" s="110" t="s">
        <v>3032</v>
      </c>
      <c r="AB368" t="str">
        <f>VLOOKUP(E368,Ventas!H:W,16,0)</f>
        <v>REMP</v>
      </c>
    </row>
    <row r="369" spans="1:28" x14ac:dyDescent="0.2">
      <c r="A369" t="s">
        <v>2695</v>
      </c>
      <c r="B369" t="s">
        <v>2696</v>
      </c>
      <c r="C369" t="s">
        <v>10</v>
      </c>
      <c r="D369" t="s">
        <v>10</v>
      </c>
      <c r="E369" t="s">
        <v>2730</v>
      </c>
      <c r="F369" t="s">
        <v>2731</v>
      </c>
      <c r="G369" t="s">
        <v>1989</v>
      </c>
      <c r="H369" s="2">
        <v>45674</v>
      </c>
      <c r="I369" s="2">
        <v>45674</v>
      </c>
      <c r="J369" t="s">
        <v>43</v>
      </c>
      <c r="K369" s="4">
        <v>-7492229.2000000002</v>
      </c>
      <c r="L369" t="s">
        <v>9</v>
      </c>
      <c r="M369" s="4">
        <v>-7492229.2000000002</v>
      </c>
      <c r="N369" t="s">
        <v>9</v>
      </c>
      <c r="O369" s="4">
        <v>-7492229.2000000002</v>
      </c>
      <c r="P369" t="s">
        <v>10</v>
      </c>
      <c r="Q369" t="s">
        <v>2730</v>
      </c>
      <c r="R369" t="s">
        <v>2730</v>
      </c>
      <c r="S369" t="s">
        <v>10</v>
      </c>
      <c r="T369" t="s">
        <v>44</v>
      </c>
      <c r="U369" t="s">
        <v>13</v>
      </c>
      <c r="V369" t="s">
        <v>10</v>
      </c>
      <c r="W369" t="s">
        <v>10</v>
      </c>
      <c r="X369" s="69" t="s">
        <v>20309</v>
      </c>
      <c r="Y369" s="69"/>
      <c r="Z369" s="69"/>
      <c r="AA369" s="69"/>
      <c r="AB369" t="e">
        <f>VLOOKUP(E369,Ventas!H:W,16,0)</f>
        <v>#N/A</v>
      </c>
    </row>
    <row r="370" spans="1:28" x14ac:dyDescent="0.2">
      <c r="A370" t="s">
        <v>2695</v>
      </c>
      <c r="B370" t="s">
        <v>2696</v>
      </c>
      <c r="C370" t="s">
        <v>10</v>
      </c>
      <c r="D370" t="s">
        <v>10</v>
      </c>
      <c r="E370" t="s">
        <v>2730</v>
      </c>
      <c r="F370" t="s">
        <v>2732</v>
      </c>
      <c r="G370" t="s">
        <v>1989</v>
      </c>
      <c r="H370" s="2">
        <v>45693</v>
      </c>
      <c r="I370" s="2">
        <v>45693</v>
      </c>
      <c r="J370" t="s">
        <v>43</v>
      </c>
      <c r="K370" s="4">
        <v>-204964.91</v>
      </c>
      <c r="L370" t="s">
        <v>9</v>
      </c>
      <c r="M370" s="4">
        <v>-204964.91</v>
      </c>
      <c r="N370" t="s">
        <v>9</v>
      </c>
      <c r="O370" s="4">
        <v>-204964.91</v>
      </c>
      <c r="P370" t="s">
        <v>10</v>
      </c>
      <c r="Q370" t="s">
        <v>2730</v>
      </c>
      <c r="R370" t="s">
        <v>2730</v>
      </c>
      <c r="S370" t="s">
        <v>10</v>
      </c>
      <c r="T370" t="s">
        <v>44</v>
      </c>
      <c r="U370" t="s">
        <v>17</v>
      </c>
      <c r="V370" t="s">
        <v>10</v>
      </c>
      <c r="W370" t="s">
        <v>10</v>
      </c>
      <c r="X370" s="69" t="s">
        <v>20309</v>
      </c>
      <c r="Y370" s="69"/>
      <c r="Z370" s="69"/>
      <c r="AA370" s="69"/>
      <c r="AB370" t="e">
        <f>VLOOKUP(E370,Ventas!H:W,16,0)</f>
        <v>#N/A</v>
      </c>
    </row>
    <row r="371" spans="1:28" x14ac:dyDescent="0.2">
      <c r="A371" t="s">
        <v>2695</v>
      </c>
      <c r="B371" t="s">
        <v>2696</v>
      </c>
      <c r="C371" t="s">
        <v>10</v>
      </c>
      <c r="D371" t="s">
        <v>10</v>
      </c>
      <c r="E371" t="s">
        <v>2730</v>
      </c>
      <c r="F371" t="s">
        <v>2733</v>
      </c>
      <c r="G371" t="s">
        <v>1989</v>
      </c>
      <c r="H371" s="2">
        <v>45715</v>
      </c>
      <c r="I371" s="2">
        <v>45715</v>
      </c>
      <c r="J371" t="s">
        <v>43</v>
      </c>
      <c r="K371" s="4">
        <v>-7665910.8200000003</v>
      </c>
      <c r="L371" t="s">
        <v>9</v>
      </c>
      <c r="M371" s="4">
        <v>-7665910.8200000003</v>
      </c>
      <c r="N371" t="s">
        <v>9</v>
      </c>
      <c r="O371" s="4">
        <v>-7665910.8200000003</v>
      </c>
      <c r="P371" t="s">
        <v>10</v>
      </c>
      <c r="Q371" t="s">
        <v>2730</v>
      </c>
      <c r="R371" t="s">
        <v>2730</v>
      </c>
      <c r="S371" t="s">
        <v>10</v>
      </c>
      <c r="T371" t="s">
        <v>44</v>
      </c>
      <c r="U371" t="s">
        <v>17</v>
      </c>
      <c r="V371" t="s">
        <v>10</v>
      </c>
      <c r="W371" t="s">
        <v>10</v>
      </c>
      <c r="X371" s="69" t="s">
        <v>20309</v>
      </c>
      <c r="Y371" s="69"/>
      <c r="Z371" s="69"/>
      <c r="AA371" s="69"/>
      <c r="AB371" t="e">
        <f>VLOOKUP(E371,Ventas!H:W,16,0)</f>
        <v>#N/A</v>
      </c>
    </row>
    <row r="372" spans="1:28" x14ac:dyDescent="0.2">
      <c r="A372" t="s">
        <v>2695</v>
      </c>
      <c r="B372" t="s">
        <v>2696</v>
      </c>
      <c r="C372" t="s">
        <v>10</v>
      </c>
      <c r="D372" t="s">
        <v>10</v>
      </c>
      <c r="E372" t="s">
        <v>2730</v>
      </c>
      <c r="F372" t="s">
        <v>2734</v>
      </c>
      <c r="G372" t="s">
        <v>1989</v>
      </c>
      <c r="H372" s="2">
        <v>45733</v>
      </c>
      <c r="I372" s="2">
        <v>45733</v>
      </c>
      <c r="J372" t="s">
        <v>43</v>
      </c>
      <c r="K372" s="4">
        <v>-131175.04000000001</v>
      </c>
      <c r="L372" t="s">
        <v>9</v>
      </c>
      <c r="M372" s="4">
        <v>-131175.04000000001</v>
      </c>
      <c r="N372" t="s">
        <v>9</v>
      </c>
      <c r="O372" s="4">
        <v>-131175.04000000001</v>
      </c>
      <c r="P372" t="s">
        <v>10</v>
      </c>
      <c r="Q372" t="s">
        <v>2730</v>
      </c>
      <c r="R372" t="s">
        <v>2730</v>
      </c>
      <c r="S372" t="s">
        <v>10</v>
      </c>
      <c r="T372" t="s">
        <v>44</v>
      </c>
      <c r="U372" t="s">
        <v>21</v>
      </c>
      <c r="V372" t="s">
        <v>10</v>
      </c>
      <c r="W372" t="s">
        <v>10</v>
      </c>
      <c r="X372" s="69" t="s">
        <v>20309</v>
      </c>
      <c r="Y372" s="69"/>
      <c r="Z372" s="69"/>
      <c r="AA372" s="69"/>
      <c r="AB372" t="e">
        <f>VLOOKUP(E372,Ventas!H:W,16,0)</f>
        <v>#N/A</v>
      </c>
    </row>
    <row r="373" spans="1:28" x14ac:dyDescent="0.2">
      <c r="A373" t="s">
        <v>2695</v>
      </c>
      <c r="B373" t="s">
        <v>2696</v>
      </c>
      <c r="C373" t="s">
        <v>10</v>
      </c>
      <c r="D373" t="s">
        <v>10</v>
      </c>
      <c r="E373" t="s">
        <v>2730</v>
      </c>
      <c r="F373" t="s">
        <v>2735</v>
      </c>
      <c r="G373" t="s">
        <v>1989</v>
      </c>
      <c r="H373" s="2">
        <v>45742</v>
      </c>
      <c r="I373" s="2">
        <v>45742</v>
      </c>
      <c r="J373" t="s">
        <v>43</v>
      </c>
      <c r="K373" s="4">
        <v>-7187374.7999999998</v>
      </c>
      <c r="L373" t="s">
        <v>9</v>
      </c>
      <c r="M373" s="4">
        <v>-7187374.7999999998</v>
      </c>
      <c r="N373" t="s">
        <v>9</v>
      </c>
      <c r="O373" s="4">
        <v>-7187374.7999999998</v>
      </c>
      <c r="P373" t="s">
        <v>10</v>
      </c>
      <c r="Q373" t="s">
        <v>2730</v>
      </c>
      <c r="R373" t="s">
        <v>2730</v>
      </c>
      <c r="S373" t="s">
        <v>10</v>
      </c>
      <c r="T373" t="s">
        <v>44</v>
      </c>
      <c r="U373" t="s">
        <v>21</v>
      </c>
      <c r="V373" t="s">
        <v>10</v>
      </c>
      <c r="W373" t="s">
        <v>10</v>
      </c>
      <c r="X373" s="69" t="s">
        <v>20309</v>
      </c>
      <c r="Y373" s="69"/>
      <c r="Z373" s="69"/>
      <c r="AA373" s="69"/>
      <c r="AB373" t="e">
        <f>VLOOKUP(E373,Ventas!H:W,16,0)</f>
        <v>#N/A</v>
      </c>
    </row>
    <row r="374" spans="1:28" x14ac:dyDescent="0.2">
      <c r="A374" t="s">
        <v>2695</v>
      </c>
      <c r="B374" t="s">
        <v>2696</v>
      </c>
      <c r="C374" t="s">
        <v>10</v>
      </c>
      <c r="D374" t="s">
        <v>10</v>
      </c>
      <c r="E374" t="s">
        <v>2730</v>
      </c>
      <c r="F374" t="s">
        <v>2736</v>
      </c>
      <c r="G374" t="s">
        <v>1989</v>
      </c>
      <c r="H374" s="2">
        <v>45772</v>
      </c>
      <c r="I374" s="2">
        <v>45772</v>
      </c>
      <c r="J374" t="s">
        <v>43</v>
      </c>
      <c r="K374" s="4">
        <v>-12066897.130000001</v>
      </c>
      <c r="L374" t="s">
        <v>9</v>
      </c>
      <c r="M374" s="4">
        <v>-12066897.130000001</v>
      </c>
      <c r="N374" t="s">
        <v>9</v>
      </c>
      <c r="O374" s="4">
        <v>-12066897.130000001</v>
      </c>
      <c r="P374" t="s">
        <v>10</v>
      </c>
      <c r="Q374" t="s">
        <v>2730</v>
      </c>
      <c r="R374" t="s">
        <v>2730</v>
      </c>
      <c r="S374" t="s">
        <v>10</v>
      </c>
      <c r="T374" t="s">
        <v>44</v>
      </c>
      <c r="U374" t="s">
        <v>25</v>
      </c>
      <c r="V374" t="s">
        <v>10</v>
      </c>
      <c r="W374" t="s">
        <v>10</v>
      </c>
      <c r="X374" s="69" t="s">
        <v>20309</v>
      </c>
      <c r="Y374" s="69"/>
      <c r="Z374" s="69"/>
      <c r="AA374" s="69"/>
      <c r="AB374" t="e">
        <f>VLOOKUP(E374,Ventas!H:W,16,0)</f>
        <v>#N/A</v>
      </c>
    </row>
    <row r="375" spans="1:28" x14ac:dyDescent="0.2">
      <c r="A375" t="s">
        <v>2695</v>
      </c>
      <c r="B375" t="s">
        <v>2696</v>
      </c>
      <c r="C375" t="s">
        <v>10</v>
      </c>
      <c r="D375" t="s">
        <v>10</v>
      </c>
      <c r="E375" t="s">
        <v>2737</v>
      </c>
      <c r="F375" t="s">
        <v>2738</v>
      </c>
      <c r="G375" t="s">
        <v>1989</v>
      </c>
      <c r="H375" s="2">
        <v>45805</v>
      </c>
      <c r="I375" s="2">
        <v>45805</v>
      </c>
      <c r="J375" t="s">
        <v>43</v>
      </c>
      <c r="K375" s="4">
        <v>-13257699.390000001</v>
      </c>
      <c r="L375" t="s">
        <v>9</v>
      </c>
      <c r="M375" s="4">
        <v>-13257699.390000001</v>
      </c>
      <c r="N375" t="s">
        <v>9</v>
      </c>
      <c r="O375" s="4">
        <v>-13257699.390000001</v>
      </c>
      <c r="P375" t="s">
        <v>10</v>
      </c>
      <c r="Q375" t="s">
        <v>2737</v>
      </c>
      <c r="R375" t="s">
        <v>2737</v>
      </c>
      <c r="S375" t="s">
        <v>10</v>
      </c>
      <c r="T375" t="s">
        <v>44</v>
      </c>
      <c r="U375" t="s">
        <v>29</v>
      </c>
      <c r="V375" t="s">
        <v>10</v>
      </c>
      <c r="W375" t="s">
        <v>10</v>
      </c>
      <c r="X375" s="69" t="s">
        <v>20309</v>
      </c>
      <c r="Y375" s="69"/>
      <c r="Z375" s="69"/>
      <c r="AA375" s="69"/>
      <c r="AB375" t="e">
        <f>VLOOKUP(E375,Ventas!H:W,16,0)</f>
        <v>#N/A</v>
      </c>
    </row>
    <row r="376" spans="1:28" x14ac:dyDescent="0.2">
      <c r="A376" t="s">
        <v>2695</v>
      </c>
      <c r="B376" t="s">
        <v>2696</v>
      </c>
      <c r="C376" t="s">
        <v>10</v>
      </c>
      <c r="D376" t="s">
        <v>10</v>
      </c>
      <c r="E376" t="s">
        <v>2730</v>
      </c>
      <c r="F376" t="s">
        <v>2739</v>
      </c>
      <c r="G376" t="s">
        <v>1989</v>
      </c>
      <c r="H376" s="2">
        <v>45835</v>
      </c>
      <c r="I376" s="2">
        <v>45835</v>
      </c>
      <c r="J376" t="s">
        <v>43</v>
      </c>
      <c r="K376" s="4">
        <v>-12560014.199999999</v>
      </c>
      <c r="L376" t="s">
        <v>9</v>
      </c>
      <c r="M376" s="4">
        <v>-12560014.199999999</v>
      </c>
      <c r="N376" t="s">
        <v>9</v>
      </c>
      <c r="O376" s="4">
        <v>-12560014.199999999</v>
      </c>
      <c r="P376" t="s">
        <v>10</v>
      </c>
      <c r="Q376" t="s">
        <v>2730</v>
      </c>
      <c r="R376" t="s">
        <v>2730</v>
      </c>
      <c r="S376" t="s">
        <v>10</v>
      </c>
      <c r="T376" t="s">
        <v>44</v>
      </c>
      <c r="U376" t="s">
        <v>34</v>
      </c>
      <c r="V376" t="s">
        <v>10</v>
      </c>
      <c r="W376" t="s">
        <v>10</v>
      </c>
      <c r="X376" s="69" t="s">
        <v>20309</v>
      </c>
      <c r="Y376" s="69"/>
      <c r="Z376" s="69"/>
      <c r="AA376" s="69"/>
      <c r="AB376" t="e">
        <f>VLOOKUP(E376,Ventas!H:W,16,0)</f>
        <v>#N/A</v>
      </c>
    </row>
    <row r="377" spans="1:28" x14ac:dyDescent="0.2">
      <c r="A377" t="s">
        <v>2740</v>
      </c>
      <c r="B377" t="s">
        <v>2741</v>
      </c>
      <c r="C377" t="s">
        <v>10</v>
      </c>
      <c r="D377" t="s">
        <v>10</v>
      </c>
      <c r="E377" t="s">
        <v>2742</v>
      </c>
      <c r="F377" t="s">
        <v>2743</v>
      </c>
      <c r="G377" t="s">
        <v>2202</v>
      </c>
      <c r="H377" s="2">
        <v>45687</v>
      </c>
      <c r="I377" s="2">
        <v>45687</v>
      </c>
      <c r="J377" t="s">
        <v>43</v>
      </c>
      <c r="K377" s="4">
        <v>3621</v>
      </c>
      <c r="L377" t="s">
        <v>9</v>
      </c>
      <c r="M377" s="4">
        <v>3621</v>
      </c>
      <c r="N377" t="s">
        <v>9</v>
      </c>
      <c r="O377" s="4">
        <v>3621</v>
      </c>
      <c r="P377" t="s">
        <v>10</v>
      </c>
      <c r="Q377" t="s">
        <v>10</v>
      </c>
      <c r="R377" t="s">
        <v>10</v>
      </c>
      <c r="S377" t="s">
        <v>10</v>
      </c>
      <c r="T377" t="s">
        <v>537</v>
      </c>
      <c r="U377" t="s">
        <v>13</v>
      </c>
      <c r="V377" t="s">
        <v>10</v>
      </c>
      <c r="W377" t="s">
        <v>10</v>
      </c>
      <c r="X377" s="15" t="s">
        <v>20314</v>
      </c>
      <c r="Y377" s="15" t="s">
        <v>20444</v>
      </c>
      <c r="Z377" s="15" t="s">
        <v>20443</v>
      </c>
      <c r="AA377" s="15" t="s">
        <v>20449</v>
      </c>
      <c r="AB377" t="str">
        <f>VLOOKUP(E377,Ventas!H:W,16,0)</f>
        <v>SERV</v>
      </c>
    </row>
    <row r="378" spans="1:28" x14ac:dyDescent="0.2">
      <c r="A378" t="s">
        <v>2740</v>
      </c>
      <c r="B378" t="s">
        <v>2741</v>
      </c>
      <c r="C378" t="s">
        <v>10</v>
      </c>
      <c r="D378" t="s">
        <v>10</v>
      </c>
      <c r="E378" t="s">
        <v>2744</v>
      </c>
      <c r="F378" t="s">
        <v>2745</v>
      </c>
      <c r="G378" t="s">
        <v>2202</v>
      </c>
      <c r="H378" s="2">
        <v>45705</v>
      </c>
      <c r="I378" s="2">
        <v>45705</v>
      </c>
      <c r="J378" t="s">
        <v>43</v>
      </c>
      <c r="K378" s="4">
        <v>3621</v>
      </c>
      <c r="L378" t="s">
        <v>9</v>
      </c>
      <c r="M378" s="4">
        <v>3621</v>
      </c>
      <c r="N378" t="s">
        <v>9</v>
      </c>
      <c r="O378" s="4">
        <v>3621</v>
      </c>
      <c r="P378" t="s">
        <v>10</v>
      </c>
      <c r="Q378" t="s">
        <v>10</v>
      </c>
      <c r="R378" t="s">
        <v>10</v>
      </c>
      <c r="S378" t="s">
        <v>10</v>
      </c>
      <c r="T378" t="s">
        <v>773</v>
      </c>
      <c r="U378" t="s">
        <v>17</v>
      </c>
      <c r="V378" t="s">
        <v>10</v>
      </c>
      <c r="W378" t="s">
        <v>10</v>
      </c>
      <c r="X378" s="15" t="s">
        <v>20314</v>
      </c>
      <c r="Y378" s="15" t="s">
        <v>20444</v>
      </c>
      <c r="Z378" s="15" t="s">
        <v>20443</v>
      </c>
      <c r="AA378" s="15" t="s">
        <v>20449</v>
      </c>
      <c r="AB378" t="str">
        <f>VLOOKUP(E378,Ventas!H:W,16,0)</f>
        <v>SERV</v>
      </c>
    </row>
    <row r="379" spans="1:28" x14ac:dyDescent="0.2">
      <c r="A379" t="s">
        <v>2740</v>
      </c>
      <c r="B379" t="s">
        <v>2741</v>
      </c>
      <c r="C379" t="s">
        <v>10</v>
      </c>
      <c r="D379" t="s">
        <v>10</v>
      </c>
      <c r="E379" t="s">
        <v>2746</v>
      </c>
      <c r="F379" t="s">
        <v>2747</v>
      </c>
      <c r="G379" t="s">
        <v>2202</v>
      </c>
      <c r="H379" s="2">
        <v>45742</v>
      </c>
      <c r="I379" s="2">
        <v>45742</v>
      </c>
      <c r="J379" t="s">
        <v>43</v>
      </c>
      <c r="K379" s="4">
        <v>3621</v>
      </c>
      <c r="L379" t="s">
        <v>9</v>
      </c>
      <c r="M379" s="4">
        <v>3621</v>
      </c>
      <c r="N379" t="s">
        <v>9</v>
      </c>
      <c r="O379" s="4">
        <v>3621</v>
      </c>
      <c r="P379" t="s">
        <v>10</v>
      </c>
      <c r="Q379" t="s">
        <v>10</v>
      </c>
      <c r="R379" t="s">
        <v>10</v>
      </c>
      <c r="S379" t="s">
        <v>10</v>
      </c>
      <c r="T379" t="s">
        <v>624</v>
      </c>
      <c r="U379" t="s">
        <v>21</v>
      </c>
      <c r="V379" t="s">
        <v>10</v>
      </c>
      <c r="W379" t="s">
        <v>10</v>
      </c>
      <c r="X379" s="15" t="s">
        <v>20314</v>
      </c>
      <c r="Y379" s="15" t="s">
        <v>20444</v>
      </c>
      <c r="Z379" s="15" t="s">
        <v>20443</v>
      </c>
      <c r="AA379" s="15" t="s">
        <v>20449</v>
      </c>
      <c r="AB379" t="str">
        <f>VLOOKUP(E379,Ventas!H:W,16,0)</f>
        <v>SERV</v>
      </c>
    </row>
    <row r="380" spans="1:28" x14ac:dyDescent="0.2">
      <c r="A380" t="s">
        <v>2740</v>
      </c>
      <c r="B380" t="s">
        <v>2741</v>
      </c>
      <c r="C380" t="s">
        <v>10</v>
      </c>
      <c r="D380" t="s">
        <v>10</v>
      </c>
      <c r="E380" t="s">
        <v>2748</v>
      </c>
      <c r="F380" t="s">
        <v>2749</v>
      </c>
      <c r="G380" t="s">
        <v>2202</v>
      </c>
      <c r="H380" s="2">
        <v>45775</v>
      </c>
      <c r="I380" s="2">
        <v>45775</v>
      </c>
      <c r="J380" t="s">
        <v>43</v>
      </c>
      <c r="K380" s="4">
        <v>3621</v>
      </c>
      <c r="L380" t="s">
        <v>9</v>
      </c>
      <c r="M380" s="4">
        <v>3621</v>
      </c>
      <c r="N380" t="s">
        <v>9</v>
      </c>
      <c r="O380" s="4">
        <v>3621</v>
      </c>
      <c r="P380" t="s">
        <v>10</v>
      </c>
      <c r="Q380" t="s">
        <v>10</v>
      </c>
      <c r="R380" t="s">
        <v>10</v>
      </c>
      <c r="S380" t="s">
        <v>10</v>
      </c>
      <c r="T380" t="s">
        <v>476</v>
      </c>
      <c r="U380" t="s">
        <v>25</v>
      </c>
      <c r="V380" t="s">
        <v>10</v>
      </c>
      <c r="W380" t="s">
        <v>10</v>
      </c>
      <c r="X380" s="15" t="s">
        <v>20314</v>
      </c>
      <c r="Y380" s="15" t="s">
        <v>20444</v>
      </c>
      <c r="Z380" s="15" t="s">
        <v>20443</v>
      </c>
      <c r="AA380" s="15" t="s">
        <v>20449</v>
      </c>
      <c r="AB380" t="str">
        <f>VLOOKUP(E380,Ventas!H:W,16,0)</f>
        <v>SERV</v>
      </c>
    </row>
    <row r="381" spans="1:28" x14ac:dyDescent="0.2">
      <c r="A381" t="s">
        <v>2740</v>
      </c>
      <c r="B381" t="s">
        <v>2741</v>
      </c>
      <c r="C381" t="s">
        <v>10</v>
      </c>
      <c r="D381" t="s">
        <v>10</v>
      </c>
      <c r="E381" t="s">
        <v>2750</v>
      </c>
      <c r="F381" t="s">
        <v>2751</v>
      </c>
      <c r="G381" t="s">
        <v>2202</v>
      </c>
      <c r="H381" s="2">
        <v>45805</v>
      </c>
      <c r="I381" s="2">
        <v>45805</v>
      </c>
      <c r="J381" t="s">
        <v>43</v>
      </c>
      <c r="K381" s="4">
        <v>3621</v>
      </c>
      <c r="L381" t="s">
        <v>9</v>
      </c>
      <c r="M381" s="4">
        <v>3621</v>
      </c>
      <c r="N381" t="s">
        <v>9</v>
      </c>
      <c r="O381" s="4">
        <v>3621</v>
      </c>
      <c r="P381" t="s">
        <v>10</v>
      </c>
      <c r="Q381" t="s">
        <v>10</v>
      </c>
      <c r="R381" t="s">
        <v>10</v>
      </c>
      <c r="S381" t="s">
        <v>10</v>
      </c>
      <c r="T381" t="s">
        <v>537</v>
      </c>
      <c r="U381" t="s">
        <v>29</v>
      </c>
      <c r="V381" t="s">
        <v>10</v>
      </c>
      <c r="W381" t="s">
        <v>10</v>
      </c>
      <c r="X381" s="15" t="s">
        <v>20314</v>
      </c>
      <c r="Y381" s="15" t="s">
        <v>20444</v>
      </c>
      <c r="Z381" s="15" t="s">
        <v>20443</v>
      </c>
      <c r="AA381" s="15" t="s">
        <v>20449</v>
      </c>
      <c r="AB381" t="str">
        <f>VLOOKUP(E381,Ventas!H:W,16,0)</f>
        <v>SERV</v>
      </c>
    </row>
    <row r="382" spans="1:28" x14ac:dyDescent="0.2">
      <c r="A382" t="s">
        <v>2740</v>
      </c>
      <c r="B382" t="s">
        <v>2741</v>
      </c>
      <c r="C382" t="s">
        <v>10</v>
      </c>
      <c r="D382" t="s">
        <v>10</v>
      </c>
      <c r="E382" t="s">
        <v>2752</v>
      </c>
      <c r="F382" t="s">
        <v>2753</v>
      </c>
      <c r="G382" t="s">
        <v>2202</v>
      </c>
      <c r="H382" s="2">
        <v>45834</v>
      </c>
      <c r="I382" s="2">
        <v>45834</v>
      </c>
      <c r="J382" t="s">
        <v>43</v>
      </c>
      <c r="K382" s="4">
        <v>3621</v>
      </c>
      <c r="L382" t="s">
        <v>9</v>
      </c>
      <c r="M382" s="4">
        <v>3621</v>
      </c>
      <c r="N382" t="s">
        <v>9</v>
      </c>
      <c r="O382" s="4">
        <v>3621</v>
      </c>
      <c r="P382" t="s">
        <v>10</v>
      </c>
      <c r="Q382" t="s">
        <v>10</v>
      </c>
      <c r="R382" t="s">
        <v>10</v>
      </c>
      <c r="S382" t="s">
        <v>10</v>
      </c>
      <c r="T382" t="s">
        <v>476</v>
      </c>
      <c r="U382" t="s">
        <v>34</v>
      </c>
      <c r="V382" t="s">
        <v>10</v>
      </c>
      <c r="W382" t="s">
        <v>10</v>
      </c>
      <c r="X382" s="15" t="s">
        <v>20314</v>
      </c>
      <c r="Y382" s="15" t="s">
        <v>20444</v>
      </c>
      <c r="Z382" s="15" t="s">
        <v>20443</v>
      </c>
      <c r="AA382" s="15" t="s">
        <v>20449</v>
      </c>
      <c r="AB382" t="str">
        <f>VLOOKUP(E382,Ventas!H:W,16,0)</f>
        <v>SERV</v>
      </c>
    </row>
    <row r="383" spans="1:28" x14ac:dyDescent="0.2">
      <c r="A383" t="s">
        <v>2740</v>
      </c>
      <c r="B383" t="s">
        <v>2741</v>
      </c>
      <c r="C383" t="s">
        <v>10</v>
      </c>
      <c r="D383" t="s">
        <v>10</v>
      </c>
      <c r="E383" t="s">
        <v>1809</v>
      </c>
      <c r="F383" t="s">
        <v>2754</v>
      </c>
      <c r="G383" t="s">
        <v>1989</v>
      </c>
      <c r="H383" s="2">
        <v>45716</v>
      </c>
      <c r="I383" s="2">
        <v>45716</v>
      </c>
      <c r="J383" t="s">
        <v>43</v>
      </c>
      <c r="K383" s="4">
        <v>-3621</v>
      </c>
      <c r="L383" t="s">
        <v>9</v>
      </c>
      <c r="M383" s="4">
        <v>-3621</v>
      </c>
      <c r="N383" t="s">
        <v>9</v>
      </c>
      <c r="O383" s="4">
        <v>-3621</v>
      </c>
      <c r="P383" t="s">
        <v>10</v>
      </c>
      <c r="Q383" t="s">
        <v>1809</v>
      </c>
      <c r="R383" t="s">
        <v>1809</v>
      </c>
      <c r="S383" t="s">
        <v>10</v>
      </c>
      <c r="T383" t="s">
        <v>44</v>
      </c>
      <c r="U383" t="s">
        <v>17</v>
      </c>
      <c r="V383" t="s">
        <v>10</v>
      </c>
      <c r="W383" t="s">
        <v>10</v>
      </c>
      <c r="X383" s="69" t="s">
        <v>20309</v>
      </c>
      <c r="Y383" s="69"/>
      <c r="Z383" s="69"/>
      <c r="AA383" s="69"/>
      <c r="AB383" t="e">
        <f>VLOOKUP(E383,Ventas!H:W,16,0)</f>
        <v>#N/A</v>
      </c>
    </row>
    <row r="384" spans="1:28" x14ac:dyDescent="0.2">
      <c r="A384" t="s">
        <v>2740</v>
      </c>
      <c r="B384" t="s">
        <v>2741</v>
      </c>
      <c r="C384" t="s">
        <v>10</v>
      </c>
      <c r="D384" t="s">
        <v>10</v>
      </c>
      <c r="E384" t="s">
        <v>1809</v>
      </c>
      <c r="F384" t="s">
        <v>2755</v>
      </c>
      <c r="G384" t="s">
        <v>1989</v>
      </c>
      <c r="H384" s="2">
        <v>45716</v>
      </c>
      <c r="I384" s="2">
        <v>45716</v>
      </c>
      <c r="J384" t="s">
        <v>43</v>
      </c>
      <c r="K384" s="4">
        <v>-3621</v>
      </c>
      <c r="L384" t="s">
        <v>9</v>
      </c>
      <c r="M384" s="4">
        <v>-3621</v>
      </c>
      <c r="N384" t="s">
        <v>9</v>
      </c>
      <c r="O384" s="4">
        <v>-3621</v>
      </c>
      <c r="P384" t="s">
        <v>10</v>
      </c>
      <c r="Q384" t="s">
        <v>1809</v>
      </c>
      <c r="R384" t="s">
        <v>1809</v>
      </c>
      <c r="S384" t="s">
        <v>10</v>
      </c>
      <c r="T384" t="s">
        <v>44</v>
      </c>
      <c r="U384" t="s">
        <v>17</v>
      </c>
      <c r="V384" t="s">
        <v>10</v>
      </c>
      <c r="W384" t="s">
        <v>10</v>
      </c>
      <c r="X384" s="69" t="s">
        <v>20309</v>
      </c>
      <c r="Y384" s="69"/>
      <c r="Z384" s="69"/>
      <c r="AA384" s="69"/>
      <c r="AB384" t="e">
        <f>VLOOKUP(E384,Ventas!H:W,16,0)</f>
        <v>#N/A</v>
      </c>
    </row>
    <row r="385" spans="1:28" x14ac:dyDescent="0.2">
      <c r="A385" t="s">
        <v>2740</v>
      </c>
      <c r="B385" t="s">
        <v>2741</v>
      </c>
      <c r="C385" t="s">
        <v>10</v>
      </c>
      <c r="D385" t="s">
        <v>10</v>
      </c>
      <c r="E385" t="s">
        <v>1809</v>
      </c>
      <c r="F385" t="s">
        <v>2756</v>
      </c>
      <c r="G385" t="s">
        <v>1989</v>
      </c>
      <c r="H385" s="2">
        <v>45747</v>
      </c>
      <c r="I385" s="2">
        <v>45747</v>
      </c>
      <c r="J385" t="s">
        <v>43</v>
      </c>
      <c r="K385" s="4">
        <v>-3621</v>
      </c>
      <c r="L385" t="s">
        <v>9</v>
      </c>
      <c r="M385" s="4">
        <v>-3621</v>
      </c>
      <c r="N385" t="s">
        <v>9</v>
      </c>
      <c r="O385" s="4">
        <v>-3621</v>
      </c>
      <c r="P385" t="s">
        <v>10</v>
      </c>
      <c r="Q385" t="s">
        <v>1809</v>
      </c>
      <c r="R385" t="s">
        <v>1809</v>
      </c>
      <c r="S385" t="s">
        <v>10</v>
      </c>
      <c r="T385" t="s">
        <v>44</v>
      </c>
      <c r="U385" t="s">
        <v>21</v>
      </c>
      <c r="V385" t="s">
        <v>10</v>
      </c>
      <c r="W385" t="s">
        <v>10</v>
      </c>
      <c r="X385" s="69" t="s">
        <v>20309</v>
      </c>
      <c r="Y385" s="69"/>
      <c r="Z385" s="69"/>
      <c r="AA385" s="69"/>
      <c r="AB385" t="e">
        <f>VLOOKUP(E385,Ventas!H:W,16,0)</f>
        <v>#N/A</v>
      </c>
    </row>
    <row r="386" spans="1:28" x14ac:dyDescent="0.2">
      <c r="A386" t="s">
        <v>2740</v>
      </c>
      <c r="B386" t="s">
        <v>2741</v>
      </c>
      <c r="C386" t="s">
        <v>10</v>
      </c>
      <c r="D386" t="s">
        <v>10</v>
      </c>
      <c r="E386" t="s">
        <v>1809</v>
      </c>
      <c r="F386" t="s">
        <v>2757</v>
      </c>
      <c r="G386" t="s">
        <v>1989</v>
      </c>
      <c r="H386" s="2">
        <v>45777</v>
      </c>
      <c r="I386" s="2">
        <v>45777</v>
      </c>
      <c r="J386" t="s">
        <v>43</v>
      </c>
      <c r="K386" s="4">
        <v>-3621</v>
      </c>
      <c r="L386" t="s">
        <v>9</v>
      </c>
      <c r="M386" s="4">
        <v>-3621</v>
      </c>
      <c r="N386" t="s">
        <v>9</v>
      </c>
      <c r="O386" s="4">
        <v>-3621</v>
      </c>
      <c r="P386" t="s">
        <v>10</v>
      </c>
      <c r="Q386" t="s">
        <v>1809</v>
      </c>
      <c r="R386" t="s">
        <v>1809</v>
      </c>
      <c r="S386" t="s">
        <v>10</v>
      </c>
      <c r="T386" t="s">
        <v>44</v>
      </c>
      <c r="U386" t="s">
        <v>25</v>
      </c>
      <c r="V386" t="s">
        <v>10</v>
      </c>
      <c r="W386" t="s">
        <v>10</v>
      </c>
      <c r="X386" s="69" t="s">
        <v>20309</v>
      </c>
      <c r="Y386" s="69"/>
      <c r="Z386" s="69"/>
      <c r="AA386" s="69"/>
      <c r="AB386" t="e">
        <f>VLOOKUP(E386,Ventas!H:W,16,0)</f>
        <v>#N/A</v>
      </c>
    </row>
    <row r="387" spans="1:28" x14ac:dyDescent="0.2">
      <c r="A387" t="s">
        <v>2740</v>
      </c>
      <c r="B387" t="s">
        <v>2741</v>
      </c>
      <c r="C387" t="s">
        <v>10</v>
      </c>
      <c r="D387" t="s">
        <v>10</v>
      </c>
      <c r="E387" t="s">
        <v>1809</v>
      </c>
      <c r="F387" t="s">
        <v>2758</v>
      </c>
      <c r="G387" t="s">
        <v>1989</v>
      </c>
      <c r="H387" s="2">
        <v>45807</v>
      </c>
      <c r="I387" s="2">
        <v>45807</v>
      </c>
      <c r="J387" t="s">
        <v>43</v>
      </c>
      <c r="K387" s="4">
        <v>-3621</v>
      </c>
      <c r="L387" t="s">
        <v>9</v>
      </c>
      <c r="M387" s="4">
        <v>-3621</v>
      </c>
      <c r="N387" t="s">
        <v>9</v>
      </c>
      <c r="O387" s="4">
        <v>-3621</v>
      </c>
      <c r="P387" t="s">
        <v>10</v>
      </c>
      <c r="Q387" t="s">
        <v>1809</v>
      </c>
      <c r="R387" t="s">
        <v>1809</v>
      </c>
      <c r="S387" t="s">
        <v>10</v>
      </c>
      <c r="T387" t="s">
        <v>44</v>
      </c>
      <c r="U387" t="s">
        <v>29</v>
      </c>
      <c r="V387" t="s">
        <v>10</v>
      </c>
      <c r="W387" t="s">
        <v>10</v>
      </c>
      <c r="X387" s="69" t="s">
        <v>20309</v>
      </c>
      <c r="Y387" s="69"/>
      <c r="Z387" s="69"/>
      <c r="AA387" s="69"/>
      <c r="AB387" t="e">
        <f>VLOOKUP(E387,Ventas!H:W,16,0)</f>
        <v>#N/A</v>
      </c>
    </row>
    <row r="388" spans="1:28" x14ac:dyDescent="0.2">
      <c r="A388" t="s">
        <v>2740</v>
      </c>
      <c r="B388" t="s">
        <v>2741</v>
      </c>
      <c r="C388" t="s">
        <v>10</v>
      </c>
      <c r="D388" t="s">
        <v>10</v>
      </c>
      <c r="E388" t="s">
        <v>1809</v>
      </c>
      <c r="F388" t="s">
        <v>2759</v>
      </c>
      <c r="G388" t="s">
        <v>1989</v>
      </c>
      <c r="H388" s="2">
        <v>45838</v>
      </c>
      <c r="I388" s="2">
        <v>45838</v>
      </c>
      <c r="J388" t="s">
        <v>43</v>
      </c>
      <c r="K388" s="4">
        <v>-3621</v>
      </c>
      <c r="L388" t="s">
        <v>9</v>
      </c>
      <c r="M388" s="4">
        <v>-3621</v>
      </c>
      <c r="N388" t="s">
        <v>9</v>
      </c>
      <c r="O388" s="4">
        <v>-3621</v>
      </c>
      <c r="P388" t="s">
        <v>10</v>
      </c>
      <c r="Q388" t="s">
        <v>1809</v>
      </c>
      <c r="R388" t="s">
        <v>1809</v>
      </c>
      <c r="S388" t="s">
        <v>10</v>
      </c>
      <c r="T388" t="s">
        <v>44</v>
      </c>
      <c r="U388" t="s">
        <v>34</v>
      </c>
      <c r="V388" t="s">
        <v>10</v>
      </c>
      <c r="W388" t="s">
        <v>10</v>
      </c>
      <c r="X388" s="69" t="s">
        <v>20309</v>
      </c>
      <c r="Y388" s="69"/>
      <c r="Z388" s="69"/>
      <c r="AA388" s="69"/>
      <c r="AB388" t="e">
        <f>VLOOKUP(E388,Ventas!H:W,16,0)</f>
        <v>#N/A</v>
      </c>
    </row>
    <row r="389" spans="1:28" x14ac:dyDescent="0.2">
      <c r="A389" t="s">
        <v>2740</v>
      </c>
      <c r="B389" t="s">
        <v>2741</v>
      </c>
      <c r="C389" t="s">
        <v>10</v>
      </c>
      <c r="D389" t="s">
        <v>10</v>
      </c>
      <c r="E389" t="s">
        <v>1809</v>
      </c>
      <c r="F389" t="s">
        <v>2760</v>
      </c>
      <c r="G389" t="s">
        <v>113</v>
      </c>
      <c r="H389" s="2">
        <v>45838</v>
      </c>
      <c r="I389" s="2">
        <v>45838</v>
      </c>
      <c r="J389" t="s">
        <v>43</v>
      </c>
      <c r="K389" s="4">
        <v>3621</v>
      </c>
      <c r="L389" t="s">
        <v>9</v>
      </c>
      <c r="M389" s="4">
        <v>3621</v>
      </c>
      <c r="N389" t="s">
        <v>9</v>
      </c>
      <c r="O389" s="4">
        <v>3621</v>
      </c>
      <c r="P389" t="s">
        <v>10</v>
      </c>
      <c r="Q389" t="s">
        <v>1809</v>
      </c>
      <c r="R389" t="s">
        <v>1809</v>
      </c>
      <c r="S389" t="s">
        <v>10</v>
      </c>
      <c r="T389" t="s">
        <v>44</v>
      </c>
      <c r="U389" t="s">
        <v>34</v>
      </c>
      <c r="V389" t="s">
        <v>10</v>
      </c>
      <c r="W389" t="s">
        <v>10</v>
      </c>
      <c r="X389" s="69" t="s">
        <v>20309</v>
      </c>
      <c r="Y389" s="69"/>
      <c r="Z389" s="69"/>
      <c r="AA389" s="69"/>
      <c r="AB389" t="e">
        <f>VLOOKUP(E389,Ventas!H:W,16,0)</f>
        <v>#N/A</v>
      </c>
    </row>
    <row r="390" spans="1:28" x14ac:dyDescent="0.2">
      <c r="A390" t="s">
        <v>2740</v>
      </c>
      <c r="B390" t="s">
        <v>2741</v>
      </c>
      <c r="C390" t="s">
        <v>10</v>
      </c>
      <c r="D390" t="s">
        <v>10</v>
      </c>
      <c r="E390" t="s">
        <v>1809</v>
      </c>
      <c r="F390" t="s">
        <v>2761</v>
      </c>
      <c r="G390" t="s">
        <v>1989</v>
      </c>
      <c r="H390" s="2">
        <v>45838</v>
      </c>
      <c r="I390" s="2">
        <v>45838</v>
      </c>
      <c r="J390" t="s">
        <v>43</v>
      </c>
      <c r="K390" s="4">
        <v>-3621</v>
      </c>
      <c r="L390" t="s">
        <v>9</v>
      </c>
      <c r="M390" s="4">
        <v>-3621</v>
      </c>
      <c r="N390" t="s">
        <v>9</v>
      </c>
      <c r="O390" s="4">
        <v>-3621</v>
      </c>
      <c r="P390" t="s">
        <v>10</v>
      </c>
      <c r="Q390" t="s">
        <v>1809</v>
      </c>
      <c r="R390" t="s">
        <v>1809</v>
      </c>
      <c r="S390" t="s">
        <v>10</v>
      </c>
      <c r="T390" t="s">
        <v>44</v>
      </c>
      <c r="U390" t="s">
        <v>34</v>
      </c>
      <c r="V390" t="s">
        <v>10</v>
      </c>
      <c r="W390" t="s">
        <v>10</v>
      </c>
      <c r="X390" s="69" t="s">
        <v>20309</v>
      </c>
      <c r="Y390" s="69"/>
      <c r="Z390" s="69"/>
      <c r="AA390" s="69"/>
      <c r="AB390" t="e">
        <f>VLOOKUP(E390,Ventas!H:W,16,0)</f>
        <v>#N/A</v>
      </c>
    </row>
    <row r="391" spans="1:28" x14ac:dyDescent="0.2">
      <c r="A391" t="s">
        <v>2762</v>
      </c>
      <c r="B391" t="s">
        <v>2763</v>
      </c>
      <c r="C391" t="s">
        <v>1353</v>
      </c>
      <c r="D391" t="s">
        <v>1354</v>
      </c>
      <c r="E391" t="s">
        <v>1652</v>
      </c>
      <c r="F391" t="s">
        <v>2764</v>
      </c>
      <c r="G391" t="s">
        <v>344</v>
      </c>
      <c r="H391" s="2">
        <v>45747</v>
      </c>
      <c r="I391" s="2">
        <v>45747</v>
      </c>
      <c r="J391" t="s">
        <v>43</v>
      </c>
      <c r="K391" s="4">
        <v>400000</v>
      </c>
      <c r="L391" t="s">
        <v>9</v>
      </c>
      <c r="M391" s="4">
        <v>400000</v>
      </c>
      <c r="N391" t="s">
        <v>9</v>
      </c>
      <c r="O391" s="4">
        <v>400000</v>
      </c>
      <c r="P391" t="s">
        <v>10</v>
      </c>
      <c r="Q391" t="s">
        <v>2765</v>
      </c>
      <c r="R391" t="s">
        <v>1652</v>
      </c>
      <c r="S391" t="s">
        <v>10</v>
      </c>
      <c r="T391" t="s">
        <v>44</v>
      </c>
      <c r="U391" t="s">
        <v>21</v>
      </c>
      <c r="V391" t="s">
        <v>10</v>
      </c>
      <c r="W391" t="s">
        <v>10</v>
      </c>
      <c r="X391" s="69" t="s">
        <v>20309</v>
      </c>
      <c r="Y391" s="69"/>
      <c r="Z391" s="69"/>
      <c r="AA391" s="69"/>
      <c r="AB391" t="e">
        <f>VLOOKUP(E391,Ventas!H:W,16,0)</f>
        <v>#N/A</v>
      </c>
    </row>
    <row r="392" spans="1:28" x14ac:dyDescent="0.2">
      <c r="A392" t="s">
        <v>2762</v>
      </c>
      <c r="B392" t="s">
        <v>2763</v>
      </c>
      <c r="C392" t="s">
        <v>1353</v>
      </c>
      <c r="D392" t="s">
        <v>1354</v>
      </c>
      <c r="E392" t="s">
        <v>1652</v>
      </c>
      <c r="F392" t="s">
        <v>1704</v>
      </c>
      <c r="G392" t="s">
        <v>42</v>
      </c>
      <c r="H392" s="2">
        <v>45757</v>
      </c>
      <c r="I392" s="2">
        <v>45757</v>
      </c>
      <c r="J392" t="s">
        <v>43</v>
      </c>
      <c r="K392" s="4">
        <v>-400000</v>
      </c>
      <c r="L392" t="s">
        <v>9</v>
      </c>
      <c r="M392" s="4">
        <v>-400000</v>
      </c>
      <c r="N392" t="s">
        <v>9</v>
      </c>
      <c r="O392" s="4">
        <v>-400000</v>
      </c>
      <c r="P392" t="s">
        <v>10</v>
      </c>
      <c r="Q392" t="s">
        <v>1652</v>
      </c>
      <c r="R392" t="s">
        <v>1652</v>
      </c>
      <c r="S392" t="s">
        <v>10</v>
      </c>
      <c r="T392" t="s">
        <v>44</v>
      </c>
      <c r="U392" t="s">
        <v>25</v>
      </c>
      <c r="V392" t="s">
        <v>10</v>
      </c>
      <c r="W392" t="s">
        <v>10</v>
      </c>
      <c r="X392" s="69" t="s">
        <v>20309</v>
      </c>
      <c r="Y392" s="69"/>
      <c r="Z392" s="69"/>
      <c r="AA392" s="69"/>
      <c r="AB392" t="e">
        <f>VLOOKUP(E392,Ventas!H:W,16,0)</f>
        <v>#N/A</v>
      </c>
    </row>
    <row r="393" spans="1:28" x14ac:dyDescent="0.2">
      <c r="A393" t="s">
        <v>2762</v>
      </c>
      <c r="B393" t="s">
        <v>2763</v>
      </c>
      <c r="C393" t="s">
        <v>1353</v>
      </c>
      <c r="D393" t="s">
        <v>1354</v>
      </c>
      <c r="E393" t="s">
        <v>2766</v>
      </c>
      <c r="F393" t="s">
        <v>2767</v>
      </c>
      <c r="G393" t="s">
        <v>42</v>
      </c>
      <c r="H393" s="2">
        <v>45797</v>
      </c>
      <c r="I393" s="2">
        <v>45797</v>
      </c>
      <c r="J393" t="s">
        <v>2768</v>
      </c>
      <c r="K393" s="3">
        <v>4224364</v>
      </c>
      <c r="L393" t="s">
        <v>8</v>
      </c>
      <c r="M393" s="4">
        <v>4509.88</v>
      </c>
      <c r="N393" t="s">
        <v>9</v>
      </c>
      <c r="O393" s="4">
        <v>4509.88</v>
      </c>
      <c r="P393" t="s">
        <v>10</v>
      </c>
      <c r="Q393" t="s">
        <v>2769</v>
      </c>
      <c r="R393" t="s">
        <v>2769</v>
      </c>
      <c r="S393" t="s">
        <v>10</v>
      </c>
      <c r="T393" t="s">
        <v>99</v>
      </c>
      <c r="U393" t="s">
        <v>29</v>
      </c>
      <c r="V393" t="s">
        <v>10</v>
      </c>
      <c r="W393" t="s">
        <v>10</v>
      </c>
      <c r="X393" s="69" t="s">
        <v>20309</v>
      </c>
      <c r="Y393" s="69"/>
      <c r="Z393" s="69"/>
      <c r="AA393" s="69"/>
      <c r="AB393" t="e">
        <f>VLOOKUP(E393,Ventas!H:W,16,0)</f>
        <v>#N/A</v>
      </c>
    </row>
    <row r="394" spans="1:28" x14ac:dyDescent="0.2">
      <c r="A394" t="s">
        <v>2762</v>
      </c>
      <c r="B394" t="s">
        <v>2763</v>
      </c>
      <c r="C394" t="s">
        <v>1353</v>
      </c>
      <c r="D394" t="s">
        <v>1354</v>
      </c>
      <c r="E394" t="s">
        <v>2770</v>
      </c>
      <c r="F394" t="s">
        <v>2771</v>
      </c>
      <c r="G394" t="s">
        <v>344</v>
      </c>
      <c r="H394" s="2">
        <v>45796</v>
      </c>
      <c r="I394" s="2">
        <v>45796</v>
      </c>
      <c r="J394" t="s">
        <v>2768</v>
      </c>
      <c r="K394" s="3">
        <v>-4224364</v>
      </c>
      <c r="L394" t="s">
        <v>8</v>
      </c>
      <c r="M394" s="4">
        <v>-4509.88</v>
      </c>
      <c r="N394" t="s">
        <v>9</v>
      </c>
      <c r="O394" s="4">
        <v>-4509.88</v>
      </c>
      <c r="P394" t="s">
        <v>10</v>
      </c>
      <c r="Q394" t="s">
        <v>2772</v>
      </c>
      <c r="R394" t="s">
        <v>2770</v>
      </c>
      <c r="S394" t="s">
        <v>10</v>
      </c>
      <c r="T394" t="s">
        <v>99</v>
      </c>
      <c r="U394" t="s">
        <v>29</v>
      </c>
      <c r="V394" t="s">
        <v>10</v>
      </c>
      <c r="W394" t="s">
        <v>10</v>
      </c>
      <c r="X394" s="69" t="s">
        <v>20309</v>
      </c>
      <c r="Y394" s="69"/>
      <c r="Z394" s="69"/>
      <c r="AA394" s="69"/>
      <c r="AB394" t="e">
        <f>VLOOKUP(E394,Ventas!H:W,16,0)</f>
        <v>#N/A</v>
      </c>
    </row>
    <row r="395" spans="1:28" x14ac:dyDescent="0.2">
      <c r="A395" t="s">
        <v>2762</v>
      </c>
      <c r="B395" t="s">
        <v>2763</v>
      </c>
      <c r="C395" t="s">
        <v>1353</v>
      </c>
      <c r="D395" t="s">
        <v>1354</v>
      </c>
      <c r="E395" t="s">
        <v>2770</v>
      </c>
      <c r="F395" t="s">
        <v>2773</v>
      </c>
      <c r="G395" t="s">
        <v>344</v>
      </c>
      <c r="H395" s="2">
        <v>45796</v>
      </c>
      <c r="I395" s="2">
        <v>45796</v>
      </c>
      <c r="J395" t="s">
        <v>2768</v>
      </c>
      <c r="K395" s="3">
        <v>4224364</v>
      </c>
      <c r="L395" t="s">
        <v>8</v>
      </c>
      <c r="M395" s="4">
        <v>4509.88</v>
      </c>
      <c r="N395" t="s">
        <v>9</v>
      </c>
      <c r="O395" s="4">
        <v>4509.88</v>
      </c>
      <c r="P395" t="s">
        <v>10</v>
      </c>
      <c r="Q395" t="s">
        <v>2772</v>
      </c>
      <c r="R395" t="s">
        <v>2770</v>
      </c>
      <c r="S395" t="s">
        <v>10</v>
      </c>
      <c r="T395" t="s">
        <v>99</v>
      </c>
      <c r="U395" t="s">
        <v>29</v>
      </c>
      <c r="V395" t="s">
        <v>10</v>
      </c>
      <c r="W395" t="s">
        <v>10</v>
      </c>
      <c r="X395" s="69" t="s">
        <v>20309</v>
      </c>
      <c r="Y395" s="69"/>
      <c r="Z395" s="69"/>
      <c r="AA395" s="69"/>
      <c r="AB395" t="e">
        <f>VLOOKUP(E395,Ventas!H:W,16,0)</f>
        <v>#N/A</v>
      </c>
    </row>
    <row r="396" spans="1:28" x14ac:dyDescent="0.2">
      <c r="A396" t="s">
        <v>2762</v>
      </c>
      <c r="B396" t="s">
        <v>2763</v>
      </c>
      <c r="C396" t="s">
        <v>1353</v>
      </c>
      <c r="D396" t="s">
        <v>1354</v>
      </c>
      <c r="E396" t="s">
        <v>2766</v>
      </c>
      <c r="F396" t="s">
        <v>2774</v>
      </c>
      <c r="G396" t="s">
        <v>113</v>
      </c>
      <c r="H396" s="2">
        <v>45797</v>
      </c>
      <c r="I396" s="2">
        <v>45797</v>
      </c>
      <c r="J396" t="s">
        <v>2768</v>
      </c>
      <c r="K396" s="3">
        <v>-4224364</v>
      </c>
      <c r="L396" t="s">
        <v>8</v>
      </c>
      <c r="M396" s="4">
        <v>-4509.88</v>
      </c>
      <c r="N396" t="s">
        <v>9</v>
      </c>
      <c r="O396" s="4">
        <v>-4509.88</v>
      </c>
      <c r="P396" t="s">
        <v>10</v>
      </c>
      <c r="Q396" t="s">
        <v>2769</v>
      </c>
      <c r="R396" t="s">
        <v>2769</v>
      </c>
      <c r="S396" t="s">
        <v>10</v>
      </c>
      <c r="T396" t="s">
        <v>99</v>
      </c>
      <c r="U396" t="s">
        <v>29</v>
      </c>
      <c r="V396" t="s">
        <v>10</v>
      </c>
      <c r="W396" t="s">
        <v>10</v>
      </c>
      <c r="X396" s="69" t="s">
        <v>20309</v>
      </c>
      <c r="Y396" s="69"/>
      <c r="Z396" s="69"/>
      <c r="AA396" s="69"/>
      <c r="AB396" t="e">
        <f>VLOOKUP(E396,Ventas!H:W,16,0)</f>
        <v>#N/A</v>
      </c>
    </row>
    <row r="397" spans="1:28" x14ac:dyDescent="0.2">
      <c r="A397" t="s">
        <v>2762</v>
      </c>
      <c r="B397" t="s">
        <v>2763</v>
      </c>
      <c r="C397" t="s">
        <v>1353</v>
      </c>
      <c r="D397" t="s">
        <v>1354</v>
      </c>
      <c r="E397" t="s">
        <v>2770</v>
      </c>
      <c r="F397" t="s">
        <v>2775</v>
      </c>
      <c r="G397" t="s">
        <v>344</v>
      </c>
      <c r="H397" s="2">
        <v>45796</v>
      </c>
      <c r="I397" s="2">
        <v>45796</v>
      </c>
      <c r="J397" t="s">
        <v>2776</v>
      </c>
      <c r="K397" s="3">
        <v>-4224364</v>
      </c>
      <c r="L397" t="s">
        <v>8</v>
      </c>
      <c r="M397" s="4">
        <v>-4472.78</v>
      </c>
      <c r="N397" t="s">
        <v>9</v>
      </c>
      <c r="O397" s="4">
        <v>-4472.78</v>
      </c>
      <c r="P397" t="s">
        <v>10</v>
      </c>
      <c r="Q397" t="s">
        <v>2772</v>
      </c>
      <c r="R397" t="s">
        <v>2777</v>
      </c>
      <c r="S397" t="s">
        <v>10</v>
      </c>
      <c r="T397" t="s">
        <v>99</v>
      </c>
      <c r="U397" t="s">
        <v>29</v>
      </c>
      <c r="V397" t="s">
        <v>10</v>
      </c>
      <c r="W397" t="s">
        <v>10</v>
      </c>
      <c r="X397" s="69" t="s">
        <v>20309</v>
      </c>
      <c r="Y397" s="69"/>
      <c r="Z397" s="69"/>
      <c r="AA397" s="69"/>
      <c r="AB397" t="e">
        <f>VLOOKUP(E397,Ventas!H:W,16,0)</f>
        <v>#N/A</v>
      </c>
    </row>
    <row r="398" spans="1:28" x14ac:dyDescent="0.2">
      <c r="A398" t="s">
        <v>2762</v>
      </c>
      <c r="B398" t="s">
        <v>2763</v>
      </c>
      <c r="C398" t="s">
        <v>1353</v>
      </c>
      <c r="D398" t="s">
        <v>1354</v>
      </c>
      <c r="E398" t="s">
        <v>2778</v>
      </c>
      <c r="F398" t="s">
        <v>2779</v>
      </c>
      <c r="G398" t="s">
        <v>344</v>
      </c>
      <c r="H398" s="2">
        <v>45797</v>
      </c>
      <c r="I398" s="2">
        <v>45797</v>
      </c>
      <c r="J398" t="s">
        <v>2776</v>
      </c>
      <c r="K398" s="3">
        <v>4224364</v>
      </c>
      <c r="L398" t="s">
        <v>8</v>
      </c>
      <c r="M398" s="4">
        <v>4472.78</v>
      </c>
      <c r="N398" t="s">
        <v>9</v>
      </c>
      <c r="O398" s="4">
        <v>4472.78</v>
      </c>
      <c r="P398" t="s">
        <v>10</v>
      </c>
      <c r="Q398" t="s">
        <v>2780</v>
      </c>
      <c r="R398" t="s">
        <v>2781</v>
      </c>
      <c r="S398" t="s">
        <v>10</v>
      </c>
      <c r="T398" t="s">
        <v>99</v>
      </c>
      <c r="U398" t="s">
        <v>29</v>
      </c>
      <c r="V398" t="s">
        <v>10</v>
      </c>
      <c r="W398" t="s">
        <v>10</v>
      </c>
      <c r="X398" s="69" t="s">
        <v>20309</v>
      </c>
      <c r="Y398" s="69"/>
      <c r="Z398" s="69"/>
      <c r="AA398" s="69"/>
      <c r="AB398" t="e">
        <f>VLOOKUP(E398,Ventas!H:W,16,0)</f>
        <v>#N/A</v>
      </c>
    </row>
    <row r="399" spans="1:28" x14ac:dyDescent="0.2">
      <c r="A399" t="s">
        <v>20350</v>
      </c>
      <c r="B399" t="s">
        <v>20351</v>
      </c>
      <c r="C399" t="s">
        <v>10</v>
      </c>
      <c r="D399" t="s">
        <v>10</v>
      </c>
      <c r="E399" t="s">
        <v>2845</v>
      </c>
      <c r="F399" t="s">
        <v>20352</v>
      </c>
      <c r="G399" t="s">
        <v>1956</v>
      </c>
      <c r="H399" s="2">
        <v>45687</v>
      </c>
      <c r="I399" s="2">
        <v>45687</v>
      </c>
      <c r="J399" t="s">
        <v>20353</v>
      </c>
      <c r="K399" s="3">
        <v>12524481</v>
      </c>
      <c r="L399" t="s">
        <v>8</v>
      </c>
      <c r="M399" s="4">
        <v>12638.99</v>
      </c>
      <c r="N399" t="s">
        <v>9</v>
      </c>
      <c r="O399" s="4">
        <v>12638.99</v>
      </c>
      <c r="P399" t="s">
        <v>10</v>
      </c>
      <c r="Q399" t="s">
        <v>10</v>
      </c>
      <c r="R399" t="s">
        <v>10</v>
      </c>
      <c r="S399" t="s">
        <v>10</v>
      </c>
      <c r="T399" t="s">
        <v>624</v>
      </c>
      <c r="U399" t="s">
        <v>13</v>
      </c>
      <c r="V399" t="s">
        <v>10</v>
      </c>
      <c r="W399" t="s">
        <v>10</v>
      </c>
      <c r="X399" s="69" t="s">
        <v>20314</v>
      </c>
      <c r="Y399" s="74" t="s">
        <v>20431</v>
      </c>
      <c r="Z399" s="74" t="s">
        <v>20436</v>
      </c>
      <c r="AA399" s="74" t="s">
        <v>20439</v>
      </c>
      <c r="AB399" t="str">
        <f>VLOOKUP(E399,Ventas!H:W,16,0)</f>
        <v>SERV</v>
      </c>
    </row>
    <row r="400" spans="1:28" x14ac:dyDescent="0.2">
      <c r="A400" t="s">
        <v>20350</v>
      </c>
      <c r="B400" t="s">
        <v>20351</v>
      </c>
      <c r="C400" t="s">
        <v>10</v>
      </c>
      <c r="D400" t="s">
        <v>10</v>
      </c>
      <c r="E400" t="s">
        <v>3618</v>
      </c>
      <c r="F400" t="s">
        <v>20354</v>
      </c>
      <c r="G400" t="s">
        <v>1956</v>
      </c>
      <c r="H400" s="2">
        <v>45705</v>
      </c>
      <c r="I400" s="2">
        <v>45705</v>
      </c>
      <c r="J400" t="s">
        <v>1960</v>
      </c>
      <c r="K400" s="3">
        <v>8424526</v>
      </c>
      <c r="L400" t="s">
        <v>8</v>
      </c>
      <c r="M400" s="4">
        <v>8966.65</v>
      </c>
      <c r="N400" t="s">
        <v>9</v>
      </c>
      <c r="O400" s="4">
        <v>8966.65</v>
      </c>
      <c r="P400" t="s">
        <v>10</v>
      </c>
      <c r="Q400" t="s">
        <v>10</v>
      </c>
      <c r="R400" t="s">
        <v>10</v>
      </c>
      <c r="S400" t="s">
        <v>10</v>
      </c>
      <c r="T400" t="s">
        <v>537</v>
      </c>
      <c r="U400" t="s">
        <v>17</v>
      </c>
      <c r="V400" t="s">
        <v>10</v>
      </c>
      <c r="W400" t="s">
        <v>10</v>
      </c>
      <c r="X400" s="69" t="s">
        <v>20314</v>
      </c>
      <c r="Y400" s="74" t="s">
        <v>20431</v>
      </c>
      <c r="Z400" s="74" t="s">
        <v>20436</v>
      </c>
      <c r="AA400" s="74" t="s">
        <v>20439</v>
      </c>
      <c r="AB400" t="str">
        <f>VLOOKUP(E400,Ventas!H:W,16,0)</f>
        <v>SERV</v>
      </c>
    </row>
    <row r="401" spans="1:28" x14ac:dyDescent="0.2">
      <c r="A401" t="s">
        <v>20350</v>
      </c>
      <c r="B401" t="s">
        <v>20351</v>
      </c>
      <c r="C401" t="s">
        <v>10</v>
      </c>
      <c r="D401" t="s">
        <v>10</v>
      </c>
      <c r="E401" t="s">
        <v>4283</v>
      </c>
      <c r="F401" t="s">
        <v>20355</v>
      </c>
      <c r="G401" t="s">
        <v>1956</v>
      </c>
      <c r="H401" s="2">
        <v>45742</v>
      </c>
      <c r="I401" s="2">
        <v>45742</v>
      </c>
      <c r="J401" t="s">
        <v>20356</v>
      </c>
      <c r="K401" s="3">
        <v>8248600</v>
      </c>
      <c r="L401" t="s">
        <v>8</v>
      </c>
      <c r="M401" s="4">
        <v>8966.65</v>
      </c>
      <c r="N401" t="s">
        <v>9</v>
      </c>
      <c r="O401" s="4">
        <v>8966.65</v>
      </c>
      <c r="P401" t="s">
        <v>10</v>
      </c>
      <c r="Q401" t="s">
        <v>10</v>
      </c>
      <c r="R401" t="s">
        <v>10</v>
      </c>
      <c r="S401" t="s">
        <v>10</v>
      </c>
      <c r="T401" t="s">
        <v>476</v>
      </c>
      <c r="U401" t="s">
        <v>21</v>
      </c>
      <c r="V401" t="s">
        <v>10</v>
      </c>
      <c r="W401" t="s">
        <v>10</v>
      </c>
      <c r="X401" s="69" t="s">
        <v>20314</v>
      </c>
      <c r="Y401" s="74" t="s">
        <v>20431</v>
      </c>
      <c r="Z401" s="74" t="s">
        <v>20436</v>
      </c>
      <c r="AA401" s="74" t="s">
        <v>20439</v>
      </c>
      <c r="AB401" t="str">
        <f>VLOOKUP(E401,Ventas!H:W,16,0)</f>
        <v>SERV</v>
      </c>
    </row>
    <row r="402" spans="1:28" x14ac:dyDescent="0.2">
      <c r="A402" t="s">
        <v>20350</v>
      </c>
      <c r="B402" t="s">
        <v>20351</v>
      </c>
      <c r="C402" t="s">
        <v>10</v>
      </c>
      <c r="D402" t="s">
        <v>10</v>
      </c>
      <c r="E402" t="s">
        <v>4254</v>
      </c>
      <c r="F402" t="s">
        <v>20357</v>
      </c>
      <c r="G402" t="s">
        <v>1966</v>
      </c>
      <c r="H402" s="2">
        <v>45742</v>
      </c>
      <c r="I402" s="2">
        <v>45742</v>
      </c>
      <c r="J402" t="s">
        <v>20356</v>
      </c>
      <c r="K402" s="3">
        <v>-8248600</v>
      </c>
      <c r="L402" t="s">
        <v>8</v>
      </c>
      <c r="M402" s="4">
        <v>-8966.65</v>
      </c>
      <c r="N402" t="s">
        <v>9</v>
      </c>
      <c r="O402" s="4">
        <v>-8966.65</v>
      </c>
      <c r="P402" t="s">
        <v>10</v>
      </c>
      <c r="Q402" t="s">
        <v>10</v>
      </c>
      <c r="R402" t="s">
        <v>10</v>
      </c>
      <c r="S402" t="s">
        <v>10</v>
      </c>
      <c r="T402" t="s">
        <v>476</v>
      </c>
      <c r="U402" t="s">
        <v>21</v>
      </c>
      <c r="V402" t="s">
        <v>10</v>
      </c>
      <c r="W402" t="s">
        <v>10</v>
      </c>
      <c r="X402" s="69" t="s">
        <v>20314</v>
      </c>
      <c r="Y402" s="74" t="s">
        <v>20431</v>
      </c>
      <c r="Z402" s="74" t="s">
        <v>20436</v>
      </c>
      <c r="AA402" s="74" t="s">
        <v>20439</v>
      </c>
      <c r="AB402" t="str">
        <f>VLOOKUP(E402,Ventas!H:W,16,0)</f>
        <v>SERV</v>
      </c>
    </row>
    <row r="403" spans="1:28" x14ac:dyDescent="0.2">
      <c r="A403" t="s">
        <v>20350</v>
      </c>
      <c r="B403" t="s">
        <v>20351</v>
      </c>
      <c r="C403" t="s">
        <v>10</v>
      </c>
      <c r="D403" t="s">
        <v>10</v>
      </c>
      <c r="E403" t="s">
        <v>4266</v>
      </c>
      <c r="F403" t="s">
        <v>20358</v>
      </c>
      <c r="G403" t="s">
        <v>1956</v>
      </c>
      <c r="H403" s="2">
        <v>45742</v>
      </c>
      <c r="I403" s="2">
        <v>45742</v>
      </c>
      <c r="J403" t="s">
        <v>20359</v>
      </c>
      <c r="K403" s="3">
        <v>9937730</v>
      </c>
      <c r="L403" t="s">
        <v>8</v>
      </c>
      <c r="M403" s="4">
        <v>10802.82</v>
      </c>
      <c r="N403" t="s">
        <v>9</v>
      </c>
      <c r="O403" s="4">
        <v>10802.82</v>
      </c>
      <c r="P403" t="s">
        <v>10</v>
      </c>
      <c r="Q403" t="s">
        <v>10</v>
      </c>
      <c r="R403" t="s">
        <v>10</v>
      </c>
      <c r="S403" t="s">
        <v>10</v>
      </c>
      <c r="T403" t="s">
        <v>476</v>
      </c>
      <c r="U403" t="s">
        <v>21</v>
      </c>
      <c r="V403" t="s">
        <v>10</v>
      </c>
      <c r="W403" t="s">
        <v>10</v>
      </c>
      <c r="X403" s="69" t="s">
        <v>20314</v>
      </c>
      <c r="Y403" s="74" t="s">
        <v>20431</v>
      </c>
      <c r="Z403" s="74" t="s">
        <v>20436</v>
      </c>
      <c r="AA403" s="74" t="s">
        <v>20439</v>
      </c>
      <c r="AB403" t="str">
        <f>VLOOKUP(E403,Ventas!H:W,16,0)</f>
        <v>SERV</v>
      </c>
    </row>
    <row r="404" spans="1:28" x14ac:dyDescent="0.2">
      <c r="A404" t="s">
        <v>20350</v>
      </c>
      <c r="B404" t="s">
        <v>20351</v>
      </c>
      <c r="C404" t="s">
        <v>10</v>
      </c>
      <c r="D404" t="s">
        <v>10</v>
      </c>
      <c r="E404" t="s">
        <v>5097</v>
      </c>
      <c r="F404" t="s">
        <v>20360</v>
      </c>
      <c r="G404" t="s">
        <v>1956</v>
      </c>
      <c r="H404" s="2">
        <v>45775</v>
      </c>
      <c r="I404" s="2">
        <v>45775</v>
      </c>
      <c r="J404" t="s">
        <v>20361</v>
      </c>
      <c r="K404" s="3">
        <v>10119434</v>
      </c>
      <c r="L404" t="s">
        <v>8</v>
      </c>
      <c r="M404" s="4">
        <v>10802.82</v>
      </c>
      <c r="N404" t="s">
        <v>9</v>
      </c>
      <c r="O404" s="4">
        <v>10802.82</v>
      </c>
      <c r="P404" t="s">
        <v>10</v>
      </c>
      <c r="Q404" t="s">
        <v>10</v>
      </c>
      <c r="R404" t="s">
        <v>10</v>
      </c>
      <c r="S404" t="s">
        <v>10</v>
      </c>
      <c r="T404" t="s">
        <v>773</v>
      </c>
      <c r="U404" t="s">
        <v>25</v>
      </c>
      <c r="V404" t="s">
        <v>10</v>
      </c>
      <c r="W404" t="s">
        <v>10</v>
      </c>
      <c r="X404" s="69" t="s">
        <v>20314</v>
      </c>
      <c r="Y404" s="74" t="s">
        <v>20431</v>
      </c>
      <c r="Z404" s="74" t="s">
        <v>20436</v>
      </c>
      <c r="AA404" s="74" t="s">
        <v>20439</v>
      </c>
      <c r="AB404" t="str">
        <f>VLOOKUP(E404,Ventas!H:W,16,0)</f>
        <v>SERV</v>
      </c>
    </row>
    <row r="405" spans="1:28" x14ac:dyDescent="0.2">
      <c r="A405" t="s">
        <v>20350</v>
      </c>
      <c r="B405" t="s">
        <v>20351</v>
      </c>
      <c r="C405" t="s">
        <v>10</v>
      </c>
      <c r="D405" t="s">
        <v>10</v>
      </c>
      <c r="E405" t="s">
        <v>5695</v>
      </c>
      <c r="F405" t="s">
        <v>20362</v>
      </c>
      <c r="G405" t="s">
        <v>1956</v>
      </c>
      <c r="H405" s="2">
        <v>45805</v>
      </c>
      <c r="I405" s="2">
        <v>45805</v>
      </c>
      <c r="J405" t="s">
        <v>20363</v>
      </c>
      <c r="K405" s="3">
        <v>10132290</v>
      </c>
      <c r="L405" t="s">
        <v>8</v>
      </c>
      <c r="M405" s="4">
        <v>10802.82</v>
      </c>
      <c r="N405" t="s">
        <v>9</v>
      </c>
      <c r="O405" s="4">
        <v>10802.82</v>
      </c>
      <c r="P405" t="s">
        <v>10</v>
      </c>
      <c r="Q405" t="s">
        <v>10</v>
      </c>
      <c r="R405" t="s">
        <v>10</v>
      </c>
      <c r="S405" t="s">
        <v>10</v>
      </c>
      <c r="T405" t="s">
        <v>624</v>
      </c>
      <c r="U405" t="s">
        <v>29</v>
      </c>
      <c r="V405" t="s">
        <v>10</v>
      </c>
      <c r="W405" t="s">
        <v>10</v>
      </c>
      <c r="X405" s="69" t="s">
        <v>20314</v>
      </c>
      <c r="Y405" s="74" t="s">
        <v>20431</v>
      </c>
      <c r="Z405" s="74" t="s">
        <v>20436</v>
      </c>
      <c r="AA405" s="74" t="s">
        <v>20439</v>
      </c>
      <c r="AB405" t="str">
        <f>VLOOKUP(E405,Ventas!H:W,16,0)</f>
        <v>SERV</v>
      </c>
    </row>
    <row r="406" spans="1:28" x14ac:dyDescent="0.2">
      <c r="A406" t="s">
        <v>20350</v>
      </c>
      <c r="B406" t="s">
        <v>20351</v>
      </c>
      <c r="C406" t="s">
        <v>10</v>
      </c>
      <c r="D406" t="s">
        <v>10</v>
      </c>
      <c r="E406" t="s">
        <v>6478</v>
      </c>
      <c r="F406" t="s">
        <v>20364</v>
      </c>
      <c r="G406" t="s">
        <v>1956</v>
      </c>
      <c r="H406" s="2">
        <v>45834</v>
      </c>
      <c r="I406" s="2">
        <v>45834</v>
      </c>
      <c r="J406" t="s">
        <v>20365</v>
      </c>
      <c r="K406" s="3">
        <v>10114573</v>
      </c>
      <c r="L406" t="s">
        <v>8</v>
      </c>
      <c r="M406" s="4">
        <v>10802.82</v>
      </c>
      <c r="N406" t="s">
        <v>9</v>
      </c>
      <c r="O406" s="4">
        <v>10802.82</v>
      </c>
      <c r="P406" t="s">
        <v>10</v>
      </c>
      <c r="Q406" t="s">
        <v>10</v>
      </c>
      <c r="R406" t="s">
        <v>10</v>
      </c>
      <c r="S406" t="s">
        <v>10</v>
      </c>
      <c r="T406" t="s">
        <v>624</v>
      </c>
      <c r="U406" t="s">
        <v>34</v>
      </c>
      <c r="V406" t="s">
        <v>10</v>
      </c>
      <c r="W406" t="s">
        <v>10</v>
      </c>
      <c r="X406" s="69" t="s">
        <v>20314</v>
      </c>
      <c r="Y406" s="74" t="s">
        <v>20431</v>
      </c>
      <c r="Z406" s="74" t="s">
        <v>20436</v>
      </c>
      <c r="AA406" s="74" t="s">
        <v>20439</v>
      </c>
      <c r="AB406" t="str">
        <f>VLOOKUP(E406,Ventas!H:W,16,0)</f>
        <v>SERV</v>
      </c>
    </row>
    <row r="407" spans="1:28" x14ac:dyDescent="0.2">
      <c r="A407" t="s">
        <v>20350</v>
      </c>
      <c r="B407" t="s">
        <v>20351</v>
      </c>
      <c r="C407" t="s">
        <v>10</v>
      </c>
      <c r="D407" t="s">
        <v>10</v>
      </c>
      <c r="E407" t="s">
        <v>1987</v>
      </c>
      <c r="F407" t="s">
        <v>20366</v>
      </c>
      <c r="G407" t="s">
        <v>1989</v>
      </c>
      <c r="H407" s="2">
        <v>45688</v>
      </c>
      <c r="I407" s="2">
        <v>45688</v>
      </c>
      <c r="J407" t="s">
        <v>20353</v>
      </c>
      <c r="K407" s="3">
        <v>-12524481</v>
      </c>
      <c r="L407" t="s">
        <v>8</v>
      </c>
      <c r="M407" s="4">
        <v>-12638.99</v>
      </c>
      <c r="N407" t="s">
        <v>9</v>
      </c>
      <c r="O407" s="4">
        <v>-12638.99</v>
      </c>
      <c r="P407" t="s">
        <v>10</v>
      </c>
      <c r="Q407" t="s">
        <v>20367</v>
      </c>
      <c r="R407" t="s">
        <v>20367</v>
      </c>
      <c r="S407" t="s">
        <v>10</v>
      </c>
      <c r="T407" t="s">
        <v>99</v>
      </c>
      <c r="U407" t="s">
        <v>13</v>
      </c>
      <c r="V407" t="s">
        <v>10</v>
      </c>
      <c r="W407" t="s">
        <v>10</v>
      </c>
      <c r="X407" s="69" t="s">
        <v>20309</v>
      </c>
      <c r="Y407" s="69"/>
      <c r="Z407" s="69"/>
      <c r="AA407" s="69"/>
      <c r="AB407" t="e">
        <f>VLOOKUP(E407,Ventas!H:W,16,0)</f>
        <v>#N/A</v>
      </c>
    </row>
    <row r="408" spans="1:28" x14ac:dyDescent="0.2">
      <c r="A408" t="s">
        <v>20350</v>
      </c>
      <c r="B408" t="s">
        <v>20351</v>
      </c>
      <c r="C408" t="s">
        <v>10</v>
      </c>
      <c r="D408" t="s">
        <v>10</v>
      </c>
      <c r="E408" t="s">
        <v>20368</v>
      </c>
      <c r="F408" t="s">
        <v>20369</v>
      </c>
      <c r="G408" t="s">
        <v>1989</v>
      </c>
      <c r="H408" s="2">
        <v>45713</v>
      </c>
      <c r="I408" s="2">
        <v>45713</v>
      </c>
      <c r="J408" t="s">
        <v>1960</v>
      </c>
      <c r="K408" s="3">
        <v>-8424526</v>
      </c>
      <c r="L408" t="s">
        <v>8</v>
      </c>
      <c r="M408" s="4">
        <v>-8966.65</v>
      </c>
      <c r="N408" t="s">
        <v>9</v>
      </c>
      <c r="O408" s="4">
        <v>-8966.65</v>
      </c>
      <c r="P408" t="s">
        <v>10</v>
      </c>
      <c r="Q408" t="s">
        <v>20370</v>
      </c>
      <c r="R408" t="s">
        <v>20370</v>
      </c>
      <c r="S408" t="s">
        <v>10</v>
      </c>
      <c r="T408" t="s">
        <v>103</v>
      </c>
      <c r="U408" t="s">
        <v>17</v>
      </c>
      <c r="V408" t="s">
        <v>10</v>
      </c>
      <c r="W408" t="s">
        <v>10</v>
      </c>
      <c r="X408" s="69" t="s">
        <v>20309</v>
      </c>
      <c r="Y408" s="69"/>
      <c r="Z408" s="69"/>
      <c r="AA408" s="69"/>
      <c r="AB408" t="e">
        <f>VLOOKUP(E408,Ventas!H:W,16,0)</f>
        <v>#N/A</v>
      </c>
    </row>
    <row r="409" spans="1:28" x14ac:dyDescent="0.2">
      <c r="A409" t="s">
        <v>20350</v>
      </c>
      <c r="B409" t="s">
        <v>20351</v>
      </c>
      <c r="C409" t="s">
        <v>10</v>
      </c>
      <c r="D409" t="s">
        <v>10</v>
      </c>
      <c r="E409" t="s">
        <v>20371</v>
      </c>
      <c r="F409" t="s">
        <v>20372</v>
      </c>
      <c r="G409" t="s">
        <v>344</v>
      </c>
      <c r="H409" s="2">
        <v>45742</v>
      </c>
      <c r="I409" s="2">
        <v>45742</v>
      </c>
      <c r="J409" t="s">
        <v>20356</v>
      </c>
      <c r="K409" s="3">
        <v>8248600</v>
      </c>
      <c r="L409" t="s">
        <v>8</v>
      </c>
      <c r="M409" s="4">
        <v>8966.65</v>
      </c>
      <c r="N409" t="s">
        <v>9</v>
      </c>
      <c r="O409" s="4">
        <v>8966.65</v>
      </c>
      <c r="P409" t="s">
        <v>10</v>
      </c>
      <c r="Q409" t="s">
        <v>20373</v>
      </c>
      <c r="R409" t="s">
        <v>20373</v>
      </c>
      <c r="S409" t="s">
        <v>10</v>
      </c>
      <c r="T409" t="s">
        <v>103</v>
      </c>
      <c r="U409" t="s">
        <v>21</v>
      </c>
      <c r="V409" t="s">
        <v>10</v>
      </c>
      <c r="W409" t="s">
        <v>10</v>
      </c>
      <c r="X409" s="69" t="s">
        <v>20309</v>
      </c>
      <c r="Y409" s="69"/>
      <c r="Z409" s="69"/>
      <c r="AA409" s="69"/>
      <c r="AB409" t="e">
        <f>VLOOKUP(E409,Ventas!H:W,16,0)</f>
        <v>#N/A</v>
      </c>
    </row>
    <row r="410" spans="1:28" x14ac:dyDescent="0.2">
      <c r="A410" t="s">
        <v>20350</v>
      </c>
      <c r="B410" t="s">
        <v>20351</v>
      </c>
      <c r="C410" t="s">
        <v>10</v>
      </c>
      <c r="D410" t="s">
        <v>10</v>
      </c>
      <c r="E410" t="s">
        <v>20371</v>
      </c>
      <c r="F410" t="s">
        <v>20372</v>
      </c>
      <c r="G410" t="s">
        <v>344</v>
      </c>
      <c r="H410" s="2">
        <v>45742</v>
      </c>
      <c r="I410" s="2">
        <v>45742</v>
      </c>
      <c r="J410" t="s">
        <v>20356</v>
      </c>
      <c r="K410" s="3">
        <v>-8248600</v>
      </c>
      <c r="L410" t="s">
        <v>8</v>
      </c>
      <c r="M410" s="4">
        <v>-8966.65</v>
      </c>
      <c r="N410" t="s">
        <v>9</v>
      </c>
      <c r="O410" s="4">
        <v>-8966.65</v>
      </c>
      <c r="P410" t="s">
        <v>10</v>
      </c>
      <c r="Q410" t="s">
        <v>20373</v>
      </c>
      <c r="R410" t="s">
        <v>20373</v>
      </c>
      <c r="S410" t="s">
        <v>10</v>
      </c>
      <c r="T410" t="s">
        <v>103</v>
      </c>
      <c r="U410" t="s">
        <v>21</v>
      </c>
      <c r="V410" t="s">
        <v>10</v>
      </c>
      <c r="W410" t="s">
        <v>10</v>
      </c>
      <c r="X410" s="69" t="s">
        <v>20309</v>
      </c>
      <c r="Y410" s="69"/>
      <c r="Z410" s="69"/>
      <c r="AA410" s="69"/>
      <c r="AB410" t="e">
        <f>VLOOKUP(E410,Ventas!H:W,16,0)</f>
        <v>#N/A</v>
      </c>
    </row>
    <row r="411" spans="1:28" x14ac:dyDescent="0.2">
      <c r="A411" t="s">
        <v>20350</v>
      </c>
      <c r="B411" t="s">
        <v>20351</v>
      </c>
      <c r="C411" t="s">
        <v>10</v>
      </c>
      <c r="D411" t="s">
        <v>10</v>
      </c>
      <c r="E411" t="s">
        <v>20374</v>
      </c>
      <c r="F411" t="s">
        <v>20375</v>
      </c>
      <c r="G411" t="s">
        <v>1989</v>
      </c>
      <c r="H411" s="2">
        <v>45743</v>
      </c>
      <c r="I411" s="2">
        <v>45743</v>
      </c>
      <c r="J411" t="s">
        <v>20359</v>
      </c>
      <c r="K411" s="3">
        <v>-9937730</v>
      </c>
      <c r="L411" t="s">
        <v>8</v>
      </c>
      <c r="M411" s="4">
        <v>-10802.82</v>
      </c>
      <c r="N411" t="s">
        <v>9</v>
      </c>
      <c r="O411" s="4">
        <v>-10802.82</v>
      </c>
      <c r="P411" t="s">
        <v>10</v>
      </c>
      <c r="Q411" t="s">
        <v>20376</v>
      </c>
      <c r="R411" t="s">
        <v>20376</v>
      </c>
      <c r="S411" t="s">
        <v>10</v>
      </c>
      <c r="T411" t="s">
        <v>103</v>
      </c>
      <c r="U411" t="s">
        <v>21</v>
      </c>
      <c r="V411" t="s">
        <v>10</v>
      </c>
      <c r="W411" t="s">
        <v>10</v>
      </c>
      <c r="X411" s="69" t="s">
        <v>20309</v>
      </c>
      <c r="Y411" s="69"/>
      <c r="Z411" s="69"/>
      <c r="AA411" s="69"/>
      <c r="AB411" t="e">
        <f>VLOOKUP(E411,Ventas!H:W,16,0)</f>
        <v>#N/A</v>
      </c>
    </row>
    <row r="412" spans="1:28" x14ac:dyDescent="0.2">
      <c r="A412" t="s">
        <v>20350</v>
      </c>
      <c r="B412" t="s">
        <v>20351</v>
      </c>
      <c r="C412" t="s">
        <v>10</v>
      </c>
      <c r="D412" t="s">
        <v>10</v>
      </c>
      <c r="E412" t="s">
        <v>20377</v>
      </c>
      <c r="F412" t="s">
        <v>20378</v>
      </c>
      <c r="G412" t="s">
        <v>1989</v>
      </c>
      <c r="H412" s="2">
        <v>45776</v>
      </c>
      <c r="I412" s="2">
        <v>45776</v>
      </c>
      <c r="J412" t="s">
        <v>20361</v>
      </c>
      <c r="K412" s="3">
        <v>-10119434</v>
      </c>
      <c r="L412" t="s">
        <v>8</v>
      </c>
      <c r="M412" s="4">
        <v>-10802.82</v>
      </c>
      <c r="N412" t="s">
        <v>9</v>
      </c>
      <c r="O412" s="4">
        <v>-10802.82</v>
      </c>
      <c r="P412" t="s">
        <v>10</v>
      </c>
      <c r="Q412" t="s">
        <v>20379</v>
      </c>
      <c r="R412" t="s">
        <v>20379</v>
      </c>
      <c r="S412" t="s">
        <v>10</v>
      </c>
      <c r="T412" t="s">
        <v>103</v>
      </c>
      <c r="U412" t="s">
        <v>25</v>
      </c>
      <c r="V412" t="s">
        <v>10</v>
      </c>
      <c r="W412" t="s">
        <v>10</v>
      </c>
      <c r="X412" s="69" t="s">
        <v>20309</v>
      </c>
      <c r="Y412" s="69"/>
      <c r="Z412" s="69"/>
      <c r="AA412" s="69"/>
      <c r="AB412" t="e">
        <f>VLOOKUP(E412,Ventas!H:W,16,0)</f>
        <v>#N/A</v>
      </c>
    </row>
    <row r="413" spans="1:28" x14ac:dyDescent="0.2">
      <c r="A413" t="s">
        <v>20350</v>
      </c>
      <c r="B413" t="s">
        <v>20351</v>
      </c>
      <c r="C413" t="s">
        <v>10</v>
      </c>
      <c r="D413" t="s">
        <v>10</v>
      </c>
      <c r="E413" t="s">
        <v>1987</v>
      </c>
      <c r="F413" t="s">
        <v>20380</v>
      </c>
      <c r="G413" t="s">
        <v>1989</v>
      </c>
      <c r="H413" s="2">
        <v>45806</v>
      </c>
      <c r="I413" s="2">
        <v>45806</v>
      </c>
      <c r="J413" t="s">
        <v>20363</v>
      </c>
      <c r="K413" s="3">
        <v>-10132290</v>
      </c>
      <c r="L413" t="s">
        <v>8</v>
      </c>
      <c r="M413" s="4">
        <v>-10802.82</v>
      </c>
      <c r="N413" t="s">
        <v>9</v>
      </c>
      <c r="O413" s="4">
        <v>-10802.82</v>
      </c>
      <c r="P413" t="s">
        <v>10</v>
      </c>
      <c r="Q413" t="s">
        <v>20381</v>
      </c>
      <c r="R413" t="s">
        <v>20381</v>
      </c>
      <c r="S413" t="s">
        <v>10</v>
      </c>
      <c r="T413" t="s">
        <v>99</v>
      </c>
      <c r="U413" t="s">
        <v>29</v>
      </c>
      <c r="V413" t="s">
        <v>10</v>
      </c>
      <c r="W413" t="s">
        <v>10</v>
      </c>
      <c r="X413" s="69" t="s">
        <v>20309</v>
      </c>
      <c r="Y413" s="69"/>
      <c r="Z413" s="69"/>
      <c r="AA413" s="69"/>
      <c r="AB413" t="e">
        <f>VLOOKUP(E413,Ventas!H:W,16,0)</f>
        <v>#N/A</v>
      </c>
    </row>
    <row r="414" spans="1:28" x14ac:dyDescent="0.2">
      <c r="A414" t="s">
        <v>20350</v>
      </c>
      <c r="B414" t="s">
        <v>20351</v>
      </c>
      <c r="C414" t="s">
        <v>10</v>
      </c>
      <c r="D414" t="s">
        <v>10</v>
      </c>
      <c r="E414" t="s">
        <v>1987</v>
      </c>
      <c r="F414" t="s">
        <v>20382</v>
      </c>
      <c r="G414" t="s">
        <v>1989</v>
      </c>
      <c r="H414" s="2">
        <v>45835</v>
      </c>
      <c r="I414" s="2">
        <v>45835</v>
      </c>
      <c r="J414" t="s">
        <v>20365</v>
      </c>
      <c r="K414" s="3">
        <v>-10114573</v>
      </c>
      <c r="L414" t="s">
        <v>8</v>
      </c>
      <c r="M414" s="4">
        <v>-10802.82</v>
      </c>
      <c r="N414" t="s">
        <v>9</v>
      </c>
      <c r="O414" s="4">
        <v>-10802.82</v>
      </c>
      <c r="P414" t="s">
        <v>10</v>
      </c>
      <c r="Q414" t="s">
        <v>20383</v>
      </c>
      <c r="R414" t="s">
        <v>20383</v>
      </c>
      <c r="S414" t="s">
        <v>10</v>
      </c>
      <c r="T414" t="s">
        <v>99</v>
      </c>
      <c r="U414" t="s">
        <v>34</v>
      </c>
      <c r="V414" t="s">
        <v>10</v>
      </c>
      <c r="W414" t="s">
        <v>10</v>
      </c>
      <c r="X414" s="69" t="s">
        <v>20309</v>
      </c>
      <c r="Y414" s="69"/>
      <c r="Z414" s="69"/>
      <c r="AA414" s="69"/>
      <c r="AB414" t="e">
        <f>VLOOKUP(E414,Ventas!H:W,16,0)</f>
        <v>#N/A</v>
      </c>
    </row>
    <row r="416" spans="1:28" x14ac:dyDescent="0.2">
      <c r="K416">
        <f>K337*11</f>
        <v>1365590556</v>
      </c>
    </row>
    <row r="420" spans="1:19" x14ac:dyDescent="0.2">
      <c r="A420" s="81" t="s">
        <v>20323</v>
      </c>
      <c r="B420" s="81" t="s">
        <v>20321</v>
      </c>
    </row>
    <row r="421" spans="1:19" x14ac:dyDescent="0.2">
      <c r="B421" t="s">
        <v>1952</v>
      </c>
      <c r="C421" t="s">
        <v>20350</v>
      </c>
      <c r="D421" t="s">
        <v>2012</v>
      </c>
      <c r="E421" t="s">
        <v>2070</v>
      </c>
      <c r="F421" t="s">
        <v>2118</v>
      </c>
      <c r="G421" t="s">
        <v>2198</v>
      </c>
      <c r="H421" t="s">
        <v>2236</v>
      </c>
      <c r="I421" t="s">
        <v>2254</v>
      </c>
      <c r="J421" t="s">
        <v>2334</v>
      </c>
      <c r="K421" t="s">
        <v>2355</v>
      </c>
      <c r="L421" t="s">
        <v>2604</v>
      </c>
      <c r="M421" t="s">
        <v>2628</v>
      </c>
      <c r="N421" t="s">
        <v>2646</v>
      </c>
      <c r="O421" t="s">
        <v>2695</v>
      </c>
      <c r="P421" t="s">
        <v>2740</v>
      </c>
      <c r="Q421" t="s">
        <v>2762</v>
      </c>
      <c r="R421" t="s">
        <v>2151</v>
      </c>
      <c r="S421" t="s">
        <v>20322</v>
      </c>
    </row>
    <row r="422" spans="1:19" x14ac:dyDescent="0.2">
      <c r="A422" s="81" t="s">
        <v>20324</v>
      </c>
      <c r="B422" t="s">
        <v>1953</v>
      </c>
      <c r="C422" t="s">
        <v>20351</v>
      </c>
      <c r="D422" t="s">
        <v>2013</v>
      </c>
      <c r="E422" t="s">
        <v>2071</v>
      </c>
      <c r="F422" t="s">
        <v>2119</v>
      </c>
      <c r="G422" t="s">
        <v>2199</v>
      </c>
      <c r="H422" t="s">
        <v>2237</v>
      </c>
      <c r="I422" t="s">
        <v>2255</v>
      </c>
      <c r="J422" t="s">
        <v>2335</v>
      </c>
      <c r="K422" t="s">
        <v>2356</v>
      </c>
      <c r="L422" t="s">
        <v>2605</v>
      </c>
      <c r="M422" t="s">
        <v>2629</v>
      </c>
      <c r="N422" t="s">
        <v>2647</v>
      </c>
      <c r="O422" t="s">
        <v>2696</v>
      </c>
      <c r="P422" t="s">
        <v>2741</v>
      </c>
      <c r="Q422" t="s">
        <v>2763</v>
      </c>
      <c r="R422" t="s">
        <v>2152</v>
      </c>
    </row>
    <row r="423" spans="1:19" x14ac:dyDescent="0.2">
      <c r="A423" s="83" t="s">
        <v>20312</v>
      </c>
      <c r="B423" s="84"/>
      <c r="C423" s="84"/>
      <c r="D423" s="84"/>
      <c r="E423" s="84">
        <v>3689.4</v>
      </c>
      <c r="F423" s="84"/>
      <c r="G423" s="84"/>
      <c r="H423" s="84"/>
      <c r="I423" s="84"/>
      <c r="J423" s="84"/>
      <c r="K423" s="84"/>
      <c r="L423" s="84"/>
      <c r="M423" s="84"/>
      <c r="N423" s="84"/>
      <c r="O423" s="84"/>
      <c r="P423" s="84"/>
      <c r="Q423" s="84"/>
      <c r="R423" s="84"/>
      <c r="S423" s="84">
        <v>3689.4</v>
      </c>
    </row>
    <row r="424" spans="1:19" x14ac:dyDescent="0.2">
      <c r="A424" s="83" t="s">
        <v>20309</v>
      </c>
      <c r="B424" s="84">
        <v>-46131.009999999995</v>
      </c>
      <c r="C424" s="84">
        <v>-64816.92</v>
      </c>
      <c r="D424" s="84">
        <v>-795142.12</v>
      </c>
      <c r="E424" s="84">
        <v>-3877.1099999999997</v>
      </c>
      <c r="F424" s="84">
        <v>-1380126.05</v>
      </c>
      <c r="G424" s="84">
        <v>-16260555.74</v>
      </c>
      <c r="H424" s="84">
        <v>-19223</v>
      </c>
      <c r="I424" s="84">
        <v>-537184.87</v>
      </c>
      <c r="J424" s="84">
        <v>-24948</v>
      </c>
      <c r="K424" s="84">
        <v>-98322900.579999968</v>
      </c>
      <c r="L424" s="84">
        <v>-643738.5</v>
      </c>
      <c r="M424" s="84">
        <v>-33772</v>
      </c>
      <c r="N424" s="84">
        <v>-2521606.36</v>
      </c>
      <c r="O424" s="84">
        <v>-60566265.489999995</v>
      </c>
      <c r="P424" s="84">
        <v>-21726</v>
      </c>
      <c r="Q424" s="84">
        <v>0</v>
      </c>
      <c r="R424" s="84">
        <v>-1227748.53</v>
      </c>
      <c r="S424" s="84">
        <v>-182469762.27999997</v>
      </c>
    </row>
    <row r="425" spans="1:19" x14ac:dyDescent="0.2">
      <c r="A425" s="83" t="s">
        <v>20313</v>
      </c>
      <c r="B425" s="84">
        <v>13193.439999999999</v>
      </c>
      <c r="C425" s="84"/>
      <c r="D425" s="84"/>
      <c r="E425" s="84"/>
      <c r="F425" s="84">
        <v>88959.31</v>
      </c>
      <c r="G425" s="84"/>
      <c r="H425" s="84"/>
      <c r="I425" s="84">
        <v>170273.87</v>
      </c>
      <c r="J425" s="84"/>
      <c r="K425" s="84">
        <v>39.99</v>
      </c>
      <c r="L425" s="84"/>
      <c r="M425" s="84"/>
      <c r="N425" s="84">
        <v>437148.62</v>
      </c>
      <c r="O425" s="84"/>
      <c r="P425" s="84"/>
      <c r="Q425" s="84"/>
      <c r="R425" s="84"/>
      <c r="S425" s="84">
        <v>709615.23</v>
      </c>
    </row>
    <row r="426" spans="1:19" x14ac:dyDescent="0.2">
      <c r="A426" s="83" t="s">
        <v>20314</v>
      </c>
      <c r="B426" s="84">
        <v>41233.5</v>
      </c>
      <c r="C426" s="84">
        <v>64816.92</v>
      </c>
      <c r="D426" s="84"/>
      <c r="E426" s="84"/>
      <c r="F426" s="84">
        <v>1106084.3900000001</v>
      </c>
      <c r="G426" s="84"/>
      <c r="H426" s="84">
        <v>16602</v>
      </c>
      <c r="I426" s="84">
        <v>371083</v>
      </c>
      <c r="J426" s="84">
        <v>25440</v>
      </c>
      <c r="K426" s="84">
        <v>94320</v>
      </c>
      <c r="L426" s="84">
        <v>11634</v>
      </c>
      <c r="M426" s="84">
        <v>19980</v>
      </c>
      <c r="N426" s="84">
        <v>1503342.6</v>
      </c>
      <c r="O426" s="84"/>
      <c r="P426" s="84">
        <v>21726</v>
      </c>
      <c r="Q426" s="84"/>
      <c r="R426" s="84"/>
      <c r="S426" s="84">
        <v>3276262.41</v>
      </c>
    </row>
    <row r="427" spans="1:19" x14ac:dyDescent="0.2">
      <c r="A427" s="83" t="s">
        <v>20317</v>
      </c>
      <c r="B427" s="84"/>
      <c r="C427" s="84"/>
      <c r="D427" s="84"/>
      <c r="E427" s="84"/>
      <c r="F427" s="84"/>
      <c r="G427" s="84"/>
      <c r="H427" s="84"/>
      <c r="I427" s="84"/>
      <c r="J427" s="84"/>
      <c r="K427" s="84"/>
      <c r="L427" s="84"/>
      <c r="M427" s="84"/>
      <c r="N427" s="84">
        <v>495226.59</v>
      </c>
      <c r="O427" s="84"/>
      <c r="P427" s="84"/>
      <c r="Q427" s="84"/>
      <c r="R427" s="84"/>
      <c r="S427" s="84">
        <v>495226.59</v>
      </c>
    </row>
    <row r="428" spans="1:19" x14ac:dyDescent="0.2">
      <c r="A428" s="83" t="s">
        <v>20315</v>
      </c>
      <c r="B428" s="84"/>
      <c r="C428" s="84"/>
      <c r="D428" s="84"/>
      <c r="E428" s="84"/>
      <c r="F428" s="84">
        <v>14466.779999999999</v>
      </c>
      <c r="G428" s="84"/>
      <c r="H428" s="84"/>
      <c r="I428" s="84"/>
      <c r="J428" s="84"/>
      <c r="K428" s="84"/>
      <c r="L428" s="84"/>
      <c r="M428" s="84"/>
      <c r="N428" s="84">
        <v>32907.450000000004</v>
      </c>
      <c r="O428" s="84"/>
      <c r="P428" s="84"/>
      <c r="Q428" s="84"/>
      <c r="R428" s="84"/>
      <c r="S428" s="84">
        <v>47374.23</v>
      </c>
    </row>
    <row r="429" spans="1:19" x14ac:dyDescent="0.2">
      <c r="A429" s="83" t="s">
        <v>20319</v>
      </c>
      <c r="B429" s="84"/>
      <c r="C429" s="84"/>
      <c r="D429" s="84"/>
      <c r="E429" s="84"/>
      <c r="F429" s="84"/>
      <c r="G429" s="84"/>
      <c r="H429" s="84"/>
      <c r="I429" s="84"/>
      <c r="J429" s="84"/>
      <c r="K429" s="84"/>
      <c r="L429" s="84"/>
      <c r="M429" s="84"/>
      <c r="N429" s="84"/>
      <c r="O429" s="84">
        <v>1029524.3700000001</v>
      </c>
      <c r="P429" s="84"/>
      <c r="Q429" s="84"/>
      <c r="R429" s="84"/>
      <c r="S429" s="84">
        <v>1029524.3700000001</v>
      </c>
    </row>
    <row r="430" spans="1:19" x14ac:dyDescent="0.2">
      <c r="A430" s="83" t="s">
        <v>20310</v>
      </c>
      <c r="B430" s="84"/>
      <c r="C430" s="84"/>
      <c r="D430" s="84">
        <v>371615.27</v>
      </c>
      <c r="E430" s="84"/>
      <c r="F430" s="84"/>
      <c r="G430" s="84"/>
      <c r="H430" s="84"/>
      <c r="I430" s="84"/>
      <c r="J430" s="84"/>
      <c r="K430" s="84">
        <v>2401256.4700000002</v>
      </c>
      <c r="L430" s="84"/>
      <c r="M430" s="84"/>
      <c r="N430" s="84"/>
      <c r="O430" s="84"/>
      <c r="P430" s="84"/>
      <c r="Q430" s="84"/>
      <c r="R430" s="84"/>
      <c r="S430" s="84">
        <v>2772871.74</v>
      </c>
    </row>
    <row r="431" spans="1:19" x14ac:dyDescent="0.2">
      <c r="A431" s="83" t="s">
        <v>20325</v>
      </c>
      <c r="B431" s="84"/>
      <c r="C431" s="84"/>
      <c r="D431" s="84"/>
      <c r="E431" s="84"/>
      <c r="F431" s="84"/>
      <c r="G431" s="84"/>
      <c r="H431" s="84"/>
      <c r="I431" s="84"/>
      <c r="J431" s="84"/>
      <c r="K431" s="84">
        <v>130083645.86000001</v>
      </c>
      <c r="L431" s="84"/>
      <c r="M431" s="84"/>
      <c r="N431" s="84"/>
      <c r="O431" s="84"/>
      <c r="P431" s="84"/>
      <c r="Q431" s="84"/>
      <c r="R431" s="84"/>
      <c r="S431" s="84">
        <v>130083645.86000001</v>
      </c>
    </row>
    <row r="432" spans="1:19" x14ac:dyDescent="0.2">
      <c r="A432" s="83" t="s">
        <v>20316</v>
      </c>
      <c r="B432" s="84"/>
      <c r="C432" s="84"/>
      <c r="D432" s="84"/>
      <c r="E432" s="84"/>
      <c r="F432" s="84"/>
      <c r="G432" s="84">
        <v>18037988.859999999</v>
      </c>
      <c r="H432" s="84"/>
      <c r="I432" s="84"/>
      <c r="J432" s="84"/>
      <c r="K432" s="84"/>
      <c r="L432" s="84"/>
      <c r="M432" s="84"/>
      <c r="N432" s="84"/>
      <c r="O432" s="84">
        <v>61673128.909999996</v>
      </c>
      <c r="P432" s="84"/>
      <c r="Q432" s="84"/>
      <c r="R432" s="84"/>
      <c r="S432" s="84">
        <v>79711117.769999996</v>
      </c>
    </row>
    <row r="433" spans="1:19" x14ac:dyDescent="0.2">
      <c r="A433" s="83" t="s">
        <v>20311</v>
      </c>
      <c r="B433" s="84"/>
      <c r="C433" s="84"/>
      <c r="D433" s="84">
        <v>333392.13</v>
      </c>
      <c r="E433" s="84"/>
      <c r="F433" s="84">
        <v>5147538.07</v>
      </c>
      <c r="G433" s="84"/>
      <c r="H433" s="84"/>
      <c r="I433" s="84"/>
      <c r="J433" s="84"/>
      <c r="K433" s="84">
        <v>6611703.0700000003</v>
      </c>
      <c r="L433" s="84">
        <v>630415.5</v>
      </c>
      <c r="M433" s="84"/>
      <c r="N433" s="84"/>
      <c r="O433" s="84"/>
      <c r="P433" s="84"/>
      <c r="Q433" s="84"/>
      <c r="R433" s="84"/>
      <c r="S433" s="84">
        <v>12723048.77</v>
      </c>
    </row>
    <row r="434" spans="1:19" x14ac:dyDescent="0.2">
      <c r="A434" s="83" t="s">
        <v>20318</v>
      </c>
      <c r="B434" s="84"/>
      <c r="C434" s="84"/>
      <c r="D434" s="84"/>
      <c r="E434" s="84"/>
      <c r="F434" s="84"/>
      <c r="G434" s="84"/>
      <c r="H434" s="84"/>
      <c r="I434" s="84"/>
      <c r="J434" s="84"/>
      <c r="K434" s="84"/>
      <c r="L434" s="84"/>
      <c r="M434" s="84"/>
      <c r="N434" s="84"/>
      <c r="O434" s="84">
        <v>1833565.04</v>
      </c>
      <c r="P434" s="84"/>
      <c r="Q434" s="84"/>
      <c r="R434" s="84"/>
      <c r="S434" s="84">
        <v>1833565.04</v>
      </c>
    </row>
    <row r="435" spans="1:19" x14ac:dyDescent="0.2">
      <c r="A435" s="83" t="s">
        <v>20326</v>
      </c>
      <c r="B435" s="84">
        <v>0</v>
      </c>
      <c r="C435" s="84"/>
      <c r="D435" s="84">
        <v>491115.98</v>
      </c>
      <c r="E435" s="84"/>
      <c r="F435" s="84"/>
      <c r="G435" s="84"/>
      <c r="H435" s="84"/>
      <c r="I435" s="84">
        <v>-1.8917489796876907E-10</v>
      </c>
      <c r="J435" s="84"/>
      <c r="K435" s="84"/>
      <c r="L435" s="84"/>
      <c r="M435" s="84"/>
      <c r="N435" s="84"/>
      <c r="O435" s="84"/>
      <c r="P435" s="84"/>
      <c r="Q435" s="84"/>
      <c r="R435" s="84">
        <v>498247.63000000006</v>
      </c>
      <c r="S435" s="84">
        <v>989363.60999999987</v>
      </c>
    </row>
    <row r="436" spans="1:19" x14ac:dyDescent="0.2">
      <c r="A436" s="83" t="s">
        <v>20322</v>
      </c>
      <c r="B436" s="82">
        <v>8295.9300000000076</v>
      </c>
      <c r="C436" s="82">
        <v>0</v>
      </c>
      <c r="D436" s="82">
        <v>400981.26</v>
      </c>
      <c r="E436" s="82">
        <v>-187.70999999999958</v>
      </c>
      <c r="F436" s="82">
        <v>4976922.5</v>
      </c>
      <c r="G436" s="82">
        <v>1777433.1199999992</v>
      </c>
      <c r="H436" s="82">
        <v>-2621</v>
      </c>
      <c r="I436" s="82">
        <v>4171.9999999998108</v>
      </c>
      <c r="J436" s="82">
        <v>492</v>
      </c>
      <c r="K436" s="82">
        <v>40868064.81000004</v>
      </c>
      <c r="L436" s="82">
        <v>-1689</v>
      </c>
      <c r="M436" s="82">
        <v>-13792</v>
      </c>
      <c r="N436" s="82">
        <v>-52981.099999999635</v>
      </c>
      <c r="O436" s="82">
        <v>3969952.8299999991</v>
      </c>
      <c r="P436" s="82">
        <v>0</v>
      </c>
      <c r="Q436" s="82">
        <v>0</v>
      </c>
      <c r="R436" s="82">
        <v>-729500.89999999991</v>
      </c>
      <c r="S436" s="82">
        <v>51205542.740000032</v>
      </c>
    </row>
  </sheetData>
  <pageMargins left="0.7" right="0.7" top="0.75" bottom="0.75" header="0.3" footer="0.3"/>
  <ignoredErrors>
    <ignoredError sqref="F21:F38" numberStoredAsText="1"/>
    <ignoredError sqref="AB8:AB11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theme="3" tint="0.749992370372631"/>
  </sheetPr>
  <dimension ref="A1:AI913"/>
  <sheetViews>
    <sheetView topLeftCell="P1" workbookViewId="0">
      <selection activeCell="X158" sqref="X150:X158"/>
    </sheetView>
  </sheetViews>
  <sheetFormatPr baseColWidth="10" defaultColWidth="9.140625" defaultRowHeight="12.75" x14ac:dyDescent="0.2"/>
  <cols>
    <col min="1" max="1" width="17.42578125" bestFit="1" customWidth="1"/>
    <col min="2" max="2" width="24.5703125" bestFit="1" customWidth="1"/>
    <col min="3" max="3" width="30" bestFit="1" customWidth="1"/>
    <col min="4" max="4" width="29.85546875" bestFit="1" customWidth="1"/>
    <col min="5" max="5" width="31.7109375" bestFit="1" customWidth="1"/>
    <col min="6" max="6" width="28.7109375" bestFit="1" customWidth="1"/>
    <col min="7" max="7" width="31.28515625" bestFit="1" customWidth="1"/>
    <col min="8" max="8" width="30.28515625" bestFit="1" customWidth="1"/>
    <col min="9" max="9" width="31.5703125" bestFit="1" customWidth="1"/>
    <col min="10" max="10" width="33.85546875" bestFit="1" customWidth="1"/>
    <col min="11" max="11" width="25.140625" bestFit="1" customWidth="1"/>
    <col min="12" max="12" width="24.28515625" bestFit="1" customWidth="1"/>
    <col min="13" max="13" width="13.140625" bestFit="1" customWidth="1"/>
    <col min="14" max="14" width="31.5703125" bestFit="1" customWidth="1"/>
    <col min="15" max="15" width="25.140625" bestFit="1" customWidth="1"/>
    <col min="16" max="16" width="28.7109375" bestFit="1" customWidth="1"/>
    <col min="17" max="17" width="30.85546875" bestFit="1" customWidth="1"/>
    <col min="18" max="18" width="13.140625" bestFit="1" customWidth="1"/>
    <col min="19" max="19" width="30.28515625" bestFit="1" customWidth="1"/>
    <col min="20" max="20" width="33.5703125" bestFit="1" customWidth="1"/>
    <col min="21" max="21" width="24.28515625" bestFit="1" customWidth="1"/>
    <col min="22" max="22" width="27.5703125" bestFit="1" customWidth="1"/>
    <col min="23" max="23" width="31.28515625" bestFit="1" customWidth="1"/>
    <col min="24" max="24" width="34.5703125" bestFit="1" customWidth="1"/>
    <col min="25" max="25" width="31.5703125" bestFit="1" customWidth="1"/>
    <col min="26" max="26" width="34.85546875" bestFit="1" customWidth="1"/>
    <col min="27" max="27" width="25.140625" bestFit="1" customWidth="1"/>
    <col min="28" max="28" width="28.42578125" bestFit="1" customWidth="1"/>
    <col min="29" max="29" width="28.7109375" bestFit="1" customWidth="1"/>
    <col min="30" max="30" width="32" bestFit="1" customWidth="1"/>
    <col min="31" max="31" width="30.85546875" bestFit="1" customWidth="1"/>
    <col min="32" max="32" width="34.140625" bestFit="1" customWidth="1"/>
    <col min="33" max="33" width="13.140625" bestFit="1" customWidth="1"/>
  </cols>
  <sheetData>
    <row r="1" spans="1:27" ht="25.5" x14ac:dyDescent="0.25">
      <c r="A1" s="1" t="s">
        <v>1929</v>
      </c>
      <c r="B1" s="1" t="s">
        <v>1930</v>
      </c>
      <c r="C1" s="1" t="s">
        <v>1931</v>
      </c>
      <c r="D1" s="1" t="s">
        <v>1932</v>
      </c>
      <c r="E1" s="1" t="s">
        <v>1933</v>
      </c>
      <c r="F1" s="1" t="s">
        <v>1934</v>
      </c>
      <c r="G1" s="5" t="s">
        <v>1935</v>
      </c>
      <c r="H1" s="1" t="s">
        <v>1936</v>
      </c>
      <c r="I1" s="1" t="s">
        <v>1937</v>
      </c>
      <c r="J1" s="1" t="s">
        <v>1938</v>
      </c>
      <c r="K1" s="5" t="s">
        <v>1939</v>
      </c>
      <c r="L1" s="5" t="s">
        <v>1940</v>
      </c>
      <c r="M1" s="5" t="s">
        <v>1941</v>
      </c>
      <c r="N1" s="1" t="s">
        <v>1942</v>
      </c>
      <c r="O1" s="1" t="s">
        <v>1943</v>
      </c>
      <c r="P1" s="1" t="s">
        <v>1944</v>
      </c>
      <c r="Q1" s="1" t="s">
        <v>1945</v>
      </c>
      <c r="R1" s="1" t="s">
        <v>1946</v>
      </c>
      <c r="S1" s="1" t="s">
        <v>1947</v>
      </c>
      <c r="T1" s="1" t="s">
        <v>1948</v>
      </c>
      <c r="U1" s="1" t="s">
        <v>1949</v>
      </c>
      <c r="V1" s="1" t="s">
        <v>1950</v>
      </c>
      <c r="W1" s="1" t="s">
        <v>1951</v>
      </c>
      <c r="X1" s="80" t="s">
        <v>20472</v>
      </c>
      <c r="Y1" s="109" t="s">
        <v>20437</v>
      </c>
      <c r="Z1" s="109" t="s">
        <v>20438</v>
      </c>
      <c r="AA1" s="109" t="s">
        <v>20419</v>
      </c>
    </row>
    <row r="2" spans="1:27" hidden="1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s="2">
        <v>45684</v>
      </c>
      <c r="I2" s="2">
        <v>45684</v>
      </c>
      <c r="J2" t="s">
        <v>7</v>
      </c>
      <c r="K2" s="3">
        <v>-1652875</v>
      </c>
      <c r="L2" t="s">
        <v>8</v>
      </c>
      <c r="M2" s="4">
        <v>-1681.55</v>
      </c>
      <c r="N2" t="s">
        <v>9</v>
      </c>
      <c r="O2" s="4">
        <v>-1681.55</v>
      </c>
      <c r="P2" t="s">
        <v>10</v>
      </c>
      <c r="Q2" t="s">
        <v>11</v>
      </c>
      <c r="R2" t="s">
        <v>10</v>
      </c>
      <c r="S2" t="s">
        <v>10</v>
      </c>
      <c r="T2" t="s">
        <v>12</v>
      </c>
      <c r="U2" t="s">
        <v>13</v>
      </c>
      <c r="V2" t="s">
        <v>11</v>
      </c>
      <c r="W2" t="s">
        <v>10</v>
      </c>
      <c r="X2" s="69" t="s">
        <v>20473</v>
      </c>
      <c r="Y2" s="74" t="s">
        <v>20444</v>
      </c>
      <c r="Z2" s="74" t="s">
        <v>20486</v>
      </c>
      <c r="AA2" t="s">
        <v>20445</v>
      </c>
    </row>
    <row r="3" spans="1:27" hidden="1" x14ac:dyDescent="0.2">
      <c r="A3" t="s">
        <v>0</v>
      </c>
      <c r="B3" t="s">
        <v>1</v>
      </c>
      <c r="C3" t="s">
        <v>2</v>
      </c>
      <c r="D3" t="s">
        <v>3</v>
      </c>
      <c r="E3" t="s">
        <v>14</v>
      </c>
      <c r="F3" t="s">
        <v>15</v>
      </c>
      <c r="G3" t="s">
        <v>6</v>
      </c>
      <c r="H3" s="2">
        <v>45713</v>
      </c>
      <c r="I3" s="2">
        <v>45713</v>
      </c>
      <c r="J3" t="s">
        <v>16</v>
      </c>
      <c r="K3" s="3">
        <v>-1661845</v>
      </c>
      <c r="L3" t="s">
        <v>8</v>
      </c>
      <c r="M3" s="4">
        <v>-1754.93</v>
      </c>
      <c r="N3" t="s">
        <v>9</v>
      </c>
      <c r="O3" s="4">
        <v>-1754.93</v>
      </c>
      <c r="P3" t="s">
        <v>10</v>
      </c>
      <c r="Q3" t="s">
        <v>11</v>
      </c>
      <c r="R3" t="s">
        <v>10</v>
      </c>
      <c r="S3" t="s">
        <v>10</v>
      </c>
      <c r="T3" t="s">
        <v>12</v>
      </c>
      <c r="U3" t="s">
        <v>17</v>
      </c>
      <c r="V3" t="s">
        <v>11</v>
      </c>
      <c r="W3" t="s">
        <v>10</v>
      </c>
      <c r="X3" s="69" t="s">
        <v>20473</v>
      </c>
      <c r="Y3" s="74" t="s">
        <v>20444</v>
      </c>
      <c r="Z3" s="74" t="s">
        <v>20486</v>
      </c>
      <c r="AA3" t="s">
        <v>20445</v>
      </c>
    </row>
    <row r="4" spans="1:27" hidden="1" x14ac:dyDescent="0.2">
      <c r="A4" t="s">
        <v>0</v>
      </c>
      <c r="B4" t="s">
        <v>1</v>
      </c>
      <c r="C4" t="s">
        <v>2</v>
      </c>
      <c r="D4" t="s">
        <v>3</v>
      </c>
      <c r="E4" t="s">
        <v>18</v>
      </c>
      <c r="F4" t="s">
        <v>19</v>
      </c>
      <c r="G4" t="s">
        <v>6</v>
      </c>
      <c r="H4" s="2">
        <v>45742</v>
      </c>
      <c r="I4" s="2">
        <v>45742</v>
      </c>
      <c r="J4" t="s">
        <v>20</v>
      </c>
      <c r="K4" s="3">
        <v>-1673314</v>
      </c>
      <c r="L4" t="s">
        <v>8</v>
      </c>
      <c r="M4" s="4">
        <v>-1818.98</v>
      </c>
      <c r="N4" t="s">
        <v>9</v>
      </c>
      <c r="O4" s="4">
        <v>-1818.98</v>
      </c>
      <c r="P4" t="s">
        <v>10</v>
      </c>
      <c r="Q4" t="s">
        <v>11</v>
      </c>
      <c r="R4" t="s">
        <v>10</v>
      </c>
      <c r="S4" t="s">
        <v>10</v>
      </c>
      <c r="T4" t="s">
        <v>12</v>
      </c>
      <c r="U4" t="s">
        <v>21</v>
      </c>
      <c r="V4" t="s">
        <v>11</v>
      </c>
      <c r="W4" t="s">
        <v>10</v>
      </c>
      <c r="X4" s="69" t="s">
        <v>20473</v>
      </c>
      <c r="Y4" s="74" t="s">
        <v>20444</v>
      </c>
      <c r="Z4" s="74" t="s">
        <v>20486</v>
      </c>
      <c r="AA4" t="s">
        <v>20445</v>
      </c>
    </row>
    <row r="5" spans="1:27" hidden="1" x14ac:dyDescent="0.2">
      <c r="A5" t="s">
        <v>0</v>
      </c>
      <c r="B5" t="s">
        <v>1</v>
      </c>
      <c r="C5" t="s">
        <v>2</v>
      </c>
      <c r="D5" t="s">
        <v>3</v>
      </c>
      <c r="E5" t="s">
        <v>22</v>
      </c>
      <c r="F5" t="s">
        <v>23</v>
      </c>
      <c r="G5" t="s">
        <v>6</v>
      </c>
      <c r="H5" s="2">
        <v>45775</v>
      </c>
      <c r="I5" s="2">
        <v>45775</v>
      </c>
      <c r="J5" t="s">
        <v>24</v>
      </c>
      <c r="K5" s="3">
        <v>-1681637</v>
      </c>
      <c r="L5" t="s">
        <v>8</v>
      </c>
      <c r="M5" s="4">
        <v>-1795.2</v>
      </c>
      <c r="N5" t="s">
        <v>9</v>
      </c>
      <c r="O5" s="4">
        <v>-1795.2</v>
      </c>
      <c r="P5" t="s">
        <v>10</v>
      </c>
      <c r="Q5" t="s">
        <v>11</v>
      </c>
      <c r="R5" t="s">
        <v>10</v>
      </c>
      <c r="S5" t="s">
        <v>10</v>
      </c>
      <c r="T5" t="s">
        <v>12</v>
      </c>
      <c r="U5" t="s">
        <v>25</v>
      </c>
      <c r="V5" t="s">
        <v>11</v>
      </c>
      <c r="W5" t="s">
        <v>10</v>
      </c>
      <c r="X5" s="69" t="s">
        <v>20473</v>
      </c>
      <c r="Y5" s="74" t="s">
        <v>20444</v>
      </c>
      <c r="Z5" s="74" t="s">
        <v>20486</v>
      </c>
      <c r="AA5" t="s">
        <v>20445</v>
      </c>
    </row>
    <row r="6" spans="1:27" hidden="1" x14ac:dyDescent="0.2">
      <c r="A6" t="s">
        <v>0</v>
      </c>
      <c r="B6" t="s">
        <v>1</v>
      </c>
      <c r="C6" t="s">
        <v>2</v>
      </c>
      <c r="D6" t="s">
        <v>3</v>
      </c>
      <c r="E6" t="s">
        <v>26</v>
      </c>
      <c r="F6" t="s">
        <v>27</v>
      </c>
      <c r="G6" t="s">
        <v>6</v>
      </c>
      <c r="H6" s="2">
        <v>45803</v>
      </c>
      <c r="I6" s="2">
        <v>45803</v>
      </c>
      <c r="J6" t="s">
        <v>28</v>
      </c>
      <c r="K6" s="3">
        <v>-1686562</v>
      </c>
      <c r="L6" t="s">
        <v>8</v>
      </c>
      <c r="M6" s="4">
        <v>-1792.67</v>
      </c>
      <c r="N6" t="s">
        <v>9</v>
      </c>
      <c r="O6" s="4">
        <v>-1792.67</v>
      </c>
      <c r="P6" t="s">
        <v>10</v>
      </c>
      <c r="Q6" t="s">
        <v>11</v>
      </c>
      <c r="R6" t="s">
        <v>10</v>
      </c>
      <c r="S6" t="s">
        <v>10</v>
      </c>
      <c r="T6" t="s">
        <v>12</v>
      </c>
      <c r="U6" t="s">
        <v>29</v>
      </c>
      <c r="V6" t="s">
        <v>11</v>
      </c>
      <c r="W6" t="s">
        <v>10</v>
      </c>
      <c r="X6" s="69" t="s">
        <v>20473</v>
      </c>
      <c r="Y6" s="74" t="s">
        <v>20444</v>
      </c>
      <c r="Z6" s="74" t="s">
        <v>20486</v>
      </c>
      <c r="AA6" t="s">
        <v>20445</v>
      </c>
    </row>
    <row r="7" spans="1:27" hidden="1" x14ac:dyDescent="0.2">
      <c r="A7" t="s">
        <v>0</v>
      </c>
      <c r="B7" t="s">
        <v>1</v>
      </c>
      <c r="C7" t="s">
        <v>2</v>
      </c>
      <c r="D7" t="s">
        <v>3</v>
      </c>
      <c r="E7" t="s">
        <v>30</v>
      </c>
      <c r="F7" t="s">
        <v>31</v>
      </c>
      <c r="G7" t="s">
        <v>6</v>
      </c>
      <c r="H7" s="2">
        <v>45833</v>
      </c>
      <c r="I7" s="2">
        <v>45834</v>
      </c>
      <c r="J7" t="s">
        <v>32</v>
      </c>
      <c r="K7" s="3">
        <v>-1689885</v>
      </c>
      <c r="L7" t="s">
        <v>8</v>
      </c>
      <c r="M7" s="4">
        <v>-1804.87</v>
      </c>
      <c r="N7" t="s">
        <v>9</v>
      </c>
      <c r="O7" s="4">
        <v>-1804.87</v>
      </c>
      <c r="P7" t="s">
        <v>10</v>
      </c>
      <c r="Q7" t="s">
        <v>11</v>
      </c>
      <c r="R7" t="s">
        <v>10</v>
      </c>
      <c r="S7" t="s">
        <v>10</v>
      </c>
      <c r="T7" t="s">
        <v>33</v>
      </c>
      <c r="U7" t="s">
        <v>34</v>
      </c>
      <c r="V7" t="s">
        <v>11</v>
      </c>
      <c r="W7" t="s">
        <v>10</v>
      </c>
      <c r="X7" s="69" t="s">
        <v>20473</v>
      </c>
      <c r="Y7" s="74" t="s">
        <v>20444</v>
      </c>
      <c r="Z7" s="74" t="s">
        <v>20486</v>
      </c>
      <c r="AA7" t="s">
        <v>20445</v>
      </c>
    </row>
    <row r="8" spans="1:27" hidden="1" x14ac:dyDescent="0.2">
      <c r="A8" t="s">
        <v>0</v>
      </c>
      <c r="B8" t="s">
        <v>1</v>
      </c>
      <c r="C8" t="s">
        <v>2</v>
      </c>
      <c r="D8" t="s">
        <v>3</v>
      </c>
      <c r="E8" t="s">
        <v>35</v>
      </c>
      <c r="F8" t="s">
        <v>36</v>
      </c>
      <c r="G8" t="s">
        <v>6</v>
      </c>
      <c r="H8" s="2">
        <v>45833</v>
      </c>
      <c r="I8" s="2">
        <v>45834</v>
      </c>
      <c r="J8" t="s">
        <v>32</v>
      </c>
      <c r="K8" s="3">
        <v>1689885</v>
      </c>
      <c r="L8" t="s">
        <v>8</v>
      </c>
      <c r="M8" s="4">
        <v>1804.87</v>
      </c>
      <c r="N8" t="s">
        <v>9</v>
      </c>
      <c r="O8" s="4">
        <v>1804.87</v>
      </c>
      <c r="P8" t="s">
        <v>10</v>
      </c>
      <c r="Q8" t="s">
        <v>11</v>
      </c>
      <c r="R8" t="s">
        <v>10</v>
      </c>
      <c r="S8" t="s">
        <v>10</v>
      </c>
      <c r="T8" t="s">
        <v>12</v>
      </c>
      <c r="U8" t="s">
        <v>34</v>
      </c>
      <c r="V8" t="s">
        <v>11</v>
      </c>
      <c r="W8" t="s">
        <v>10</v>
      </c>
      <c r="X8" s="69" t="s">
        <v>20473</v>
      </c>
      <c r="Y8" s="74" t="s">
        <v>20444</v>
      </c>
      <c r="Z8" s="74" t="s">
        <v>20486</v>
      </c>
      <c r="AA8" t="s">
        <v>20445</v>
      </c>
    </row>
    <row r="9" spans="1:27" hidden="1" x14ac:dyDescent="0.2">
      <c r="A9" t="s">
        <v>0</v>
      </c>
      <c r="B9" t="s">
        <v>1</v>
      </c>
      <c r="C9" t="s">
        <v>2</v>
      </c>
      <c r="D9" t="s">
        <v>3</v>
      </c>
      <c r="E9" t="s">
        <v>37</v>
      </c>
      <c r="F9" t="s">
        <v>38</v>
      </c>
      <c r="G9" t="s">
        <v>6</v>
      </c>
      <c r="H9" s="2">
        <v>45833</v>
      </c>
      <c r="I9" s="2">
        <v>45833</v>
      </c>
      <c r="J9" t="s">
        <v>39</v>
      </c>
      <c r="K9" s="3">
        <v>-1689885</v>
      </c>
      <c r="L9" t="s">
        <v>8</v>
      </c>
      <c r="M9" s="4">
        <v>-1801.79</v>
      </c>
      <c r="N9" t="s">
        <v>9</v>
      </c>
      <c r="O9" s="4">
        <v>-1801.79</v>
      </c>
      <c r="P9" t="s">
        <v>10</v>
      </c>
      <c r="Q9" t="s">
        <v>11</v>
      </c>
      <c r="R9" t="s">
        <v>10</v>
      </c>
      <c r="S9" t="s">
        <v>10</v>
      </c>
      <c r="T9" t="s">
        <v>12</v>
      </c>
      <c r="U9" t="s">
        <v>34</v>
      </c>
      <c r="V9" t="s">
        <v>11</v>
      </c>
      <c r="W9" t="s">
        <v>10</v>
      </c>
      <c r="X9" s="69" t="s">
        <v>20473</v>
      </c>
      <c r="Y9" s="74" t="s">
        <v>20444</v>
      </c>
      <c r="Z9" s="74" t="s">
        <v>20486</v>
      </c>
      <c r="AA9" t="s">
        <v>20445</v>
      </c>
    </row>
    <row r="10" spans="1:27" hidden="1" x14ac:dyDescent="0.2">
      <c r="A10" t="s">
        <v>0</v>
      </c>
      <c r="B10" t="s">
        <v>1</v>
      </c>
      <c r="C10" t="s">
        <v>2</v>
      </c>
      <c r="D10" t="s">
        <v>3</v>
      </c>
      <c r="E10" t="s">
        <v>40</v>
      </c>
      <c r="F10" t="s">
        <v>41</v>
      </c>
      <c r="G10" t="s">
        <v>42</v>
      </c>
      <c r="H10" s="2">
        <v>45667</v>
      </c>
      <c r="I10" s="2">
        <v>45667</v>
      </c>
      <c r="J10" t="s">
        <v>43</v>
      </c>
      <c r="K10" s="4">
        <v>1646.85</v>
      </c>
      <c r="L10" t="s">
        <v>9</v>
      </c>
      <c r="M10" s="4">
        <v>1671.58</v>
      </c>
      <c r="N10" t="s">
        <v>9</v>
      </c>
      <c r="O10" s="4">
        <v>1671.58</v>
      </c>
      <c r="P10" t="s">
        <v>10</v>
      </c>
      <c r="Q10" t="s">
        <v>40</v>
      </c>
      <c r="R10" t="s">
        <v>40</v>
      </c>
      <c r="S10" t="s">
        <v>10</v>
      </c>
      <c r="T10" t="s">
        <v>44</v>
      </c>
      <c r="U10" t="s">
        <v>13</v>
      </c>
      <c r="V10" t="s">
        <v>10</v>
      </c>
      <c r="W10" t="s">
        <v>10</v>
      </c>
      <c r="X10" t="s">
        <v>20309</v>
      </c>
    </row>
    <row r="11" spans="1:27" hidden="1" x14ac:dyDescent="0.2">
      <c r="A11" t="s">
        <v>0</v>
      </c>
      <c r="B11" t="s">
        <v>1</v>
      </c>
      <c r="C11" t="s">
        <v>2</v>
      </c>
      <c r="D11" t="s">
        <v>3</v>
      </c>
      <c r="E11" t="s">
        <v>10</v>
      </c>
      <c r="F11" t="s">
        <v>45</v>
      </c>
      <c r="G11" t="s">
        <v>46</v>
      </c>
      <c r="H11" s="2">
        <v>45693</v>
      </c>
      <c r="I11" s="2">
        <v>45693</v>
      </c>
      <c r="J11" t="s">
        <v>43</v>
      </c>
      <c r="K11" s="4">
        <v>1681.55</v>
      </c>
      <c r="L11" t="s">
        <v>9</v>
      </c>
      <c r="M11" s="4">
        <v>1681.55</v>
      </c>
      <c r="N11" t="s">
        <v>9</v>
      </c>
      <c r="O11" s="4">
        <v>1681.55</v>
      </c>
      <c r="P11" t="s">
        <v>10</v>
      </c>
      <c r="Q11" t="s">
        <v>10</v>
      </c>
      <c r="R11" t="s">
        <v>47</v>
      </c>
      <c r="S11" t="s">
        <v>10</v>
      </c>
      <c r="T11" t="s">
        <v>44</v>
      </c>
      <c r="U11" t="s">
        <v>17</v>
      </c>
      <c r="V11" t="s">
        <v>10</v>
      </c>
      <c r="W11" t="s">
        <v>10</v>
      </c>
      <c r="X11" t="s">
        <v>20309</v>
      </c>
    </row>
    <row r="12" spans="1:27" hidden="1" x14ac:dyDescent="0.2">
      <c r="A12" t="s">
        <v>0</v>
      </c>
      <c r="B12" t="s">
        <v>1</v>
      </c>
      <c r="C12" t="s">
        <v>2</v>
      </c>
      <c r="D12" t="s">
        <v>3</v>
      </c>
      <c r="E12" t="s">
        <v>10</v>
      </c>
      <c r="F12" t="s">
        <v>48</v>
      </c>
      <c r="G12" t="s">
        <v>46</v>
      </c>
      <c r="H12" s="2">
        <v>45728</v>
      </c>
      <c r="I12" s="2">
        <v>45728</v>
      </c>
      <c r="J12" t="s">
        <v>43</v>
      </c>
      <c r="K12" s="4">
        <v>1754.93</v>
      </c>
      <c r="L12" t="s">
        <v>9</v>
      </c>
      <c r="M12" s="4">
        <v>1754.93</v>
      </c>
      <c r="N12" t="s">
        <v>9</v>
      </c>
      <c r="O12" s="4">
        <v>1754.93</v>
      </c>
      <c r="P12" t="s">
        <v>10</v>
      </c>
      <c r="Q12" t="s">
        <v>10</v>
      </c>
      <c r="R12" t="s">
        <v>49</v>
      </c>
      <c r="S12" t="s">
        <v>10</v>
      </c>
      <c r="T12" t="s">
        <v>44</v>
      </c>
      <c r="U12" t="s">
        <v>21</v>
      </c>
      <c r="V12" t="s">
        <v>10</v>
      </c>
      <c r="W12" t="s">
        <v>10</v>
      </c>
      <c r="X12" t="s">
        <v>20309</v>
      </c>
    </row>
    <row r="13" spans="1:27" hidden="1" x14ac:dyDescent="0.2">
      <c r="A13" t="s">
        <v>0</v>
      </c>
      <c r="B13" t="s">
        <v>1</v>
      </c>
      <c r="C13" t="s">
        <v>2</v>
      </c>
      <c r="D13" t="s">
        <v>3</v>
      </c>
      <c r="E13" t="s">
        <v>40</v>
      </c>
      <c r="F13" t="s">
        <v>50</v>
      </c>
      <c r="G13" t="s">
        <v>42</v>
      </c>
      <c r="H13" s="2">
        <v>45762</v>
      </c>
      <c r="I13" s="2">
        <v>45762</v>
      </c>
      <c r="J13" t="s">
        <v>43</v>
      </c>
      <c r="K13" s="4">
        <v>1732.08</v>
      </c>
      <c r="L13" t="s">
        <v>9</v>
      </c>
      <c r="M13" s="4">
        <v>1818.98</v>
      </c>
      <c r="N13" t="s">
        <v>9</v>
      </c>
      <c r="O13" s="4">
        <v>1818.98</v>
      </c>
      <c r="P13" t="s">
        <v>10</v>
      </c>
      <c r="Q13" t="s">
        <v>40</v>
      </c>
      <c r="R13" t="s">
        <v>40</v>
      </c>
      <c r="S13" t="s">
        <v>10</v>
      </c>
      <c r="T13" t="s">
        <v>44</v>
      </c>
      <c r="U13" t="s">
        <v>25</v>
      </c>
      <c r="V13" t="s">
        <v>10</v>
      </c>
      <c r="W13" t="s">
        <v>10</v>
      </c>
      <c r="X13" t="s">
        <v>20309</v>
      </c>
    </row>
    <row r="14" spans="1:27" hidden="1" x14ac:dyDescent="0.2">
      <c r="A14" t="s">
        <v>0</v>
      </c>
      <c r="B14" t="s">
        <v>1</v>
      </c>
      <c r="C14" t="s">
        <v>2</v>
      </c>
      <c r="D14" t="s">
        <v>3</v>
      </c>
      <c r="E14" t="s">
        <v>40</v>
      </c>
      <c r="F14" t="s">
        <v>51</v>
      </c>
      <c r="G14" t="s">
        <v>42</v>
      </c>
      <c r="H14" s="2">
        <v>45799</v>
      </c>
      <c r="I14" s="2">
        <v>45799</v>
      </c>
      <c r="J14" t="s">
        <v>43</v>
      </c>
      <c r="K14" s="4">
        <v>1784.78</v>
      </c>
      <c r="L14" t="s">
        <v>9</v>
      </c>
      <c r="M14" s="4">
        <v>1795.2</v>
      </c>
      <c r="N14" t="s">
        <v>9</v>
      </c>
      <c r="O14" s="4">
        <v>1795.2</v>
      </c>
      <c r="P14" t="s">
        <v>10</v>
      </c>
      <c r="Q14" t="s">
        <v>40</v>
      </c>
      <c r="R14" t="s">
        <v>40</v>
      </c>
      <c r="S14" t="s">
        <v>10</v>
      </c>
      <c r="T14" t="s">
        <v>44</v>
      </c>
      <c r="U14" t="s">
        <v>29</v>
      </c>
      <c r="V14" t="s">
        <v>10</v>
      </c>
      <c r="W14" t="s">
        <v>10</v>
      </c>
      <c r="X14" t="s">
        <v>20309</v>
      </c>
    </row>
    <row r="15" spans="1:27" hidden="1" x14ac:dyDescent="0.2">
      <c r="A15" t="s">
        <v>0</v>
      </c>
      <c r="B15" t="s">
        <v>1</v>
      </c>
      <c r="C15" t="s">
        <v>2</v>
      </c>
      <c r="D15" t="s">
        <v>3</v>
      </c>
      <c r="E15" t="s">
        <v>40</v>
      </c>
      <c r="F15" t="s">
        <v>52</v>
      </c>
      <c r="G15" t="s">
        <v>42</v>
      </c>
      <c r="H15" s="2">
        <v>45820</v>
      </c>
      <c r="I15" s="2">
        <v>45820</v>
      </c>
      <c r="J15" t="s">
        <v>43</v>
      </c>
      <c r="K15" s="4">
        <v>1801.19</v>
      </c>
      <c r="L15" t="s">
        <v>9</v>
      </c>
      <c r="M15" s="4">
        <v>1792.67</v>
      </c>
      <c r="N15" t="s">
        <v>9</v>
      </c>
      <c r="O15" s="4">
        <v>1792.67</v>
      </c>
      <c r="P15" t="s">
        <v>10</v>
      </c>
      <c r="Q15" t="s">
        <v>40</v>
      </c>
      <c r="R15" t="s">
        <v>40</v>
      </c>
      <c r="S15" t="s">
        <v>10</v>
      </c>
      <c r="T15" t="s">
        <v>44</v>
      </c>
      <c r="U15" t="s">
        <v>34</v>
      </c>
      <c r="V15" t="s">
        <v>10</v>
      </c>
      <c r="W15" t="s">
        <v>10</v>
      </c>
      <c r="X15" t="s">
        <v>20309</v>
      </c>
    </row>
    <row r="16" spans="1:27" hidden="1" x14ac:dyDescent="0.2">
      <c r="A16" t="s">
        <v>0</v>
      </c>
      <c r="B16" t="s">
        <v>1</v>
      </c>
      <c r="C16" t="s">
        <v>2</v>
      </c>
      <c r="D16" t="s">
        <v>3</v>
      </c>
      <c r="E16" t="s">
        <v>53</v>
      </c>
      <c r="F16" t="s">
        <v>54</v>
      </c>
      <c r="G16" t="s">
        <v>55</v>
      </c>
      <c r="H16" s="2">
        <v>45835</v>
      </c>
      <c r="I16" s="2">
        <v>45835</v>
      </c>
      <c r="J16" t="s">
        <v>32</v>
      </c>
      <c r="K16" s="3">
        <v>1689885</v>
      </c>
      <c r="L16" t="s">
        <v>8</v>
      </c>
      <c r="M16" s="4">
        <v>1804.87</v>
      </c>
      <c r="N16" t="s">
        <v>9</v>
      </c>
      <c r="O16" s="98">
        <v>1804.87</v>
      </c>
      <c r="P16" t="s">
        <v>10</v>
      </c>
      <c r="Q16" t="s">
        <v>10</v>
      </c>
      <c r="R16" t="s">
        <v>53</v>
      </c>
      <c r="S16" t="s">
        <v>10</v>
      </c>
      <c r="T16" t="s">
        <v>12</v>
      </c>
      <c r="U16" t="s">
        <v>34</v>
      </c>
      <c r="V16" t="s">
        <v>10</v>
      </c>
      <c r="W16" t="s">
        <v>10</v>
      </c>
    </row>
    <row r="17" spans="1:27" hidden="1" x14ac:dyDescent="0.2">
      <c r="A17" t="s">
        <v>0</v>
      </c>
      <c r="B17" t="s">
        <v>1</v>
      </c>
      <c r="C17" t="s">
        <v>2</v>
      </c>
      <c r="D17" t="s">
        <v>3</v>
      </c>
      <c r="E17" t="s">
        <v>53</v>
      </c>
      <c r="F17" t="s">
        <v>54</v>
      </c>
      <c r="G17" t="s">
        <v>55</v>
      </c>
      <c r="H17" s="2">
        <v>45835</v>
      </c>
      <c r="I17" s="2">
        <v>45835</v>
      </c>
      <c r="J17" t="s">
        <v>32</v>
      </c>
      <c r="K17" s="3">
        <v>-1689885</v>
      </c>
      <c r="L17" t="s">
        <v>8</v>
      </c>
      <c r="M17" s="4">
        <v>-1804.87</v>
      </c>
      <c r="N17" t="s">
        <v>9</v>
      </c>
      <c r="O17" s="98">
        <v>-1804.87</v>
      </c>
      <c r="P17" t="s">
        <v>10</v>
      </c>
      <c r="Q17" t="s">
        <v>10</v>
      </c>
      <c r="R17" t="s">
        <v>53</v>
      </c>
      <c r="S17" t="s">
        <v>10</v>
      </c>
      <c r="T17" t="s">
        <v>12</v>
      </c>
      <c r="U17" t="s">
        <v>34</v>
      </c>
      <c r="V17" t="s">
        <v>10</v>
      </c>
      <c r="W17" t="s">
        <v>10</v>
      </c>
    </row>
    <row r="18" spans="1:27" hidden="1" x14ac:dyDescent="0.2">
      <c r="A18" t="s">
        <v>56</v>
      </c>
      <c r="B18" t="s">
        <v>57</v>
      </c>
      <c r="C18" t="s">
        <v>58</v>
      </c>
      <c r="D18" t="s">
        <v>59</v>
      </c>
      <c r="E18" t="s">
        <v>60</v>
      </c>
      <c r="F18" t="s">
        <v>61</v>
      </c>
      <c r="G18" t="s">
        <v>62</v>
      </c>
      <c r="H18" s="2">
        <v>45736</v>
      </c>
      <c r="I18" s="2">
        <v>45736</v>
      </c>
      <c r="J18" t="s">
        <v>63</v>
      </c>
      <c r="K18" s="3">
        <v>-180880</v>
      </c>
      <c r="L18" t="s">
        <v>8</v>
      </c>
      <c r="M18" s="4">
        <v>-197.09</v>
      </c>
      <c r="N18" t="s">
        <v>9</v>
      </c>
      <c r="O18" s="4">
        <v>-197.09</v>
      </c>
      <c r="P18" t="s">
        <v>10</v>
      </c>
      <c r="Q18" t="s">
        <v>64</v>
      </c>
      <c r="R18" t="s">
        <v>65</v>
      </c>
      <c r="S18" t="s">
        <v>10</v>
      </c>
      <c r="T18" t="s">
        <v>12</v>
      </c>
      <c r="U18" t="s">
        <v>21</v>
      </c>
      <c r="V18" t="s">
        <v>66</v>
      </c>
      <c r="W18" t="s">
        <v>10</v>
      </c>
      <c r="X18" t="s">
        <v>20313</v>
      </c>
      <c r="Y18" s="74" t="s">
        <v>20444</v>
      </c>
      <c r="Z18" s="74" t="s">
        <v>20486</v>
      </c>
      <c r="AA18" t="s">
        <v>20454</v>
      </c>
    </row>
    <row r="19" spans="1:27" hidden="1" x14ac:dyDescent="0.2">
      <c r="A19" t="s">
        <v>56</v>
      </c>
      <c r="B19" t="s">
        <v>57</v>
      </c>
      <c r="C19" t="s">
        <v>58</v>
      </c>
      <c r="D19" t="s">
        <v>59</v>
      </c>
      <c r="E19" t="s">
        <v>67</v>
      </c>
      <c r="F19" t="s">
        <v>68</v>
      </c>
      <c r="G19" t="s">
        <v>69</v>
      </c>
      <c r="H19" s="2">
        <v>45819</v>
      </c>
      <c r="I19" s="2">
        <v>45819</v>
      </c>
      <c r="J19" t="s">
        <v>70</v>
      </c>
      <c r="K19" s="3">
        <v>-821100</v>
      </c>
      <c r="L19" t="s">
        <v>8</v>
      </c>
      <c r="M19" s="4">
        <v>-872.76</v>
      </c>
      <c r="N19" t="s">
        <v>9</v>
      </c>
      <c r="O19" s="4">
        <v>-872.76</v>
      </c>
      <c r="P19" t="s">
        <v>10</v>
      </c>
      <c r="Q19" t="s">
        <v>71</v>
      </c>
      <c r="R19" t="s">
        <v>72</v>
      </c>
      <c r="S19" t="s">
        <v>10</v>
      </c>
      <c r="T19" t="s">
        <v>12</v>
      </c>
      <c r="U19" t="s">
        <v>34</v>
      </c>
      <c r="V19" t="s">
        <v>73</v>
      </c>
      <c r="W19" t="s">
        <v>10</v>
      </c>
      <c r="X19" t="s">
        <v>20313</v>
      </c>
      <c r="Y19" s="74" t="s">
        <v>20444</v>
      </c>
      <c r="Z19" s="74" t="s">
        <v>20486</v>
      </c>
      <c r="AA19" t="s">
        <v>20454</v>
      </c>
    </row>
    <row r="20" spans="1:27" hidden="1" x14ac:dyDescent="0.2">
      <c r="A20" t="s">
        <v>56</v>
      </c>
      <c r="B20" t="s">
        <v>57</v>
      </c>
      <c r="C20" t="s">
        <v>58</v>
      </c>
      <c r="D20" t="s">
        <v>59</v>
      </c>
      <c r="E20" t="s">
        <v>74</v>
      </c>
      <c r="F20" t="s">
        <v>75</v>
      </c>
      <c r="G20" t="s">
        <v>76</v>
      </c>
      <c r="H20" s="2">
        <v>45681</v>
      </c>
      <c r="I20" s="2">
        <v>45681</v>
      </c>
      <c r="J20" t="s">
        <v>77</v>
      </c>
      <c r="K20" s="3">
        <v>-268230</v>
      </c>
      <c r="L20" t="s">
        <v>8</v>
      </c>
      <c r="M20" s="4">
        <v>-270.98</v>
      </c>
      <c r="N20" t="s">
        <v>9</v>
      </c>
      <c r="O20" s="4">
        <v>-270.98</v>
      </c>
      <c r="P20" t="s">
        <v>10</v>
      </c>
      <c r="Q20" t="s">
        <v>78</v>
      </c>
      <c r="R20" t="s">
        <v>10</v>
      </c>
      <c r="S20" t="s">
        <v>10</v>
      </c>
      <c r="T20" t="s">
        <v>12</v>
      </c>
      <c r="U20" t="s">
        <v>13</v>
      </c>
      <c r="V20" t="s">
        <v>79</v>
      </c>
      <c r="W20" t="s">
        <v>10</v>
      </c>
      <c r="X20" t="s">
        <v>20313</v>
      </c>
      <c r="Y20" s="74" t="s">
        <v>20444</v>
      </c>
      <c r="Z20" s="74" t="s">
        <v>20486</v>
      </c>
      <c r="AA20" t="s">
        <v>20454</v>
      </c>
    </row>
    <row r="21" spans="1:27" hidden="1" x14ac:dyDescent="0.2">
      <c r="A21" t="s">
        <v>56</v>
      </c>
      <c r="B21" t="s">
        <v>57</v>
      </c>
      <c r="C21" t="s">
        <v>58</v>
      </c>
      <c r="D21" t="s">
        <v>59</v>
      </c>
      <c r="E21" t="s">
        <v>80</v>
      </c>
      <c r="F21" t="s">
        <v>81</v>
      </c>
      <c r="G21" t="s">
        <v>76</v>
      </c>
      <c r="H21" s="2">
        <v>45708</v>
      </c>
      <c r="I21" s="2">
        <v>45708</v>
      </c>
      <c r="J21" t="s">
        <v>82</v>
      </c>
      <c r="K21" s="3">
        <v>-273910</v>
      </c>
      <c r="L21" t="s">
        <v>8</v>
      </c>
      <c r="M21" s="4">
        <v>-287.77999999999997</v>
      </c>
      <c r="N21" t="s">
        <v>9</v>
      </c>
      <c r="O21" s="4">
        <v>-287.77999999999997</v>
      </c>
      <c r="P21" t="s">
        <v>10</v>
      </c>
      <c r="Q21" t="s">
        <v>79</v>
      </c>
      <c r="R21" t="s">
        <v>10</v>
      </c>
      <c r="S21" t="s">
        <v>10</v>
      </c>
      <c r="T21" t="s">
        <v>12</v>
      </c>
      <c r="U21" t="s">
        <v>17</v>
      </c>
      <c r="V21" t="s">
        <v>79</v>
      </c>
      <c r="W21" t="s">
        <v>10</v>
      </c>
      <c r="X21" t="s">
        <v>20313</v>
      </c>
      <c r="Y21" s="74" t="s">
        <v>20444</v>
      </c>
      <c r="Z21" s="74" t="s">
        <v>20486</v>
      </c>
      <c r="AA21" t="s">
        <v>20454</v>
      </c>
    </row>
    <row r="22" spans="1:27" hidden="1" x14ac:dyDescent="0.2">
      <c r="A22" t="s">
        <v>56</v>
      </c>
      <c r="B22" t="s">
        <v>57</v>
      </c>
      <c r="C22" t="s">
        <v>58</v>
      </c>
      <c r="D22" t="s">
        <v>59</v>
      </c>
      <c r="E22" t="s">
        <v>83</v>
      </c>
      <c r="F22" t="s">
        <v>84</v>
      </c>
      <c r="G22" t="s">
        <v>76</v>
      </c>
      <c r="H22" s="2">
        <v>45740</v>
      </c>
      <c r="I22" s="2">
        <v>45740</v>
      </c>
      <c r="J22" t="s">
        <v>85</v>
      </c>
      <c r="K22" s="3">
        <v>-254430</v>
      </c>
      <c r="L22" t="s">
        <v>8</v>
      </c>
      <c r="M22" s="4">
        <v>-272.95999999999998</v>
      </c>
      <c r="N22" t="s">
        <v>9</v>
      </c>
      <c r="O22" s="4">
        <v>-272.95999999999998</v>
      </c>
      <c r="P22" t="s">
        <v>10</v>
      </c>
      <c r="Q22" t="s">
        <v>78</v>
      </c>
      <c r="R22" t="s">
        <v>10</v>
      </c>
      <c r="S22" t="s">
        <v>10</v>
      </c>
      <c r="T22" t="s">
        <v>12</v>
      </c>
      <c r="U22" t="s">
        <v>21</v>
      </c>
      <c r="V22" t="s">
        <v>79</v>
      </c>
      <c r="W22" t="s">
        <v>10</v>
      </c>
      <c r="X22" t="s">
        <v>20313</v>
      </c>
      <c r="Y22" s="74" t="s">
        <v>20444</v>
      </c>
      <c r="Z22" s="74" t="s">
        <v>20486</v>
      </c>
      <c r="AA22" t="s">
        <v>20454</v>
      </c>
    </row>
    <row r="23" spans="1:27" hidden="1" x14ac:dyDescent="0.2">
      <c r="A23" t="s">
        <v>56</v>
      </c>
      <c r="B23" t="s">
        <v>57</v>
      </c>
      <c r="C23" t="s">
        <v>58</v>
      </c>
      <c r="D23" t="s">
        <v>59</v>
      </c>
      <c r="E23" t="s">
        <v>86</v>
      </c>
      <c r="F23" t="s">
        <v>87</v>
      </c>
      <c r="G23" t="s">
        <v>76</v>
      </c>
      <c r="H23" s="2">
        <v>45763</v>
      </c>
      <c r="I23" s="2">
        <v>45763</v>
      </c>
      <c r="J23" t="s">
        <v>88</v>
      </c>
      <c r="K23" s="3">
        <v>-241620</v>
      </c>
      <c r="L23" t="s">
        <v>8</v>
      </c>
      <c r="M23" s="4">
        <v>-249.83</v>
      </c>
      <c r="N23" t="s">
        <v>9</v>
      </c>
      <c r="O23" s="4">
        <v>-249.83</v>
      </c>
      <c r="P23" t="s">
        <v>10</v>
      </c>
      <c r="Q23" t="s">
        <v>78</v>
      </c>
      <c r="R23" t="s">
        <v>10</v>
      </c>
      <c r="S23" t="s">
        <v>10</v>
      </c>
      <c r="T23" t="s">
        <v>12</v>
      </c>
      <c r="U23" t="s">
        <v>25</v>
      </c>
      <c r="V23" t="s">
        <v>79</v>
      </c>
      <c r="W23" t="s">
        <v>10</v>
      </c>
      <c r="X23" t="s">
        <v>20313</v>
      </c>
      <c r="Y23" s="74" t="s">
        <v>20444</v>
      </c>
      <c r="Z23" s="74" t="s">
        <v>20486</v>
      </c>
      <c r="AA23" t="s">
        <v>20454</v>
      </c>
    </row>
    <row r="24" spans="1:27" hidden="1" x14ac:dyDescent="0.2">
      <c r="A24" t="s">
        <v>56</v>
      </c>
      <c r="B24" t="s">
        <v>57</v>
      </c>
      <c r="C24" t="s">
        <v>58</v>
      </c>
      <c r="D24" t="s">
        <v>59</v>
      </c>
      <c r="E24" t="s">
        <v>89</v>
      </c>
      <c r="F24" t="s">
        <v>90</v>
      </c>
      <c r="G24" t="s">
        <v>76</v>
      </c>
      <c r="H24" s="2">
        <v>45796</v>
      </c>
      <c r="I24" s="2">
        <v>45796</v>
      </c>
      <c r="J24" t="s">
        <v>91</v>
      </c>
      <c r="K24" s="3">
        <v>-246740</v>
      </c>
      <c r="L24" t="s">
        <v>8</v>
      </c>
      <c r="M24" s="4">
        <v>-261.25</v>
      </c>
      <c r="N24" t="s">
        <v>9</v>
      </c>
      <c r="O24" s="4">
        <v>-261.25</v>
      </c>
      <c r="P24" t="s">
        <v>10</v>
      </c>
      <c r="Q24" t="s">
        <v>78</v>
      </c>
      <c r="R24" t="s">
        <v>10</v>
      </c>
      <c r="S24" t="s">
        <v>10</v>
      </c>
      <c r="T24" t="s">
        <v>12</v>
      </c>
      <c r="U24" t="s">
        <v>29</v>
      </c>
      <c r="V24" t="s">
        <v>79</v>
      </c>
      <c r="W24" t="s">
        <v>10</v>
      </c>
      <c r="X24" t="s">
        <v>20313</v>
      </c>
      <c r="Y24" s="74" t="s">
        <v>20444</v>
      </c>
      <c r="Z24" s="74" t="s">
        <v>20486</v>
      </c>
      <c r="AA24" t="s">
        <v>20454</v>
      </c>
    </row>
    <row r="25" spans="1:27" hidden="1" x14ac:dyDescent="0.2">
      <c r="A25" t="s">
        <v>56</v>
      </c>
      <c r="B25" t="s">
        <v>57</v>
      </c>
      <c r="C25" t="s">
        <v>58</v>
      </c>
      <c r="D25" t="s">
        <v>59</v>
      </c>
      <c r="E25" t="s">
        <v>92</v>
      </c>
      <c r="F25" t="s">
        <v>93</v>
      </c>
      <c r="G25" t="s">
        <v>76</v>
      </c>
      <c r="H25" s="2">
        <v>45825</v>
      </c>
      <c r="I25" s="2">
        <v>45825</v>
      </c>
      <c r="J25" t="s">
        <v>94</v>
      </c>
      <c r="K25" s="3">
        <v>-272940</v>
      </c>
      <c r="L25" t="s">
        <v>8</v>
      </c>
      <c r="M25" s="4">
        <v>-291.85000000000002</v>
      </c>
      <c r="N25" t="s">
        <v>9</v>
      </c>
      <c r="O25" s="4">
        <v>-291.85000000000002</v>
      </c>
      <c r="P25" t="s">
        <v>10</v>
      </c>
      <c r="Q25" t="s">
        <v>95</v>
      </c>
      <c r="R25" t="s">
        <v>10</v>
      </c>
      <c r="S25" t="s">
        <v>10</v>
      </c>
      <c r="T25" t="s">
        <v>12</v>
      </c>
      <c r="U25" t="s">
        <v>34</v>
      </c>
      <c r="V25" t="s">
        <v>79</v>
      </c>
      <c r="W25" t="s">
        <v>10</v>
      </c>
      <c r="X25" t="s">
        <v>20313</v>
      </c>
      <c r="Y25" s="74" t="s">
        <v>20444</v>
      </c>
      <c r="Z25" s="74" t="s">
        <v>20486</v>
      </c>
      <c r="AA25" t="s">
        <v>20454</v>
      </c>
    </row>
    <row r="26" spans="1:27" hidden="1" x14ac:dyDescent="0.2">
      <c r="A26" t="s">
        <v>56</v>
      </c>
      <c r="B26" t="s">
        <v>57</v>
      </c>
      <c r="C26" t="s">
        <v>58</v>
      </c>
      <c r="D26" t="s">
        <v>59</v>
      </c>
      <c r="E26" t="s">
        <v>96</v>
      </c>
      <c r="F26" t="s">
        <v>97</v>
      </c>
      <c r="G26" t="s">
        <v>42</v>
      </c>
      <c r="H26" s="2">
        <v>45687</v>
      </c>
      <c r="I26" s="2">
        <v>45687</v>
      </c>
      <c r="J26" t="s">
        <v>77</v>
      </c>
      <c r="K26" s="3">
        <v>268230</v>
      </c>
      <c r="L26" t="s">
        <v>8</v>
      </c>
      <c r="M26" s="4">
        <v>270.98</v>
      </c>
      <c r="N26" t="s">
        <v>9</v>
      </c>
      <c r="O26" s="4">
        <v>270.98</v>
      </c>
      <c r="P26" t="s">
        <v>10</v>
      </c>
      <c r="Q26" t="s">
        <v>98</v>
      </c>
      <c r="R26" t="s">
        <v>98</v>
      </c>
      <c r="S26" t="s">
        <v>10</v>
      </c>
      <c r="T26" t="s">
        <v>99</v>
      </c>
      <c r="U26" t="s">
        <v>13</v>
      </c>
      <c r="V26" t="s">
        <v>10</v>
      </c>
      <c r="W26" t="s">
        <v>10</v>
      </c>
      <c r="X26" t="s">
        <v>20309</v>
      </c>
    </row>
    <row r="27" spans="1:27" hidden="1" x14ac:dyDescent="0.2">
      <c r="A27" t="s">
        <v>56</v>
      </c>
      <c r="B27" t="s">
        <v>57</v>
      </c>
      <c r="C27" t="s">
        <v>58</v>
      </c>
      <c r="D27" t="s">
        <v>59</v>
      </c>
      <c r="E27" t="s">
        <v>100</v>
      </c>
      <c r="F27" t="s">
        <v>101</v>
      </c>
      <c r="G27" t="s">
        <v>42</v>
      </c>
      <c r="H27" s="2">
        <v>45715</v>
      </c>
      <c r="I27" s="2">
        <v>45715</v>
      </c>
      <c r="J27" t="s">
        <v>82</v>
      </c>
      <c r="K27" s="3">
        <v>273910</v>
      </c>
      <c r="L27" t="s">
        <v>8</v>
      </c>
      <c r="M27" s="4">
        <v>287.77999999999997</v>
      </c>
      <c r="N27" t="s">
        <v>9</v>
      </c>
      <c r="O27" s="4">
        <v>287.77999999999997</v>
      </c>
      <c r="P27" t="s">
        <v>10</v>
      </c>
      <c r="Q27" t="s">
        <v>102</v>
      </c>
      <c r="R27" t="s">
        <v>102</v>
      </c>
      <c r="S27" t="s">
        <v>10</v>
      </c>
      <c r="T27" t="s">
        <v>103</v>
      </c>
      <c r="U27" t="s">
        <v>17</v>
      </c>
      <c r="V27" t="s">
        <v>10</v>
      </c>
      <c r="W27" t="s">
        <v>10</v>
      </c>
      <c r="X27" t="s">
        <v>20309</v>
      </c>
    </row>
    <row r="28" spans="1:27" hidden="1" x14ac:dyDescent="0.2">
      <c r="A28" t="s">
        <v>56</v>
      </c>
      <c r="B28" t="s">
        <v>57</v>
      </c>
      <c r="C28" t="s">
        <v>58</v>
      </c>
      <c r="D28" t="s">
        <v>59</v>
      </c>
      <c r="E28" t="s">
        <v>104</v>
      </c>
      <c r="F28" t="s">
        <v>105</v>
      </c>
      <c r="G28" t="s">
        <v>42</v>
      </c>
      <c r="H28" s="2">
        <v>45744</v>
      </c>
      <c r="I28" s="2">
        <v>45744</v>
      </c>
      <c r="J28" t="s">
        <v>106</v>
      </c>
      <c r="K28" s="3">
        <v>435310</v>
      </c>
      <c r="L28" t="s">
        <v>8</v>
      </c>
      <c r="M28" s="4">
        <v>470.05</v>
      </c>
      <c r="N28" t="s">
        <v>9</v>
      </c>
      <c r="O28" s="4">
        <v>470.05</v>
      </c>
      <c r="P28" t="s">
        <v>10</v>
      </c>
      <c r="Q28" t="s">
        <v>107</v>
      </c>
      <c r="R28" t="s">
        <v>108</v>
      </c>
      <c r="S28" t="s">
        <v>10</v>
      </c>
      <c r="T28" t="s">
        <v>103</v>
      </c>
      <c r="U28" t="s">
        <v>21</v>
      </c>
      <c r="V28" t="s">
        <v>10</v>
      </c>
      <c r="W28" t="s">
        <v>10</v>
      </c>
      <c r="X28" t="s">
        <v>20309</v>
      </c>
    </row>
    <row r="29" spans="1:27" hidden="1" x14ac:dyDescent="0.2">
      <c r="A29" t="s">
        <v>56</v>
      </c>
      <c r="B29" t="s">
        <v>57</v>
      </c>
      <c r="C29" t="s">
        <v>58</v>
      </c>
      <c r="D29" t="s">
        <v>59</v>
      </c>
      <c r="E29" t="s">
        <v>109</v>
      </c>
      <c r="F29" t="s">
        <v>110</v>
      </c>
      <c r="G29" t="s">
        <v>42</v>
      </c>
      <c r="H29" s="2">
        <v>45775</v>
      </c>
      <c r="I29" s="2">
        <v>45775</v>
      </c>
      <c r="J29" t="s">
        <v>88</v>
      </c>
      <c r="K29" s="3">
        <v>241620</v>
      </c>
      <c r="L29" t="s">
        <v>8</v>
      </c>
      <c r="M29" s="4">
        <v>249.83</v>
      </c>
      <c r="N29" t="s">
        <v>9</v>
      </c>
      <c r="O29" s="4">
        <v>249.83</v>
      </c>
      <c r="P29" t="s">
        <v>10</v>
      </c>
      <c r="Q29" t="s">
        <v>111</v>
      </c>
      <c r="R29" t="s">
        <v>111</v>
      </c>
      <c r="S29" t="s">
        <v>10</v>
      </c>
      <c r="T29" t="s">
        <v>99</v>
      </c>
      <c r="U29" t="s">
        <v>25</v>
      </c>
      <c r="V29" t="s">
        <v>10</v>
      </c>
      <c r="W29" t="s">
        <v>10</v>
      </c>
      <c r="X29" t="s">
        <v>20309</v>
      </c>
    </row>
    <row r="30" spans="1:27" hidden="1" x14ac:dyDescent="0.2">
      <c r="A30" t="s">
        <v>56</v>
      </c>
      <c r="B30" t="s">
        <v>57</v>
      </c>
      <c r="C30" t="s">
        <v>58</v>
      </c>
      <c r="D30" t="s">
        <v>59</v>
      </c>
      <c r="E30" t="s">
        <v>109</v>
      </c>
      <c r="F30" t="s">
        <v>112</v>
      </c>
      <c r="G30" t="s">
        <v>113</v>
      </c>
      <c r="H30" s="2">
        <v>45775</v>
      </c>
      <c r="I30" s="2">
        <v>45775</v>
      </c>
      <c r="J30" t="s">
        <v>88</v>
      </c>
      <c r="K30" s="3">
        <v>-241620</v>
      </c>
      <c r="L30" t="s">
        <v>8</v>
      </c>
      <c r="M30" s="4">
        <v>-249.83</v>
      </c>
      <c r="N30" t="s">
        <v>9</v>
      </c>
      <c r="O30" s="4">
        <v>-249.83</v>
      </c>
      <c r="P30" t="s">
        <v>10</v>
      </c>
      <c r="Q30" t="s">
        <v>111</v>
      </c>
      <c r="R30" t="s">
        <v>111</v>
      </c>
      <c r="S30" t="s">
        <v>10</v>
      </c>
      <c r="T30" t="s">
        <v>103</v>
      </c>
      <c r="U30" t="s">
        <v>25</v>
      </c>
      <c r="V30" t="s">
        <v>10</v>
      </c>
      <c r="W30" t="s">
        <v>10</v>
      </c>
      <c r="X30" t="s">
        <v>20309</v>
      </c>
    </row>
    <row r="31" spans="1:27" hidden="1" x14ac:dyDescent="0.2">
      <c r="A31" t="s">
        <v>56</v>
      </c>
      <c r="B31" t="s">
        <v>57</v>
      </c>
      <c r="C31" t="s">
        <v>58</v>
      </c>
      <c r="D31" t="s">
        <v>59</v>
      </c>
      <c r="E31" t="s">
        <v>114</v>
      </c>
      <c r="F31" t="s">
        <v>115</v>
      </c>
      <c r="G31" t="s">
        <v>42</v>
      </c>
      <c r="H31" s="2">
        <v>45775</v>
      </c>
      <c r="I31" s="2">
        <v>45775</v>
      </c>
      <c r="J31" t="s">
        <v>88</v>
      </c>
      <c r="K31" s="3">
        <v>241620</v>
      </c>
      <c r="L31" t="s">
        <v>8</v>
      </c>
      <c r="M31" s="4">
        <v>249.83</v>
      </c>
      <c r="N31" t="s">
        <v>9</v>
      </c>
      <c r="O31" s="4">
        <v>249.83</v>
      </c>
      <c r="P31" t="s">
        <v>10</v>
      </c>
      <c r="Q31" t="s">
        <v>111</v>
      </c>
      <c r="R31" t="s">
        <v>111</v>
      </c>
      <c r="S31" t="s">
        <v>10</v>
      </c>
      <c r="T31" t="s">
        <v>103</v>
      </c>
      <c r="U31" t="s">
        <v>25</v>
      </c>
      <c r="V31" t="s">
        <v>10</v>
      </c>
      <c r="W31" t="s">
        <v>10</v>
      </c>
      <c r="X31" t="s">
        <v>20309</v>
      </c>
    </row>
    <row r="32" spans="1:27" hidden="1" x14ac:dyDescent="0.2">
      <c r="A32" t="s">
        <v>56</v>
      </c>
      <c r="B32" t="s">
        <v>57</v>
      </c>
      <c r="C32" t="s">
        <v>58</v>
      </c>
      <c r="D32" t="s">
        <v>59</v>
      </c>
      <c r="E32" t="s">
        <v>109</v>
      </c>
      <c r="F32" t="s">
        <v>116</v>
      </c>
      <c r="G32" t="s">
        <v>42</v>
      </c>
      <c r="H32" s="2">
        <v>45806</v>
      </c>
      <c r="I32" s="2">
        <v>45806</v>
      </c>
      <c r="J32" t="s">
        <v>91</v>
      </c>
      <c r="K32" s="3">
        <v>246740</v>
      </c>
      <c r="L32" t="s">
        <v>8</v>
      </c>
      <c r="M32" s="4">
        <v>261.25</v>
      </c>
      <c r="N32" t="s">
        <v>9</v>
      </c>
      <c r="O32" s="4">
        <v>261.25</v>
      </c>
      <c r="P32" t="s">
        <v>10</v>
      </c>
      <c r="Q32" t="s">
        <v>117</v>
      </c>
      <c r="R32" t="s">
        <v>117</v>
      </c>
      <c r="S32" t="s">
        <v>10</v>
      </c>
      <c r="T32" t="s">
        <v>99</v>
      </c>
      <c r="U32" t="s">
        <v>29</v>
      </c>
      <c r="V32" t="s">
        <v>10</v>
      </c>
      <c r="W32" t="s">
        <v>10</v>
      </c>
      <c r="X32" t="s">
        <v>20309</v>
      </c>
    </row>
    <row r="33" spans="1:27" hidden="1" x14ac:dyDescent="0.2">
      <c r="A33" t="s">
        <v>56</v>
      </c>
      <c r="B33" t="s">
        <v>57</v>
      </c>
      <c r="C33" t="s">
        <v>58</v>
      </c>
      <c r="D33" t="s">
        <v>59</v>
      </c>
      <c r="E33" t="s">
        <v>118</v>
      </c>
      <c r="F33" t="s">
        <v>119</v>
      </c>
      <c r="G33" t="s">
        <v>42</v>
      </c>
      <c r="H33" s="2">
        <v>45834</v>
      </c>
      <c r="I33" s="2">
        <v>45834</v>
      </c>
      <c r="J33" t="s">
        <v>120</v>
      </c>
      <c r="K33" s="3">
        <v>1094040</v>
      </c>
      <c r="L33" t="s">
        <v>8</v>
      </c>
      <c r="M33" s="4">
        <v>1164.6099999999999</v>
      </c>
      <c r="N33" t="s">
        <v>9</v>
      </c>
      <c r="O33" s="4">
        <v>1164.6099999999999</v>
      </c>
      <c r="P33" t="s">
        <v>10</v>
      </c>
      <c r="Q33" t="s">
        <v>121</v>
      </c>
      <c r="R33" t="s">
        <v>121</v>
      </c>
      <c r="S33" t="s">
        <v>10</v>
      </c>
      <c r="T33" t="s">
        <v>99</v>
      </c>
      <c r="U33" t="s">
        <v>34</v>
      </c>
      <c r="V33" t="s">
        <v>10</v>
      </c>
      <c r="W33" t="s">
        <v>10</v>
      </c>
      <c r="X33" t="s">
        <v>20309</v>
      </c>
    </row>
    <row r="34" spans="1:27" hidden="1" x14ac:dyDescent="0.2">
      <c r="A34" s="76" t="s">
        <v>122</v>
      </c>
      <c r="B34" s="76" t="s">
        <v>123</v>
      </c>
      <c r="C34" s="76" t="s">
        <v>124</v>
      </c>
      <c r="D34" s="76" t="s">
        <v>125</v>
      </c>
      <c r="E34" s="76" t="s">
        <v>126</v>
      </c>
      <c r="F34" s="76" t="s">
        <v>127</v>
      </c>
      <c r="G34" s="76" t="s">
        <v>128</v>
      </c>
      <c r="H34" s="123">
        <v>45657</v>
      </c>
      <c r="I34" s="123">
        <v>45660</v>
      </c>
      <c r="J34" s="76" t="s">
        <v>129</v>
      </c>
      <c r="K34" s="124">
        <v>56873540</v>
      </c>
      <c r="L34" s="76" t="s">
        <v>8</v>
      </c>
      <c r="M34" s="75">
        <v>57325.26</v>
      </c>
      <c r="N34" s="76" t="s">
        <v>9</v>
      </c>
      <c r="O34" s="79">
        <v>57325.26</v>
      </c>
      <c r="P34" s="76" t="s">
        <v>10</v>
      </c>
      <c r="Q34" s="76" t="s">
        <v>130</v>
      </c>
      <c r="R34" s="76" t="s">
        <v>10</v>
      </c>
      <c r="S34" s="76" t="s">
        <v>10</v>
      </c>
      <c r="T34" s="76" t="s">
        <v>131</v>
      </c>
      <c r="U34" s="76" t="s">
        <v>13</v>
      </c>
      <c r="V34" s="76" t="s">
        <v>132</v>
      </c>
      <c r="W34" s="76" t="s">
        <v>10</v>
      </c>
      <c r="X34" s="76"/>
    </row>
    <row r="35" spans="1:27" hidden="1" x14ac:dyDescent="0.2">
      <c r="A35" s="76" t="s">
        <v>122</v>
      </c>
      <c r="B35" s="76" t="s">
        <v>123</v>
      </c>
      <c r="C35" s="76" t="s">
        <v>124</v>
      </c>
      <c r="D35" s="76" t="s">
        <v>125</v>
      </c>
      <c r="E35" s="76" t="s">
        <v>133</v>
      </c>
      <c r="F35" s="76" t="s">
        <v>134</v>
      </c>
      <c r="G35" s="76" t="s">
        <v>135</v>
      </c>
      <c r="H35" s="123">
        <v>45656</v>
      </c>
      <c r="I35" s="123">
        <v>45658</v>
      </c>
      <c r="J35" s="76" t="s">
        <v>136</v>
      </c>
      <c r="K35" s="124">
        <v>99971008</v>
      </c>
      <c r="L35" s="76" t="s">
        <v>8</v>
      </c>
      <c r="M35" s="75">
        <v>100765.04</v>
      </c>
      <c r="N35" s="76" t="s">
        <v>9</v>
      </c>
      <c r="O35" s="79">
        <v>100765.04</v>
      </c>
      <c r="P35" s="76" t="s">
        <v>10</v>
      </c>
      <c r="Q35" s="76" t="s">
        <v>137</v>
      </c>
      <c r="R35" s="76" t="s">
        <v>10</v>
      </c>
      <c r="S35" s="76" t="s">
        <v>10</v>
      </c>
      <c r="T35" s="76" t="s">
        <v>12</v>
      </c>
      <c r="U35" s="76" t="s">
        <v>13</v>
      </c>
      <c r="V35" s="76" t="s">
        <v>10</v>
      </c>
      <c r="W35" s="76" t="s">
        <v>10</v>
      </c>
      <c r="X35" s="76"/>
    </row>
    <row r="36" spans="1:27" hidden="1" x14ac:dyDescent="0.2">
      <c r="A36" s="76" t="s">
        <v>122</v>
      </c>
      <c r="B36" s="76" t="s">
        <v>123</v>
      </c>
      <c r="C36" s="76" t="s">
        <v>124</v>
      </c>
      <c r="D36" s="76" t="s">
        <v>125</v>
      </c>
      <c r="E36" s="76" t="s">
        <v>138</v>
      </c>
      <c r="F36" s="76" t="s">
        <v>139</v>
      </c>
      <c r="G36" s="76" t="s">
        <v>128</v>
      </c>
      <c r="H36" s="123">
        <v>45688</v>
      </c>
      <c r="I36" s="123">
        <v>45692</v>
      </c>
      <c r="J36" s="76" t="s">
        <v>140</v>
      </c>
      <c r="K36" s="124">
        <v>416023197</v>
      </c>
      <c r="L36" s="76" t="s">
        <v>8</v>
      </c>
      <c r="M36" s="75">
        <v>421033.5</v>
      </c>
      <c r="N36" s="76" t="s">
        <v>9</v>
      </c>
      <c r="O36" s="75">
        <v>421033.5</v>
      </c>
      <c r="P36" s="76" t="s">
        <v>10</v>
      </c>
      <c r="Q36" s="76" t="s">
        <v>141</v>
      </c>
      <c r="R36" s="76" t="s">
        <v>10</v>
      </c>
      <c r="S36" s="76" t="s">
        <v>10</v>
      </c>
      <c r="T36" s="76" t="s">
        <v>131</v>
      </c>
      <c r="U36" s="76" t="s">
        <v>17</v>
      </c>
      <c r="V36" s="76" t="s">
        <v>142</v>
      </c>
      <c r="W36" s="76" t="s">
        <v>10</v>
      </c>
      <c r="X36" s="76" t="s">
        <v>20475</v>
      </c>
      <c r="Y36" t="s">
        <v>20444</v>
      </c>
      <c r="Z36" t="s">
        <v>20486</v>
      </c>
      <c r="AA36" t="s">
        <v>20446</v>
      </c>
    </row>
    <row r="37" spans="1:27" hidden="1" x14ac:dyDescent="0.2">
      <c r="A37" s="76" t="s">
        <v>122</v>
      </c>
      <c r="B37" s="76" t="s">
        <v>123</v>
      </c>
      <c r="C37" s="76" t="s">
        <v>124</v>
      </c>
      <c r="D37" s="76" t="s">
        <v>125</v>
      </c>
      <c r="E37" s="76" t="s">
        <v>143</v>
      </c>
      <c r="F37" s="76" t="s">
        <v>144</v>
      </c>
      <c r="G37" s="76" t="s">
        <v>145</v>
      </c>
      <c r="H37" s="123">
        <v>45688</v>
      </c>
      <c r="I37" s="123">
        <v>45692</v>
      </c>
      <c r="J37" s="76" t="s">
        <v>146</v>
      </c>
      <c r="K37" s="124">
        <v>-520179479</v>
      </c>
      <c r="L37" s="76" t="s">
        <v>8</v>
      </c>
      <c r="M37" s="75">
        <v>-526444.16</v>
      </c>
      <c r="N37" s="76" t="s">
        <v>9</v>
      </c>
      <c r="O37" s="75">
        <v>-526444.16</v>
      </c>
      <c r="P37" s="76" t="s">
        <v>10</v>
      </c>
      <c r="Q37" s="76" t="s">
        <v>147</v>
      </c>
      <c r="R37" s="76" t="s">
        <v>10</v>
      </c>
      <c r="S37" s="76" t="s">
        <v>10</v>
      </c>
      <c r="T37" s="76" t="s">
        <v>148</v>
      </c>
      <c r="U37" s="76" t="s">
        <v>17</v>
      </c>
      <c r="V37" s="76" t="s">
        <v>149</v>
      </c>
      <c r="W37" s="76" t="s">
        <v>10</v>
      </c>
      <c r="X37" s="76" t="s">
        <v>20478</v>
      </c>
      <c r="Y37" t="s">
        <v>20444</v>
      </c>
      <c r="Z37" t="s">
        <v>20486</v>
      </c>
      <c r="AA37" t="s">
        <v>20446</v>
      </c>
    </row>
    <row r="38" spans="1:27" hidden="1" x14ac:dyDescent="0.2">
      <c r="A38" s="76" t="s">
        <v>122</v>
      </c>
      <c r="B38" s="76" t="s">
        <v>123</v>
      </c>
      <c r="C38" s="76" t="s">
        <v>124</v>
      </c>
      <c r="D38" s="76" t="s">
        <v>125</v>
      </c>
      <c r="E38" s="76" t="s">
        <v>150</v>
      </c>
      <c r="F38" s="76" t="s">
        <v>151</v>
      </c>
      <c r="G38" s="76" t="s">
        <v>145</v>
      </c>
      <c r="H38" s="123">
        <v>45688</v>
      </c>
      <c r="I38" s="123">
        <v>45692</v>
      </c>
      <c r="J38" s="76" t="s">
        <v>152</v>
      </c>
      <c r="K38" s="124">
        <v>-35429205</v>
      </c>
      <c r="L38" s="76" t="s">
        <v>8</v>
      </c>
      <c r="M38" s="75">
        <v>-35855.89</v>
      </c>
      <c r="N38" s="76" t="s">
        <v>9</v>
      </c>
      <c r="O38" s="75">
        <v>-35855.89</v>
      </c>
      <c r="P38" s="76" t="s">
        <v>10</v>
      </c>
      <c r="Q38" s="76" t="s">
        <v>153</v>
      </c>
      <c r="R38" s="76" t="s">
        <v>10</v>
      </c>
      <c r="S38" s="76" t="s">
        <v>10</v>
      </c>
      <c r="T38" s="76" t="s">
        <v>148</v>
      </c>
      <c r="U38" s="76" t="s">
        <v>17</v>
      </c>
      <c r="V38" s="76" t="s">
        <v>154</v>
      </c>
      <c r="W38" s="76" t="s">
        <v>10</v>
      </c>
      <c r="X38" s="76" t="s">
        <v>20478</v>
      </c>
      <c r="Y38" t="s">
        <v>20444</v>
      </c>
      <c r="Z38" t="s">
        <v>20486</v>
      </c>
      <c r="AA38" t="s">
        <v>20446</v>
      </c>
    </row>
    <row r="39" spans="1:27" hidden="1" x14ac:dyDescent="0.2">
      <c r="A39" s="76" t="s">
        <v>122</v>
      </c>
      <c r="B39" s="76" t="s">
        <v>123</v>
      </c>
      <c r="C39" s="76" t="s">
        <v>124</v>
      </c>
      <c r="D39" s="76" t="s">
        <v>125</v>
      </c>
      <c r="E39" s="76" t="s">
        <v>155</v>
      </c>
      <c r="F39" s="76" t="s">
        <v>156</v>
      </c>
      <c r="G39" s="76" t="s">
        <v>145</v>
      </c>
      <c r="H39" s="123">
        <v>45688</v>
      </c>
      <c r="I39" s="123">
        <v>45693</v>
      </c>
      <c r="J39" s="76" t="s">
        <v>152</v>
      </c>
      <c r="K39" s="124">
        <v>-3136041673</v>
      </c>
      <c r="L39" s="76" t="s">
        <v>8</v>
      </c>
      <c r="M39" s="75">
        <v>-3173810.02</v>
      </c>
      <c r="N39" s="76" t="s">
        <v>9</v>
      </c>
      <c r="O39" s="75">
        <v>-3173810.02</v>
      </c>
      <c r="P39" s="76" t="s">
        <v>10</v>
      </c>
      <c r="Q39" s="76" t="s">
        <v>157</v>
      </c>
      <c r="R39" s="76" t="s">
        <v>10</v>
      </c>
      <c r="S39" s="76" t="s">
        <v>10</v>
      </c>
      <c r="T39" s="76" t="s">
        <v>148</v>
      </c>
      <c r="U39" s="76" t="s">
        <v>17</v>
      </c>
      <c r="V39" s="76" t="s">
        <v>158</v>
      </c>
      <c r="W39" s="76" t="s">
        <v>10</v>
      </c>
      <c r="X39" s="76" t="s">
        <v>20478</v>
      </c>
      <c r="Y39" t="s">
        <v>20444</v>
      </c>
      <c r="Z39" t="s">
        <v>20486</v>
      </c>
      <c r="AA39" t="s">
        <v>20446</v>
      </c>
    </row>
    <row r="40" spans="1:27" hidden="1" x14ac:dyDescent="0.2">
      <c r="A40" s="76" t="s">
        <v>122</v>
      </c>
      <c r="B40" s="76" t="s">
        <v>123</v>
      </c>
      <c r="C40" s="76" t="s">
        <v>124</v>
      </c>
      <c r="D40" s="76" t="s">
        <v>125</v>
      </c>
      <c r="E40" s="76" t="s">
        <v>143</v>
      </c>
      <c r="F40" s="76" t="s">
        <v>159</v>
      </c>
      <c r="G40" s="76" t="s">
        <v>160</v>
      </c>
      <c r="H40" s="123">
        <v>45688</v>
      </c>
      <c r="I40" s="123">
        <v>45692</v>
      </c>
      <c r="J40" s="76" t="s">
        <v>146</v>
      </c>
      <c r="K40" s="124">
        <v>520179479</v>
      </c>
      <c r="L40" s="76" t="s">
        <v>8</v>
      </c>
      <c r="M40" s="75">
        <v>526444.16</v>
      </c>
      <c r="N40" s="76" t="s">
        <v>9</v>
      </c>
      <c r="O40" s="79">
        <v>526444.16</v>
      </c>
      <c r="P40" s="76" t="s">
        <v>10</v>
      </c>
      <c r="Q40" s="76" t="s">
        <v>147</v>
      </c>
      <c r="R40" s="76" t="s">
        <v>10</v>
      </c>
      <c r="S40" s="76" t="s">
        <v>10</v>
      </c>
      <c r="T40" s="76" t="s">
        <v>148</v>
      </c>
      <c r="U40" s="76" t="s">
        <v>17</v>
      </c>
      <c r="V40" s="76" t="s">
        <v>149</v>
      </c>
      <c r="W40" s="76" t="s">
        <v>10</v>
      </c>
      <c r="X40" s="76"/>
    </row>
    <row r="41" spans="1:27" hidden="1" x14ac:dyDescent="0.2">
      <c r="A41" s="76" t="s">
        <v>122</v>
      </c>
      <c r="B41" s="76" t="s">
        <v>123</v>
      </c>
      <c r="C41" s="76" t="s">
        <v>124</v>
      </c>
      <c r="D41" s="76" t="s">
        <v>125</v>
      </c>
      <c r="E41" s="76" t="s">
        <v>143</v>
      </c>
      <c r="F41" s="76" t="s">
        <v>161</v>
      </c>
      <c r="G41" s="76" t="s">
        <v>145</v>
      </c>
      <c r="H41" s="123">
        <v>45688</v>
      </c>
      <c r="I41" s="123">
        <v>45688</v>
      </c>
      <c r="J41" s="76" t="s">
        <v>146</v>
      </c>
      <c r="K41" s="124">
        <v>-520179479</v>
      </c>
      <c r="L41" s="76" t="s">
        <v>8</v>
      </c>
      <c r="M41" s="75">
        <v>-526444.16</v>
      </c>
      <c r="N41" s="76" t="s">
        <v>9</v>
      </c>
      <c r="O41" s="79">
        <v>-526444.16</v>
      </c>
      <c r="P41" s="76" t="s">
        <v>10</v>
      </c>
      <c r="Q41" s="76" t="s">
        <v>147</v>
      </c>
      <c r="R41" s="76" t="s">
        <v>10</v>
      </c>
      <c r="S41" s="76" t="s">
        <v>10</v>
      </c>
      <c r="T41" s="76" t="s">
        <v>148</v>
      </c>
      <c r="U41" s="76" t="s">
        <v>13</v>
      </c>
      <c r="V41" s="76" t="s">
        <v>149</v>
      </c>
      <c r="W41" s="76" t="s">
        <v>10</v>
      </c>
      <c r="X41" s="76"/>
    </row>
    <row r="42" spans="1:27" hidden="1" x14ac:dyDescent="0.2">
      <c r="A42" s="76" t="s">
        <v>122</v>
      </c>
      <c r="B42" s="76" t="s">
        <v>123</v>
      </c>
      <c r="C42" s="76" t="s">
        <v>124</v>
      </c>
      <c r="D42" s="76" t="s">
        <v>125</v>
      </c>
      <c r="E42" s="76" t="s">
        <v>150</v>
      </c>
      <c r="F42" s="76" t="s">
        <v>162</v>
      </c>
      <c r="G42" s="76" t="s">
        <v>160</v>
      </c>
      <c r="H42" s="123">
        <v>45688</v>
      </c>
      <c r="I42" s="123">
        <v>45692</v>
      </c>
      <c r="J42" s="76" t="s">
        <v>152</v>
      </c>
      <c r="K42" s="124">
        <v>35429205</v>
      </c>
      <c r="L42" s="76" t="s">
        <v>8</v>
      </c>
      <c r="M42" s="75">
        <v>35855.89</v>
      </c>
      <c r="N42" s="76" t="s">
        <v>9</v>
      </c>
      <c r="O42" s="79">
        <v>35855.89</v>
      </c>
      <c r="P42" s="76" t="s">
        <v>10</v>
      </c>
      <c r="Q42" s="76" t="s">
        <v>153</v>
      </c>
      <c r="R42" s="76" t="s">
        <v>10</v>
      </c>
      <c r="S42" s="76" t="s">
        <v>10</v>
      </c>
      <c r="T42" s="76" t="s">
        <v>148</v>
      </c>
      <c r="U42" s="76" t="s">
        <v>17</v>
      </c>
      <c r="V42" s="76" t="s">
        <v>154</v>
      </c>
      <c r="W42" s="76" t="s">
        <v>10</v>
      </c>
      <c r="X42" s="76"/>
    </row>
    <row r="43" spans="1:27" hidden="1" x14ac:dyDescent="0.2">
      <c r="A43" s="76" t="s">
        <v>122</v>
      </c>
      <c r="B43" s="76" t="s">
        <v>123</v>
      </c>
      <c r="C43" s="76" t="s">
        <v>124</v>
      </c>
      <c r="D43" s="76" t="s">
        <v>125</v>
      </c>
      <c r="E43" s="76" t="s">
        <v>150</v>
      </c>
      <c r="F43" s="76" t="s">
        <v>163</v>
      </c>
      <c r="G43" s="76" t="s">
        <v>145</v>
      </c>
      <c r="H43" s="123">
        <v>45688</v>
      </c>
      <c r="I43" s="123">
        <v>45688</v>
      </c>
      <c r="J43" s="76" t="s">
        <v>152</v>
      </c>
      <c r="K43" s="124">
        <v>-35429205</v>
      </c>
      <c r="L43" s="76" t="s">
        <v>8</v>
      </c>
      <c r="M43" s="75">
        <v>-35855.89</v>
      </c>
      <c r="N43" s="76" t="s">
        <v>9</v>
      </c>
      <c r="O43" s="79">
        <v>-35855.89</v>
      </c>
      <c r="P43" s="76" t="s">
        <v>10</v>
      </c>
      <c r="Q43" s="76" t="s">
        <v>153</v>
      </c>
      <c r="R43" s="76" t="s">
        <v>10</v>
      </c>
      <c r="S43" s="76" t="s">
        <v>10</v>
      </c>
      <c r="T43" s="76" t="s">
        <v>148</v>
      </c>
      <c r="U43" s="76" t="s">
        <v>13</v>
      </c>
      <c r="V43" s="76" t="s">
        <v>154</v>
      </c>
      <c r="W43" s="76" t="s">
        <v>10</v>
      </c>
      <c r="X43" s="76"/>
    </row>
    <row r="44" spans="1:27" hidden="1" x14ac:dyDescent="0.2">
      <c r="A44" s="76" t="s">
        <v>122</v>
      </c>
      <c r="B44" s="76" t="s">
        <v>123</v>
      </c>
      <c r="C44" s="76" t="s">
        <v>124</v>
      </c>
      <c r="D44" s="76" t="s">
        <v>125</v>
      </c>
      <c r="E44" s="76" t="s">
        <v>155</v>
      </c>
      <c r="F44" s="76" t="s">
        <v>164</v>
      </c>
      <c r="G44" s="76" t="s">
        <v>160</v>
      </c>
      <c r="H44" s="123">
        <v>45688</v>
      </c>
      <c r="I44" s="123">
        <v>45693</v>
      </c>
      <c r="J44" s="76" t="s">
        <v>152</v>
      </c>
      <c r="K44" s="124">
        <v>3136041673</v>
      </c>
      <c r="L44" s="76" t="s">
        <v>8</v>
      </c>
      <c r="M44" s="75">
        <v>3173810.02</v>
      </c>
      <c r="N44" s="76" t="s">
        <v>9</v>
      </c>
      <c r="O44" s="79">
        <v>3173810.02</v>
      </c>
      <c r="P44" s="76" t="s">
        <v>10</v>
      </c>
      <c r="Q44" s="76" t="s">
        <v>157</v>
      </c>
      <c r="R44" s="76" t="s">
        <v>10</v>
      </c>
      <c r="S44" s="76" t="s">
        <v>10</v>
      </c>
      <c r="T44" s="76" t="s">
        <v>148</v>
      </c>
      <c r="U44" s="76" t="s">
        <v>17</v>
      </c>
      <c r="V44" s="76" t="s">
        <v>158</v>
      </c>
      <c r="W44" s="76" t="s">
        <v>10</v>
      </c>
      <c r="X44" s="76"/>
    </row>
    <row r="45" spans="1:27" hidden="1" x14ac:dyDescent="0.2">
      <c r="A45" s="76" t="s">
        <v>122</v>
      </c>
      <c r="B45" s="76" t="s">
        <v>123</v>
      </c>
      <c r="C45" s="76" t="s">
        <v>124</v>
      </c>
      <c r="D45" s="76" t="s">
        <v>125</v>
      </c>
      <c r="E45" s="76" t="s">
        <v>155</v>
      </c>
      <c r="F45" s="76" t="s">
        <v>165</v>
      </c>
      <c r="G45" s="76" t="s">
        <v>145</v>
      </c>
      <c r="H45" s="123">
        <v>45688</v>
      </c>
      <c r="I45" s="123">
        <v>45688</v>
      </c>
      <c r="J45" s="76" t="s">
        <v>152</v>
      </c>
      <c r="K45" s="124">
        <v>-3136041673</v>
      </c>
      <c r="L45" s="76" t="s">
        <v>8</v>
      </c>
      <c r="M45" s="75">
        <v>-3173810.02</v>
      </c>
      <c r="N45" s="76" t="s">
        <v>9</v>
      </c>
      <c r="O45" s="79">
        <v>-3173810.02</v>
      </c>
      <c r="P45" s="76" t="s">
        <v>10</v>
      </c>
      <c r="Q45" s="76" t="s">
        <v>157</v>
      </c>
      <c r="R45" s="76" t="s">
        <v>10</v>
      </c>
      <c r="S45" s="76" t="s">
        <v>10</v>
      </c>
      <c r="T45" s="76" t="s">
        <v>148</v>
      </c>
      <c r="U45" s="76" t="s">
        <v>13</v>
      </c>
      <c r="V45" s="76" t="s">
        <v>158</v>
      </c>
      <c r="W45" s="76" t="s">
        <v>10</v>
      </c>
      <c r="X45" s="76"/>
    </row>
    <row r="46" spans="1:27" hidden="1" x14ac:dyDescent="0.2">
      <c r="A46" s="76" t="s">
        <v>122</v>
      </c>
      <c r="B46" s="76" t="s">
        <v>123</v>
      </c>
      <c r="C46" s="76" t="s">
        <v>166</v>
      </c>
      <c r="D46" s="76" t="s">
        <v>125</v>
      </c>
      <c r="E46" s="76" t="s">
        <v>167</v>
      </c>
      <c r="F46" s="76" t="s">
        <v>168</v>
      </c>
      <c r="G46" s="76" t="s">
        <v>62</v>
      </c>
      <c r="H46" s="123">
        <v>45688</v>
      </c>
      <c r="I46" s="123">
        <v>45688</v>
      </c>
      <c r="J46" s="76" t="s">
        <v>169</v>
      </c>
      <c r="K46" s="124">
        <v>-78583358</v>
      </c>
      <c r="L46" s="76" t="s">
        <v>8</v>
      </c>
      <c r="M46" s="75">
        <v>-79529.759999999995</v>
      </c>
      <c r="N46" s="76" t="s">
        <v>9</v>
      </c>
      <c r="O46" s="79">
        <v>-79529.759999999995</v>
      </c>
      <c r="P46" s="76" t="s">
        <v>10</v>
      </c>
      <c r="Q46" s="76" t="s">
        <v>170</v>
      </c>
      <c r="R46" s="76" t="s">
        <v>171</v>
      </c>
      <c r="S46" s="76" t="s">
        <v>10</v>
      </c>
      <c r="T46" s="76" t="s">
        <v>12</v>
      </c>
      <c r="U46" s="76" t="s">
        <v>13</v>
      </c>
      <c r="V46" s="76" t="s">
        <v>10</v>
      </c>
      <c r="W46" s="76" t="s">
        <v>10</v>
      </c>
      <c r="X46" s="76"/>
    </row>
    <row r="47" spans="1:27" hidden="1" x14ac:dyDescent="0.2">
      <c r="A47" s="76" t="s">
        <v>122</v>
      </c>
      <c r="B47" s="76" t="s">
        <v>123</v>
      </c>
      <c r="C47" s="76" t="s">
        <v>166</v>
      </c>
      <c r="D47" s="76" t="s">
        <v>125</v>
      </c>
      <c r="E47" s="76" t="s">
        <v>172</v>
      </c>
      <c r="F47" s="76" t="s">
        <v>173</v>
      </c>
      <c r="G47" s="76" t="s">
        <v>62</v>
      </c>
      <c r="H47" s="123">
        <v>45688</v>
      </c>
      <c r="I47" s="123">
        <v>45688</v>
      </c>
      <c r="J47" s="76" t="s">
        <v>169</v>
      </c>
      <c r="K47" s="124">
        <v>78583358</v>
      </c>
      <c r="L47" s="76" t="s">
        <v>8</v>
      </c>
      <c r="M47" s="75">
        <v>79529.759999999995</v>
      </c>
      <c r="N47" s="76" t="s">
        <v>9</v>
      </c>
      <c r="O47" s="79">
        <v>79529.759999999995</v>
      </c>
      <c r="P47" s="76" t="s">
        <v>10</v>
      </c>
      <c r="Q47" s="76" t="s">
        <v>170</v>
      </c>
      <c r="R47" s="76" t="s">
        <v>171</v>
      </c>
      <c r="S47" s="76" t="s">
        <v>10</v>
      </c>
      <c r="T47" s="76" t="s">
        <v>12</v>
      </c>
      <c r="U47" s="76" t="s">
        <v>13</v>
      </c>
      <c r="V47" s="76" t="s">
        <v>10</v>
      </c>
      <c r="W47" s="76" t="s">
        <v>10</v>
      </c>
      <c r="X47" s="76"/>
    </row>
    <row r="48" spans="1:27" hidden="1" x14ac:dyDescent="0.2">
      <c r="A48" s="76" t="s">
        <v>122</v>
      </c>
      <c r="B48" s="76" t="s">
        <v>123</v>
      </c>
      <c r="C48" s="76" t="s">
        <v>124</v>
      </c>
      <c r="D48" s="76" t="s">
        <v>125</v>
      </c>
      <c r="E48" s="76" t="s">
        <v>174</v>
      </c>
      <c r="F48" s="76" t="s">
        <v>175</v>
      </c>
      <c r="G48" s="76" t="s">
        <v>62</v>
      </c>
      <c r="H48" s="123">
        <v>45688</v>
      </c>
      <c r="I48" s="123">
        <v>45688</v>
      </c>
      <c r="J48" s="76" t="s">
        <v>169</v>
      </c>
      <c r="K48" s="124">
        <v>-78583358</v>
      </c>
      <c r="L48" s="76" t="s">
        <v>8</v>
      </c>
      <c r="M48" s="75">
        <v>-79529.759999999995</v>
      </c>
      <c r="N48" s="76" t="s">
        <v>9</v>
      </c>
      <c r="O48" s="75">
        <v>-79529.759999999995</v>
      </c>
      <c r="P48" s="76" t="s">
        <v>10</v>
      </c>
      <c r="Q48" s="76" t="s">
        <v>170</v>
      </c>
      <c r="R48" s="76" t="s">
        <v>10</v>
      </c>
      <c r="S48" s="76" t="s">
        <v>10</v>
      </c>
      <c r="T48" s="76" t="s">
        <v>12</v>
      </c>
      <c r="U48" s="76" t="s">
        <v>13</v>
      </c>
      <c r="V48" s="76" t="s">
        <v>10</v>
      </c>
      <c r="W48" s="76" t="s">
        <v>10</v>
      </c>
      <c r="X48" s="76" t="s">
        <v>20478</v>
      </c>
      <c r="Y48" t="s">
        <v>20444</v>
      </c>
      <c r="Z48" t="s">
        <v>20486</v>
      </c>
      <c r="AA48" t="s">
        <v>20446</v>
      </c>
    </row>
    <row r="49" spans="1:27" hidden="1" x14ac:dyDescent="0.2">
      <c r="A49" s="76" t="s">
        <v>122</v>
      </c>
      <c r="B49" s="76" t="s">
        <v>123</v>
      </c>
      <c r="C49" s="76" t="s">
        <v>124</v>
      </c>
      <c r="D49" s="76" t="s">
        <v>125</v>
      </c>
      <c r="E49" s="76" t="s">
        <v>176</v>
      </c>
      <c r="F49" s="76" t="s">
        <v>177</v>
      </c>
      <c r="G49" s="76" t="s">
        <v>62</v>
      </c>
      <c r="H49" s="123">
        <v>45688</v>
      </c>
      <c r="I49" s="123">
        <v>45688</v>
      </c>
      <c r="J49" s="76" t="s">
        <v>178</v>
      </c>
      <c r="K49" s="124">
        <v>-1645705</v>
      </c>
      <c r="L49" s="76" t="s">
        <v>8</v>
      </c>
      <c r="M49" s="75">
        <v>-1665.52</v>
      </c>
      <c r="N49" s="76" t="s">
        <v>9</v>
      </c>
      <c r="O49" s="75">
        <v>-1665.52</v>
      </c>
      <c r="P49" s="76" t="s">
        <v>10</v>
      </c>
      <c r="Q49" s="76" t="s">
        <v>170</v>
      </c>
      <c r="R49" s="76" t="s">
        <v>10</v>
      </c>
      <c r="S49" s="76" t="s">
        <v>10</v>
      </c>
      <c r="T49" s="76" t="s">
        <v>12</v>
      </c>
      <c r="U49" s="76" t="s">
        <v>13</v>
      </c>
      <c r="V49" s="76" t="s">
        <v>10</v>
      </c>
      <c r="W49" s="76" t="s">
        <v>10</v>
      </c>
      <c r="X49" s="76" t="s">
        <v>20478</v>
      </c>
      <c r="Y49" t="s">
        <v>20444</v>
      </c>
      <c r="Z49" t="s">
        <v>20486</v>
      </c>
      <c r="AA49" t="s">
        <v>20446</v>
      </c>
    </row>
    <row r="50" spans="1:27" hidden="1" x14ac:dyDescent="0.2">
      <c r="A50" s="76" t="s">
        <v>122</v>
      </c>
      <c r="B50" s="76" t="s">
        <v>123</v>
      </c>
      <c r="C50" s="76" t="s">
        <v>124</v>
      </c>
      <c r="D50" s="76" t="s">
        <v>125</v>
      </c>
      <c r="E50" s="76" t="s">
        <v>179</v>
      </c>
      <c r="F50" s="76" t="s">
        <v>180</v>
      </c>
      <c r="G50" s="76" t="s">
        <v>62</v>
      </c>
      <c r="H50" s="123">
        <v>45688</v>
      </c>
      <c r="I50" s="123">
        <v>45688</v>
      </c>
      <c r="J50" s="76" t="s">
        <v>181</v>
      </c>
      <c r="K50" s="124">
        <v>-100717118</v>
      </c>
      <c r="L50" s="76" t="s">
        <v>8</v>
      </c>
      <c r="M50" s="75">
        <v>-101930.09</v>
      </c>
      <c r="N50" s="76" t="s">
        <v>9</v>
      </c>
      <c r="O50" s="75">
        <v>-101930.09</v>
      </c>
      <c r="P50" s="76" t="s">
        <v>10</v>
      </c>
      <c r="Q50" s="76" t="s">
        <v>170</v>
      </c>
      <c r="R50" s="76" t="s">
        <v>10</v>
      </c>
      <c r="S50" s="76" t="s">
        <v>10</v>
      </c>
      <c r="T50" s="76" t="s">
        <v>12</v>
      </c>
      <c r="U50" s="76" t="s">
        <v>13</v>
      </c>
      <c r="V50" s="76" t="s">
        <v>10</v>
      </c>
      <c r="W50" s="76" t="s">
        <v>10</v>
      </c>
      <c r="X50" s="76" t="s">
        <v>20478</v>
      </c>
      <c r="Y50" t="s">
        <v>20444</v>
      </c>
      <c r="Z50" t="s">
        <v>20486</v>
      </c>
      <c r="AA50" t="s">
        <v>20446</v>
      </c>
    </row>
    <row r="51" spans="1:27" hidden="1" x14ac:dyDescent="0.2">
      <c r="A51" s="76" t="s">
        <v>122</v>
      </c>
      <c r="B51" s="76" t="s">
        <v>123</v>
      </c>
      <c r="C51" s="76" t="s">
        <v>124</v>
      </c>
      <c r="D51" s="76" t="s">
        <v>125</v>
      </c>
      <c r="E51" s="76" t="s">
        <v>182</v>
      </c>
      <c r="F51" s="76" t="s">
        <v>183</v>
      </c>
      <c r="G51" s="76" t="s">
        <v>128</v>
      </c>
      <c r="H51" s="123">
        <v>45716</v>
      </c>
      <c r="I51" s="123">
        <v>45719</v>
      </c>
      <c r="J51" s="76" t="s">
        <v>184</v>
      </c>
      <c r="K51" s="124">
        <v>284803042</v>
      </c>
      <c r="L51" s="76" t="s">
        <v>8</v>
      </c>
      <c r="M51" s="75">
        <v>299411.32</v>
      </c>
      <c r="N51" s="76" t="s">
        <v>9</v>
      </c>
      <c r="O51" s="75">
        <v>299411.32</v>
      </c>
      <c r="P51" s="76" t="s">
        <v>10</v>
      </c>
      <c r="Q51" s="76" t="s">
        <v>185</v>
      </c>
      <c r="R51" s="76" t="s">
        <v>10</v>
      </c>
      <c r="S51" s="76" t="s">
        <v>10</v>
      </c>
      <c r="T51" s="76" t="s">
        <v>131</v>
      </c>
      <c r="U51" s="76" t="s">
        <v>21</v>
      </c>
      <c r="V51" s="76" t="s">
        <v>186</v>
      </c>
      <c r="W51" s="76" t="s">
        <v>10</v>
      </c>
      <c r="X51" s="76" t="s">
        <v>20475</v>
      </c>
      <c r="Y51" t="s">
        <v>20444</v>
      </c>
      <c r="Z51" t="s">
        <v>20486</v>
      </c>
      <c r="AA51" t="s">
        <v>20446</v>
      </c>
    </row>
    <row r="52" spans="1:27" hidden="1" x14ac:dyDescent="0.2">
      <c r="A52" s="76" t="s">
        <v>122</v>
      </c>
      <c r="B52" s="76" t="s">
        <v>123</v>
      </c>
      <c r="C52" s="76" t="s">
        <v>124</v>
      </c>
      <c r="D52" s="76" t="s">
        <v>125</v>
      </c>
      <c r="E52" s="76" t="s">
        <v>187</v>
      </c>
      <c r="F52" s="76" t="s">
        <v>188</v>
      </c>
      <c r="G52" s="76" t="s">
        <v>145</v>
      </c>
      <c r="H52" s="123">
        <v>45716</v>
      </c>
      <c r="I52" s="123">
        <v>45716</v>
      </c>
      <c r="J52" s="76" t="s">
        <v>184</v>
      </c>
      <c r="K52" s="124">
        <v>-533188180</v>
      </c>
      <c r="L52" s="76" t="s">
        <v>8</v>
      </c>
      <c r="M52" s="75">
        <v>-560536.77</v>
      </c>
      <c r="N52" s="76" t="s">
        <v>9</v>
      </c>
      <c r="O52" s="75">
        <v>-560536.77</v>
      </c>
      <c r="P52" s="76" t="s">
        <v>10</v>
      </c>
      <c r="Q52" s="76" t="s">
        <v>189</v>
      </c>
      <c r="R52" s="76" t="s">
        <v>10</v>
      </c>
      <c r="S52" s="76" t="s">
        <v>10</v>
      </c>
      <c r="T52" s="76" t="s">
        <v>148</v>
      </c>
      <c r="U52" s="76" t="s">
        <v>17</v>
      </c>
      <c r="V52" s="76" t="s">
        <v>190</v>
      </c>
      <c r="W52" s="76" t="s">
        <v>10</v>
      </c>
      <c r="X52" s="76" t="s">
        <v>20478</v>
      </c>
      <c r="Y52" t="s">
        <v>20444</v>
      </c>
      <c r="Z52" t="s">
        <v>20486</v>
      </c>
      <c r="AA52" t="s">
        <v>20446</v>
      </c>
    </row>
    <row r="53" spans="1:27" hidden="1" x14ac:dyDescent="0.2">
      <c r="A53" s="76" t="s">
        <v>122</v>
      </c>
      <c r="B53" s="76" t="s">
        <v>123</v>
      </c>
      <c r="C53" s="76" t="s">
        <v>124</v>
      </c>
      <c r="D53" s="76" t="s">
        <v>125</v>
      </c>
      <c r="E53" s="76" t="s">
        <v>191</v>
      </c>
      <c r="F53" s="76" t="s">
        <v>192</v>
      </c>
      <c r="G53" s="76" t="s">
        <v>145</v>
      </c>
      <c r="H53" s="123">
        <v>45716</v>
      </c>
      <c r="I53" s="123">
        <v>45716</v>
      </c>
      <c r="J53" s="76" t="s">
        <v>184</v>
      </c>
      <c r="K53" s="124">
        <v>-2727256285</v>
      </c>
      <c r="L53" s="76" t="s">
        <v>8</v>
      </c>
      <c r="M53" s="75">
        <v>-2867144.25</v>
      </c>
      <c r="N53" s="76" t="s">
        <v>9</v>
      </c>
      <c r="O53" s="75">
        <v>-2867144.25</v>
      </c>
      <c r="P53" s="76" t="s">
        <v>10</v>
      </c>
      <c r="Q53" s="76" t="s">
        <v>193</v>
      </c>
      <c r="R53" s="76" t="s">
        <v>10</v>
      </c>
      <c r="S53" s="76" t="s">
        <v>10</v>
      </c>
      <c r="T53" s="76" t="s">
        <v>148</v>
      </c>
      <c r="U53" s="76" t="s">
        <v>17</v>
      </c>
      <c r="V53" s="76" t="s">
        <v>194</v>
      </c>
      <c r="W53" s="76" t="s">
        <v>10</v>
      </c>
      <c r="X53" s="76" t="s">
        <v>20478</v>
      </c>
      <c r="Y53" t="s">
        <v>20444</v>
      </c>
      <c r="Z53" t="s">
        <v>20486</v>
      </c>
      <c r="AA53" t="s">
        <v>20446</v>
      </c>
    </row>
    <row r="54" spans="1:27" hidden="1" x14ac:dyDescent="0.2">
      <c r="A54" s="76" t="s">
        <v>122</v>
      </c>
      <c r="B54" s="76" t="s">
        <v>123</v>
      </c>
      <c r="C54" s="76" t="s">
        <v>124</v>
      </c>
      <c r="D54" s="76" t="s">
        <v>125</v>
      </c>
      <c r="E54" s="76" t="s">
        <v>195</v>
      </c>
      <c r="F54" s="76" t="s">
        <v>196</v>
      </c>
      <c r="G54" s="76" t="s">
        <v>145</v>
      </c>
      <c r="H54" s="123">
        <v>45716</v>
      </c>
      <c r="I54" s="123">
        <v>45716</v>
      </c>
      <c r="J54" s="76" t="s">
        <v>197</v>
      </c>
      <c r="K54" s="124">
        <v>-34106482</v>
      </c>
      <c r="L54" s="76" t="s">
        <v>8</v>
      </c>
      <c r="M54" s="75">
        <v>-35855.89</v>
      </c>
      <c r="N54" s="76" t="s">
        <v>9</v>
      </c>
      <c r="O54" s="75">
        <v>-35855.89</v>
      </c>
      <c r="P54" s="76" t="s">
        <v>10</v>
      </c>
      <c r="Q54" s="76" t="s">
        <v>198</v>
      </c>
      <c r="R54" s="76" t="s">
        <v>10</v>
      </c>
      <c r="S54" s="76" t="s">
        <v>10</v>
      </c>
      <c r="T54" s="76" t="s">
        <v>148</v>
      </c>
      <c r="U54" s="76" t="s">
        <v>17</v>
      </c>
      <c r="V54" s="76" t="s">
        <v>199</v>
      </c>
      <c r="W54" s="76" t="s">
        <v>10</v>
      </c>
      <c r="X54" s="76" t="s">
        <v>20478</v>
      </c>
      <c r="Y54" t="s">
        <v>20444</v>
      </c>
      <c r="Z54" t="s">
        <v>20486</v>
      </c>
      <c r="AA54" t="s">
        <v>20446</v>
      </c>
    </row>
    <row r="55" spans="1:27" hidden="1" x14ac:dyDescent="0.2">
      <c r="A55" s="76" t="s">
        <v>122</v>
      </c>
      <c r="B55" s="76" t="s">
        <v>123</v>
      </c>
      <c r="C55" s="76" t="s">
        <v>124</v>
      </c>
      <c r="D55" s="76" t="s">
        <v>125</v>
      </c>
      <c r="E55" s="76" t="s">
        <v>200</v>
      </c>
      <c r="F55" s="76" t="s">
        <v>201</v>
      </c>
      <c r="G55" s="76" t="s">
        <v>62</v>
      </c>
      <c r="H55" s="123">
        <v>45716</v>
      </c>
      <c r="I55" s="123">
        <v>45716</v>
      </c>
      <c r="J55" s="76" t="s">
        <v>197</v>
      </c>
      <c r="K55" s="124">
        <v>-80728643</v>
      </c>
      <c r="L55" s="76" t="s">
        <v>8</v>
      </c>
      <c r="M55" s="75">
        <v>-84869.42</v>
      </c>
      <c r="N55" s="76" t="s">
        <v>9</v>
      </c>
      <c r="O55" s="75">
        <v>-84869.42</v>
      </c>
      <c r="P55" s="76" t="s">
        <v>10</v>
      </c>
      <c r="Q55" s="76" t="s">
        <v>170</v>
      </c>
      <c r="R55" s="76" t="s">
        <v>10</v>
      </c>
      <c r="S55" s="76" t="s">
        <v>10</v>
      </c>
      <c r="T55" s="76" t="s">
        <v>12</v>
      </c>
      <c r="U55" s="76" t="s">
        <v>17</v>
      </c>
      <c r="V55" s="76" t="s">
        <v>10</v>
      </c>
      <c r="W55" s="76" t="s">
        <v>10</v>
      </c>
      <c r="X55" s="76" t="s">
        <v>20478</v>
      </c>
      <c r="Y55" t="s">
        <v>20444</v>
      </c>
      <c r="Z55" t="s">
        <v>20486</v>
      </c>
      <c r="AA55" t="s">
        <v>20446</v>
      </c>
    </row>
    <row r="56" spans="1:27" hidden="1" x14ac:dyDescent="0.2">
      <c r="A56" s="76" t="s">
        <v>122</v>
      </c>
      <c r="B56" s="76" t="s">
        <v>123</v>
      </c>
      <c r="C56" s="76" t="s">
        <v>124</v>
      </c>
      <c r="D56" s="76" t="s">
        <v>125</v>
      </c>
      <c r="E56" s="76" t="s">
        <v>202</v>
      </c>
      <c r="F56" s="76" t="s">
        <v>203</v>
      </c>
      <c r="G56" s="76" t="s">
        <v>62</v>
      </c>
      <c r="H56" s="123">
        <v>45716</v>
      </c>
      <c r="I56" s="123">
        <v>45716</v>
      </c>
      <c r="J56" s="76" t="s">
        <v>204</v>
      </c>
      <c r="K56" s="124">
        <v>-76995197</v>
      </c>
      <c r="L56" s="76" t="s">
        <v>8</v>
      </c>
      <c r="M56" s="75">
        <v>-80944.479999999996</v>
      </c>
      <c r="N56" s="76" t="s">
        <v>9</v>
      </c>
      <c r="O56" s="75">
        <v>-80944.479999999996</v>
      </c>
      <c r="P56" s="76" t="s">
        <v>10</v>
      </c>
      <c r="Q56" s="76" t="s">
        <v>170</v>
      </c>
      <c r="R56" s="76" t="s">
        <v>10</v>
      </c>
      <c r="S56" s="76" t="s">
        <v>10</v>
      </c>
      <c r="T56" s="76" t="s">
        <v>12</v>
      </c>
      <c r="U56" s="76" t="s">
        <v>17</v>
      </c>
      <c r="V56" s="76" t="s">
        <v>10</v>
      </c>
      <c r="W56" s="76" t="s">
        <v>10</v>
      </c>
      <c r="X56" s="76" t="s">
        <v>20478</v>
      </c>
      <c r="Y56" t="s">
        <v>20444</v>
      </c>
      <c r="Z56" t="s">
        <v>20486</v>
      </c>
      <c r="AA56" t="s">
        <v>20446</v>
      </c>
    </row>
    <row r="57" spans="1:27" hidden="1" x14ac:dyDescent="0.2">
      <c r="A57" s="76" t="s">
        <v>122</v>
      </c>
      <c r="B57" s="76" t="s">
        <v>123</v>
      </c>
      <c r="C57" s="76" t="s">
        <v>124</v>
      </c>
      <c r="D57" s="76" t="s">
        <v>125</v>
      </c>
      <c r="E57" s="76" t="s">
        <v>205</v>
      </c>
      <c r="F57" s="76" t="s">
        <v>206</v>
      </c>
      <c r="G57" s="76" t="s">
        <v>62</v>
      </c>
      <c r="H57" s="123">
        <v>45716</v>
      </c>
      <c r="I57" s="123">
        <v>45716</v>
      </c>
      <c r="J57" s="76" t="s">
        <v>207</v>
      </c>
      <c r="K57" s="124">
        <v>-1584264</v>
      </c>
      <c r="L57" s="76" t="s">
        <v>8</v>
      </c>
      <c r="M57" s="75">
        <v>-1665.52</v>
      </c>
      <c r="N57" s="76" t="s">
        <v>9</v>
      </c>
      <c r="O57" s="75">
        <v>-1665.52</v>
      </c>
      <c r="P57" s="76" t="s">
        <v>10</v>
      </c>
      <c r="Q57" s="76" t="s">
        <v>170</v>
      </c>
      <c r="R57" s="76" t="s">
        <v>10</v>
      </c>
      <c r="S57" s="76" t="s">
        <v>10</v>
      </c>
      <c r="T57" s="76" t="s">
        <v>12</v>
      </c>
      <c r="U57" s="76" t="s">
        <v>17</v>
      </c>
      <c r="V57" s="76" t="s">
        <v>10</v>
      </c>
      <c r="W57" s="76" t="s">
        <v>10</v>
      </c>
      <c r="X57" s="76" t="s">
        <v>20478</v>
      </c>
      <c r="Y57" t="s">
        <v>20444</v>
      </c>
      <c r="Z57" t="s">
        <v>20486</v>
      </c>
      <c r="AA57" t="s">
        <v>20446</v>
      </c>
    </row>
    <row r="58" spans="1:27" hidden="1" x14ac:dyDescent="0.2">
      <c r="A58" s="76" t="s">
        <v>122</v>
      </c>
      <c r="B58" s="76" t="s">
        <v>123</v>
      </c>
      <c r="C58" s="76" t="s">
        <v>124</v>
      </c>
      <c r="D58" s="76" t="s">
        <v>125</v>
      </c>
      <c r="E58" s="76" t="s">
        <v>208</v>
      </c>
      <c r="F58" s="76" t="s">
        <v>209</v>
      </c>
      <c r="G58" s="76" t="s">
        <v>135</v>
      </c>
      <c r="H58" s="123">
        <v>45716</v>
      </c>
      <c r="I58" s="123">
        <v>45717</v>
      </c>
      <c r="J58" s="76" t="s">
        <v>210</v>
      </c>
      <c r="K58" s="124">
        <v>29673195</v>
      </c>
      <c r="L58" s="76" t="s">
        <v>8</v>
      </c>
      <c r="M58" s="75">
        <v>29908.880000000001</v>
      </c>
      <c r="N58" s="76" t="s">
        <v>9</v>
      </c>
      <c r="O58" s="75">
        <v>29908.880000000001</v>
      </c>
      <c r="P58" s="76" t="s">
        <v>10</v>
      </c>
      <c r="Q58" s="76" t="s">
        <v>211</v>
      </c>
      <c r="R58" s="76" t="s">
        <v>211</v>
      </c>
      <c r="S58" s="76" t="s">
        <v>10</v>
      </c>
      <c r="T58" s="76" t="s">
        <v>12</v>
      </c>
      <c r="U58" s="76" t="s">
        <v>21</v>
      </c>
      <c r="V58" s="76" t="s">
        <v>10</v>
      </c>
      <c r="W58" s="76" t="s">
        <v>10</v>
      </c>
      <c r="X58" s="76" t="s">
        <v>20478</v>
      </c>
      <c r="Y58" t="s">
        <v>20444</v>
      </c>
      <c r="Z58" t="s">
        <v>20486</v>
      </c>
      <c r="AA58" t="s">
        <v>20446</v>
      </c>
    </row>
    <row r="59" spans="1:27" hidden="1" x14ac:dyDescent="0.2">
      <c r="A59" s="76" t="s">
        <v>122</v>
      </c>
      <c r="B59" s="76" t="s">
        <v>123</v>
      </c>
      <c r="C59" s="76" t="s">
        <v>166</v>
      </c>
      <c r="D59" s="76" t="s">
        <v>125</v>
      </c>
      <c r="E59" s="76" t="s">
        <v>212</v>
      </c>
      <c r="F59" s="76" t="s">
        <v>213</v>
      </c>
      <c r="G59" s="76" t="s">
        <v>135</v>
      </c>
      <c r="H59" s="123">
        <v>45716</v>
      </c>
      <c r="I59" s="123">
        <v>45717</v>
      </c>
      <c r="J59" s="76" t="s">
        <v>214</v>
      </c>
      <c r="K59" s="124">
        <v>1782268</v>
      </c>
      <c r="L59" s="76" t="s">
        <v>8</v>
      </c>
      <c r="M59" s="75">
        <v>1796.42</v>
      </c>
      <c r="N59" s="76" t="s">
        <v>9</v>
      </c>
      <c r="O59" s="75">
        <v>1796.42</v>
      </c>
      <c r="P59" s="76" t="s">
        <v>10</v>
      </c>
      <c r="Q59" s="76" t="s">
        <v>215</v>
      </c>
      <c r="R59" s="76" t="s">
        <v>215</v>
      </c>
      <c r="S59" s="76" t="s">
        <v>10</v>
      </c>
      <c r="T59" s="76" t="s">
        <v>12</v>
      </c>
      <c r="U59" s="76" t="s">
        <v>21</v>
      </c>
      <c r="V59" s="76" t="s">
        <v>10</v>
      </c>
      <c r="W59" s="76" t="s">
        <v>10</v>
      </c>
      <c r="X59" s="76" t="s">
        <v>20478</v>
      </c>
      <c r="Y59" t="s">
        <v>20444</v>
      </c>
      <c r="Z59" t="s">
        <v>20486</v>
      </c>
      <c r="AA59" t="s">
        <v>20446</v>
      </c>
    </row>
    <row r="60" spans="1:27" hidden="1" x14ac:dyDescent="0.2">
      <c r="A60" s="76" t="s">
        <v>122</v>
      </c>
      <c r="B60" s="76" t="s">
        <v>123</v>
      </c>
      <c r="C60" s="76" t="s">
        <v>166</v>
      </c>
      <c r="D60" s="76" t="s">
        <v>125</v>
      </c>
      <c r="E60" s="76" t="s">
        <v>216</v>
      </c>
      <c r="F60" s="76" t="s">
        <v>217</v>
      </c>
      <c r="G60" s="76" t="s">
        <v>135</v>
      </c>
      <c r="H60" s="123">
        <v>45716</v>
      </c>
      <c r="I60" s="123">
        <v>45717</v>
      </c>
      <c r="J60" s="76" t="s">
        <v>218</v>
      </c>
      <c r="K60" s="124">
        <v>11849073</v>
      </c>
      <c r="L60" s="76" t="s">
        <v>8</v>
      </c>
      <c r="M60" s="75">
        <v>11991.78</v>
      </c>
      <c r="N60" s="76" t="s">
        <v>9</v>
      </c>
      <c r="O60" s="75">
        <v>11991.78</v>
      </c>
      <c r="P60" s="76" t="s">
        <v>10</v>
      </c>
      <c r="Q60" s="76" t="s">
        <v>219</v>
      </c>
      <c r="R60" s="76" t="s">
        <v>219</v>
      </c>
      <c r="S60" s="76" t="s">
        <v>10</v>
      </c>
      <c r="T60" s="76" t="s">
        <v>12</v>
      </c>
      <c r="U60" s="76" t="s">
        <v>21</v>
      </c>
      <c r="V60" s="76" t="s">
        <v>10</v>
      </c>
      <c r="W60" s="76" t="s">
        <v>10</v>
      </c>
      <c r="X60" s="76" t="s">
        <v>20478</v>
      </c>
      <c r="Y60" t="s">
        <v>20444</v>
      </c>
      <c r="Z60" t="s">
        <v>20486</v>
      </c>
      <c r="AA60" t="s">
        <v>20446</v>
      </c>
    </row>
    <row r="61" spans="1:27" hidden="1" x14ac:dyDescent="0.2">
      <c r="A61" s="76" t="s">
        <v>122</v>
      </c>
      <c r="B61" s="76" t="s">
        <v>123</v>
      </c>
      <c r="C61" s="76" t="s">
        <v>166</v>
      </c>
      <c r="D61" s="76" t="s">
        <v>125</v>
      </c>
      <c r="E61" s="76" t="s">
        <v>220</v>
      </c>
      <c r="F61" s="76" t="s">
        <v>221</v>
      </c>
      <c r="G61" s="76" t="s">
        <v>135</v>
      </c>
      <c r="H61" s="123">
        <v>45716</v>
      </c>
      <c r="I61" s="123">
        <v>45717</v>
      </c>
      <c r="J61" s="76" t="s">
        <v>169</v>
      </c>
      <c r="K61" s="124">
        <v>78583358</v>
      </c>
      <c r="L61" s="76" t="s">
        <v>8</v>
      </c>
      <c r="M61" s="75">
        <v>79529.759999999995</v>
      </c>
      <c r="N61" s="76" t="s">
        <v>9</v>
      </c>
      <c r="O61" s="75">
        <v>79529.759999999995</v>
      </c>
      <c r="P61" s="76" t="s">
        <v>10</v>
      </c>
      <c r="Q61" s="76" t="s">
        <v>222</v>
      </c>
      <c r="R61" s="76" t="s">
        <v>222</v>
      </c>
      <c r="S61" s="76" t="s">
        <v>10</v>
      </c>
      <c r="T61" s="76" t="s">
        <v>12</v>
      </c>
      <c r="U61" s="76" t="s">
        <v>21</v>
      </c>
      <c r="V61" s="76" t="s">
        <v>10</v>
      </c>
      <c r="W61" s="76" t="s">
        <v>10</v>
      </c>
      <c r="X61" s="76" t="s">
        <v>20478</v>
      </c>
      <c r="Y61" t="s">
        <v>20444</v>
      </c>
      <c r="Z61" t="s">
        <v>20486</v>
      </c>
      <c r="AA61" t="s">
        <v>20446</v>
      </c>
    </row>
    <row r="62" spans="1:27" hidden="1" x14ac:dyDescent="0.2">
      <c r="A62" s="76" t="s">
        <v>122</v>
      </c>
      <c r="B62" s="76" t="s">
        <v>123</v>
      </c>
      <c r="C62" s="76" t="s">
        <v>166</v>
      </c>
      <c r="D62" s="76" t="s">
        <v>125</v>
      </c>
      <c r="E62" s="76" t="s">
        <v>223</v>
      </c>
      <c r="F62" s="76" t="s">
        <v>224</v>
      </c>
      <c r="G62" s="76" t="s">
        <v>135</v>
      </c>
      <c r="H62" s="123">
        <v>45716</v>
      </c>
      <c r="I62" s="123">
        <v>45717</v>
      </c>
      <c r="J62" s="76" t="s">
        <v>178</v>
      </c>
      <c r="K62" s="124">
        <v>1645705</v>
      </c>
      <c r="L62" s="76" t="s">
        <v>8</v>
      </c>
      <c r="M62" s="75">
        <v>1665.52</v>
      </c>
      <c r="N62" s="76" t="s">
        <v>9</v>
      </c>
      <c r="O62" s="75">
        <v>1665.52</v>
      </c>
      <c r="P62" s="76" t="s">
        <v>10</v>
      </c>
      <c r="Q62" s="76" t="s">
        <v>225</v>
      </c>
      <c r="R62" s="76" t="s">
        <v>225</v>
      </c>
      <c r="S62" s="76" t="s">
        <v>10</v>
      </c>
      <c r="T62" s="76" t="s">
        <v>12</v>
      </c>
      <c r="U62" s="76" t="s">
        <v>21</v>
      </c>
      <c r="V62" s="76" t="s">
        <v>10</v>
      </c>
      <c r="W62" s="76" t="s">
        <v>10</v>
      </c>
      <c r="X62" s="76" t="s">
        <v>20478</v>
      </c>
      <c r="Y62" t="s">
        <v>20444</v>
      </c>
      <c r="Z62" t="s">
        <v>20486</v>
      </c>
      <c r="AA62" t="s">
        <v>20446</v>
      </c>
    </row>
    <row r="63" spans="1:27" hidden="1" x14ac:dyDescent="0.2">
      <c r="A63" s="76" t="s">
        <v>122</v>
      </c>
      <c r="B63" s="76" t="s">
        <v>123</v>
      </c>
      <c r="C63" s="76" t="s">
        <v>124</v>
      </c>
      <c r="D63" s="76" t="s">
        <v>125</v>
      </c>
      <c r="E63" s="76" t="s">
        <v>226</v>
      </c>
      <c r="F63" s="76" t="s">
        <v>227</v>
      </c>
      <c r="G63" s="76" t="s">
        <v>145</v>
      </c>
      <c r="H63" s="123">
        <v>45747</v>
      </c>
      <c r="I63" s="123">
        <v>45747</v>
      </c>
      <c r="J63" s="76" t="s">
        <v>228</v>
      </c>
      <c r="K63" s="124">
        <v>-3234045157</v>
      </c>
      <c r="L63" s="76" t="s">
        <v>8</v>
      </c>
      <c r="M63" s="75">
        <v>-3418291.05</v>
      </c>
      <c r="N63" s="76" t="s">
        <v>9</v>
      </c>
      <c r="O63" s="75">
        <v>-3418291.05</v>
      </c>
      <c r="P63" s="76" t="s">
        <v>10</v>
      </c>
      <c r="Q63" s="76" t="s">
        <v>229</v>
      </c>
      <c r="R63" s="76" t="s">
        <v>10</v>
      </c>
      <c r="S63" s="76" t="s">
        <v>10</v>
      </c>
      <c r="T63" s="76" t="s">
        <v>148</v>
      </c>
      <c r="U63" s="76" t="s">
        <v>21</v>
      </c>
      <c r="V63" s="76" t="s">
        <v>230</v>
      </c>
      <c r="W63" s="76" t="s">
        <v>10</v>
      </c>
      <c r="X63" s="76" t="s">
        <v>20478</v>
      </c>
      <c r="Y63" t="s">
        <v>20444</v>
      </c>
      <c r="Z63" t="s">
        <v>20486</v>
      </c>
      <c r="AA63" t="s">
        <v>20446</v>
      </c>
    </row>
    <row r="64" spans="1:27" hidden="1" x14ac:dyDescent="0.2">
      <c r="A64" s="76" t="s">
        <v>122</v>
      </c>
      <c r="B64" s="76" t="s">
        <v>123</v>
      </c>
      <c r="C64" s="76" t="s">
        <v>124</v>
      </c>
      <c r="D64" s="76" t="s">
        <v>125</v>
      </c>
      <c r="E64" s="76" t="s">
        <v>231</v>
      </c>
      <c r="F64" s="76" t="s">
        <v>232</v>
      </c>
      <c r="G64" s="76" t="s">
        <v>145</v>
      </c>
      <c r="H64" s="123">
        <v>45747</v>
      </c>
      <c r="I64" s="123">
        <v>45747</v>
      </c>
      <c r="J64" s="76" t="s">
        <v>233</v>
      </c>
      <c r="K64" s="124">
        <v>-42838654</v>
      </c>
      <c r="L64" s="76" t="s">
        <v>8</v>
      </c>
      <c r="M64" s="75">
        <v>-45279.199999999997</v>
      </c>
      <c r="N64" s="76" t="s">
        <v>9</v>
      </c>
      <c r="O64" s="75">
        <v>-45279.199999999997</v>
      </c>
      <c r="P64" s="76" t="s">
        <v>10</v>
      </c>
      <c r="Q64" s="76" t="s">
        <v>234</v>
      </c>
      <c r="R64" s="76" t="s">
        <v>10</v>
      </c>
      <c r="S64" s="76" t="s">
        <v>10</v>
      </c>
      <c r="T64" s="76" t="s">
        <v>148</v>
      </c>
      <c r="U64" s="76" t="s">
        <v>21</v>
      </c>
      <c r="V64" s="76" t="s">
        <v>235</v>
      </c>
      <c r="W64" s="76" t="s">
        <v>10</v>
      </c>
      <c r="X64" s="76" t="s">
        <v>20478</v>
      </c>
      <c r="Y64" t="s">
        <v>20444</v>
      </c>
      <c r="Z64" t="s">
        <v>20486</v>
      </c>
      <c r="AA64" t="s">
        <v>20446</v>
      </c>
    </row>
    <row r="65" spans="1:27" hidden="1" x14ac:dyDescent="0.2">
      <c r="A65" s="76" t="s">
        <v>122</v>
      </c>
      <c r="B65" s="76" t="s">
        <v>123</v>
      </c>
      <c r="C65" s="76" t="s">
        <v>124</v>
      </c>
      <c r="D65" s="76" t="s">
        <v>125</v>
      </c>
      <c r="E65" s="76" t="s">
        <v>236</v>
      </c>
      <c r="F65" s="76" t="s">
        <v>237</v>
      </c>
      <c r="G65" s="76" t="s">
        <v>62</v>
      </c>
      <c r="H65" s="123">
        <v>45747</v>
      </c>
      <c r="I65" s="123">
        <v>45747</v>
      </c>
      <c r="J65" s="76" t="s">
        <v>238</v>
      </c>
      <c r="K65" s="124">
        <v>-119442059</v>
      </c>
      <c r="L65" s="76" t="s">
        <v>8</v>
      </c>
      <c r="M65" s="75">
        <v>-126246.76</v>
      </c>
      <c r="N65" s="76" t="s">
        <v>9</v>
      </c>
      <c r="O65" s="75">
        <v>-126246.76</v>
      </c>
      <c r="P65" s="76" t="s">
        <v>10</v>
      </c>
      <c r="Q65" s="76" t="s">
        <v>170</v>
      </c>
      <c r="R65" s="76" t="s">
        <v>171</v>
      </c>
      <c r="S65" s="76" t="s">
        <v>10</v>
      </c>
      <c r="T65" s="76" t="s">
        <v>12</v>
      </c>
      <c r="U65" s="76" t="s">
        <v>21</v>
      </c>
      <c r="V65" s="76" t="s">
        <v>10</v>
      </c>
      <c r="W65" s="76" t="s">
        <v>10</v>
      </c>
      <c r="X65" s="76" t="s">
        <v>20478</v>
      </c>
      <c r="Y65" t="s">
        <v>20444</v>
      </c>
      <c r="Z65" t="s">
        <v>20486</v>
      </c>
      <c r="AA65" t="s">
        <v>20446</v>
      </c>
    </row>
    <row r="66" spans="1:27" hidden="1" x14ac:dyDescent="0.2">
      <c r="A66" s="76" t="s">
        <v>122</v>
      </c>
      <c r="B66" s="76" t="s">
        <v>123</v>
      </c>
      <c r="C66" s="76" t="s">
        <v>124</v>
      </c>
      <c r="D66" s="76" t="s">
        <v>125</v>
      </c>
      <c r="E66" s="76" t="s">
        <v>239</v>
      </c>
      <c r="F66" s="76" t="s">
        <v>240</v>
      </c>
      <c r="G66" s="76" t="s">
        <v>135</v>
      </c>
      <c r="H66" s="123">
        <v>45716</v>
      </c>
      <c r="I66" s="123">
        <v>45717</v>
      </c>
      <c r="J66" s="76" t="s">
        <v>214</v>
      </c>
      <c r="K66" s="124">
        <v>1782268</v>
      </c>
      <c r="L66" s="76" t="s">
        <v>8</v>
      </c>
      <c r="M66" s="75">
        <v>1796.42</v>
      </c>
      <c r="N66" s="76" t="s">
        <v>9</v>
      </c>
      <c r="O66" s="75">
        <v>1796.42</v>
      </c>
      <c r="P66" s="76" t="s">
        <v>10</v>
      </c>
      <c r="Q66" s="76" t="s">
        <v>215</v>
      </c>
      <c r="R66" s="76" t="s">
        <v>10</v>
      </c>
      <c r="S66" s="76" t="s">
        <v>10</v>
      </c>
      <c r="T66" s="76" t="s">
        <v>12</v>
      </c>
      <c r="U66" s="76" t="s">
        <v>21</v>
      </c>
      <c r="V66" s="76" t="s">
        <v>10</v>
      </c>
      <c r="W66" s="76" t="s">
        <v>10</v>
      </c>
      <c r="X66" s="76" t="s">
        <v>20478</v>
      </c>
      <c r="Y66" t="s">
        <v>20444</v>
      </c>
      <c r="Z66" t="s">
        <v>20486</v>
      </c>
      <c r="AA66" t="s">
        <v>20446</v>
      </c>
    </row>
    <row r="67" spans="1:27" hidden="1" x14ac:dyDescent="0.2">
      <c r="A67" s="76" t="s">
        <v>122</v>
      </c>
      <c r="B67" s="76" t="s">
        <v>123</v>
      </c>
      <c r="C67" s="76" t="s">
        <v>124</v>
      </c>
      <c r="D67" s="76" t="s">
        <v>125</v>
      </c>
      <c r="E67" s="76" t="s">
        <v>216</v>
      </c>
      <c r="F67" s="76" t="s">
        <v>241</v>
      </c>
      <c r="G67" s="76" t="s">
        <v>135</v>
      </c>
      <c r="H67" s="123">
        <v>45716</v>
      </c>
      <c r="I67" s="123">
        <v>45717</v>
      </c>
      <c r="J67" s="76" t="s">
        <v>218</v>
      </c>
      <c r="K67" s="124">
        <v>11849073</v>
      </c>
      <c r="L67" s="76" t="s">
        <v>8</v>
      </c>
      <c r="M67" s="75">
        <v>11991.78</v>
      </c>
      <c r="N67" s="76" t="s">
        <v>9</v>
      </c>
      <c r="O67" s="75">
        <v>11991.78</v>
      </c>
      <c r="P67" s="76" t="s">
        <v>10</v>
      </c>
      <c r="Q67" s="76" t="s">
        <v>219</v>
      </c>
      <c r="R67" s="76" t="s">
        <v>10</v>
      </c>
      <c r="S67" s="76" t="s">
        <v>10</v>
      </c>
      <c r="T67" s="76" t="s">
        <v>12</v>
      </c>
      <c r="U67" s="76" t="s">
        <v>21</v>
      </c>
      <c r="V67" s="76" t="s">
        <v>10</v>
      </c>
      <c r="W67" s="76" t="s">
        <v>10</v>
      </c>
      <c r="X67" s="76" t="s">
        <v>20478</v>
      </c>
      <c r="Y67" t="s">
        <v>20444</v>
      </c>
      <c r="Z67" t="s">
        <v>20486</v>
      </c>
      <c r="AA67" t="s">
        <v>20446</v>
      </c>
    </row>
    <row r="68" spans="1:27" hidden="1" x14ac:dyDescent="0.2">
      <c r="A68" s="76" t="s">
        <v>122</v>
      </c>
      <c r="B68" s="76" t="s">
        <v>123</v>
      </c>
      <c r="C68" s="76" t="s">
        <v>124</v>
      </c>
      <c r="D68" s="76" t="s">
        <v>125</v>
      </c>
      <c r="E68" s="76" t="s">
        <v>242</v>
      </c>
      <c r="F68" s="76" t="s">
        <v>243</v>
      </c>
      <c r="G68" s="76" t="s">
        <v>135</v>
      </c>
      <c r="H68" s="123">
        <v>45716</v>
      </c>
      <c r="I68" s="123">
        <v>45717</v>
      </c>
      <c r="J68" s="76" t="s">
        <v>169</v>
      </c>
      <c r="K68" s="124">
        <v>78583358</v>
      </c>
      <c r="L68" s="76" t="s">
        <v>8</v>
      </c>
      <c r="M68" s="75">
        <v>79529.759999999995</v>
      </c>
      <c r="N68" s="76" t="s">
        <v>9</v>
      </c>
      <c r="O68" s="75">
        <v>79529.759999999995</v>
      </c>
      <c r="P68" s="76" t="s">
        <v>10</v>
      </c>
      <c r="Q68" s="76" t="s">
        <v>222</v>
      </c>
      <c r="R68" s="76" t="s">
        <v>10</v>
      </c>
      <c r="S68" s="76" t="s">
        <v>10</v>
      </c>
      <c r="T68" s="76" t="s">
        <v>12</v>
      </c>
      <c r="U68" s="76" t="s">
        <v>21</v>
      </c>
      <c r="V68" s="76" t="s">
        <v>10</v>
      </c>
      <c r="W68" s="76" t="s">
        <v>10</v>
      </c>
      <c r="X68" s="76" t="s">
        <v>20478</v>
      </c>
      <c r="Y68" t="s">
        <v>20444</v>
      </c>
      <c r="Z68" t="s">
        <v>20486</v>
      </c>
      <c r="AA68" t="s">
        <v>20446</v>
      </c>
    </row>
    <row r="69" spans="1:27" hidden="1" x14ac:dyDescent="0.2">
      <c r="A69" s="76" t="s">
        <v>122</v>
      </c>
      <c r="B69" s="76" t="s">
        <v>123</v>
      </c>
      <c r="C69" s="76" t="s">
        <v>124</v>
      </c>
      <c r="D69" s="76" t="s">
        <v>125</v>
      </c>
      <c r="E69" s="76" t="s">
        <v>244</v>
      </c>
      <c r="F69" s="76" t="s">
        <v>245</v>
      </c>
      <c r="G69" s="76" t="s">
        <v>135</v>
      </c>
      <c r="H69" s="123">
        <v>45716</v>
      </c>
      <c r="I69" s="123">
        <v>45717</v>
      </c>
      <c r="J69" s="76" t="s">
        <v>178</v>
      </c>
      <c r="K69" s="124">
        <v>1645705</v>
      </c>
      <c r="L69" s="76" t="s">
        <v>8</v>
      </c>
      <c r="M69" s="75">
        <v>1665.52</v>
      </c>
      <c r="N69" s="76" t="s">
        <v>9</v>
      </c>
      <c r="O69" s="75">
        <v>1665.52</v>
      </c>
      <c r="P69" s="76" t="s">
        <v>10</v>
      </c>
      <c r="Q69" s="76" t="s">
        <v>225</v>
      </c>
      <c r="R69" s="76" t="s">
        <v>10</v>
      </c>
      <c r="S69" s="76" t="s">
        <v>10</v>
      </c>
      <c r="T69" s="76" t="s">
        <v>12</v>
      </c>
      <c r="U69" s="76" t="s">
        <v>21</v>
      </c>
      <c r="V69" s="76" t="s">
        <v>10</v>
      </c>
      <c r="W69" s="76" t="s">
        <v>10</v>
      </c>
      <c r="X69" s="76" t="s">
        <v>20478</v>
      </c>
      <c r="Y69" t="s">
        <v>20444</v>
      </c>
      <c r="Z69" t="s">
        <v>20486</v>
      </c>
      <c r="AA69" t="s">
        <v>20446</v>
      </c>
    </row>
    <row r="70" spans="1:27" hidden="1" x14ac:dyDescent="0.2">
      <c r="A70" s="76" t="s">
        <v>122</v>
      </c>
      <c r="B70" s="76" t="s">
        <v>123</v>
      </c>
      <c r="C70" s="76" t="s">
        <v>124</v>
      </c>
      <c r="D70" s="76" t="s">
        <v>125</v>
      </c>
      <c r="E70" s="76" t="s">
        <v>246</v>
      </c>
      <c r="F70" s="76" t="s">
        <v>247</v>
      </c>
      <c r="G70" s="76" t="s">
        <v>135</v>
      </c>
      <c r="H70" s="123">
        <v>45716</v>
      </c>
      <c r="I70" s="123">
        <v>45717</v>
      </c>
      <c r="J70" s="76" t="s">
        <v>248</v>
      </c>
      <c r="K70" s="124">
        <v>11849073</v>
      </c>
      <c r="L70" s="76" t="s">
        <v>8</v>
      </c>
      <c r="M70" s="75">
        <v>12456.84</v>
      </c>
      <c r="N70" s="76" t="s">
        <v>9</v>
      </c>
      <c r="O70" s="75">
        <v>12456.84</v>
      </c>
      <c r="P70" s="76" t="s">
        <v>10</v>
      </c>
      <c r="Q70" s="76" t="s">
        <v>219</v>
      </c>
      <c r="R70" s="76" t="s">
        <v>10</v>
      </c>
      <c r="S70" s="76" t="s">
        <v>10</v>
      </c>
      <c r="T70" s="76" t="s">
        <v>12</v>
      </c>
      <c r="U70" s="76" t="s">
        <v>21</v>
      </c>
      <c r="V70" s="76" t="s">
        <v>10</v>
      </c>
      <c r="W70" s="76" t="s">
        <v>10</v>
      </c>
      <c r="X70" s="76" t="s">
        <v>20478</v>
      </c>
      <c r="Y70" t="s">
        <v>20444</v>
      </c>
      <c r="Z70" t="s">
        <v>20486</v>
      </c>
      <c r="AA70" t="s">
        <v>20446</v>
      </c>
    </row>
    <row r="71" spans="1:27" hidden="1" x14ac:dyDescent="0.2">
      <c r="A71" s="76" t="s">
        <v>122</v>
      </c>
      <c r="B71" s="76" t="s">
        <v>123</v>
      </c>
      <c r="C71" s="76" t="s">
        <v>124</v>
      </c>
      <c r="D71" s="76" t="s">
        <v>125</v>
      </c>
      <c r="E71" s="76" t="s">
        <v>249</v>
      </c>
      <c r="F71" s="76" t="s">
        <v>250</v>
      </c>
      <c r="G71" s="76" t="s">
        <v>145</v>
      </c>
      <c r="H71" s="123">
        <v>45777</v>
      </c>
      <c r="I71" s="123">
        <v>45777</v>
      </c>
      <c r="J71" s="76" t="s">
        <v>251</v>
      </c>
      <c r="K71" s="124">
        <v>-2807367148</v>
      </c>
      <c r="L71" s="76" t="s">
        <v>8</v>
      </c>
      <c r="M71" s="75">
        <v>-2969439.14</v>
      </c>
      <c r="N71" s="76" t="s">
        <v>9</v>
      </c>
      <c r="O71" s="75">
        <v>-2969439.14</v>
      </c>
      <c r="P71" s="76" t="s">
        <v>10</v>
      </c>
      <c r="Q71" s="76" t="s">
        <v>252</v>
      </c>
      <c r="R71" s="76" t="s">
        <v>10</v>
      </c>
      <c r="S71" s="76" t="s">
        <v>10</v>
      </c>
      <c r="T71" s="76" t="s">
        <v>148</v>
      </c>
      <c r="U71" s="76" t="s">
        <v>25</v>
      </c>
      <c r="V71" s="76" t="s">
        <v>253</v>
      </c>
      <c r="W71" s="76" t="s">
        <v>10</v>
      </c>
      <c r="X71" s="76" t="s">
        <v>20478</v>
      </c>
      <c r="Y71" t="s">
        <v>20444</v>
      </c>
      <c r="Z71" t="s">
        <v>20486</v>
      </c>
      <c r="AA71" t="s">
        <v>20446</v>
      </c>
    </row>
    <row r="72" spans="1:27" hidden="1" x14ac:dyDescent="0.2">
      <c r="A72" s="76" t="s">
        <v>122</v>
      </c>
      <c r="B72" s="76" t="s">
        <v>123</v>
      </c>
      <c r="C72" s="76" t="s">
        <v>124</v>
      </c>
      <c r="D72" s="76" t="s">
        <v>125</v>
      </c>
      <c r="E72" s="76" t="s">
        <v>254</v>
      </c>
      <c r="F72" s="76" t="s">
        <v>255</v>
      </c>
      <c r="G72" s="76" t="s">
        <v>145</v>
      </c>
      <c r="H72" s="123">
        <v>45777</v>
      </c>
      <c r="I72" s="123">
        <v>45777</v>
      </c>
      <c r="J72" s="76" t="s">
        <v>256</v>
      </c>
      <c r="K72" s="124">
        <v>-105534801</v>
      </c>
      <c r="L72" s="76" t="s">
        <v>8</v>
      </c>
      <c r="M72" s="75">
        <v>-111627.43</v>
      </c>
      <c r="N72" s="76" t="s">
        <v>9</v>
      </c>
      <c r="O72" s="75">
        <v>-111627.43</v>
      </c>
      <c r="P72" s="76" t="s">
        <v>10</v>
      </c>
      <c r="Q72" s="76" t="s">
        <v>257</v>
      </c>
      <c r="R72" s="76" t="s">
        <v>10</v>
      </c>
      <c r="S72" s="76" t="s">
        <v>10</v>
      </c>
      <c r="T72" s="76" t="s">
        <v>148</v>
      </c>
      <c r="U72" s="76" t="s">
        <v>25</v>
      </c>
      <c r="V72" s="76" t="s">
        <v>258</v>
      </c>
      <c r="W72" s="76" t="s">
        <v>10</v>
      </c>
      <c r="X72" s="76" t="s">
        <v>20478</v>
      </c>
      <c r="Y72" t="s">
        <v>20444</v>
      </c>
      <c r="Z72" t="s">
        <v>20486</v>
      </c>
      <c r="AA72" t="s">
        <v>20446</v>
      </c>
    </row>
    <row r="73" spans="1:27" hidden="1" x14ac:dyDescent="0.2">
      <c r="A73" s="76" t="s">
        <v>122</v>
      </c>
      <c r="B73" s="76" t="s">
        <v>123</v>
      </c>
      <c r="C73" s="76" t="s">
        <v>124</v>
      </c>
      <c r="D73" s="76" t="s">
        <v>125</v>
      </c>
      <c r="E73" s="76" t="s">
        <v>259</v>
      </c>
      <c r="F73" s="76" t="s">
        <v>260</v>
      </c>
      <c r="G73" s="76" t="s">
        <v>145</v>
      </c>
      <c r="H73" s="123">
        <v>45777</v>
      </c>
      <c r="I73" s="123">
        <v>45777</v>
      </c>
      <c r="J73" s="76" t="s">
        <v>261</v>
      </c>
      <c r="K73" s="124">
        <v>-189297784</v>
      </c>
      <c r="L73" s="76" t="s">
        <v>8</v>
      </c>
      <c r="M73" s="75">
        <v>-200226.13</v>
      </c>
      <c r="N73" s="76" t="s">
        <v>9</v>
      </c>
      <c r="O73" s="75">
        <v>-200226.13</v>
      </c>
      <c r="P73" s="76" t="s">
        <v>10</v>
      </c>
      <c r="Q73" s="76" t="s">
        <v>262</v>
      </c>
      <c r="R73" s="76" t="s">
        <v>10</v>
      </c>
      <c r="S73" s="76" t="s">
        <v>10</v>
      </c>
      <c r="T73" s="76" t="s">
        <v>148</v>
      </c>
      <c r="U73" s="76" t="s">
        <v>25</v>
      </c>
      <c r="V73" s="76" t="s">
        <v>263</v>
      </c>
      <c r="W73" s="76" t="s">
        <v>10</v>
      </c>
      <c r="X73" s="76" t="s">
        <v>20478</v>
      </c>
      <c r="Y73" t="s">
        <v>20444</v>
      </c>
      <c r="Z73" t="s">
        <v>20486</v>
      </c>
      <c r="AA73" t="s">
        <v>20446</v>
      </c>
    </row>
    <row r="74" spans="1:27" hidden="1" x14ac:dyDescent="0.2">
      <c r="A74" s="76" t="s">
        <v>122</v>
      </c>
      <c r="B74" s="76" t="s">
        <v>123</v>
      </c>
      <c r="C74" s="76" t="s">
        <v>124</v>
      </c>
      <c r="D74" s="76" t="s">
        <v>125</v>
      </c>
      <c r="E74" s="76" t="s">
        <v>264</v>
      </c>
      <c r="F74" s="76" t="s">
        <v>265</v>
      </c>
      <c r="G74" s="76" t="s">
        <v>62</v>
      </c>
      <c r="H74" s="123">
        <v>45777</v>
      </c>
      <c r="I74" s="123">
        <v>45777</v>
      </c>
      <c r="J74" s="76" t="s">
        <v>266</v>
      </c>
      <c r="K74" s="124">
        <v>-4723860</v>
      </c>
      <c r="L74" s="76" t="s">
        <v>8</v>
      </c>
      <c r="M74" s="75">
        <v>-4996.57</v>
      </c>
      <c r="N74" s="76" t="s">
        <v>9</v>
      </c>
      <c r="O74" s="75">
        <v>-4996.57</v>
      </c>
      <c r="P74" s="76" t="s">
        <v>10</v>
      </c>
      <c r="Q74" s="76" t="s">
        <v>170</v>
      </c>
      <c r="R74" s="76" t="s">
        <v>171</v>
      </c>
      <c r="S74" s="76" t="s">
        <v>10</v>
      </c>
      <c r="T74" s="76" t="s">
        <v>12</v>
      </c>
      <c r="U74" s="76" t="s">
        <v>25</v>
      </c>
      <c r="V74" s="76" t="s">
        <v>10</v>
      </c>
      <c r="W74" s="76" t="s">
        <v>10</v>
      </c>
      <c r="X74" s="76" t="s">
        <v>20478</v>
      </c>
      <c r="Y74" t="s">
        <v>20444</v>
      </c>
      <c r="Z74" t="s">
        <v>20486</v>
      </c>
      <c r="AA74" t="s">
        <v>20446</v>
      </c>
    </row>
    <row r="75" spans="1:27" hidden="1" x14ac:dyDescent="0.2">
      <c r="A75" s="76" t="s">
        <v>122</v>
      </c>
      <c r="B75" s="76" t="s">
        <v>123</v>
      </c>
      <c r="C75" s="76" t="s">
        <v>124</v>
      </c>
      <c r="D75" s="76" t="s">
        <v>125</v>
      </c>
      <c r="E75" s="76" t="s">
        <v>267</v>
      </c>
      <c r="F75" s="76" t="s">
        <v>268</v>
      </c>
      <c r="G75" s="76" t="s">
        <v>62</v>
      </c>
      <c r="H75" s="123">
        <v>45777</v>
      </c>
      <c r="I75" s="123">
        <v>45777</v>
      </c>
      <c r="J75" s="76" t="s">
        <v>269</v>
      </c>
      <c r="K75" s="124">
        <v>-27996324</v>
      </c>
      <c r="L75" s="76" t="s">
        <v>8</v>
      </c>
      <c r="M75" s="75">
        <v>-29612.58</v>
      </c>
      <c r="N75" s="76" t="s">
        <v>9</v>
      </c>
      <c r="O75" s="75">
        <v>-29612.58</v>
      </c>
      <c r="P75" s="76" t="s">
        <v>10</v>
      </c>
      <c r="Q75" s="76" t="s">
        <v>170</v>
      </c>
      <c r="R75" s="76" t="s">
        <v>171</v>
      </c>
      <c r="S75" s="76" t="s">
        <v>10</v>
      </c>
      <c r="T75" s="76" t="s">
        <v>12</v>
      </c>
      <c r="U75" s="76" t="s">
        <v>25</v>
      </c>
      <c r="V75" s="76" t="s">
        <v>10</v>
      </c>
      <c r="W75" s="76" t="s">
        <v>10</v>
      </c>
      <c r="X75" s="76" t="s">
        <v>20478</v>
      </c>
      <c r="Y75" t="s">
        <v>20444</v>
      </c>
      <c r="Z75" t="s">
        <v>20486</v>
      </c>
      <c r="AA75" t="s">
        <v>20446</v>
      </c>
    </row>
    <row r="76" spans="1:27" hidden="1" x14ac:dyDescent="0.2">
      <c r="A76" s="76" t="s">
        <v>122</v>
      </c>
      <c r="B76" s="76" t="s">
        <v>123</v>
      </c>
      <c r="C76" s="76" t="s">
        <v>124</v>
      </c>
      <c r="D76" s="76" t="s">
        <v>125</v>
      </c>
      <c r="E76" s="76" t="s">
        <v>270</v>
      </c>
      <c r="F76" s="76" t="s">
        <v>271</v>
      </c>
      <c r="G76" s="76" t="s">
        <v>62</v>
      </c>
      <c r="H76" s="123">
        <v>45777</v>
      </c>
      <c r="I76" s="123">
        <v>45777</v>
      </c>
      <c r="J76" s="76" t="s">
        <v>272</v>
      </c>
      <c r="K76" s="124">
        <v>-56686316</v>
      </c>
      <c r="L76" s="76" t="s">
        <v>8</v>
      </c>
      <c r="M76" s="75">
        <v>-59958.87</v>
      </c>
      <c r="N76" s="76" t="s">
        <v>9</v>
      </c>
      <c r="O76" s="75">
        <v>-59958.87</v>
      </c>
      <c r="P76" s="76" t="s">
        <v>10</v>
      </c>
      <c r="Q76" s="76" t="s">
        <v>170</v>
      </c>
      <c r="R76" s="76" t="s">
        <v>171</v>
      </c>
      <c r="S76" s="76" t="s">
        <v>10</v>
      </c>
      <c r="T76" s="76" t="s">
        <v>12</v>
      </c>
      <c r="U76" s="76" t="s">
        <v>25</v>
      </c>
      <c r="V76" s="76" t="s">
        <v>10</v>
      </c>
      <c r="W76" s="76" t="s">
        <v>10</v>
      </c>
      <c r="X76" s="76" t="s">
        <v>20478</v>
      </c>
      <c r="Y76" t="s">
        <v>20444</v>
      </c>
      <c r="Z76" t="s">
        <v>20486</v>
      </c>
      <c r="AA76" t="s">
        <v>20446</v>
      </c>
    </row>
    <row r="77" spans="1:27" hidden="1" x14ac:dyDescent="0.2">
      <c r="A77" s="76" t="s">
        <v>122</v>
      </c>
      <c r="B77" s="76" t="s">
        <v>123</v>
      </c>
      <c r="C77" s="76" t="s">
        <v>124</v>
      </c>
      <c r="D77" s="76" t="s">
        <v>125</v>
      </c>
      <c r="E77" s="76" t="s">
        <v>273</v>
      </c>
      <c r="F77" s="76" t="s">
        <v>274</v>
      </c>
      <c r="G77" s="76" t="s">
        <v>62</v>
      </c>
      <c r="H77" s="123">
        <v>45777</v>
      </c>
      <c r="I77" s="123">
        <v>45808</v>
      </c>
      <c r="J77" s="76" t="s">
        <v>251</v>
      </c>
      <c r="K77" s="124">
        <v>-97481661</v>
      </c>
      <c r="L77" s="76" t="s">
        <v>8</v>
      </c>
      <c r="M77" s="75">
        <v>-103109.37</v>
      </c>
      <c r="N77" s="76" t="s">
        <v>9</v>
      </c>
      <c r="O77" s="75">
        <v>-103109.37</v>
      </c>
      <c r="P77" s="76" t="s">
        <v>10</v>
      </c>
      <c r="Q77" s="76" t="s">
        <v>275</v>
      </c>
      <c r="R77" s="76" t="s">
        <v>171</v>
      </c>
      <c r="S77" s="76" t="s">
        <v>10</v>
      </c>
      <c r="T77" s="76" t="s">
        <v>12</v>
      </c>
      <c r="U77" s="76" t="s">
        <v>29</v>
      </c>
      <c r="V77" s="76" t="s">
        <v>10</v>
      </c>
      <c r="W77" s="76" t="s">
        <v>10</v>
      </c>
      <c r="X77" s="76" t="s">
        <v>20479</v>
      </c>
      <c r="Y77" t="s">
        <v>20444</v>
      </c>
      <c r="Z77" t="s">
        <v>20486</v>
      </c>
      <c r="AA77" t="s">
        <v>20446</v>
      </c>
    </row>
    <row r="78" spans="1:27" hidden="1" x14ac:dyDescent="0.2">
      <c r="A78" s="76" t="s">
        <v>122</v>
      </c>
      <c r="B78" s="76" t="s">
        <v>123</v>
      </c>
      <c r="C78" s="76" t="s">
        <v>124</v>
      </c>
      <c r="D78" s="76" t="s">
        <v>125</v>
      </c>
      <c r="E78" s="76" t="s">
        <v>276</v>
      </c>
      <c r="F78" s="76" t="s">
        <v>277</v>
      </c>
      <c r="G78" s="76" t="s">
        <v>145</v>
      </c>
      <c r="H78" s="123">
        <v>45807</v>
      </c>
      <c r="I78" s="123">
        <v>45807</v>
      </c>
      <c r="J78" s="76" t="s">
        <v>278</v>
      </c>
      <c r="K78" s="124">
        <v>-2537923785</v>
      </c>
      <c r="L78" s="76" t="s">
        <v>8</v>
      </c>
      <c r="M78" s="75">
        <v>-2707494.14</v>
      </c>
      <c r="N78" s="76" t="s">
        <v>9</v>
      </c>
      <c r="O78" s="75">
        <v>-2707494.14</v>
      </c>
      <c r="P78" s="76" t="s">
        <v>10</v>
      </c>
      <c r="Q78" s="76" t="s">
        <v>279</v>
      </c>
      <c r="R78" s="76" t="s">
        <v>10</v>
      </c>
      <c r="S78" s="76" t="s">
        <v>10</v>
      </c>
      <c r="T78" s="76" t="s">
        <v>148</v>
      </c>
      <c r="U78" s="76" t="s">
        <v>29</v>
      </c>
      <c r="V78" s="76" t="s">
        <v>280</v>
      </c>
      <c r="W78" s="76" t="s">
        <v>10</v>
      </c>
      <c r="X78" s="76" t="s">
        <v>20478</v>
      </c>
      <c r="Y78" t="s">
        <v>20444</v>
      </c>
      <c r="Z78" t="s">
        <v>20486</v>
      </c>
      <c r="AA78" t="s">
        <v>20446</v>
      </c>
    </row>
    <row r="79" spans="1:27" hidden="1" x14ac:dyDescent="0.2">
      <c r="A79" s="76" t="s">
        <v>122</v>
      </c>
      <c r="B79" s="76" t="s">
        <v>123</v>
      </c>
      <c r="C79" s="76" t="s">
        <v>124</v>
      </c>
      <c r="D79" s="76" t="s">
        <v>125</v>
      </c>
      <c r="E79" s="76" t="s">
        <v>281</v>
      </c>
      <c r="F79" s="76" t="s">
        <v>282</v>
      </c>
      <c r="G79" s="76" t="s">
        <v>145</v>
      </c>
      <c r="H79" s="123">
        <v>45807</v>
      </c>
      <c r="I79" s="123">
        <v>45807</v>
      </c>
      <c r="J79" s="76" t="s">
        <v>283</v>
      </c>
      <c r="K79" s="124">
        <v>-297872570</v>
      </c>
      <c r="L79" s="76" t="s">
        <v>8</v>
      </c>
      <c r="M79" s="75">
        <v>-317774.8</v>
      </c>
      <c r="N79" s="76" t="s">
        <v>9</v>
      </c>
      <c r="O79" s="75">
        <v>-317774.8</v>
      </c>
      <c r="P79" s="76" t="s">
        <v>10</v>
      </c>
      <c r="Q79" s="76" t="s">
        <v>284</v>
      </c>
      <c r="R79" s="76" t="s">
        <v>10</v>
      </c>
      <c r="S79" s="76" t="s">
        <v>10</v>
      </c>
      <c r="T79" s="76" t="s">
        <v>148</v>
      </c>
      <c r="U79" s="76" t="s">
        <v>29</v>
      </c>
      <c r="V79" s="76" t="s">
        <v>285</v>
      </c>
      <c r="W79" s="76" t="s">
        <v>10</v>
      </c>
      <c r="X79" s="76" t="s">
        <v>20478</v>
      </c>
      <c r="Y79" t="s">
        <v>20444</v>
      </c>
      <c r="Z79" t="s">
        <v>20486</v>
      </c>
      <c r="AA79" t="s">
        <v>20446</v>
      </c>
    </row>
    <row r="80" spans="1:27" hidden="1" x14ac:dyDescent="0.2">
      <c r="A80" s="76" t="s">
        <v>122</v>
      </c>
      <c r="B80" s="76" t="s">
        <v>123</v>
      </c>
      <c r="C80" s="76" t="s">
        <v>124</v>
      </c>
      <c r="D80" s="76" t="s">
        <v>125</v>
      </c>
      <c r="E80" s="76" t="s">
        <v>286</v>
      </c>
      <c r="F80" s="76" t="s">
        <v>287</v>
      </c>
      <c r="G80" s="76" t="s">
        <v>145</v>
      </c>
      <c r="H80" s="123">
        <v>45807</v>
      </c>
      <c r="I80" s="123">
        <v>45811</v>
      </c>
      <c r="J80" s="76" t="s">
        <v>278</v>
      </c>
      <c r="K80" s="124">
        <v>-1844414280</v>
      </c>
      <c r="L80" s="76" t="s">
        <v>8</v>
      </c>
      <c r="M80" s="75">
        <v>-1967648.08</v>
      </c>
      <c r="N80" s="76" t="s">
        <v>9</v>
      </c>
      <c r="O80" s="75">
        <v>-1967648.08</v>
      </c>
      <c r="P80" s="76" t="s">
        <v>10</v>
      </c>
      <c r="Q80" s="76" t="s">
        <v>288</v>
      </c>
      <c r="R80" s="76" t="s">
        <v>10</v>
      </c>
      <c r="S80" s="76" t="s">
        <v>10</v>
      </c>
      <c r="T80" s="76" t="s">
        <v>131</v>
      </c>
      <c r="U80" s="76" t="s">
        <v>34</v>
      </c>
      <c r="V80" s="76" t="s">
        <v>289</v>
      </c>
      <c r="W80" s="76" t="s">
        <v>10</v>
      </c>
      <c r="X80" s="76" t="s">
        <v>20477</v>
      </c>
      <c r="Y80" t="s">
        <v>20444</v>
      </c>
      <c r="Z80" t="s">
        <v>20486</v>
      </c>
      <c r="AA80" t="s">
        <v>20446</v>
      </c>
    </row>
    <row r="81" spans="1:27" hidden="1" x14ac:dyDescent="0.2">
      <c r="A81" s="76" t="s">
        <v>122</v>
      </c>
      <c r="B81" s="76" t="s">
        <v>123</v>
      </c>
      <c r="C81" s="76" t="s">
        <v>124</v>
      </c>
      <c r="D81" s="76" t="s">
        <v>125</v>
      </c>
      <c r="E81" s="76" t="s">
        <v>290</v>
      </c>
      <c r="F81" s="76" t="s">
        <v>291</v>
      </c>
      <c r="G81" s="76" t="s">
        <v>62</v>
      </c>
      <c r="H81" s="123">
        <v>45807</v>
      </c>
      <c r="I81" s="123">
        <v>45807</v>
      </c>
      <c r="J81" s="76" t="s">
        <v>292</v>
      </c>
      <c r="K81" s="124">
        <v>-45297821</v>
      </c>
      <c r="L81" s="76" t="s">
        <v>8</v>
      </c>
      <c r="M81" s="75">
        <v>-48324.38</v>
      </c>
      <c r="N81" s="76" t="s">
        <v>9</v>
      </c>
      <c r="O81" s="75">
        <v>-48324.38</v>
      </c>
      <c r="P81" s="76" t="s">
        <v>10</v>
      </c>
      <c r="Q81" s="76" t="s">
        <v>170</v>
      </c>
      <c r="R81" s="76" t="s">
        <v>10</v>
      </c>
      <c r="S81" s="76" t="s">
        <v>10</v>
      </c>
      <c r="T81" s="76" t="s">
        <v>12</v>
      </c>
      <c r="U81" s="76" t="s">
        <v>29</v>
      </c>
      <c r="V81" s="76" t="s">
        <v>10</v>
      </c>
      <c r="W81" s="76" t="s">
        <v>10</v>
      </c>
      <c r="X81" s="76" t="s">
        <v>20478</v>
      </c>
      <c r="Y81" t="s">
        <v>20444</v>
      </c>
      <c r="Z81" t="s">
        <v>20486</v>
      </c>
      <c r="AA81" t="s">
        <v>20446</v>
      </c>
    </row>
    <row r="82" spans="1:27" hidden="1" x14ac:dyDescent="0.2">
      <c r="A82" s="76" t="s">
        <v>122</v>
      </c>
      <c r="B82" s="76" t="s">
        <v>123</v>
      </c>
      <c r="C82" s="76" t="s">
        <v>124</v>
      </c>
      <c r="D82" s="76" t="s">
        <v>125</v>
      </c>
      <c r="E82" s="76" t="s">
        <v>293</v>
      </c>
      <c r="F82" s="76" t="s">
        <v>294</v>
      </c>
      <c r="G82" s="76" t="s">
        <v>62</v>
      </c>
      <c r="H82" s="123">
        <v>45807</v>
      </c>
      <c r="I82" s="123">
        <v>45807</v>
      </c>
      <c r="J82" s="76" t="s">
        <v>295</v>
      </c>
      <c r="K82" s="124">
        <v>-35595642</v>
      </c>
      <c r="L82" s="76" t="s">
        <v>8</v>
      </c>
      <c r="M82" s="75">
        <v>-37973.949999999997</v>
      </c>
      <c r="N82" s="76" t="s">
        <v>9</v>
      </c>
      <c r="O82" s="75">
        <v>-37973.949999999997</v>
      </c>
      <c r="P82" s="76" t="s">
        <v>10</v>
      </c>
      <c r="Q82" s="76" t="s">
        <v>170</v>
      </c>
      <c r="R82" s="76" t="s">
        <v>10</v>
      </c>
      <c r="S82" s="76" t="s">
        <v>10</v>
      </c>
      <c r="T82" s="76" t="s">
        <v>12</v>
      </c>
      <c r="U82" s="76" t="s">
        <v>29</v>
      </c>
      <c r="V82" s="76" t="s">
        <v>10</v>
      </c>
      <c r="W82" s="76" t="s">
        <v>10</v>
      </c>
      <c r="X82" s="76" t="s">
        <v>20478</v>
      </c>
      <c r="Y82" t="s">
        <v>20444</v>
      </c>
      <c r="Z82" t="s">
        <v>20486</v>
      </c>
      <c r="AA82" t="s">
        <v>20446</v>
      </c>
    </row>
    <row r="83" spans="1:27" hidden="1" x14ac:dyDescent="0.2">
      <c r="A83" s="76" t="s">
        <v>122</v>
      </c>
      <c r="B83" s="76" t="s">
        <v>123</v>
      </c>
      <c r="C83" s="76" t="s">
        <v>124</v>
      </c>
      <c r="D83" s="76" t="s">
        <v>125</v>
      </c>
      <c r="E83" s="76" t="s">
        <v>296</v>
      </c>
      <c r="F83" s="76" t="s">
        <v>297</v>
      </c>
      <c r="G83" s="76" t="s">
        <v>62</v>
      </c>
      <c r="H83" s="123">
        <v>45807</v>
      </c>
      <c r="I83" s="123">
        <v>45824</v>
      </c>
      <c r="J83" s="76" t="s">
        <v>278</v>
      </c>
      <c r="K83" s="124">
        <v>-1846925472</v>
      </c>
      <c r="L83" s="76" t="s">
        <v>8</v>
      </c>
      <c r="M83" s="75">
        <v>-1970327.06</v>
      </c>
      <c r="N83" s="76" t="s">
        <v>9</v>
      </c>
      <c r="O83" s="79">
        <v>-1970327.06</v>
      </c>
      <c r="P83" s="76" t="s">
        <v>10</v>
      </c>
      <c r="Q83" s="76" t="s">
        <v>298</v>
      </c>
      <c r="R83" s="76" t="s">
        <v>171</v>
      </c>
      <c r="S83" s="76" t="s">
        <v>10</v>
      </c>
      <c r="T83" s="76" t="s">
        <v>12</v>
      </c>
      <c r="U83" s="76" t="s">
        <v>34</v>
      </c>
      <c r="V83" s="76" t="s">
        <v>10</v>
      </c>
      <c r="W83" s="76" t="s">
        <v>10</v>
      </c>
      <c r="X83" s="76"/>
    </row>
    <row r="84" spans="1:27" hidden="1" x14ac:dyDescent="0.2">
      <c r="A84" s="76" t="s">
        <v>122</v>
      </c>
      <c r="B84" s="76" t="s">
        <v>123</v>
      </c>
      <c r="C84" s="76" t="s">
        <v>166</v>
      </c>
      <c r="D84" s="76" t="s">
        <v>125</v>
      </c>
      <c r="E84" s="76" t="s">
        <v>299</v>
      </c>
      <c r="F84" s="76" t="s">
        <v>300</v>
      </c>
      <c r="G84" s="76" t="s">
        <v>135</v>
      </c>
      <c r="H84" s="123">
        <v>45807</v>
      </c>
      <c r="I84" s="123">
        <v>45824</v>
      </c>
      <c r="J84" s="76" t="s">
        <v>278</v>
      </c>
      <c r="K84" s="124">
        <v>1846925472</v>
      </c>
      <c r="L84" s="76" t="s">
        <v>8</v>
      </c>
      <c r="M84" s="75">
        <v>1970327.06</v>
      </c>
      <c r="N84" s="76" t="s">
        <v>9</v>
      </c>
      <c r="O84" s="79">
        <v>1970327.06</v>
      </c>
      <c r="P84" s="76" t="s">
        <v>10</v>
      </c>
      <c r="Q84" s="76" t="s">
        <v>301</v>
      </c>
      <c r="R84" s="76" t="s">
        <v>301</v>
      </c>
      <c r="S84" s="76" t="s">
        <v>10</v>
      </c>
      <c r="T84" s="76" t="s">
        <v>12</v>
      </c>
      <c r="U84" s="76" t="s">
        <v>34</v>
      </c>
      <c r="V84" s="76" t="s">
        <v>10</v>
      </c>
      <c r="W84" s="76" t="s">
        <v>10</v>
      </c>
      <c r="X84" s="76"/>
    </row>
    <row r="85" spans="1:27" hidden="1" x14ac:dyDescent="0.2">
      <c r="A85" s="76" t="s">
        <v>122</v>
      </c>
      <c r="B85" s="76" t="s">
        <v>123</v>
      </c>
      <c r="C85" s="76" t="s">
        <v>124</v>
      </c>
      <c r="D85" s="76" t="s">
        <v>125</v>
      </c>
      <c r="E85" s="76" t="s">
        <v>302</v>
      </c>
      <c r="F85" s="76" t="s">
        <v>303</v>
      </c>
      <c r="G85" s="76" t="s">
        <v>135</v>
      </c>
      <c r="H85" s="123">
        <v>45807</v>
      </c>
      <c r="I85" s="123">
        <v>45824</v>
      </c>
      <c r="J85" s="76" t="s">
        <v>278</v>
      </c>
      <c r="K85" s="124">
        <v>1846925472</v>
      </c>
      <c r="L85" s="76" t="s">
        <v>8</v>
      </c>
      <c r="M85" s="75">
        <v>1970327.06</v>
      </c>
      <c r="N85" s="76" t="s">
        <v>9</v>
      </c>
      <c r="O85" s="75">
        <v>1970327.06</v>
      </c>
      <c r="P85" s="76" t="s">
        <v>10</v>
      </c>
      <c r="Q85" s="76" t="s">
        <v>301</v>
      </c>
      <c r="R85" s="76" t="s">
        <v>10</v>
      </c>
      <c r="S85" s="76" t="s">
        <v>10</v>
      </c>
      <c r="T85" s="76" t="s">
        <v>12</v>
      </c>
      <c r="U85" s="76" t="s">
        <v>34</v>
      </c>
      <c r="V85" s="76" t="s">
        <v>10</v>
      </c>
      <c r="W85" s="76" t="s">
        <v>10</v>
      </c>
      <c r="X85" s="76" t="s">
        <v>20477</v>
      </c>
      <c r="Y85" t="s">
        <v>20444</v>
      </c>
      <c r="Z85" t="s">
        <v>20486</v>
      </c>
      <c r="AA85" t="s">
        <v>20446</v>
      </c>
    </row>
    <row r="86" spans="1:27" hidden="1" x14ac:dyDescent="0.2">
      <c r="A86" s="76" t="s">
        <v>122</v>
      </c>
      <c r="B86" s="76" t="s">
        <v>123</v>
      </c>
      <c r="C86" s="76" t="s">
        <v>124</v>
      </c>
      <c r="D86" s="76" t="s">
        <v>125</v>
      </c>
      <c r="E86" s="76" t="s">
        <v>304</v>
      </c>
      <c r="F86" s="76" t="s">
        <v>305</v>
      </c>
      <c r="G86" s="76" t="s">
        <v>145</v>
      </c>
      <c r="H86" s="123">
        <v>45838</v>
      </c>
      <c r="I86" s="123">
        <v>45838</v>
      </c>
      <c r="J86" s="76" t="s">
        <v>306</v>
      </c>
      <c r="K86" s="124">
        <v>-3569070997</v>
      </c>
      <c r="L86" s="76" t="s">
        <v>8</v>
      </c>
      <c r="M86" s="75">
        <v>-3814169.53</v>
      </c>
      <c r="N86" s="76" t="s">
        <v>9</v>
      </c>
      <c r="O86" s="75">
        <v>-3814169.53</v>
      </c>
      <c r="P86" s="76" t="s">
        <v>10</v>
      </c>
      <c r="Q86" s="76" t="s">
        <v>307</v>
      </c>
      <c r="R86" s="76" t="s">
        <v>10</v>
      </c>
      <c r="S86" s="76" t="s">
        <v>10</v>
      </c>
      <c r="T86" s="76" t="s">
        <v>148</v>
      </c>
      <c r="U86" s="76" t="s">
        <v>34</v>
      </c>
      <c r="V86" s="76" t="s">
        <v>308</v>
      </c>
      <c r="W86" s="76" t="s">
        <v>10</v>
      </c>
      <c r="X86" s="76" t="s">
        <v>20478</v>
      </c>
      <c r="Y86" t="s">
        <v>20444</v>
      </c>
      <c r="Z86" t="s">
        <v>20486</v>
      </c>
      <c r="AA86" t="s">
        <v>20446</v>
      </c>
    </row>
    <row r="87" spans="1:27" hidden="1" x14ac:dyDescent="0.2">
      <c r="A87" s="76" t="s">
        <v>122</v>
      </c>
      <c r="B87" s="76" t="s">
        <v>123</v>
      </c>
      <c r="C87" s="76" t="s">
        <v>124</v>
      </c>
      <c r="D87" s="76" t="s">
        <v>125</v>
      </c>
      <c r="E87" s="76" t="s">
        <v>309</v>
      </c>
      <c r="F87" s="76" t="s">
        <v>310</v>
      </c>
      <c r="G87" s="76" t="s">
        <v>145</v>
      </c>
      <c r="H87" s="123">
        <v>45838</v>
      </c>
      <c r="I87" s="123">
        <v>45838</v>
      </c>
      <c r="J87" s="76" t="s">
        <v>311</v>
      </c>
      <c r="K87" s="124">
        <v>-70162317</v>
      </c>
      <c r="L87" s="76" t="s">
        <v>8</v>
      </c>
      <c r="M87" s="75">
        <v>-74980.570000000007</v>
      </c>
      <c r="N87" s="76" t="s">
        <v>9</v>
      </c>
      <c r="O87" s="75">
        <v>-74980.570000000007</v>
      </c>
      <c r="P87" s="76" t="s">
        <v>10</v>
      </c>
      <c r="Q87" s="76" t="s">
        <v>312</v>
      </c>
      <c r="R87" s="76" t="s">
        <v>10</v>
      </c>
      <c r="S87" s="76" t="s">
        <v>10</v>
      </c>
      <c r="T87" s="76" t="s">
        <v>148</v>
      </c>
      <c r="U87" s="76" t="s">
        <v>34</v>
      </c>
      <c r="V87" s="76" t="s">
        <v>313</v>
      </c>
      <c r="W87" s="76" t="s">
        <v>10</v>
      </c>
      <c r="X87" s="76" t="s">
        <v>20478</v>
      </c>
      <c r="Y87" t="s">
        <v>20444</v>
      </c>
      <c r="Z87" t="s">
        <v>20486</v>
      </c>
      <c r="AA87" t="s">
        <v>20446</v>
      </c>
    </row>
    <row r="88" spans="1:27" hidden="1" x14ac:dyDescent="0.2">
      <c r="A88" s="76" t="s">
        <v>122</v>
      </c>
      <c r="B88" s="76" t="s">
        <v>123</v>
      </c>
      <c r="C88" s="76" t="s">
        <v>124</v>
      </c>
      <c r="D88" s="76" t="s">
        <v>125</v>
      </c>
      <c r="E88" s="76" t="s">
        <v>314</v>
      </c>
      <c r="F88" s="76" t="s">
        <v>315</v>
      </c>
      <c r="G88" s="76" t="s">
        <v>145</v>
      </c>
      <c r="H88" s="123">
        <v>45838</v>
      </c>
      <c r="I88" s="123">
        <v>45838</v>
      </c>
      <c r="J88" s="76" t="s">
        <v>316</v>
      </c>
      <c r="K88" s="124">
        <v>-34953280</v>
      </c>
      <c r="L88" s="76" t="s">
        <v>8</v>
      </c>
      <c r="M88" s="75">
        <v>-37353.620000000003</v>
      </c>
      <c r="N88" s="76" t="s">
        <v>9</v>
      </c>
      <c r="O88" s="75">
        <v>-37353.620000000003</v>
      </c>
      <c r="P88" s="76" t="s">
        <v>10</v>
      </c>
      <c r="Q88" s="76" t="s">
        <v>317</v>
      </c>
      <c r="R88" s="76" t="s">
        <v>10</v>
      </c>
      <c r="S88" s="76" t="s">
        <v>10</v>
      </c>
      <c r="T88" s="76" t="s">
        <v>148</v>
      </c>
      <c r="U88" s="76" t="s">
        <v>34</v>
      </c>
      <c r="V88" s="76" t="s">
        <v>318</v>
      </c>
      <c r="W88" s="76" t="s">
        <v>10</v>
      </c>
      <c r="X88" s="76" t="s">
        <v>20478</v>
      </c>
      <c r="Y88" t="s">
        <v>20444</v>
      </c>
      <c r="Z88" t="s">
        <v>20486</v>
      </c>
      <c r="AA88" t="s">
        <v>20446</v>
      </c>
    </row>
    <row r="89" spans="1:27" hidden="1" x14ac:dyDescent="0.2">
      <c r="A89" s="76" t="s">
        <v>122</v>
      </c>
      <c r="B89" s="76" t="s">
        <v>123</v>
      </c>
      <c r="C89" s="76" t="s">
        <v>124</v>
      </c>
      <c r="D89" s="76" t="s">
        <v>125</v>
      </c>
      <c r="E89" s="76" t="s">
        <v>319</v>
      </c>
      <c r="F89" s="76" t="s">
        <v>320</v>
      </c>
      <c r="G89" s="76" t="s">
        <v>145</v>
      </c>
      <c r="H89" s="123">
        <v>45838</v>
      </c>
      <c r="I89" s="123">
        <v>45838</v>
      </c>
      <c r="J89" s="76" t="s">
        <v>321</v>
      </c>
      <c r="K89" s="124">
        <v>-121715967</v>
      </c>
      <c r="L89" s="76" t="s">
        <v>8</v>
      </c>
      <c r="M89" s="75">
        <v>-130074.56</v>
      </c>
      <c r="N89" s="76" t="s">
        <v>9</v>
      </c>
      <c r="O89" s="75">
        <v>-130074.56</v>
      </c>
      <c r="P89" s="76" t="s">
        <v>10</v>
      </c>
      <c r="Q89" s="76" t="s">
        <v>322</v>
      </c>
      <c r="R89" s="76" t="s">
        <v>10</v>
      </c>
      <c r="S89" s="76" t="s">
        <v>10</v>
      </c>
      <c r="T89" s="76" t="s">
        <v>148</v>
      </c>
      <c r="U89" s="76" t="s">
        <v>34</v>
      </c>
      <c r="V89" s="76" t="s">
        <v>323</v>
      </c>
      <c r="W89" s="76" t="s">
        <v>10</v>
      </c>
      <c r="X89" s="76" t="s">
        <v>20478</v>
      </c>
      <c r="Y89" t="s">
        <v>20444</v>
      </c>
      <c r="Z89" t="s">
        <v>20486</v>
      </c>
      <c r="AA89" t="s">
        <v>20446</v>
      </c>
    </row>
    <row r="90" spans="1:27" hidden="1" x14ac:dyDescent="0.2">
      <c r="A90" s="76" t="s">
        <v>122</v>
      </c>
      <c r="B90" s="76" t="s">
        <v>123</v>
      </c>
      <c r="C90" s="76" t="s">
        <v>124</v>
      </c>
      <c r="D90" s="76" t="s">
        <v>125</v>
      </c>
      <c r="E90" s="76" t="s">
        <v>324</v>
      </c>
      <c r="F90" s="76" t="s">
        <v>325</v>
      </c>
      <c r="G90" s="76" t="s">
        <v>62</v>
      </c>
      <c r="H90" s="123">
        <v>45838</v>
      </c>
      <c r="I90" s="123">
        <v>45838</v>
      </c>
      <c r="J90" s="76" t="s">
        <v>321</v>
      </c>
      <c r="K90" s="124">
        <v>-152109382</v>
      </c>
      <c r="L90" s="76" t="s">
        <v>8</v>
      </c>
      <c r="M90" s="75">
        <v>-162555.18</v>
      </c>
      <c r="N90" s="76" t="s">
        <v>9</v>
      </c>
      <c r="O90" s="75">
        <v>-162555.18</v>
      </c>
      <c r="P90" s="76" t="s">
        <v>10</v>
      </c>
      <c r="Q90" s="76" t="s">
        <v>170</v>
      </c>
      <c r="R90" s="76" t="s">
        <v>10</v>
      </c>
      <c r="S90" s="76" t="s">
        <v>10</v>
      </c>
      <c r="T90" s="76" t="s">
        <v>12</v>
      </c>
      <c r="U90" s="76" t="s">
        <v>34</v>
      </c>
      <c r="V90" s="76" t="s">
        <v>10</v>
      </c>
      <c r="W90" s="76" t="s">
        <v>10</v>
      </c>
      <c r="X90" s="76" t="s">
        <v>20478</v>
      </c>
      <c r="Y90" t="s">
        <v>20444</v>
      </c>
      <c r="Z90" t="s">
        <v>20486</v>
      </c>
      <c r="AA90" t="s">
        <v>20446</v>
      </c>
    </row>
    <row r="91" spans="1:27" hidden="1" x14ac:dyDescent="0.2">
      <c r="A91" s="76" t="s">
        <v>122</v>
      </c>
      <c r="B91" s="76" t="s">
        <v>123</v>
      </c>
      <c r="C91" s="76" t="s">
        <v>124</v>
      </c>
      <c r="D91" s="76" t="s">
        <v>125</v>
      </c>
      <c r="E91" s="76" t="s">
        <v>326</v>
      </c>
      <c r="F91" s="76" t="s">
        <v>327</v>
      </c>
      <c r="G91" s="76" t="s">
        <v>62</v>
      </c>
      <c r="H91" s="123">
        <v>45838</v>
      </c>
      <c r="I91" s="123">
        <v>45838</v>
      </c>
      <c r="J91" s="76" t="s">
        <v>328</v>
      </c>
      <c r="K91" s="124">
        <v>-3116996</v>
      </c>
      <c r="L91" s="76" t="s">
        <v>8</v>
      </c>
      <c r="M91" s="75">
        <v>-3331.05</v>
      </c>
      <c r="N91" s="76" t="s">
        <v>9</v>
      </c>
      <c r="O91" s="75">
        <v>-3331.05</v>
      </c>
      <c r="P91" s="76" t="s">
        <v>10</v>
      </c>
      <c r="Q91" s="76" t="s">
        <v>170</v>
      </c>
      <c r="R91" s="76" t="s">
        <v>10</v>
      </c>
      <c r="S91" s="76" t="s">
        <v>10</v>
      </c>
      <c r="T91" s="76" t="s">
        <v>12</v>
      </c>
      <c r="U91" s="76" t="s">
        <v>34</v>
      </c>
      <c r="V91" s="76" t="s">
        <v>10</v>
      </c>
      <c r="W91" s="76" t="s">
        <v>10</v>
      </c>
      <c r="X91" s="76" t="s">
        <v>20478</v>
      </c>
      <c r="Y91" t="s">
        <v>20444</v>
      </c>
      <c r="Z91" t="s">
        <v>20486</v>
      </c>
      <c r="AA91" t="s">
        <v>20446</v>
      </c>
    </row>
    <row r="92" spans="1:27" hidden="1" x14ac:dyDescent="0.2">
      <c r="A92" s="76" t="s">
        <v>122</v>
      </c>
      <c r="B92" s="76" t="s">
        <v>123</v>
      </c>
      <c r="C92" s="76" t="s">
        <v>124</v>
      </c>
      <c r="D92" s="76" t="s">
        <v>125</v>
      </c>
      <c r="E92" s="76" t="s">
        <v>329</v>
      </c>
      <c r="F92" s="76" t="s">
        <v>330</v>
      </c>
      <c r="G92" s="76" t="s">
        <v>62</v>
      </c>
      <c r="H92" s="123">
        <v>45838</v>
      </c>
      <c r="I92" s="123">
        <v>45838</v>
      </c>
      <c r="J92" s="76" t="s">
        <v>331</v>
      </c>
      <c r="K92" s="124">
        <v>-1558498</v>
      </c>
      <c r="L92" s="76" t="s">
        <v>8</v>
      </c>
      <c r="M92" s="75">
        <v>-1665.52</v>
      </c>
      <c r="N92" s="76" t="s">
        <v>9</v>
      </c>
      <c r="O92" s="75">
        <v>-1665.52</v>
      </c>
      <c r="P92" s="76" t="s">
        <v>10</v>
      </c>
      <c r="Q92" s="76" t="s">
        <v>170</v>
      </c>
      <c r="R92" s="76" t="s">
        <v>10</v>
      </c>
      <c r="S92" s="76" t="s">
        <v>10</v>
      </c>
      <c r="T92" s="76" t="s">
        <v>12</v>
      </c>
      <c r="U92" s="76" t="s">
        <v>34</v>
      </c>
      <c r="V92" s="76" t="s">
        <v>10</v>
      </c>
      <c r="W92" s="76" t="s">
        <v>10</v>
      </c>
      <c r="X92" s="76" t="s">
        <v>20478</v>
      </c>
      <c r="Y92" t="s">
        <v>20444</v>
      </c>
      <c r="Z92" t="s">
        <v>20486</v>
      </c>
      <c r="AA92" t="s">
        <v>20446</v>
      </c>
    </row>
    <row r="93" spans="1:27" hidden="1" x14ac:dyDescent="0.2">
      <c r="A93" s="76" t="s">
        <v>122</v>
      </c>
      <c r="B93" s="76" t="s">
        <v>123</v>
      </c>
      <c r="C93" s="76" t="s">
        <v>124</v>
      </c>
      <c r="D93" s="76" t="s">
        <v>125</v>
      </c>
      <c r="E93" s="76" t="s">
        <v>332</v>
      </c>
      <c r="F93" s="76" t="s">
        <v>333</v>
      </c>
      <c r="G93" s="76" t="s">
        <v>62</v>
      </c>
      <c r="H93" s="123">
        <v>45838</v>
      </c>
      <c r="I93" s="123">
        <v>45838</v>
      </c>
      <c r="J93" s="76" t="s">
        <v>334</v>
      </c>
      <c r="K93" s="124">
        <v>-10212912</v>
      </c>
      <c r="L93" s="76" t="s">
        <v>8</v>
      </c>
      <c r="M93" s="75">
        <v>-10914.26</v>
      </c>
      <c r="N93" s="76" t="s">
        <v>9</v>
      </c>
      <c r="O93" s="75">
        <v>-10914.26</v>
      </c>
      <c r="P93" s="76" t="s">
        <v>10</v>
      </c>
      <c r="Q93" s="76" t="s">
        <v>170</v>
      </c>
      <c r="R93" s="76" t="s">
        <v>10</v>
      </c>
      <c r="S93" s="76" t="s">
        <v>10</v>
      </c>
      <c r="T93" s="76" t="s">
        <v>12</v>
      </c>
      <c r="U93" s="76" t="s">
        <v>34</v>
      </c>
      <c r="V93" s="76" t="s">
        <v>10</v>
      </c>
      <c r="W93" s="76" t="s">
        <v>10</v>
      </c>
      <c r="X93" s="76" t="s">
        <v>20478</v>
      </c>
      <c r="Y93" t="s">
        <v>20444</v>
      </c>
      <c r="Z93" t="s">
        <v>20486</v>
      </c>
      <c r="AA93" t="s">
        <v>20446</v>
      </c>
    </row>
    <row r="94" spans="1:27" hidden="1" x14ac:dyDescent="0.2">
      <c r="A94" s="76" t="s">
        <v>122</v>
      </c>
      <c r="B94" s="76" t="s">
        <v>123</v>
      </c>
      <c r="C94" s="76" t="s">
        <v>124</v>
      </c>
      <c r="D94" s="76" t="s">
        <v>125</v>
      </c>
      <c r="E94" s="76" t="s">
        <v>335</v>
      </c>
      <c r="F94" s="76" t="s">
        <v>336</v>
      </c>
      <c r="G94" s="76" t="s">
        <v>76</v>
      </c>
      <c r="H94" s="123">
        <v>45686</v>
      </c>
      <c r="I94" s="123">
        <v>45686</v>
      </c>
      <c r="J94" s="76" t="s">
        <v>43</v>
      </c>
      <c r="K94" s="75">
        <v>88897.32</v>
      </c>
      <c r="L94" s="76" t="s">
        <v>9</v>
      </c>
      <c r="M94" s="75">
        <v>88897.32</v>
      </c>
      <c r="N94" s="76" t="s">
        <v>9</v>
      </c>
      <c r="O94" s="79">
        <v>88897.32</v>
      </c>
      <c r="P94" s="76" t="s">
        <v>10</v>
      </c>
      <c r="Q94" s="76" t="s">
        <v>10</v>
      </c>
      <c r="R94" s="76" t="s">
        <v>335</v>
      </c>
      <c r="S94" s="76" t="s">
        <v>10</v>
      </c>
      <c r="T94" s="76" t="s">
        <v>337</v>
      </c>
      <c r="U94" s="76" t="s">
        <v>13</v>
      </c>
      <c r="V94" s="76" t="s">
        <v>10</v>
      </c>
      <c r="W94" s="76" t="s">
        <v>10</v>
      </c>
      <c r="X94" s="76"/>
    </row>
    <row r="95" spans="1:27" hidden="1" x14ac:dyDescent="0.2">
      <c r="A95" t="s">
        <v>122</v>
      </c>
      <c r="B95" t="s">
        <v>123</v>
      </c>
      <c r="C95" t="s">
        <v>124</v>
      </c>
      <c r="D95" t="s">
        <v>125</v>
      </c>
      <c r="E95" t="s">
        <v>338</v>
      </c>
      <c r="F95" t="s">
        <v>339</v>
      </c>
      <c r="G95" t="s">
        <v>42</v>
      </c>
      <c r="H95" s="2">
        <v>45663</v>
      </c>
      <c r="I95" s="2">
        <v>45663</v>
      </c>
      <c r="J95" t="s">
        <v>43</v>
      </c>
      <c r="K95" s="4">
        <v>-56209.15</v>
      </c>
      <c r="L95" t="s">
        <v>9</v>
      </c>
      <c r="M95" s="4">
        <v>-57325.26</v>
      </c>
      <c r="N95" t="s">
        <v>9</v>
      </c>
      <c r="O95" s="4">
        <v>-57325.26</v>
      </c>
      <c r="P95" t="s">
        <v>10</v>
      </c>
      <c r="Q95" t="s">
        <v>338</v>
      </c>
      <c r="R95" t="s">
        <v>338</v>
      </c>
      <c r="S95" t="s">
        <v>10</v>
      </c>
      <c r="T95" t="s">
        <v>44</v>
      </c>
      <c r="U95" t="s">
        <v>13</v>
      </c>
      <c r="V95" t="s">
        <v>10</v>
      </c>
      <c r="W95" t="s">
        <v>10</v>
      </c>
      <c r="X95" t="s">
        <v>20309</v>
      </c>
    </row>
    <row r="96" spans="1:27" hidden="1" x14ac:dyDescent="0.2">
      <c r="A96" s="76" t="s">
        <v>122</v>
      </c>
      <c r="B96" s="76" t="s">
        <v>123</v>
      </c>
      <c r="C96" s="76" t="s">
        <v>124</v>
      </c>
      <c r="D96" s="76" t="s">
        <v>125</v>
      </c>
      <c r="E96" s="76" t="s">
        <v>335</v>
      </c>
      <c r="F96" s="76" t="s">
        <v>340</v>
      </c>
      <c r="G96" s="76" t="s">
        <v>113</v>
      </c>
      <c r="H96" s="123">
        <v>45686</v>
      </c>
      <c r="I96" s="123">
        <v>45686</v>
      </c>
      <c r="J96" s="76" t="s">
        <v>43</v>
      </c>
      <c r="K96" s="75">
        <v>-88897.32</v>
      </c>
      <c r="L96" s="76" t="s">
        <v>9</v>
      </c>
      <c r="M96" s="75">
        <v>-88897.32</v>
      </c>
      <c r="N96" s="76" t="s">
        <v>9</v>
      </c>
      <c r="O96" s="79">
        <v>-88897.32</v>
      </c>
      <c r="P96" s="76" t="s">
        <v>10</v>
      </c>
      <c r="Q96" s="76" t="s">
        <v>10</v>
      </c>
      <c r="R96" s="76" t="s">
        <v>335</v>
      </c>
      <c r="S96" s="76" t="s">
        <v>10</v>
      </c>
      <c r="T96" s="76" t="s">
        <v>337</v>
      </c>
      <c r="U96" s="76" t="s">
        <v>13</v>
      </c>
      <c r="V96" s="76" t="s">
        <v>10</v>
      </c>
      <c r="W96" s="76" t="s">
        <v>10</v>
      </c>
      <c r="X96" s="76"/>
    </row>
    <row r="97" spans="1:24" hidden="1" x14ac:dyDescent="0.2">
      <c r="A97" s="76" t="s">
        <v>122</v>
      </c>
      <c r="B97" s="76" t="s">
        <v>123</v>
      </c>
      <c r="C97" s="76" t="s">
        <v>124</v>
      </c>
      <c r="D97" s="76" t="s">
        <v>125</v>
      </c>
      <c r="E97" s="76" t="s">
        <v>53</v>
      </c>
      <c r="F97" s="76" t="s">
        <v>341</v>
      </c>
      <c r="G97" s="76" t="s">
        <v>55</v>
      </c>
      <c r="H97" s="123">
        <v>45693</v>
      </c>
      <c r="I97" s="123">
        <v>45693</v>
      </c>
      <c r="J97" s="76" t="s">
        <v>152</v>
      </c>
      <c r="K97" s="124">
        <v>3691650357</v>
      </c>
      <c r="L97" s="76" t="s">
        <v>8</v>
      </c>
      <c r="M97" s="75">
        <v>3736110.07</v>
      </c>
      <c r="N97" s="76" t="s">
        <v>9</v>
      </c>
      <c r="O97" s="79">
        <v>3736110.07</v>
      </c>
      <c r="P97" s="76" t="s">
        <v>10</v>
      </c>
      <c r="Q97" s="76" t="s">
        <v>10</v>
      </c>
      <c r="R97" s="76" t="s">
        <v>53</v>
      </c>
      <c r="S97" s="76" t="s">
        <v>10</v>
      </c>
      <c r="T97" s="76" t="s">
        <v>12</v>
      </c>
      <c r="U97" s="76" t="s">
        <v>17</v>
      </c>
      <c r="V97" s="76" t="s">
        <v>10</v>
      </c>
      <c r="W97" s="76" t="s">
        <v>10</v>
      </c>
      <c r="X97" s="76"/>
    </row>
    <row r="98" spans="1:24" hidden="1" x14ac:dyDescent="0.2">
      <c r="A98" s="76" t="s">
        <v>122</v>
      </c>
      <c r="B98" s="76" t="s">
        <v>123</v>
      </c>
      <c r="C98" s="76" t="s">
        <v>124</v>
      </c>
      <c r="D98" s="76" t="s">
        <v>125</v>
      </c>
      <c r="E98" s="76" t="s">
        <v>53</v>
      </c>
      <c r="F98" s="76" t="s">
        <v>341</v>
      </c>
      <c r="G98" s="76" t="s">
        <v>55</v>
      </c>
      <c r="H98" s="123">
        <v>45693</v>
      </c>
      <c r="I98" s="123">
        <v>45693</v>
      </c>
      <c r="J98" s="76" t="s">
        <v>152</v>
      </c>
      <c r="K98" s="124">
        <v>-3691650357</v>
      </c>
      <c r="L98" s="76" t="s">
        <v>8</v>
      </c>
      <c r="M98" s="75">
        <v>-3736110.07</v>
      </c>
      <c r="N98" s="76" t="s">
        <v>9</v>
      </c>
      <c r="O98" s="79">
        <v>-3736110.07</v>
      </c>
      <c r="P98" s="76" t="s">
        <v>10</v>
      </c>
      <c r="Q98" s="76" t="s">
        <v>10</v>
      </c>
      <c r="R98" s="76" t="s">
        <v>53</v>
      </c>
      <c r="S98" s="76" t="s">
        <v>10</v>
      </c>
      <c r="T98" s="76" t="s">
        <v>12</v>
      </c>
      <c r="U98" s="76" t="s">
        <v>17</v>
      </c>
      <c r="V98" s="76" t="s">
        <v>10</v>
      </c>
      <c r="W98" s="76" t="s">
        <v>10</v>
      </c>
      <c r="X98" s="76"/>
    </row>
    <row r="99" spans="1:24" hidden="1" x14ac:dyDescent="0.2">
      <c r="A99" s="76" t="s">
        <v>122</v>
      </c>
      <c r="B99" s="76" t="s">
        <v>123</v>
      </c>
      <c r="C99" s="76" t="s">
        <v>124</v>
      </c>
      <c r="D99" s="76" t="s">
        <v>125</v>
      </c>
      <c r="E99" s="76" t="s">
        <v>342</v>
      </c>
      <c r="F99" s="76" t="s">
        <v>343</v>
      </c>
      <c r="G99" s="76" t="s">
        <v>344</v>
      </c>
      <c r="H99" s="123">
        <v>45657</v>
      </c>
      <c r="I99" s="123">
        <v>45658</v>
      </c>
      <c r="J99" s="76" t="s">
        <v>129</v>
      </c>
      <c r="K99" s="124">
        <v>-56873540</v>
      </c>
      <c r="L99" s="76" t="s">
        <v>8</v>
      </c>
      <c r="M99" s="75">
        <v>-57325.26</v>
      </c>
      <c r="N99" s="76" t="s">
        <v>9</v>
      </c>
      <c r="O99" s="79">
        <v>-57325.26</v>
      </c>
      <c r="P99" s="76" t="s">
        <v>10</v>
      </c>
      <c r="Q99" s="76" t="s">
        <v>342</v>
      </c>
      <c r="R99" s="76" t="s">
        <v>342</v>
      </c>
      <c r="S99" s="76" t="s">
        <v>10</v>
      </c>
      <c r="T99" s="76" t="s">
        <v>345</v>
      </c>
      <c r="U99" s="76" t="s">
        <v>13</v>
      </c>
      <c r="V99" s="76" t="s">
        <v>10</v>
      </c>
      <c r="W99" s="76" t="s">
        <v>10</v>
      </c>
      <c r="X99" s="76"/>
    </row>
    <row r="100" spans="1:24" hidden="1" x14ac:dyDescent="0.2">
      <c r="A100" s="76" t="s">
        <v>122</v>
      </c>
      <c r="B100" s="76" t="s">
        <v>123</v>
      </c>
      <c r="C100" s="76" t="s">
        <v>124</v>
      </c>
      <c r="D100" s="76" t="s">
        <v>125</v>
      </c>
      <c r="E100" s="76" t="s">
        <v>346</v>
      </c>
      <c r="F100" s="76" t="s">
        <v>347</v>
      </c>
      <c r="G100" s="76" t="s">
        <v>344</v>
      </c>
      <c r="H100" s="123">
        <v>45656</v>
      </c>
      <c r="I100" s="123">
        <v>45658</v>
      </c>
      <c r="J100" s="76" t="s">
        <v>136</v>
      </c>
      <c r="K100" s="124">
        <v>-99971008</v>
      </c>
      <c r="L100" s="76" t="s">
        <v>8</v>
      </c>
      <c r="M100" s="75">
        <v>-100765.04</v>
      </c>
      <c r="N100" s="76" t="s">
        <v>9</v>
      </c>
      <c r="O100" s="79">
        <v>-100765.04</v>
      </c>
      <c r="P100" s="76" t="s">
        <v>10</v>
      </c>
      <c r="Q100" s="76" t="s">
        <v>348</v>
      </c>
      <c r="R100" s="76" t="s">
        <v>346</v>
      </c>
      <c r="S100" s="76" t="s">
        <v>10</v>
      </c>
      <c r="T100" s="76" t="s">
        <v>345</v>
      </c>
      <c r="U100" s="76" t="s">
        <v>13</v>
      </c>
      <c r="V100" s="76" t="s">
        <v>10</v>
      </c>
      <c r="W100" s="76" t="s">
        <v>10</v>
      </c>
      <c r="X100" s="76"/>
    </row>
    <row r="101" spans="1:24" hidden="1" x14ac:dyDescent="0.2">
      <c r="A101" s="76" t="s">
        <v>122</v>
      </c>
      <c r="B101" s="76" t="s">
        <v>123</v>
      </c>
      <c r="C101" s="76" t="s">
        <v>124</v>
      </c>
      <c r="D101" s="76" t="s">
        <v>125</v>
      </c>
      <c r="E101" s="76" t="s">
        <v>349</v>
      </c>
      <c r="F101" s="76" t="s">
        <v>350</v>
      </c>
      <c r="G101" s="76" t="s">
        <v>351</v>
      </c>
      <c r="H101" s="123">
        <v>45688</v>
      </c>
      <c r="I101" s="123">
        <v>45688</v>
      </c>
      <c r="J101" s="76" t="s">
        <v>140</v>
      </c>
      <c r="K101" s="124">
        <v>416023197</v>
      </c>
      <c r="L101" s="76" t="s">
        <v>8</v>
      </c>
      <c r="M101" s="75">
        <v>421033.5</v>
      </c>
      <c r="N101" s="76" t="s">
        <v>9</v>
      </c>
      <c r="O101" s="79">
        <v>421033.5</v>
      </c>
      <c r="P101" s="76" t="s">
        <v>10</v>
      </c>
      <c r="Q101" s="76" t="s">
        <v>349</v>
      </c>
      <c r="R101" s="76" t="s">
        <v>349</v>
      </c>
      <c r="S101" s="76" t="s">
        <v>10</v>
      </c>
      <c r="T101" s="76" t="s">
        <v>345</v>
      </c>
      <c r="U101" s="76" t="s">
        <v>13</v>
      </c>
      <c r="V101" s="76" t="s">
        <v>10</v>
      </c>
      <c r="W101" s="76" t="s">
        <v>10</v>
      </c>
      <c r="X101" s="76"/>
    </row>
    <row r="102" spans="1:24" hidden="1" x14ac:dyDescent="0.2">
      <c r="A102" t="s">
        <v>122</v>
      </c>
      <c r="B102" t="s">
        <v>123</v>
      </c>
      <c r="C102" t="s">
        <v>124</v>
      </c>
      <c r="D102" t="s">
        <v>125</v>
      </c>
      <c r="E102" t="s">
        <v>338</v>
      </c>
      <c r="F102" t="s">
        <v>352</v>
      </c>
      <c r="G102" t="s">
        <v>344</v>
      </c>
      <c r="H102" s="2">
        <v>45695</v>
      </c>
      <c r="I102" s="2">
        <v>45695</v>
      </c>
      <c r="J102" t="s">
        <v>43</v>
      </c>
      <c r="K102" s="4">
        <v>-533277.74</v>
      </c>
      <c r="L102" t="s">
        <v>9</v>
      </c>
      <c r="M102" s="4">
        <v>-521798.54</v>
      </c>
      <c r="N102" t="s">
        <v>9</v>
      </c>
      <c r="O102" s="4">
        <v>-521798.54</v>
      </c>
      <c r="P102" t="s">
        <v>10</v>
      </c>
      <c r="Q102" t="s">
        <v>338</v>
      </c>
      <c r="R102" t="s">
        <v>338</v>
      </c>
      <c r="S102" t="s">
        <v>10</v>
      </c>
      <c r="T102" t="s">
        <v>44</v>
      </c>
      <c r="U102" t="s">
        <v>17</v>
      </c>
      <c r="V102" t="s">
        <v>10</v>
      </c>
      <c r="W102" t="s">
        <v>10</v>
      </c>
      <c r="X102" t="s">
        <v>20309</v>
      </c>
    </row>
    <row r="103" spans="1:24" hidden="1" x14ac:dyDescent="0.2">
      <c r="A103" s="76" t="s">
        <v>122</v>
      </c>
      <c r="B103" s="76" t="s">
        <v>123</v>
      </c>
      <c r="C103" s="76" t="s">
        <v>124</v>
      </c>
      <c r="D103" s="76" t="s">
        <v>125</v>
      </c>
      <c r="E103" s="76" t="s">
        <v>349</v>
      </c>
      <c r="F103" s="76" t="s">
        <v>353</v>
      </c>
      <c r="G103" s="76" t="s">
        <v>344</v>
      </c>
      <c r="H103" s="123">
        <v>45688</v>
      </c>
      <c r="I103" s="123">
        <v>45689</v>
      </c>
      <c r="J103" s="76" t="s">
        <v>140</v>
      </c>
      <c r="K103" s="124">
        <v>-416023197</v>
      </c>
      <c r="L103" s="76" t="s">
        <v>8</v>
      </c>
      <c r="M103" s="75">
        <v>-421033.5</v>
      </c>
      <c r="N103" s="76" t="s">
        <v>9</v>
      </c>
      <c r="O103" s="79">
        <v>-421033.5</v>
      </c>
      <c r="P103" s="76" t="s">
        <v>10</v>
      </c>
      <c r="Q103" s="76" t="s">
        <v>349</v>
      </c>
      <c r="R103" s="76" t="s">
        <v>349</v>
      </c>
      <c r="S103" s="76" t="s">
        <v>10</v>
      </c>
      <c r="T103" s="76" t="s">
        <v>345</v>
      </c>
      <c r="U103" s="76" t="s">
        <v>17</v>
      </c>
      <c r="V103" s="76" t="s">
        <v>10</v>
      </c>
      <c r="W103" s="76" t="s">
        <v>10</v>
      </c>
      <c r="X103" s="76"/>
    </row>
    <row r="104" spans="1:24" hidden="1" x14ac:dyDescent="0.2">
      <c r="A104" s="76" t="s">
        <v>122</v>
      </c>
      <c r="B104" s="76" t="s">
        <v>123</v>
      </c>
      <c r="C104" s="76" t="s">
        <v>124</v>
      </c>
      <c r="D104" s="76" t="s">
        <v>125</v>
      </c>
      <c r="E104" s="76" t="s">
        <v>354</v>
      </c>
      <c r="F104" s="76" t="s">
        <v>355</v>
      </c>
      <c r="G104" s="76" t="s">
        <v>351</v>
      </c>
      <c r="H104" s="123">
        <v>45716</v>
      </c>
      <c r="I104" s="123">
        <v>45716</v>
      </c>
      <c r="J104" s="76" t="s">
        <v>184</v>
      </c>
      <c r="K104" s="124">
        <v>284803042</v>
      </c>
      <c r="L104" s="76" t="s">
        <v>8</v>
      </c>
      <c r="M104" s="75">
        <v>299411.32</v>
      </c>
      <c r="N104" s="76" t="s">
        <v>9</v>
      </c>
      <c r="O104" s="79">
        <v>299411.32</v>
      </c>
      <c r="P104" s="76" t="s">
        <v>10</v>
      </c>
      <c r="Q104" s="76" t="s">
        <v>354</v>
      </c>
      <c r="R104" s="76" t="s">
        <v>354</v>
      </c>
      <c r="S104" s="76" t="s">
        <v>10</v>
      </c>
      <c r="T104" s="76" t="s">
        <v>345</v>
      </c>
      <c r="U104" s="76" t="s">
        <v>17</v>
      </c>
      <c r="V104" s="76" t="s">
        <v>10</v>
      </c>
      <c r="W104" s="76" t="s">
        <v>10</v>
      </c>
      <c r="X104" s="76"/>
    </row>
    <row r="105" spans="1:24" hidden="1" x14ac:dyDescent="0.2">
      <c r="A105" s="76" t="s">
        <v>122</v>
      </c>
      <c r="B105" s="76" t="s">
        <v>123</v>
      </c>
      <c r="C105" s="76" t="s">
        <v>124</v>
      </c>
      <c r="D105" s="76" t="s">
        <v>125</v>
      </c>
      <c r="E105" s="76" t="s">
        <v>356</v>
      </c>
      <c r="F105" s="76" t="s">
        <v>357</v>
      </c>
      <c r="G105" s="76" t="s">
        <v>351</v>
      </c>
      <c r="H105" s="123">
        <v>45716</v>
      </c>
      <c r="I105" s="123">
        <v>45716</v>
      </c>
      <c r="J105" s="76" t="s">
        <v>204</v>
      </c>
      <c r="K105" s="124">
        <v>29673195</v>
      </c>
      <c r="L105" s="76" t="s">
        <v>8</v>
      </c>
      <c r="M105" s="75">
        <v>31195.21</v>
      </c>
      <c r="N105" s="76" t="s">
        <v>9</v>
      </c>
      <c r="O105" s="79">
        <v>31195.21</v>
      </c>
      <c r="P105" s="76" t="s">
        <v>10</v>
      </c>
      <c r="Q105" s="76" t="s">
        <v>356</v>
      </c>
      <c r="R105" s="76" t="s">
        <v>356</v>
      </c>
      <c r="S105" s="76" t="s">
        <v>10</v>
      </c>
      <c r="T105" s="76" t="s">
        <v>345</v>
      </c>
      <c r="U105" s="76" t="s">
        <v>17</v>
      </c>
      <c r="V105" s="76" t="s">
        <v>10</v>
      </c>
      <c r="W105" s="76" t="s">
        <v>10</v>
      </c>
      <c r="X105" s="76"/>
    </row>
    <row r="106" spans="1:24" hidden="1" x14ac:dyDescent="0.2">
      <c r="A106" s="76" t="s">
        <v>122</v>
      </c>
      <c r="B106" s="76" t="s">
        <v>123</v>
      </c>
      <c r="C106" s="76" t="s">
        <v>124</v>
      </c>
      <c r="D106" s="76" t="s">
        <v>125</v>
      </c>
      <c r="E106" s="76" t="s">
        <v>358</v>
      </c>
      <c r="F106" s="76" t="s">
        <v>359</v>
      </c>
      <c r="G106" s="76" t="s">
        <v>351</v>
      </c>
      <c r="H106" s="123">
        <v>45716</v>
      </c>
      <c r="I106" s="123">
        <v>45716</v>
      </c>
      <c r="J106" s="76" t="s">
        <v>360</v>
      </c>
      <c r="K106" s="124">
        <v>1782268</v>
      </c>
      <c r="L106" s="76" t="s">
        <v>8</v>
      </c>
      <c r="M106" s="75">
        <v>1873.69</v>
      </c>
      <c r="N106" s="76" t="s">
        <v>9</v>
      </c>
      <c r="O106" s="79">
        <v>1873.69</v>
      </c>
      <c r="P106" s="76" t="s">
        <v>10</v>
      </c>
      <c r="Q106" s="76" t="s">
        <v>358</v>
      </c>
      <c r="R106" s="76" t="s">
        <v>358</v>
      </c>
      <c r="S106" s="76" t="s">
        <v>10</v>
      </c>
      <c r="T106" s="76" t="s">
        <v>345</v>
      </c>
      <c r="U106" s="76" t="s">
        <v>17</v>
      </c>
      <c r="V106" s="76" t="s">
        <v>10</v>
      </c>
      <c r="W106" s="76" t="s">
        <v>10</v>
      </c>
      <c r="X106" s="76"/>
    </row>
    <row r="107" spans="1:24" hidden="1" x14ac:dyDescent="0.2">
      <c r="A107" s="76" t="s">
        <v>122</v>
      </c>
      <c r="B107" s="76" t="s">
        <v>123</v>
      </c>
      <c r="C107" s="76" t="s">
        <v>124</v>
      </c>
      <c r="D107" s="76" t="s">
        <v>125</v>
      </c>
      <c r="E107" s="76" t="s">
        <v>356</v>
      </c>
      <c r="F107" s="76" t="s">
        <v>361</v>
      </c>
      <c r="G107" s="76" t="s">
        <v>344</v>
      </c>
      <c r="H107" s="123">
        <v>45716</v>
      </c>
      <c r="I107" s="123">
        <v>45716</v>
      </c>
      <c r="J107" s="76" t="s">
        <v>204</v>
      </c>
      <c r="K107" s="124">
        <v>-29673195</v>
      </c>
      <c r="L107" s="76" t="s">
        <v>8</v>
      </c>
      <c r="M107" s="75">
        <v>-31195.21</v>
      </c>
      <c r="N107" s="76" t="s">
        <v>9</v>
      </c>
      <c r="O107" s="79">
        <v>-31195.21</v>
      </c>
      <c r="P107" s="76" t="s">
        <v>10</v>
      </c>
      <c r="Q107" s="76" t="s">
        <v>356</v>
      </c>
      <c r="R107" s="76" t="s">
        <v>356</v>
      </c>
      <c r="S107" s="76" t="s">
        <v>10</v>
      </c>
      <c r="T107" s="76" t="s">
        <v>345</v>
      </c>
      <c r="U107" s="76" t="s">
        <v>17</v>
      </c>
      <c r="V107" s="76" t="s">
        <v>10</v>
      </c>
      <c r="W107" s="76" t="s">
        <v>10</v>
      </c>
      <c r="X107" s="76"/>
    </row>
    <row r="108" spans="1:24" hidden="1" x14ac:dyDescent="0.2">
      <c r="A108" s="76" t="s">
        <v>122</v>
      </c>
      <c r="B108" s="76" t="s">
        <v>123</v>
      </c>
      <c r="C108" s="76" t="s">
        <v>124</v>
      </c>
      <c r="D108" s="76" t="s">
        <v>125</v>
      </c>
      <c r="E108" s="76" t="s">
        <v>358</v>
      </c>
      <c r="F108" s="76" t="s">
        <v>362</v>
      </c>
      <c r="G108" s="76" t="s">
        <v>344</v>
      </c>
      <c r="H108" s="123">
        <v>45716</v>
      </c>
      <c r="I108" s="123">
        <v>45716</v>
      </c>
      <c r="J108" s="76" t="s">
        <v>360</v>
      </c>
      <c r="K108" s="124">
        <v>-1782268</v>
      </c>
      <c r="L108" s="76" t="s">
        <v>8</v>
      </c>
      <c r="M108" s="75">
        <v>-1873.69</v>
      </c>
      <c r="N108" s="76" t="s">
        <v>9</v>
      </c>
      <c r="O108" s="79">
        <v>-1873.69</v>
      </c>
      <c r="P108" s="76" t="s">
        <v>10</v>
      </c>
      <c r="Q108" s="76" t="s">
        <v>358</v>
      </c>
      <c r="R108" s="76" t="s">
        <v>358</v>
      </c>
      <c r="S108" s="76" t="s">
        <v>10</v>
      </c>
      <c r="T108" s="76" t="s">
        <v>345</v>
      </c>
      <c r="U108" s="76" t="s">
        <v>17</v>
      </c>
      <c r="V108" s="76" t="s">
        <v>10</v>
      </c>
      <c r="W108" s="76" t="s">
        <v>10</v>
      </c>
      <c r="X108" s="76"/>
    </row>
    <row r="109" spans="1:24" hidden="1" x14ac:dyDescent="0.2">
      <c r="A109" s="76" t="s">
        <v>122</v>
      </c>
      <c r="B109" s="76" t="s">
        <v>123</v>
      </c>
      <c r="C109" s="76" t="s">
        <v>124</v>
      </c>
      <c r="D109" s="76" t="s">
        <v>125</v>
      </c>
      <c r="E109" s="76" t="s">
        <v>363</v>
      </c>
      <c r="F109" s="76" t="s">
        <v>364</v>
      </c>
      <c r="G109" s="76" t="s">
        <v>351</v>
      </c>
      <c r="H109" s="123">
        <v>45716</v>
      </c>
      <c r="I109" s="123">
        <v>45716</v>
      </c>
      <c r="J109" s="76" t="s">
        <v>248</v>
      </c>
      <c r="K109" s="124">
        <v>11849073</v>
      </c>
      <c r="L109" s="76" t="s">
        <v>8</v>
      </c>
      <c r="M109" s="75">
        <v>12456.84</v>
      </c>
      <c r="N109" s="76" t="s">
        <v>9</v>
      </c>
      <c r="O109" s="79">
        <v>12456.84</v>
      </c>
      <c r="P109" s="76" t="s">
        <v>10</v>
      </c>
      <c r="Q109" s="76" t="s">
        <v>363</v>
      </c>
      <c r="R109" s="76" t="s">
        <v>363</v>
      </c>
      <c r="S109" s="76" t="s">
        <v>10</v>
      </c>
      <c r="T109" s="76" t="s">
        <v>345</v>
      </c>
      <c r="U109" s="76" t="s">
        <v>17</v>
      </c>
      <c r="V109" s="76" t="s">
        <v>10</v>
      </c>
      <c r="W109" s="76" t="s">
        <v>10</v>
      </c>
      <c r="X109" s="76"/>
    </row>
    <row r="110" spans="1:24" hidden="1" x14ac:dyDescent="0.2">
      <c r="A110" t="s">
        <v>122</v>
      </c>
      <c r="B110" t="s">
        <v>123</v>
      </c>
      <c r="C110" t="s">
        <v>124</v>
      </c>
      <c r="D110" t="s">
        <v>125</v>
      </c>
      <c r="E110" t="s">
        <v>338</v>
      </c>
      <c r="F110" t="s">
        <v>365</v>
      </c>
      <c r="G110" t="s">
        <v>42</v>
      </c>
      <c r="H110" s="2">
        <v>45723</v>
      </c>
      <c r="I110" s="2">
        <v>45723</v>
      </c>
      <c r="J110" t="s">
        <v>43</v>
      </c>
      <c r="K110" s="4">
        <v>-307390.06</v>
      </c>
      <c r="L110" t="s">
        <v>9</v>
      </c>
      <c r="M110" s="4">
        <v>-299411.32</v>
      </c>
      <c r="N110" t="s">
        <v>9</v>
      </c>
      <c r="O110" s="4">
        <v>-299411.32</v>
      </c>
      <c r="P110" t="s">
        <v>10</v>
      </c>
      <c r="Q110" t="s">
        <v>338</v>
      </c>
      <c r="R110" t="s">
        <v>338</v>
      </c>
      <c r="S110" t="s">
        <v>10</v>
      </c>
      <c r="T110" t="s">
        <v>44</v>
      </c>
      <c r="U110" t="s">
        <v>21</v>
      </c>
      <c r="V110" t="s">
        <v>10</v>
      </c>
      <c r="W110" t="s">
        <v>10</v>
      </c>
      <c r="X110" t="s">
        <v>20309</v>
      </c>
    </row>
    <row r="111" spans="1:24" hidden="1" x14ac:dyDescent="0.2">
      <c r="A111" s="76" t="s">
        <v>122</v>
      </c>
      <c r="B111" s="76" t="s">
        <v>123</v>
      </c>
      <c r="C111" s="76" t="s">
        <v>124</v>
      </c>
      <c r="D111" s="76" t="s">
        <v>125</v>
      </c>
      <c r="E111" s="76" t="s">
        <v>356</v>
      </c>
      <c r="F111" s="76" t="s">
        <v>366</v>
      </c>
      <c r="G111" s="76" t="s">
        <v>351</v>
      </c>
      <c r="H111" s="123">
        <v>45716</v>
      </c>
      <c r="I111" s="123">
        <v>45716</v>
      </c>
      <c r="J111" s="76" t="s">
        <v>204</v>
      </c>
      <c r="K111" s="124">
        <v>29673195</v>
      </c>
      <c r="L111" s="76" t="s">
        <v>8</v>
      </c>
      <c r="M111" s="75">
        <v>31195.21</v>
      </c>
      <c r="N111" s="76" t="s">
        <v>9</v>
      </c>
      <c r="O111" s="79">
        <v>31195.21</v>
      </c>
      <c r="P111" s="76" t="s">
        <v>10</v>
      </c>
      <c r="Q111" s="76" t="s">
        <v>356</v>
      </c>
      <c r="R111" s="76" t="s">
        <v>356</v>
      </c>
      <c r="S111" s="76" t="s">
        <v>10</v>
      </c>
      <c r="T111" s="76" t="s">
        <v>345</v>
      </c>
      <c r="U111" s="76" t="s">
        <v>17</v>
      </c>
      <c r="V111" s="76" t="s">
        <v>10</v>
      </c>
      <c r="W111" s="76" t="s">
        <v>10</v>
      </c>
      <c r="X111" s="76"/>
    </row>
    <row r="112" spans="1:24" hidden="1" x14ac:dyDescent="0.2">
      <c r="A112" s="76" t="s">
        <v>122</v>
      </c>
      <c r="B112" s="76" t="s">
        <v>123</v>
      </c>
      <c r="C112" s="76" t="s">
        <v>124</v>
      </c>
      <c r="D112" s="76" t="s">
        <v>125</v>
      </c>
      <c r="E112" s="76" t="s">
        <v>358</v>
      </c>
      <c r="F112" s="76" t="s">
        <v>367</v>
      </c>
      <c r="G112" s="76" t="s">
        <v>351</v>
      </c>
      <c r="H112" s="123">
        <v>45716</v>
      </c>
      <c r="I112" s="123">
        <v>45716</v>
      </c>
      <c r="J112" s="76" t="s">
        <v>360</v>
      </c>
      <c r="K112" s="124">
        <v>1782268</v>
      </c>
      <c r="L112" s="76" t="s">
        <v>8</v>
      </c>
      <c r="M112" s="75">
        <v>1873.69</v>
      </c>
      <c r="N112" s="76" t="s">
        <v>9</v>
      </c>
      <c r="O112" s="79">
        <v>1873.69</v>
      </c>
      <c r="P112" s="76" t="s">
        <v>10</v>
      </c>
      <c r="Q112" s="76" t="s">
        <v>358</v>
      </c>
      <c r="R112" s="76" t="s">
        <v>358</v>
      </c>
      <c r="S112" s="76" t="s">
        <v>10</v>
      </c>
      <c r="T112" s="76" t="s">
        <v>345</v>
      </c>
      <c r="U112" s="76" t="s">
        <v>17</v>
      </c>
      <c r="V112" s="76" t="s">
        <v>10</v>
      </c>
      <c r="W112" s="76" t="s">
        <v>10</v>
      </c>
      <c r="X112" s="76"/>
    </row>
    <row r="113" spans="1:27" hidden="1" x14ac:dyDescent="0.2">
      <c r="A113" s="76" t="s">
        <v>122</v>
      </c>
      <c r="B113" s="76" t="s">
        <v>123</v>
      </c>
      <c r="C113" s="76" t="s">
        <v>124</v>
      </c>
      <c r="D113" s="76" t="s">
        <v>125</v>
      </c>
      <c r="E113" s="76" t="s">
        <v>368</v>
      </c>
      <c r="F113" s="76" t="s">
        <v>369</v>
      </c>
      <c r="G113" s="76" t="s">
        <v>351</v>
      </c>
      <c r="H113" s="123">
        <v>45716</v>
      </c>
      <c r="I113" s="123">
        <v>45716</v>
      </c>
      <c r="J113" s="76" t="s">
        <v>184</v>
      </c>
      <c r="K113" s="124">
        <v>78583358</v>
      </c>
      <c r="L113" s="76" t="s">
        <v>8</v>
      </c>
      <c r="M113" s="75">
        <v>82614.100000000006</v>
      </c>
      <c r="N113" s="76" t="s">
        <v>9</v>
      </c>
      <c r="O113" s="79">
        <v>82614.100000000006</v>
      </c>
      <c r="P113" s="76" t="s">
        <v>10</v>
      </c>
      <c r="Q113" s="76" t="s">
        <v>368</v>
      </c>
      <c r="R113" s="76" t="s">
        <v>368</v>
      </c>
      <c r="S113" s="76" t="s">
        <v>10</v>
      </c>
      <c r="T113" s="76" t="s">
        <v>345</v>
      </c>
      <c r="U113" s="76" t="s">
        <v>17</v>
      </c>
      <c r="V113" s="76" t="s">
        <v>10</v>
      </c>
      <c r="W113" s="76" t="s">
        <v>10</v>
      </c>
      <c r="X113" s="76"/>
    </row>
    <row r="114" spans="1:27" hidden="1" x14ac:dyDescent="0.2">
      <c r="A114" s="76" t="s">
        <v>122</v>
      </c>
      <c r="B114" s="76" t="s">
        <v>123</v>
      </c>
      <c r="C114" s="76" t="s">
        <v>124</v>
      </c>
      <c r="D114" s="76" t="s">
        <v>125</v>
      </c>
      <c r="E114" s="76" t="s">
        <v>370</v>
      </c>
      <c r="F114" s="76" t="s">
        <v>371</v>
      </c>
      <c r="G114" s="76" t="s">
        <v>351</v>
      </c>
      <c r="H114" s="123">
        <v>45716</v>
      </c>
      <c r="I114" s="123">
        <v>45716</v>
      </c>
      <c r="J114" s="76" t="s">
        <v>372</v>
      </c>
      <c r="K114" s="124">
        <v>1645705</v>
      </c>
      <c r="L114" s="76" t="s">
        <v>8</v>
      </c>
      <c r="M114" s="75">
        <v>1730.12</v>
      </c>
      <c r="N114" s="76" t="s">
        <v>9</v>
      </c>
      <c r="O114" s="79">
        <v>1730.12</v>
      </c>
      <c r="P114" s="76" t="s">
        <v>10</v>
      </c>
      <c r="Q114" s="76" t="s">
        <v>370</v>
      </c>
      <c r="R114" s="76" t="s">
        <v>370</v>
      </c>
      <c r="S114" s="76" t="s">
        <v>10</v>
      </c>
      <c r="T114" s="76" t="s">
        <v>345</v>
      </c>
      <c r="U114" s="76" t="s">
        <v>17</v>
      </c>
      <c r="V114" s="76" t="s">
        <v>10</v>
      </c>
      <c r="W114" s="76" t="s">
        <v>10</v>
      </c>
      <c r="X114" s="76"/>
    </row>
    <row r="115" spans="1:27" hidden="1" x14ac:dyDescent="0.2">
      <c r="A115" s="76" t="s">
        <v>122</v>
      </c>
      <c r="B115" s="76" t="s">
        <v>123</v>
      </c>
      <c r="C115" s="76" t="s">
        <v>124</v>
      </c>
      <c r="D115" s="76" t="s">
        <v>125</v>
      </c>
      <c r="E115" s="76" t="s">
        <v>356</v>
      </c>
      <c r="F115" s="76" t="s">
        <v>373</v>
      </c>
      <c r="G115" s="76" t="s">
        <v>351</v>
      </c>
      <c r="H115" s="123">
        <v>45716</v>
      </c>
      <c r="I115" s="123">
        <v>45716</v>
      </c>
      <c r="J115" s="76" t="s">
        <v>210</v>
      </c>
      <c r="K115" s="124">
        <v>29673195</v>
      </c>
      <c r="L115" s="76" t="s">
        <v>8</v>
      </c>
      <c r="M115" s="75">
        <v>29908.880000000001</v>
      </c>
      <c r="N115" s="76" t="s">
        <v>9</v>
      </c>
      <c r="O115" s="79">
        <v>29908.880000000001</v>
      </c>
      <c r="P115" s="76" t="s">
        <v>10</v>
      </c>
      <c r="Q115" s="76" t="s">
        <v>356</v>
      </c>
      <c r="R115" s="76" t="s">
        <v>356</v>
      </c>
      <c r="S115" s="76" t="s">
        <v>10</v>
      </c>
      <c r="T115" s="76" t="s">
        <v>345</v>
      </c>
      <c r="U115" s="76" t="s">
        <v>17</v>
      </c>
      <c r="V115" s="76" t="s">
        <v>10</v>
      </c>
      <c r="W115" s="76" t="s">
        <v>10</v>
      </c>
      <c r="X115" s="76"/>
    </row>
    <row r="116" spans="1:27" hidden="1" x14ac:dyDescent="0.2">
      <c r="A116" s="76" t="s">
        <v>122</v>
      </c>
      <c r="B116" s="76" t="s">
        <v>123</v>
      </c>
      <c r="C116" s="76" t="s">
        <v>124</v>
      </c>
      <c r="D116" s="76" t="s">
        <v>125</v>
      </c>
      <c r="E116" s="76" t="s">
        <v>358</v>
      </c>
      <c r="F116" s="76" t="s">
        <v>374</v>
      </c>
      <c r="G116" s="76" t="s">
        <v>351</v>
      </c>
      <c r="H116" s="123">
        <v>45716</v>
      </c>
      <c r="I116" s="123">
        <v>45716</v>
      </c>
      <c r="J116" s="76" t="s">
        <v>214</v>
      </c>
      <c r="K116" s="124">
        <v>1782268</v>
      </c>
      <c r="L116" s="76" t="s">
        <v>8</v>
      </c>
      <c r="M116" s="75">
        <v>1796.42</v>
      </c>
      <c r="N116" s="76" t="s">
        <v>9</v>
      </c>
      <c r="O116" s="79">
        <v>1796.42</v>
      </c>
      <c r="P116" s="76" t="s">
        <v>10</v>
      </c>
      <c r="Q116" s="76" t="s">
        <v>358</v>
      </c>
      <c r="R116" s="76" t="s">
        <v>358</v>
      </c>
      <c r="S116" s="76" t="s">
        <v>10</v>
      </c>
      <c r="T116" s="76" t="s">
        <v>345</v>
      </c>
      <c r="U116" s="76" t="s">
        <v>17</v>
      </c>
      <c r="V116" s="76" t="s">
        <v>10</v>
      </c>
      <c r="W116" s="76" t="s">
        <v>10</v>
      </c>
      <c r="X116" s="76"/>
    </row>
    <row r="117" spans="1:27" hidden="1" x14ac:dyDescent="0.2">
      <c r="A117" s="76" t="s">
        <v>122</v>
      </c>
      <c r="B117" s="76" t="s">
        <v>123</v>
      </c>
      <c r="C117" s="76" t="s">
        <v>124</v>
      </c>
      <c r="D117" s="76" t="s">
        <v>125</v>
      </c>
      <c r="E117" s="76" t="s">
        <v>368</v>
      </c>
      <c r="F117" s="76" t="s">
        <v>375</v>
      </c>
      <c r="G117" s="76" t="s">
        <v>351</v>
      </c>
      <c r="H117" s="123">
        <v>45716</v>
      </c>
      <c r="I117" s="123">
        <v>45716</v>
      </c>
      <c r="J117" s="76" t="s">
        <v>169</v>
      </c>
      <c r="K117" s="124">
        <v>78583358</v>
      </c>
      <c r="L117" s="76" t="s">
        <v>8</v>
      </c>
      <c r="M117" s="75">
        <v>79529.759999999995</v>
      </c>
      <c r="N117" s="76" t="s">
        <v>9</v>
      </c>
      <c r="O117" s="79">
        <v>79529.759999999995</v>
      </c>
      <c r="P117" s="76" t="s">
        <v>10</v>
      </c>
      <c r="Q117" s="76" t="s">
        <v>368</v>
      </c>
      <c r="R117" s="76" t="s">
        <v>368</v>
      </c>
      <c r="S117" s="76" t="s">
        <v>10</v>
      </c>
      <c r="T117" s="76" t="s">
        <v>345</v>
      </c>
      <c r="U117" s="76" t="s">
        <v>17</v>
      </c>
      <c r="V117" s="76" t="s">
        <v>10</v>
      </c>
      <c r="W117" s="76" t="s">
        <v>10</v>
      </c>
      <c r="X117" s="76"/>
    </row>
    <row r="118" spans="1:27" hidden="1" x14ac:dyDescent="0.2">
      <c r="A118" s="76" t="s">
        <v>122</v>
      </c>
      <c r="B118" s="76" t="s">
        <v>123</v>
      </c>
      <c r="C118" s="76" t="s">
        <v>124</v>
      </c>
      <c r="D118" s="76" t="s">
        <v>125</v>
      </c>
      <c r="E118" s="76" t="s">
        <v>370</v>
      </c>
      <c r="F118" s="76" t="s">
        <v>376</v>
      </c>
      <c r="G118" s="76" t="s">
        <v>351</v>
      </c>
      <c r="H118" s="123">
        <v>45716</v>
      </c>
      <c r="I118" s="123">
        <v>45716</v>
      </c>
      <c r="J118" s="76" t="s">
        <v>178</v>
      </c>
      <c r="K118" s="124">
        <v>1645705</v>
      </c>
      <c r="L118" s="76" t="s">
        <v>8</v>
      </c>
      <c r="M118" s="75">
        <v>1665.52</v>
      </c>
      <c r="N118" s="76" t="s">
        <v>9</v>
      </c>
      <c r="O118" s="79">
        <v>1665.52</v>
      </c>
      <c r="P118" s="76" t="s">
        <v>10</v>
      </c>
      <c r="Q118" s="76" t="s">
        <v>370</v>
      </c>
      <c r="R118" s="76" t="s">
        <v>370</v>
      </c>
      <c r="S118" s="76" t="s">
        <v>10</v>
      </c>
      <c r="T118" s="76" t="s">
        <v>345</v>
      </c>
      <c r="U118" s="76" t="s">
        <v>17</v>
      </c>
      <c r="V118" s="76" t="s">
        <v>10</v>
      </c>
      <c r="W118" s="76" t="s">
        <v>10</v>
      </c>
      <c r="X118" s="76"/>
    </row>
    <row r="119" spans="1:27" hidden="1" x14ac:dyDescent="0.2">
      <c r="A119" s="76" t="s">
        <v>122</v>
      </c>
      <c r="B119" s="76" t="s">
        <v>123</v>
      </c>
      <c r="C119" s="76" t="s">
        <v>124</v>
      </c>
      <c r="D119" s="76" t="s">
        <v>125</v>
      </c>
      <c r="E119" s="76" t="s">
        <v>370</v>
      </c>
      <c r="F119" s="76" t="s">
        <v>377</v>
      </c>
      <c r="G119" s="76" t="s">
        <v>344</v>
      </c>
      <c r="H119" s="123">
        <v>45716</v>
      </c>
      <c r="I119" s="123">
        <v>45716</v>
      </c>
      <c r="J119" s="76" t="s">
        <v>372</v>
      </c>
      <c r="K119" s="124">
        <v>-1645705</v>
      </c>
      <c r="L119" s="76" t="s">
        <v>8</v>
      </c>
      <c r="M119" s="75">
        <v>-1730.12</v>
      </c>
      <c r="N119" s="76" t="s">
        <v>9</v>
      </c>
      <c r="O119" s="79">
        <v>-1730.12</v>
      </c>
      <c r="P119" s="76" t="s">
        <v>10</v>
      </c>
      <c r="Q119" s="76" t="s">
        <v>370</v>
      </c>
      <c r="R119" s="76" t="s">
        <v>370</v>
      </c>
      <c r="S119" s="76" t="s">
        <v>10</v>
      </c>
      <c r="T119" s="76" t="s">
        <v>345</v>
      </c>
      <c r="U119" s="76" t="s">
        <v>17</v>
      </c>
      <c r="V119" s="76" t="s">
        <v>10</v>
      </c>
      <c r="W119" s="76" t="s">
        <v>10</v>
      </c>
      <c r="X119" s="76"/>
    </row>
    <row r="120" spans="1:27" hidden="1" x14ac:dyDescent="0.2">
      <c r="A120" s="76" t="s">
        <v>122</v>
      </c>
      <c r="B120" s="76" t="s">
        <v>123</v>
      </c>
      <c r="C120" s="76" t="s">
        <v>124</v>
      </c>
      <c r="D120" s="76" t="s">
        <v>125</v>
      </c>
      <c r="E120" s="76" t="s">
        <v>368</v>
      </c>
      <c r="F120" s="76" t="s">
        <v>378</v>
      </c>
      <c r="G120" s="76" t="s">
        <v>344</v>
      </c>
      <c r="H120" s="123">
        <v>45716</v>
      </c>
      <c r="I120" s="123">
        <v>45716</v>
      </c>
      <c r="J120" s="76" t="s">
        <v>184</v>
      </c>
      <c r="K120" s="124">
        <v>-78583358</v>
      </c>
      <c r="L120" s="76" t="s">
        <v>8</v>
      </c>
      <c r="M120" s="75">
        <v>-82614.100000000006</v>
      </c>
      <c r="N120" s="76" t="s">
        <v>9</v>
      </c>
      <c r="O120" s="79">
        <v>-82614.100000000006</v>
      </c>
      <c r="P120" s="76" t="s">
        <v>10</v>
      </c>
      <c r="Q120" s="76" t="s">
        <v>368</v>
      </c>
      <c r="R120" s="76" t="s">
        <v>368</v>
      </c>
      <c r="S120" s="76" t="s">
        <v>10</v>
      </c>
      <c r="T120" s="76" t="s">
        <v>345</v>
      </c>
      <c r="U120" s="76" t="s">
        <v>17</v>
      </c>
      <c r="V120" s="76" t="s">
        <v>10</v>
      </c>
      <c r="W120" s="76" t="s">
        <v>10</v>
      </c>
      <c r="X120" s="76"/>
    </row>
    <row r="121" spans="1:27" hidden="1" x14ac:dyDescent="0.2">
      <c r="A121" s="76" t="s">
        <v>122</v>
      </c>
      <c r="B121" s="76" t="s">
        <v>123</v>
      </c>
      <c r="C121" s="76" t="s">
        <v>124</v>
      </c>
      <c r="D121" s="76" t="s">
        <v>125</v>
      </c>
      <c r="E121" s="76" t="s">
        <v>358</v>
      </c>
      <c r="F121" s="76" t="s">
        <v>379</v>
      </c>
      <c r="G121" s="76" t="s">
        <v>344</v>
      </c>
      <c r="H121" s="123">
        <v>45716</v>
      </c>
      <c r="I121" s="123">
        <v>45716</v>
      </c>
      <c r="J121" s="76" t="s">
        <v>360</v>
      </c>
      <c r="K121" s="124">
        <v>-1782268</v>
      </c>
      <c r="L121" s="76" t="s">
        <v>8</v>
      </c>
      <c r="M121" s="75">
        <v>-1873.69</v>
      </c>
      <c r="N121" s="76" t="s">
        <v>9</v>
      </c>
      <c r="O121" s="79">
        <v>-1873.69</v>
      </c>
      <c r="P121" s="76" t="s">
        <v>10</v>
      </c>
      <c r="Q121" s="76" t="s">
        <v>358</v>
      </c>
      <c r="R121" s="76" t="s">
        <v>358</v>
      </c>
      <c r="S121" s="76" t="s">
        <v>10</v>
      </c>
      <c r="T121" s="76" t="s">
        <v>345</v>
      </c>
      <c r="U121" s="76" t="s">
        <v>17</v>
      </c>
      <c r="V121" s="76" t="s">
        <v>10</v>
      </c>
      <c r="W121" s="76" t="s">
        <v>10</v>
      </c>
      <c r="X121" s="76"/>
    </row>
    <row r="122" spans="1:27" hidden="1" x14ac:dyDescent="0.2">
      <c r="A122" s="76" t="s">
        <v>122</v>
      </c>
      <c r="B122" s="76" t="s">
        <v>123</v>
      </c>
      <c r="C122" s="76" t="s">
        <v>124</v>
      </c>
      <c r="D122" s="76" t="s">
        <v>125</v>
      </c>
      <c r="E122" s="76" t="s">
        <v>356</v>
      </c>
      <c r="F122" s="76" t="s">
        <v>380</v>
      </c>
      <c r="G122" s="76" t="s">
        <v>344</v>
      </c>
      <c r="H122" s="123">
        <v>45716</v>
      </c>
      <c r="I122" s="123">
        <v>45716</v>
      </c>
      <c r="J122" s="76" t="s">
        <v>204</v>
      </c>
      <c r="K122" s="124">
        <v>-29673195</v>
      </c>
      <c r="L122" s="76" t="s">
        <v>8</v>
      </c>
      <c r="M122" s="75">
        <v>-31195.21</v>
      </c>
      <c r="N122" s="76" t="s">
        <v>9</v>
      </c>
      <c r="O122" s="79">
        <v>-31195.21</v>
      </c>
      <c r="P122" s="76" t="s">
        <v>10</v>
      </c>
      <c r="Q122" s="76" t="s">
        <v>356</v>
      </c>
      <c r="R122" s="76" t="s">
        <v>356</v>
      </c>
      <c r="S122" s="76" t="s">
        <v>10</v>
      </c>
      <c r="T122" s="76" t="s">
        <v>345</v>
      </c>
      <c r="U122" s="76" t="s">
        <v>17</v>
      </c>
      <c r="V122" s="76" t="s">
        <v>10</v>
      </c>
      <c r="W122" s="76" t="s">
        <v>10</v>
      </c>
      <c r="X122" s="76"/>
    </row>
    <row r="123" spans="1:27" hidden="1" x14ac:dyDescent="0.2">
      <c r="A123" s="76" t="s">
        <v>122</v>
      </c>
      <c r="B123" s="76" t="s">
        <v>123</v>
      </c>
      <c r="C123" s="76" t="s">
        <v>166</v>
      </c>
      <c r="D123" s="76" t="s">
        <v>125</v>
      </c>
      <c r="E123" s="76" t="s">
        <v>381</v>
      </c>
      <c r="F123" s="76" t="s">
        <v>382</v>
      </c>
      <c r="G123" s="76" t="s">
        <v>113</v>
      </c>
      <c r="H123" s="123">
        <v>45716</v>
      </c>
      <c r="I123" s="123">
        <v>45717</v>
      </c>
      <c r="J123" s="76" t="s">
        <v>214</v>
      </c>
      <c r="K123" s="124">
        <v>-1782268</v>
      </c>
      <c r="L123" s="76" t="s">
        <v>8</v>
      </c>
      <c r="M123" s="75">
        <v>-1796.42</v>
      </c>
      <c r="N123" s="76" t="s">
        <v>9</v>
      </c>
      <c r="O123" s="75">
        <v>-1796.42</v>
      </c>
      <c r="P123" s="76" t="s">
        <v>10</v>
      </c>
      <c r="Q123" s="76" t="s">
        <v>215</v>
      </c>
      <c r="R123" s="76" t="s">
        <v>215</v>
      </c>
      <c r="S123" s="76" t="s">
        <v>10</v>
      </c>
      <c r="T123" s="76" t="s">
        <v>12</v>
      </c>
      <c r="U123" s="76" t="s">
        <v>21</v>
      </c>
      <c r="V123" s="76" t="s">
        <v>10</v>
      </c>
      <c r="W123" s="76" t="s">
        <v>10</v>
      </c>
      <c r="X123" s="76" t="s">
        <v>20478</v>
      </c>
      <c r="Y123" t="s">
        <v>20444</v>
      </c>
      <c r="Z123" t="s">
        <v>20486</v>
      </c>
      <c r="AA123" t="s">
        <v>20446</v>
      </c>
    </row>
    <row r="124" spans="1:27" hidden="1" x14ac:dyDescent="0.2">
      <c r="A124" s="76" t="s">
        <v>122</v>
      </c>
      <c r="B124" s="76" t="s">
        <v>123</v>
      </c>
      <c r="C124" s="76" t="s">
        <v>166</v>
      </c>
      <c r="D124" s="76" t="s">
        <v>125</v>
      </c>
      <c r="E124" s="76" t="s">
        <v>383</v>
      </c>
      <c r="F124" s="76" t="s">
        <v>384</v>
      </c>
      <c r="G124" s="76" t="s">
        <v>113</v>
      </c>
      <c r="H124" s="123">
        <v>45716</v>
      </c>
      <c r="I124" s="123">
        <v>45717</v>
      </c>
      <c r="J124" s="76" t="s">
        <v>218</v>
      </c>
      <c r="K124" s="124">
        <v>-11849073</v>
      </c>
      <c r="L124" s="76" t="s">
        <v>8</v>
      </c>
      <c r="M124" s="75">
        <v>-11991.78</v>
      </c>
      <c r="N124" s="76" t="s">
        <v>9</v>
      </c>
      <c r="O124" s="75">
        <v>-11991.78</v>
      </c>
      <c r="P124" s="76" t="s">
        <v>10</v>
      </c>
      <c r="Q124" s="76" t="s">
        <v>219</v>
      </c>
      <c r="R124" s="76" t="s">
        <v>219</v>
      </c>
      <c r="S124" s="76" t="s">
        <v>10</v>
      </c>
      <c r="T124" s="76" t="s">
        <v>12</v>
      </c>
      <c r="U124" s="76" t="s">
        <v>21</v>
      </c>
      <c r="V124" s="76" t="s">
        <v>10</v>
      </c>
      <c r="W124" s="76" t="s">
        <v>10</v>
      </c>
      <c r="X124" s="76" t="s">
        <v>20478</v>
      </c>
      <c r="Y124" t="s">
        <v>20444</v>
      </c>
      <c r="Z124" t="s">
        <v>20486</v>
      </c>
      <c r="AA124" t="s">
        <v>20446</v>
      </c>
    </row>
    <row r="125" spans="1:27" hidden="1" x14ac:dyDescent="0.2">
      <c r="A125" s="76" t="s">
        <v>122</v>
      </c>
      <c r="B125" s="76" t="s">
        <v>123</v>
      </c>
      <c r="C125" s="76" t="s">
        <v>166</v>
      </c>
      <c r="D125" s="76" t="s">
        <v>125</v>
      </c>
      <c r="E125" s="76" t="s">
        <v>385</v>
      </c>
      <c r="F125" s="76" t="s">
        <v>386</v>
      </c>
      <c r="G125" s="76" t="s">
        <v>113</v>
      </c>
      <c r="H125" s="123">
        <v>45716</v>
      </c>
      <c r="I125" s="123">
        <v>45717</v>
      </c>
      <c r="J125" s="76" t="s">
        <v>169</v>
      </c>
      <c r="K125" s="124">
        <v>-78583358</v>
      </c>
      <c r="L125" s="76" t="s">
        <v>8</v>
      </c>
      <c r="M125" s="75">
        <v>-79529.759999999995</v>
      </c>
      <c r="N125" s="76" t="s">
        <v>9</v>
      </c>
      <c r="O125" s="75">
        <v>-79529.759999999995</v>
      </c>
      <c r="P125" s="76" t="s">
        <v>10</v>
      </c>
      <c r="Q125" s="76" t="s">
        <v>222</v>
      </c>
      <c r="R125" s="76" t="s">
        <v>222</v>
      </c>
      <c r="S125" s="76" t="s">
        <v>10</v>
      </c>
      <c r="T125" s="76" t="s">
        <v>12</v>
      </c>
      <c r="U125" s="76" t="s">
        <v>21</v>
      </c>
      <c r="V125" s="76" t="s">
        <v>10</v>
      </c>
      <c r="W125" s="76" t="s">
        <v>10</v>
      </c>
      <c r="X125" s="76" t="s">
        <v>20478</v>
      </c>
      <c r="Y125" t="s">
        <v>20444</v>
      </c>
      <c r="Z125" t="s">
        <v>20486</v>
      </c>
      <c r="AA125" t="s">
        <v>20446</v>
      </c>
    </row>
    <row r="126" spans="1:27" hidden="1" x14ac:dyDescent="0.2">
      <c r="A126" s="76" t="s">
        <v>122</v>
      </c>
      <c r="B126" s="76" t="s">
        <v>123</v>
      </c>
      <c r="C126" s="76" t="s">
        <v>166</v>
      </c>
      <c r="D126" s="76" t="s">
        <v>125</v>
      </c>
      <c r="E126" s="76" t="s">
        <v>387</v>
      </c>
      <c r="F126" s="76" t="s">
        <v>388</v>
      </c>
      <c r="G126" s="76" t="s">
        <v>113</v>
      </c>
      <c r="H126" s="123">
        <v>45716</v>
      </c>
      <c r="I126" s="123">
        <v>45717</v>
      </c>
      <c r="J126" s="76" t="s">
        <v>178</v>
      </c>
      <c r="K126" s="124">
        <v>-1645705</v>
      </c>
      <c r="L126" s="76" t="s">
        <v>8</v>
      </c>
      <c r="M126" s="75">
        <v>-1665.52</v>
      </c>
      <c r="N126" s="76" t="s">
        <v>9</v>
      </c>
      <c r="O126" s="75">
        <v>-1665.52</v>
      </c>
      <c r="P126" s="76" t="s">
        <v>10</v>
      </c>
      <c r="Q126" s="76" t="s">
        <v>225</v>
      </c>
      <c r="R126" s="76" t="s">
        <v>225</v>
      </c>
      <c r="S126" s="76" t="s">
        <v>10</v>
      </c>
      <c r="T126" s="76" t="s">
        <v>12</v>
      </c>
      <c r="U126" s="76" t="s">
        <v>21</v>
      </c>
      <c r="V126" s="76" t="s">
        <v>10</v>
      </c>
      <c r="W126" s="76" t="s">
        <v>10</v>
      </c>
      <c r="X126" s="76" t="s">
        <v>20478</v>
      </c>
      <c r="Y126" t="s">
        <v>20444</v>
      </c>
      <c r="Z126" t="s">
        <v>20486</v>
      </c>
      <c r="AA126" t="s">
        <v>20446</v>
      </c>
    </row>
    <row r="127" spans="1:27" hidden="1" x14ac:dyDescent="0.2">
      <c r="A127" s="76" t="s">
        <v>122</v>
      </c>
      <c r="B127" s="76" t="s">
        <v>123</v>
      </c>
      <c r="C127" s="76" t="s">
        <v>124</v>
      </c>
      <c r="D127" s="76" t="s">
        <v>125</v>
      </c>
      <c r="E127" s="76" t="s">
        <v>354</v>
      </c>
      <c r="F127" s="76" t="s">
        <v>389</v>
      </c>
      <c r="G127" s="76" t="s">
        <v>344</v>
      </c>
      <c r="H127" s="123">
        <v>45716</v>
      </c>
      <c r="I127" s="123">
        <v>45717</v>
      </c>
      <c r="J127" s="76" t="s">
        <v>184</v>
      </c>
      <c r="K127" s="124">
        <v>-284803042</v>
      </c>
      <c r="L127" s="76" t="s">
        <v>8</v>
      </c>
      <c r="M127" s="75">
        <v>-299411.32</v>
      </c>
      <c r="N127" s="76" t="s">
        <v>9</v>
      </c>
      <c r="O127" s="79">
        <v>-299411.32</v>
      </c>
      <c r="P127" s="76" t="s">
        <v>10</v>
      </c>
      <c r="Q127" s="76" t="s">
        <v>354</v>
      </c>
      <c r="R127" s="76" t="s">
        <v>354</v>
      </c>
      <c r="S127" s="76" t="s">
        <v>10</v>
      </c>
      <c r="T127" s="76" t="s">
        <v>345</v>
      </c>
      <c r="U127" s="76" t="s">
        <v>21</v>
      </c>
      <c r="V127" s="76" t="s">
        <v>10</v>
      </c>
      <c r="W127" s="76" t="s">
        <v>10</v>
      </c>
      <c r="X127" s="76"/>
    </row>
    <row r="128" spans="1:27" hidden="1" x14ac:dyDescent="0.2">
      <c r="A128" s="76" t="s">
        <v>122</v>
      </c>
      <c r="B128" s="76" t="s">
        <v>123</v>
      </c>
      <c r="C128" s="76" t="s">
        <v>124</v>
      </c>
      <c r="D128" s="76" t="s">
        <v>125</v>
      </c>
      <c r="E128" s="76" t="s">
        <v>363</v>
      </c>
      <c r="F128" s="76" t="s">
        <v>390</v>
      </c>
      <c r="G128" s="76" t="s">
        <v>344</v>
      </c>
      <c r="H128" s="123">
        <v>45716</v>
      </c>
      <c r="I128" s="123">
        <v>45717</v>
      </c>
      <c r="J128" s="76" t="s">
        <v>248</v>
      </c>
      <c r="K128" s="124">
        <v>-11849073</v>
      </c>
      <c r="L128" s="76" t="s">
        <v>8</v>
      </c>
      <c r="M128" s="75">
        <v>-12456.84</v>
      </c>
      <c r="N128" s="76" t="s">
        <v>9</v>
      </c>
      <c r="O128" s="79">
        <v>-12456.84</v>
      </c>
      <c r="P128" s="76" t="s">
        <v>10</v>
      </c>
      <c r="Q128" s="76" t="s">
        <v>363</v>
      </c>
      <c r="R128" s="76" t="s">
        <v>363</v>
      </c>
      <c r="S128" s="76" t="s">
        <v>10</v>
      </c>
      <c r="T128" s="76" t="s">
        <v>345</v>
      </c>
      <c r="U128" s="76" t="s">
        <v>21</v>
      </c>
      <c r="V128" s="76" t="s">
        <v>10</v>
      </c>
      <c r="W128" s="76" t="s">
        <v>10</v>
      </c>
      <c r="X128" s="76"/>
    </row>
    <row r="129" spans="1:27" hidden="1" x14ac:dyDescent="0.2">
      <c r="A129" s="76" t="s">
        <v>122</v>
      </c>
      <c r="B129" s="76" t="s">
        <v>123</v>
      </c>
      <c r="C129" s="76" t="s">
        <v>124</v>
      </c>
      <c r="D129" s="76" t="s">
        <v>125</v>
      </c>
      <c r="E129" s="76" t="s">
        <v>356</v>
      </c>
      <c r="F129" s="76" t="s">
        <v>391</v>
      </c>
      <c r="G129" s="76" t="s">
        <v>344</v>
      </c>
      <c r="H129" s="123">
        <v>45716</v>
      </c>
      <c r="I129" s="123">
        <v>45717</v>
      </c>
      <c r="J129" s="76" t="s">
        <v>210</v>
      </c>
      <c r="K129" s="124">
        <v>-29673195</v>
      </c>
      <c r="L129" s="76" t="s">
        <v>8</v>
      </c>
      <c r="M129" s="75">
        <v>-29908.880000000001</v>
      </c>
      <c r="N129" s="76" t="s">
        <v>9</v>
      </c>
      <c r="O129" s="79">
        <v>-29908.880000000001</v>
      </c>
      <c r="P129" s="76" t="s">
        <v>10</v>
      </c>
      <c r="Q129" s="76" t="s">
        <v>356</v>
      </c>
      <c r="R129" s="76" t="s">
        <v>356</v>
      </c>
      <c r="S129" s="76" t="s">
        <v>10</v>
      </c>
      <c r="T129" s="76" t="s">
        <v>345</v>
      </c>
      <c r="U129" s="76" t="s">
        <v>21</v>
      </c>
      <c r="V129" s="76" t="s">
        <v>10</v>
      </c>
      <c r="W129" s="76" t="s">
        <v>10</v>
      </c>
      <c r="X129" s="76"/>
    </row>
    <row r="130" spans="1:27" hidden="1" x14ac:dyDescent="0.2">
      <c r="A130" s="76" t="s">
        <v>122</v>
      </c>
      <c r="B130" s="76" t="s">
        <v>123</v>
      </c>
      <c r="C130" s="76" t="s">
        <v>124</v>
      </c>
      <c r="D130" s="76" t="s">
        <v>125</v>
      </c>
      <c r="E130" s="76" t="s">
        <v>358</v>
      </c>
      <c r="F130" s="76" t="s">
        <v>392</v>
      </c>
      <c r="G130" s="76" t="s">
        <v>344</v>
      </c>
      <c r="H130" s="123">
        <v>45716</v>
      </c>
      <c r="I130" s="123">
        <v>45717</v>
      </c>
      <c r="J130" s="76" t="s">
        <v>214</v>
      </c>
      <c r="K130" s="124">
        <v>-1782268</v>
      </c>
      <c r="L130" s="76" t="s">
        <v>8</v>
      </c>
      <c r="M130" s="75">
        <v>-1796.42</v>
      </c>
      <c r="N130" s="76" t="s">
        <v>9</v>
      </c>
      <c r="O130" s="79">
        <v>-1796.42</v>
      </c>
      <c r="P130" s="76" t="s">
        <v>10</v>
      </c>
      <c r="Q130" s="76" t="s">
        <v>358</v>
      </c>
      <c r="R130" s="76" t="s">
        <v>358</v>
      </c>
      <c r="S130" s="76" t="s">
        <v>10</v>
      </c>
      <c r="T130" s="76" t="s">
        <v>345</v>
      </c>
      <c r="U130" s="76" t="s">
        <v>21</v>
      </c>
      <c r="V130" s="76" t="s">
        <v>10</v>
      </c>
      <c r="W130" s="76" t="s">
        <v>10</v>
      </c>
      <c r="X130" s="76"/>
    </row>
    <row r="131" spans="1:27" hidden="1" x14ac:dyDescent="0.2">
      <c r="A131" s="76" t="s">
        <v>122</v>
      </c>
      <c r="B131" s="76" t="s">
        <v>123</v>
      </c>
      <c r="C131" s="76" t="s">
        <v>124</v>
      </c>
      <c r="D131" s="76" t="s">
        <v>125</v>
      </c>
      <c r="E131" s="76" t="s">
        <v>368</v>
      </c>
      <c r="F131" s="76" t="s">
        <v>393</v>
      </c>
      <c r="G131" s="76" t="s">
        <v>344</v>
      </c>
      <c r="H131" s="123">
        <v>45716</v>
      </c>
      <c r="I131" s="123">
        <v>45717</v>
      </c>
      <c r="J131" s="76" t="s">
        <v>169</v>
      </c>
      <c r="K131" s="124">
        <v>-78583358</v>
      </c>
      <c r="L131" s="76" t="s">
        <v>8</v>
      </c>
      <c r="M131" s="75">
        <v>-79529.759999999995</v>
      </c>
      <c r="N131" s="76" t="s">
        <v>9</v>
      </c>
      <c r="O131" s="79">
        <v>-79529.759999999995</v>
      </c>
      <c r="P131" s="76" t="s">
        <v>10</v>
      </c>
      <c r="Q131" s="76" t="s">
        <v>368</v>
      </c>
      <c r="R131" s="76" t="s">
        <v>368</v>
      </c>
      <c r="S131" s="76" t="s">
        <v>10</v>
      </c>
      <c r="T131" s="76" t="s">
        <v>345</v>
      </c>
      <c r="U131" s="76" t="s">
        <v>21</v>
      </c>
      <c r="V131" s="76" t="s">
        <v>10</v>
      </c>
      <c r="W131" s="76" t="s">
        <v>10</v>
      </c>
      <c r="X131" s="76"/>
    </row>
    <row r="132" spans="1:27" hidden="1" x14ac:dyDescent="0.2">
      <c r="A132" s="76" t="s">
        <v>122</v>
      </c>
      <c r="B132" s="76" t="s">
        <v>123</v>
      </c>
      <c r="C132" s="76" t="s">
        <v>124</v>
      </c>
      <c r="D132" s="76" t="s">
        <v>125</v>
      </c>
      <c r="E132" s="76" t="s">
        <v>370</v>
      </c>
      <c r="F132" s="76" t="s">
        <v>394</v>
      </c>
      <c r="G132" s="76" t="s">
        <v>344</v>
      </c>
      <c r="H132" s="123">
        <v>45716</v>
      </c>
      <c r="I132" s="123">
        <v>45717</v>
      </c>
      <c r="J132" s="76" t="s">
        <v>178</v>
      </c>
      <c r="K132" s="124">
        <v>-1645705</v>
      </c>
      <c r="L132" s="76" t="s">
        <v>8</v>
      </c>
      <c r="M132" s="75">
        <v>-1665.52</v>
      </c>
      <c r="N132" s="76" t="s">
        <v>9</v>
      </c>
      <c r="O132" s="79">
        <v>-1665.52</v>
      </c>
      <c r="P132" s="76" t="s">
        <v>10</v>
      </c>
      <c r="Q132" s="76" t="s">
        <v>370</v>
      </c>
      <c r="R132" s="76" t="s">
        <v>370</v>
      </c>
      <c r="S132" s="76" t="s">
        <v>10</v>
      </c>
      <c r="T132" s="76" t="s">
        <v>345</v>
      </c>
      <c r="U132" s="76" t="s">
        <v>21</v>
      </c>
      <c r="V132" s="76" t="s">
        <v>10</v>
      </c>
      <c r="W132" s="76" t="s">
        <v>10</v>
      </c>
      <c r="X132" s="76"/>
    </row>
    <row r="133" spans="1:27" hidden="1" x14ac:dyDescent="0.2">
      <c r="A133" s="76" t="s">
        <v>122</v>
      </c>
      <c r="B133" s="76" t="s">
        <v>123</v>
      </c>
      <c r="C133" s="76" t="s">
        <v>124</v>
      </c>
      <c r="D133" s="76" t="s">
        <v>125</v>
      </c>
      <c r="E133" s="76" t="s">
        <v>383</v>
      </c>
      <c r="F133" s="76" t="s">
        <v>395</v>
      </c>
      <c r="G133" s="76" t="s">
        <v>113</v>
      </c>
      <c r="H133" s="123">
        <v>45716</v>
      </c>
      <c r="I133" s="123">
        <v>45717</v>
      </c>
      <c r="J133" s="76" t="s">
        <v>218</v>
      </c>
      <c r="K133" s="124">
        <v>-11849073</v>
      </c>
      <c r="L133" s="76" t="s">
        <v>8</v>
      </c>
      <c r="M133" s="75">
        <v>-11991.78</v>
      </c>
      <c r="N133" s="76" t="s">
        <v>9</v>
      </c>
      <c r="O133" s="75">
        <v>-11991.78</v>
      </c>
      <c r="P133" s="76" t="s">
        <v>10</v>
      </c>
      <c r="Q133" s="76" t="s">
        <v>219</v>
      </c>
      <c r="R133" s="76" t="s">
        <v>10</v>
      </c>
      <c r="S133" s="76" t="s">
        <v>10</v>
      </c>
      <c r="T133" s="76" t="s">
        <v>12</v>
      </c>
      <c r="U133" s="76" t="s">
        <v>21</v>
      </c>
      <c r="V133" s="76" t="s">
        <v>10</v>
      </c>
      <c r="W133" s="76" t="s">
        <v>10</v>
      </c>
      <c r="X133" s="76" t="s">
        <v>20478</v>
      </c>
      <c r="Y133" t="s">
        <v>20444</v>
      </c>
      <c r="Z133" t="s">
        <v>20486</v>
      </c>
      <c r="AA133" t="s">
        <v>20446</v>
      </c>
    </row>
    <row r="134" spans="1:27" hidden="1" x14ac:dyDescent="0.2">
      <c r="A134" t="s">
        <v>122</v>
      </c>
      <c r="B134" t="s">
        <v>123</v>
      </c>
      <c r="C134" t="s">
        <v>124</v>
      </c>
      <c r="D134" t="s">
        <v>125</v>
      </c>
      <c r="E134" t="s">
        <v>338</v>
      </c>
      <c r="F134" t="s">
        <v>396</v>
      </c>
      <c r="G134" t="s">
        <v>42</v>
      </c>
      <c r="H134" s="2">
        <v>45762</v>
      </c>
      <c r="I134" s="2">
        <v>45762</v>
      </c>
      <c r="J134" t="s">
        <v>43</v>
      </c>
      <c r="K134" s="4">
        <v>241224.02</v>
      </c>
      <c r="L134" t="s">
        <v>9</v>
      </c>
      <c r="M134" s="4">
        <v>245074.92</v>
      </c>
      <c r="N134" t="s">
        <v>9</v>
      </c>
      <c r="O134" s="4">
        <v>245074.92</v>
      </c>
      <c r="P134" t="s">
        <v>10</v>
      </c>
      <c r="Q134" t="s">
        <v>338</v>
      </c>
      <c r="R134" t="s">
        <v>338</v>
      </c>
      <c r="S134" t="s">
        <v>10</v>
      </c>
      <c r="T134" t="s">
        <v>44</v>
      </c>
      <c r="U134" t="s">
        <v>25</v>
      </c>
      <c r="V134" t="s">
        <v>10</v>
      </c>
      <c r="W134" t="s">
        <v>10</v>
      </c>
      <c r="X134" t="s">
        <v>20309</v>
      </c>
    </row>
    <row r="135" spans="1:27" hidden="1" x14ac:dyDescent="0.2">
      <c r="A135" s="76" t="s">
        <v>122</v>
      </c>
      <c r="B135" s="76" t="s">
        <v>123</v>
      </c>
      <c r="C135" s="76" t="s">
        <v>124</v>
      </c>
      <c r="D135" s="76" t="s">
        <v>125</v>
      </c>
      <c r="E135" s="76" t="s">
        <v>397</v>
      </c>
      <c r="F135" s="76" t="s">
        <v>398</v>
      </c>
      <c r="G135" s="76" t="s">
        <v>351</v>
      </c>
      <c r="H135" s="123">
        <v>45777</v>
      </c>
      <c r="I135" s="123">
        <v>45777</v>
      </c>
      <c r="J135" s="76" t="s">
        <v>251</v>
      </c>
      <c r="K135" s="124">
        <v>-97481661</v>
      </c>
      <c r="L135" s="76" t="s">
        <v>8</v>
      </c>
      <c r="M135" s="75">
        <v>-103109.37</v>
      </c>
      <c r="N135" s="76" t="s">
        <v>9</v>
      </c>
      <c r="O135" s="79">
        <v>-103109.37</v>
      </c>
      <c r="P135" s="76" t="s">
        <v>10</v>
      </c>
      <c r="Q135" s="76" t="s">
        <v>397</v>
      </c>
      <c r="R135" s="76" t="s">
        <v>397</v>
      </c>
      <c r="S135" s="76" t="s">
        <v>10</v>
      </c>
      <c r="T135" s="76" t="s">
        <v>345</v>
      </c>
      <c r="U135" s="76" t="s">
        <v>25</v>
      </c>
      <c r="V135" s="76" t="s">
        <v>10</v>
      </c>
      <c r="W135" s="76" t="s">
        <v>10</v>
      </c>
      <c r="X135" s="76"/>
    </row>
    <row r="136" spans="1:27" hidden="1" x14ac:dyDescent="0.2">
      <c r="A136" t="s">
        <v>122</v>
      </c>
      <c r="B136" t="s">
        <v>123</v>
      </c>
      <c r="C136" t="s">
        <v>124</v>
      </c>
      <c r="D136" t="s">
        <v>125</v>
      </c>
      <c r="E136" t="s">
        <v>338</v>
      </c>
      <c r="F136" t="s">
        <v>399</v>
      </c>
      <c r="G136" t="s">
        <v>42</v>
      </c>
      <c r="H136" s="2">
        <v>45789</v>
      </c>
      <c r="I136" s="2">
        <v>45789</v>
      </c>
      <c r="J136" t="s">
        <v>43</v>
      </c>
      <c r="K136" s="4">
        <v>740898.07</v>
      </c>
      <c r="L136" t="s">
        <v>9</v>
      </c>
      <c r="M136" s="4">
        <v>697498.65</v>
      </c>
      <c r="N136" t="s">
        <v>9</v>
      </c>
      <c r="O136" s="4">
        <v>697498.65</v>
      </c>
      <c r="P136" t="s">
        <v>10</v>
      </c>
      <c r="Q136" t="s">
        <v>338</v>
      </c>
      <c r="R136" t="s">
        <v>338</v>
      </c>
      <c r="S136" t="s">
        <v>10</v>
      </c>
      <c r="T136" t="s">
        <v>44</v>
      </c>
      <c r="U136" t="s">
        <v>29</v>
      </c>
      <c r="V136" t="s">
        <v>10</v>
      </c>
      <c r="W136" t="s">
        <v>10</v>
      </c>
      <c r="X136" t="s">
        <v>20309</v>
      </c>
    </row>
    <row r="137" spans="1:27" hidden="1" x14ac:dyDescent="0.2">
      <c r="A137" t="s">
        <v>122</v>
      </c>
      <c r="B137" t="s">
        <v>123</v>
      </c>
      <c r="C137" t="s">
        <v>124</v>
      </c>
      <c r="D137" t="s">
        <v>125</v>
      </c>
      <c r="E137" t="s">
        <v>338</v>
      </c>
      <c r="F137" t="s">
        <v>400</v>
      </c>
      <c r="G137" t="s">
        <v>42</v>
      </c>
      <c r="H137" s="2">
        <v>45792</v>
      </c>
      <c r="I137" s="2">
        <v>45792</v>
      </c>
      <c r="J137" t="s">
        <v>43</v>
      </c>
      <c r="K137" s="4">
        <v>189346.57</v>
      </c>
      <c r="L137" t="s">
        <v>9</v>
      </c>
      <c r="M137" s="4">
        <v>182005.74</v>
      </c>
      <c r="N137" t="s">
        <v>9</v>
      </c>
      <c r="O137" s="4">
        <v>182005.74</v>
      </c>
      <c r="P137" t="s">
        <v>10</v>
      </c>
      <c r="Q137" t="s">
        <v>338</v>
      </c>
      <c r="R137" t="s">
        <v>338</v>
      </c>
      <c r="S137" t="s">
        <v>10</v>
      </c>
      <c r="T137" t="s">
        <v>44</v>
      </c>
      <c r="U137" t="s">
        <v>29</v>
      </c>
      <c r="V137" t="s">
        <v>10</v>
      </c>
      <c r="W137" t="s">
        <v>10</v>
      </c>
      <c r="X137" t="s">
        <v>20309</v>
      </c>
    </row>
    <row r="138" spans="1:27" hidden="1" x14ac:dyDescent="0.2">
      <c r="A138" s="76" t="s">
        <v>122</v>
      </c>
      <c r="B138" s="76" t="s">
        <v>123</v>
      </c>
      <c r="C138" s="76" t="s">
        <v>124</v>
      </c>
      <c r="D138" s="76" t="s">
        <v>125</v>
      </c>
      <c r="E138" s="76" t="s">
        <v>397</v>
      </c>
      <c r="F138" s="76" t="s">
        <v>401</v>
      </c>
      <c r="G138" s="76" t="s">
        <v>344</v>
      </c>
      <c r="H138" s="123">
        <v>45777</v>
      </c>
      <c r="I138" s="123">
        <v>45778</v>
      </c>
      <c r="J138" s="76" t="s">
        <v>251</v>
      </c>
      <c r="K138" s="124">
        <v>97481661</v>
      </c>
      <c r="L138" s="76" t="s">
        <v>8</v>
      </c>
      <c r="M138" s="75">
        <v>103109.37</v>
      </c>
      <c r="N138" s="76" t="s">
        <v>9</v>
      </c>
      <c r="O138" s="79">
        <v>103109.37</v>
      </c>
      <c r="P138" s="76" t="s">
        <v>10</v>
      </c>
      <c r="Q138" s="76" t="s">
        <v>397</v>
      </c>
      <c r="R138" s="76" t="s">
        <v>397</v>
      </c>
      <c r="S138" s="76" t="s">
        <v>10</v>
      </c>
      <c r="T138" s="76" t="s">
        <v>345</v>
      </c>
      <c r="U138" s="76" t="s">
        <v>29</v>
      </c>
      <c r="V138" s="76" t="s">
        <v>10</v>
      </c>
      <c r="W138" s="76" t="s">
        <v>10</v>
      </c>
      <c r="X138" s="76"/>
    </row>
    <row r="139" spans="1:27" hidden="1" x14ac:dyDescent="0.2">
      <c r="A139" s="76" t="s">
        <v>122</v>
      </c>
      <c r="B139" s="76" t="s">
        <v>123</v>
      </c>
      <c r="C139" s="76" t="s">
        <v>124</v>
      </c>
      <c r="D139" s="76" t="s">
        <v>125</v>
      </c>
      <c r="E139" s="76" t="s">
        <v>402</v>
      </c>
      <c r="F139" s="76" t="s">
        <v>403</v>
      </c>
      <c r="G139" s="76" t="s">
        <v>351</v>
      </c>
      <c r="H139" s="123">
        <v>45807</v>
      </c>
      <c r="I139" s="123">
        <v>45807</v>
      </c>
      <c r="J139" s="76" t="s">
        <v>278</v>
      </c>
      <c r="K139" s="124">
        <v>-1846925472</v>
      </c>
      <c r="L139" s="76" t="s">
        <v>8</v>
      </c>
      <c r="M139" s="75">
        <v>-1970327.06</v>
      </c>
      <c r="N139" s="76" t="s">
        <v>9</v>
      </c>
      <c r="O139" s="79">
        <v>-1970327.06</v>
      </c>
      <c r="P139" s="76" t="s">
        <v>10</v>
      </c>
      <c r="Q139" s="76" t="s">
        <v>404</v>
      </c>
      <c r="R139" s="76" t="s">
        <v>402</v>
      </c>
      <c r="S139" s="76" t="s">
        <v>10</v>
      </c>
      <c r="T139" s="76" t="s">
        <v>345</v>
      </c>
      <c r="U139" s="76" t="s">
        <v>29</v>
      </c>
      <c r="V139" s="76" t="s">
        <v>10</v>
      </c>
      <c r="W139" s="76" t="s">
        <v>10</v>
      </c>
      <c r="X139" s="76"/>
    </row>
    <row r="140" spans="1:27" hidden="1" x14ac:dyDescent="0.2">
      <c r="A140" s="76" t="s">
        <v>122</v>
      </c>
      <c r="B140" s="76" t="s">
        <v>123</v>
      </c>
      <c r="C140" s="76" t="s">
        <v>124</v>
      </c>
      <c r="D140" s="76" t="s">
        <v>125</v>
      </c>
      <c r="E140" s="76" t="s">
        <v>405</v>
      </c>
      <c r="F140" s="76" t="s">
        <v>406</v>
      </c>
      <c r="G140" s="76" t="s">
        <v>351</v>
      </c>
      <c r="H140" s="123">
        <v>45807</v>
      </c>
      <c r="I140" s="123">
        <v>45807</v>
      </c>
      <c r="J140" s="76" t="s">
        <v>278</v>
      </c>
      <c r="K140" s="124">
        <v>-1844414280</v>
      </c>
      <c r="L140" s="76" t="s">
        <v>8</v>
      </c>
      <c r="M140" s="75">
        <v>-1967648.08</v>
      </c>
      <c r="N140" s="76" t="s">
        <v>9</v>
      </c>
      <c r="O140" s="79">
        <v>-1967648.08</v>
      </c>
      <c r="P140" s="76" t="s">
        <v>10</v>
      </c>
      <c r="Q140" s="76" t="s">
        <v>407</v>
      </c>
      <c r="R140" s="76" t="s">
        <v>405</v>
      </c>
      <c r="S140" s="76" t="s">
        <v>10</v>
      </c>
      <c r="T140" s="76" t="s">
        <v>345</v>
      </c>
      <c r="U140" s="76" t="s">
        <v>29</v>
      </c>
      <c r="V140" s="76" t="s">
        <v>10</v>
      </c>
      <c r="W140" s="76" t="s">
        <v>10</v>
      </c>
      <c r="X140" s="76"/>
    </row>
    <row r="141" spans="1:27" hidden="1" x14ac:dyDescent="0.2">
      <c r="A141" s="76" t="s">
        <v>122</v>
      </c>
      <c r="B141" s="76" t="s">
        <v>123</v>
      </c>
      <c r="C141" s="76" t="s">
        <v>124</v>
      </c>
      <c r="D141" s="76" t="s">
        <v>125</v>
      </c>
      <c r="E141" s="76" t="s">
        <v>408</v>
      </c>
      <c r="F141" s="76" t="s">
        <v>409</v>
      </c>
      <c r="G141" s="76" t="s">
        <v>351</v>
      </c>
      <c r="H141" s="123">
        <v>45807</v>
      </c>
      <c r="I141" s="123">
        <v>45807</v>
      </c>
      <c r="J141" s="76" t="s">
        <v>278</v>
      </c>
      <c r="K141" s="124">
        <v>1846925472</v>
      </c>
      <c r="L141" s="76" t="s">
        <v>8</v>
      </c>
      <c r="M141" s="75">
        <v>1970327.06</v>
      </c>
      <c r="N141" s="76" t="s">
        <v>9</v>
      </c>
      <c r="O141" s="79">
        <v>1970327.06</v>
      </c>
      <c r="P141" s="76" t="s">
        <v>10</v>
      </c>
      <c r="Q141" s="76" t="s">
        <v>410</v>
      </c>
      <c r="R141" s="76" t="s">
        <v>408</v>
      </c>
      <c r="S141" s="76" t="s">
        <v>10</v>
      </c>
      <c r="T141" s="76" t="s">
        <v>345</v>
      </c>
      <c r="U141" s="76" t="s">
        <v>29</v>
      </c>
      <c r="V141" s="76" t="s">
        <v>10</v>
      </c>
      <c r="W141" s="76" t="s">
        <v>10</v>
      </c>
      <c r="X141" s="76"/>
    </row>
    <row r="142" spans="1:27" hidden="1" x14ac:dyDescent="0.2">
      <c r="A142" s="76" t="s">
        <v>122</v>
      </c>
      <c r="B142" s="76" t="s">
        <v>123</v>
      </c>
      <c r="C142" s="76" t="s">
        <v>166</v>
      </c>
      <c r="D142" s="76" t="s">
        <v>125</v>
      </c>
      <c r="E142" s="76" t="s">
        <v>411</v>
      </c>
      <c r="F142" s="76" t="s">
        <v>412</v>
      </c>
      <c r="G142" s="76" t="s">
        <v>113</v>
      </c>
      <c r="H142" s="123">
        <v>45807</v>
      </c>
      <c r="I142" s="123">
        <v>45824</v>
      </c>
      <c r="J142" s="76" t="s">
        <v>278</v>
      </c>
      <c r="K142" s="124">
        <v>-1846925472</v>
      </c>
      <c r="L142" s="76" t="s">
        <v>8</v>
      </c>
      <c r="M142" s="75">
        <v>-1970327.06</v>
      </c>
      <c r="N142" s="76" t="s">
        <v>9</v>
      </c>
      <c r="O142" s="75">
        <v>-1970327.06</v>
      </c>
      <c r="P142" s="76" t="s">
        <v>10</v>
      </c>
      <c r="Q142" s="76" t="s">
        <v>301</v>
      </c>
      <c r="R142" s="76" t="s">
        <v>301</v>
      </c>
      <c r="S142" s="76" t="s">
        <v>10</v>
      </c>
      <c r="T142" s="76" t="s">
        <v>12</v>
      </c>
      <c r="U142" s="76" t="s">
        <v>34</v>
      </c>
      <c r="V142" s="76" t="s">
        <v>10</v>
      </c>
      <c r="W142" s="76" t="s">
        <v>10</v>
      </c>
      <c r="X142" s="133" t="s">
        <v>20477</v>
      </c>
      <c r="Y142" t="s">
        <v>20444</v>
      </c>
      <c r="Z142" t="s">
        <v>20486</v>
      </c>
      <c r="AA142" t="s">
        <v>20446</v>
      </c>
    </row>
    <row r="143" spans="1:27" hidden="1" x14ac:dyDescent="0.2">
      <c r="A143" s="76" t="s">
        <v>122</v>
      </c>
      <c r="B143" s="76" t="s">
        <v>123</v>
      </c>
      <c r="C143" s="76" t="s">
        <v>124</v>
      </c>
      <c r="D143" s="76" t="s">
        <v>125</v>
      </c>
      <c r="E143" s="76" t="s">
        <v>53</v>
      </c>
      <c r="F143" s="76" t="s">
        <v>413</v>
      </c>
      <c r="G143" s="76" t="s">
        <v>55</v>
      </c>
      <c r="H143" s="123">
        <v>45824</v>
      </c>
      <c r="I143" s="123">
        <v>45824</v>
      </c>
      <c r="J143" s="76" t="s">
        <v>278</v>
      </c>
      <c r="K143" s="124">
        <v>1846925472</v>
      </c>
      <c r="L143" s="76" t="s">
        <v>8</v>
      </c>
      <c r="M143" s="75">
        <v>1970327.06</v>
      </c>
      <c r="N143" s="76" t="s">
        <v>9</v>
      </c>
      <c r="O143" s="79">
        <v>1970327.06</v>
      </c>
      <c r="P143" s="76" t="s">
        <v>10</v>
      </c>
      <c r="Q143" s="76" t="s">
        <v>10</v>
      </c>
      <c r="R143" s="76" t="s">
        <v>53</v>
      </c>
      <c r="S143" s="76" t="s">
        <v>10</v>
      </c>
      <c r="T143" s="76" t="s">
        <v>12</v>
      </c>
      <c r="U143" s="76" t="s">
        <v>34</v>
      </c>
      <c r="V143" s="76" t="s">
        <v>10</v>
      </c>
      <c r="W143" s="76" t="s">
        <v>10</v>
      </c>
      <c r="X143" s="76"/>
    </row>
    <row r="144" spans="1:27" hidden="1" x14ac:dyDescent="0.2">
      <c r="A144" s="76" t="s">
        <v>122</v>
      </c>
      <c r="B144" s="76" t="s">
        <v>123</v>
      </c>
      <c r="C144" s="76" t="s">
        <v>124</v>
      </c>
      <c r="D144" s="76" t="s">
        <v>125</v>
      </c>
      <c r="E144" s="76" t="s">
        <v>53</v>
      </c>
      <c r="F144" s="76" t="s">
        <v>413</v>
      </c>
      <c r="G144" s="76" t="s">
        <v>55</v>
      </c>
      <c r="H144" s="123">
        <v>45824</v>
      </c>
      <c r="I144" s="123">
        <v>45824</v>
      </c>
      <c r="J144" s="76" t="s">
        <v>278</v>
      </c>
      <c r="K144" s="124">
        <v>-1846925472</v>
      </c>
      <c r="L144" s="76" t="s">
        <v>8</v>
      </c>
      <c r="M144" s="75">
        <v>-1970327.06</v>
      </c>
      <c r="N144" s="76" t="s">
        <v>9</v>
      </c>
      <c r="O144" s="79">
        <v>-1970327.06</v>
      </c>
      <c r="P144" s="76" t="s">
        <v>10</v>
      </c>
      <c r="Q144" s="76" t="s">
        <v>10</v>
      </c>
      <c r="R144" s="76" t="s">
        <v>53</v>
      </c>
      <c r="S144" s="76" t="s">
        <v>10</v>
      </c>
      <c r="T144" s="76" t="s">
        <v>12</v>
      </c>
      <c r="U144" s="76" t="s">
        <v>34</v>
      </c>
      <c r="V144" s="76" t="s">
        <v>10</v>
      </c>
      <c r="W144" s="76" t="s">
        <v>10</v>
      </c>
      <c r="X144" s="76"/>
    </row>
    <row r="145" spans="1:27" hidden="1" x14ac:dyDescent="0.2">
      <c r="A145" t="s">
        <v>122</v>
      </c>
      <c r="B145" t="s">
        <v>123</v>
      </c>
      <c r="C145" t="s">
        <v>124</v>
      </c>
      <c r="D145" t="s">
        <v>125</v>
      </c>
      <c r="E145" t="s">
        <v>338</v>
      </c>
      <c r="F145" t="s">
        <v>414</v>
      </c>
      <c r="G145" t="s">
        <v>42</v>
      </c>
      <c r="H145" s="2">
        <v>45824</v>
      </c>
      <c r="I145" s="2">
        <v>45824</v>
      </c>
      <c r="J145" t="s">
        <v>43</v>
      </c>
      <c r="K145" s="4">
        <v>2004902.54</v>
      </c>
      <c r="L145" t="s">
        <v>9</v>
      </c>
      <c r="M145" s="4">
        <v>1923789.04</v>
      </c>
      <c r="N145" t="s">
        <v>9</v>
      </c>
      <c r="O145" s="4">
        <v>1923789.04</v>
      </c>
      <c r="P145" t="s">
        <v>10</v>
      </c>
      <c r="Q145" t="s">
        <v>338</v>
      </c>
      <c r="R145" t="s">
        <v>338</v>
      </c>
      <c r="S145" t="s">
        <v>10</v>
      </c>
      <c r="T145" t="s">
        <v>44</v>
      </c>
      <c r="U145" t="s">
        <v>34</v>
      </c>
      <c r="V145" t="s">
        <v>10</v>
      </c>
      <c r="W145" t="s">
        <v>10</v>
      </c>
      <c r="X145" t="s">
        <v>20309</v>
      </c>
    </row>
    <row r="146" spans="1:27" hidden="1" x14ac:dyDescent="0.2">
      <c r="A146" s="76" t="s">
        <v>122</v>
      </c>
      <c r="B146" s="76" t="s">
        <v>123</v>
      </c>
      <c r="C146" s="76" t="s">
        <v>124</v>
      </c>
      <c r="D146" s="76" t="s">
        <v>125</v>
      </c>
      <c r="E146" s="76" t="s">
        <v>402</v>
      </c>
      <c r="F146" s="76" t="s">
        <v>415</v>
      </c>
      <c r="G146" s="76" t="s">
        <v>344</v>
      </c>
      <c r="H146" s="123">
        <v>45807</v>
      </c>
      <c r="I146" s="123">
        <v>45809</v>
      </c>
      <c r="J146" s="76" t="s">
        <v>278</v>
      </c>
      <c r="K146" s="124">
        <v>1846925472</v>
      </c>
      <c r="L146" s="76" t="s">
        <v>8</v>
      </c>
      <c r="M146" s="75">
        <v>1970327.06</v>
      </c>
      <c r="N146" s="76" t="s">
        <v>9</v>
      </c>
      <c r="O146" s="79">
        <v>1970327.06</v>
      </c>
      <c r="P146" s="76" t="s">
        <v>10</v>
      </c>
      <c r="Q146" s="76" t="s">
        <v>404</v>
      </c>
      <c r="R146" s="76" t="s">
        <v>402</v>
      </c>
      <c r="S146" s="76" t="s">
        <v>10</v>
      </c>
      <c r="T146" s="76" t="s">
        <v>345</v>
      </c>
      <c r="U146" s="76" t="s">
        <v>34</v>
      </c>
      <c r="V146" s="76" t="s">
        <v>10</v>
      </c>
      <c r="W146" s="76" t="s">
        <v>10</v>
      </c>
      <c r="X146" s="76"/>
    </row>
    <row r="147" spans="1:27" hidden="1" x14ac:dyDescent="0.2">
      <c r="A147" s="76" t="s">
        <v>122</v>
      </c>
      <c r="B147" s="76" t="s">
        <v>123</v>
      </c>
      <c r="C147" s="76" t="s">
        <v>124</v>
      </c>
      <c r="D147" s="76" t="s">
        <v>125</v>
      </c>
      <c r="E147" s="76" t="s">
        <v>405</v>
      </c>
      <c r="F147" s="76" t="s">
        <v>416</v>
      </c>
      <c r="G147" s="76" t="s">
        <v>344</v>
      </c>
      <c r="H147" s="123">
        <v>45807</v>
      </c>
      <c r="I147" s="123">
        <v>45809</v>
      </c>
      <c r="J147" s="76" t="s">
        <v>278</v>
      </c>
      <c r="K147" s="124">
        <v>1844414280</v>
      </c>
      <c r="L147" s="76" t="s">
        <v>8</v>
      </c>
      <c r="M147" s="75">
        <v>1967648.08</v>
      </c>
      <c r="N147" s="76" t="s">
        <v>9</v>
      </c>
      <c r="O147" s="79">
        <v>1967648.08</v>
      </c>
      <c r="P147" s="76" t="s">
        <v>10</v>
      </c>
      <c r="Q147" s="76" t="s">
        <v>407</v>
      </c>
      <c r="R147" s="76" t="s">
        <v>405</v>
      </c>
      <c r="S147" s="76" t="s">
        <v>10</v>
      </c>
      <c r="T147" s="76" t="s">
        <v>345</v>
      </c>
      <c r="U147" s="76" t="s">
        <v>34</v>
      </c>
      <c r="V147" s="76" t="s">
        <v>10</v>
      </c>
      <c r="W147" s="76" t="s">
        <v>10</v>
      </c>
      <c r="X147" s="76"/>
    </row>
    <row r="148" spans="1:27" hidden="1" x14ac:dyDescent="0.2">
      <c r="A148" s="76" t="s">
        <v>122</v>
      </c>
      <c r="B148" s="76" t="s">
        <v>123</v>
      </c>
      <c r="C148" s="76" t="s">
        <v>124</v>
      </c>
      <c r="D148" s="76" t="s">
        <v>125</v>
      </c>
      <c r="E148" s="76" t="s">
        <v>408</v>
      </c>
      <c r="F148" s="76" t="s">
        <v>417</v>
      </c>
      <c r="G148" s="76" t="s">
        <v>344</v>
      </c>
      <c r="H148" s="123">
        <v>45807</v>
      </c>
      <c r="I148" s="123">
        <v>45809</v>
      </c>
      <c r="J148" s="76" t="s">
        <v>278</v>
      </c>
      <c r="K148" s="124">
        <v>-1846925472</v>
      </c>
      <c r="L148" s="76" t="s">
        <v>8</v>
      </c>
      <c r="M148" s="75">
        <v>-1970327.06</v>
      </c>
      <c r="N148" s="76" t="s">
        <v>9</v>
      </c>
      <c r="O148" s="79">
        <v>-1970327.06</v>
      </c>
      <c r="P148" s="76" t="s">
        <v>10</v>
      </c>
      <c r="Q148" s="76" t="s">
        <v>410</v>
      </c>
      <c r="R148" s="76" t="s">
        <v>408</v>
      </c>
      <c r="S148" s="76" t="s">
        <v>10</v>
      </c>
      <c r="T148" s="76" t="s">
        <v>345</v>
      </c>
      <c r="U148" s="76" t="s">
        <v>34</v>
      </c>
      <c r="V148" s="76" t="s">
        <v>10</v>
      </c>
      <c r="W148" s="76" t="s">
        <v>10</v>
      </c>
      <c r="X148" s="76"/>
    </row>
    <row r="149" spans="1:27" hidden="1" x14ac:dyDescent="0.2">
      <c r="A149" s="76" t="s">
        <v>122</v>
      </c>
      <c r="B149" s="76" t="s">
        <v>123</v>
      </c>
      <c r="C149" s="76" t="s">
        <v>124</v>
      </c>
      <c r="D149" s="76" t="s">
        <v>125</v>
      </c>
      <c r="E149" s="76" t="s">
        <v>418</v>
      </c>
      <c r="F149" s="76" t="s">
        <v>419</v>
      </c>
      <c r="G149" s="76" t="s">
        <v>351</v>
      </c>
      <c r="H149" s="123">
        <v>45838</v>
      </c>
      <c r="I149" s="123">
        <v>45838</v>
      </c>
      <c r="J149" s="76" t="s">
        <v>306</v>
      </c>
      <c r="K149" s="124">
        <v>-2014365697</v>
      </c>
      <c r="L149" s="76" t="s">
        <v>8</v>
      </c>
      <c r="M149" s="75">
        <v>-2152698.08</v>
      </c>
      <c r="N149" s="76" t="s">
        <v>9</v>
      </c>
      <c r="O149" s="75">
        <v>-2152698.08</v>
      </c>
      <c r="P149" s="76" t="s">
        <v>10</v>
      </c>
      <c r="Q149" s="76" t="s">
        <v>420</v>
      </c>
      <c r="R149" s="76" t="s">
        <v>418</v>
      </c>
      <c r="S149" s="76" t="s">
        <v>10</v>
      </c>
      <c r="T149" s="76" t="s">
        <v>345</v>
      </c>
      <c r="U149" s="76" t="s">
        <v>34</v>
      </c>
      <c r="V149" s="76" t="s">
        <v>10</v>
      </c>
      <c r="W149" s="76" t="s">
        <v>10</v>
      </c>
      <c r="X149" s="133" t="s">
        <v>20477</v>
      </c>
      <c r="Y149" t="s">
        <v>20444</v>
      </c>
      <c r="Z149" t="s">
        <v>20486</v>
      </c>
      <c r="AA149" t="s">
        <v>20446</v>
      </c>
    </row>
    <row r="150" spans="1:27" x14ac:dyDescent="0.2">
      <c r="A150" s="128" t="s">
        <v>421</v>
      </c>
      <c r="B150" s="128" t="s">
        <v>422</v>
      </c>
      <c r="C150" s="128" t="s">
        <v>423</v>
      </c>
      <c r="D150" s="128" t="s">
        <v>424</v>
      </c>
      <c r="E150" s="128" t="s">
        <v>425</v>
      </c>
      <c r="F150" s="128" t="s">
        <v>426</v>
      </c>
      <c r="G150" s="128" t="s">
        <v>128</v>
      </c>
      <c r="H150" s="129">
        <v>45688</v>
      </c>
      <c r="I150" s="129">
        <v>45688</v>
      </c>
      <c r="J150" s="128" t="s">
        <v>43</v>
      </c>
      <c r="K150" s="130">
        <v>224589.13</v>
      </c>
      <c r="L150" s="128" t="s">
        <v>9</v>
      </c>
      <c r="M150" s="130">
        <v>224589.13</v>
      </c>
      <c r="N150" s="128" t="s">
        <v>9</v>
      </c>
      <c r="O150" s="130">
        <v>224589.13</v>
      </c>
      <c r="P150" s="128" t="s">
        <v>10</v>
      </c>
      <c r="Q150" s="128" t="s">
        <v>427</v>
      </c>
      <c r="R150" s="128" t="s">
        <v>10</v>
      </c>
      <c r="S150" s="128" t="s">
        <v>10</v>
      </c>
      <c r="T150" s="128" t="s">
        <v>131</v>
      </c>
      <c r="U150" s="128" t="s">
        <v>13</v>
      </c>
      <c r="V150" s="128" t="s">
        <v>428</v>
      </c>
      <c r="W150" s="128" t="s">
        <v>10</v>
      </c>
      <c r="X150" s="128" t="s">
        <v>20475</v>
      </c>
      <c r="Y150" t="s">
        <v>20444</v>
      </c>
      <c r="Z150" t="s">
        <v>20486</v>
      </c>
      <c r="AA150" t="s">
        <v>20452</v>
      </c>
    </row>
    <row r="151" spans="1:27" x14ac:dyDescent="0.2">
      <c r="A151" s="128" t="s">
        <v>421</v>
      </c>
      <c r="B151" s="128" t="s">
        <v>422</v>
      </c>
      <c r="C151" s="128" t="s">
        <v>423</v>
      </c>
      <c r="D151" s="128" t="s">
        <v>424</v>
      </c>
      <c r="E151" s="128" t="s">
        <v>429</v>
      </c>
      <c r="F151" s="128" t="s">
        <v>430</v>
      </c>
      <c r="G151" s="128" t="s">
        <v>128</v>
      </c>
      <c r="H151" s="129">
        <v>45688</v>
      </c>
      <c r="I151" s="129">
        <v>45688</v>
      </c>
      <c r="J151" s="128" t="s">
        <v>43</v>
      </c>
      <c r="K151" s="130">
        <v>224024.95999999999</v>
      </c>
      <c r="L151" s="128" t="s">
        <v>9</v>
      </c>
      <c r="M151" s="130">
        <v>224024.95999999999</v>
      </c>
      <c r="N151" s="128" t="s">
        <v>9</v>
      </c>
      <c r="O151" s="130">
        <v>224024.95999999999</v>
      </c>
      <c r="P151" s="128" t="s">
        <v>10</v>
      </c>
      <c r="Q151" s="128" t="s">
        <v>431</v>
      </c>
      <c r="R151" s="128" t="s">
        <v>10</v>
      </c>
      <c r="S151" s="128" t="s">
        <v>10</v>
      </c>
      <c r="T151" s="128" t="s">
        <v>131</v>
      </c>
      <c r="U151" s="128" t="s">
        <v>13</v>
      </c>
      <c r="V151" s="128" t="s">
        <v>432</v>
      </c>
      <c r="W151" s="128" t="s">
        <v>10</v>
      </c>
      <c r="X151" s="128" t="s">
        <v>20475</v>
      </c>
      <c r="Y151" t="s">
        <v>20444</v>
      </c>
      <c r="Z151" t="s">
        <v>20486</v>
      </c>
      <c r="AA151" t="s">
        <v>20452</v>
      </c>
    </row>
    <row r="152" spans="1:27" x14ac:dyDescent="0.2">
      <c r="A152" s="128" t="s">
        <v>421</v>
      </c>
      <c r="B152" s="128" t="s">
        <v>422</v>
      </c>
      <c r="C152" s="128" t="s">
        <v>423</v>
      </c>
      <c r="D152" s="128" t="s">
        <v>424</v>
      </c>
      <c r="E152" s="128" t="s">
        <v>433</v>
      </c>
      <c r="F152" s="128" t="s">
        <v>434</v>
      </c>
      <c r="G152" s="128" t="s">
        <v>128</v>
      </c>
      <c r="H152" s="129">
        <v>45716</v>
      </c>
      <c r="I152" s="129">
        <v>45716</v>
      </c>
      <c r="J152" s="128" t="s">
        <v>43</v>
      </c>
      <c r="K152" s="130">
        <v>62509.94</v>
      </c>
      <c r="L152" s="128" t="s">
        <v>9</v>
      </c>
      <c r="M152" s="130">
        <v>62509.94</v>
      </c>
      <c r="N152" s="128" t="s">
        <v>9</v>
      </c>
      <c r="O152" s="130">
        <v>62509.94</v>
      </c>
      <c r="P152" s="128" t="s">
        <v>10</v>
      </c>
      <c r="Q152" s="128" t="s">
        <v>435</v>
      </c>
      <c r="R152" s="128" t="s">
        <v>10</v>
      </c>
      <c r="S152" s="128" t="s">
        <v>10</v>
      </c>
      <c r="T152" s="128" t="s">
        <v>131</v>
      </c>
      <c r="U152" s="128" t="s">
        <v>17</v>
      </c>
      <c r="V152" s="128" t="s">
        <v>436</v>
      </c>
      <c r="W152" s="128" t="s">
        <v>10</v>
      </c>
      <c r="X152" s="128" t="s">
        <v>20475</v>
      </c>
      <c r="Y152" t="s">
        <v>20444</v>
      </c>
      <c r="Z152" t="s">
        <v>20486</v>
      </c>
      <c r="AA152" t="s">
        <v>20452</v>
      </c>
    </row>
    <row r="153" spans="1:27" x14ac:dyDescent="0.2">
      <c r="A153" s="128" t="s">
        <v>421</v>
      </c>
      <c r="B153" s="128" t="s">
        <v>422</v>
      </c>
      <c r="C153" s="128" t="s">
        <v>423</v>
      </c>
      <c r="D153" s="128" t="s">
        <v>424</v>
      </c>
      <c r="E153" s="128" t="s">
        <v>437</v>
      </c>
      <c r="F153" s="128" t="s">
        <v>438</v>
      </c>
      <c r="G153" s="128" t="s">
        <v>128</v>
      </c>
      <c r="H153" s="129">
        <v>45716</v>
      </c>
      <c r="I153" s="129">
        <v>45716</v>
      </c>
      <c r="J153" s="128" t="s">
        <v>43</v>
      </c>
      <c r="K153" s="130">
        <v>294905.82</v>
      </c>
      <c r="L153" s="128" t="s">
        <v>9</v>
      </c>
      <c r="M153" s="130">
        <v>294905.82</v>
      </c>
      <c r="N153" s="128" t="s">
        <v>9</v>
      </c>
      <c r="O153" s="130">
        <v>294905.82</v>
      </c>
      <c r="P153" s="128" t="s">
        <v>10</v>
      </c>
      <c r="Q153" s="128" t="s">
        <v>439</v>
      </c>
      <c r="R153" s="128" t="s">
        <v>10</v>
      </c>
      <c r="S153" s="128" t="s">
        <v>10</v>
      </c>
      <c r="T153" s="128" t="s">
        <v>131</v>
      </c>
      <c r="U153" s="128" t="s">
        <v>17</v>
      </c>
      <c r="V153" s="128" t="s">
        <v>440</v>
      </c>
      <c r="W153" s="128" t="s">
        <v>10</v>
      </c>
      <c r="X153" s="128" t="s">
        <v>20475</v>
      </c>
      <c r="Y153" t="s">
        <v>20444</v>
      </c>
      <c r="Z153" t="s">
        <v>20486</v>
      </c>
      <c r="AA153" t="s">
        <v>20452</v>
      </c>
    </row>
    <row r="154" spans="1:27" x14ac:dyDescent="0.2">
      <c r="A154" s="128" t="s">
        <v>421</v>
      </c>
      <c r="B154" s="128" t="s">
        <v>422</v>
      </c>
      <c r="C154" s="128" t="s">
        <v>423</v>
      </c>
      <c r="D154" s="128" t="s">
        <v>424</v>
      </c>
      <c r="E154" s="128" t="s">
        <v>441</v>
      </c>
      <c r="F154" s="128" t="s">
        <v>442</v>
      </c>
      <c r="G154" s="128" t="s">
        <v>128</v>
      </c>
      <c r="H154" s="129">
        <v>45716</v>
      </c>
      <c r="I154" s="129">
        <v>45716</v>
      </c>
      <c r="J154" s="128" t="s">
        <v>43</v>
      </c>
      <c r="K154" s="130">
        <v>263235.68</v>
      </c>
      <c r="L154" s="128" t="s">
        <v>9</v>
      </c>
      <c r="M154" s="130">
        <v>263235.68</v>
      </c>
      <c r="N154" s="128" t="s">
        <v>9</v>
      </c>
      <c r="O154" s="130">
        <v>263235.68</v>
      </c>
      <c r="P154" s="128" t="s">
        <v>10</v>
      </c>
      <c r="Q154" s="128" t="s">
        <v>443</v>
      </c>
      <c r="R154" s="128" t="s">
        <v>10</v>
      </c>
      <c r="S154" s="128" t="s">
        <v>10</v>
      </c>
      <c r="T154" s="128" t="s">
        <v>131</v>
      </c>
      <c r="U154" s="128" t="s">
        <v>17</v>
      </c>
      <c r="V154" s="128" t="s">
        <v>444</v>
      </c>
      <c r="W154" s="128" t="s">
        <v>10</v>
      </c>
      <c r="X154" s="128" t="s">
        <v>20475</v>
      </c>
      <c r="Y154" t="s">
        <v>20444</v>
      </c>
      <c r="Z154" t="s">
        <v>20486</v>
      </c>
      <c r="AA154" t="s">
        <v>20452</v>
      </c>
    </row>
    <row r="155" spans="1:27" x14ac:dyDescent="0.2">
      <c r="A155" s="128" t="s">
        <v>421</v>
      </c>
      <c r="B155" s="128" t="s">
        <v>422</v>
      </c>
      <c r="C155" s="128" t="s">
        <v>423</v>
      </c>
      <c r="D155" s="128" t="s">
        <v>424</v>
      </c>
      <c r="E155" s="128" t="s">
        <v>445</v>
      </c>
      <c r="F155" s="128" t="s">
        <v>446</v>
      </c>
      <c r="G155" s="128" t="s">
        <v>128</v>
      </c>
      <c r="H155" s="129">
        <v>45716</v>
      </c>
      <c r="I155" s="129">
        <v>45716</v>
      </c>
      <c r="J155" s="128" t="s">
        <v>43</v>
      </c>
      <c r="K155" s="130">
        <v>163746.09</v>
      </c>
      <c r="L155" s="128" t="s">
        <v>9</v>
      </c>
      <c r="M155" s="130">
        <v>163746.09</v>
      </c>
      <c r="N155" s="128" t="s">
        <v>9</v>
      </c>
      <c r="O155" s="130">
        <v>163746.09</v>
      </c>
      <c r="P155" s="128" t="s">
        <v>10</v>
      </c>
      <c r="Q155" s="128" t="s">
        <v>447</v>
      </c>
      <c r="R155" s="128" t="s">
        <v>10</v>
      </c>
      <c r="S155" s="128" t="s">
        <v>10</v>
      </c>
      <c r="T155" s="128" t="s">
        <v>131</v>
      </c>
      <c r="U155" s="128" t="s">
        <v>17</v>
      </c>
      <c r="V155" s="128" t="s">
        <v>448</v>
      </c>
      <c r="W155" s="128" t="s">
        <v>10</v>
      </c>
      <c r="X155" s="128" t="s">
        <v>20475</v>
      </c>
      <c r="Y155" t="s">
        <v>20444</v>
      </c>
      <c r="Z155" t="s">
        <v>20486</v>
      </c>
      <c r="AA155" t="s">
        <v>20452</v>
      </c>
    </row>
    <row r="156" spans="1:27" x14ac:dyDescent="0.2">
      <c r="A156" s="128" t="s">
        <v>421</v>
      </c>
      <c r="B156" s="128" t="s">
        <v>422</v>
      </c>
      <c r="C156" s="128" t="s">
        <v>423</v>
      </c>
      <c r="D156" s="128" t="s">
        <v>424</v>
      </c>
      <c r="E156" s="128" t="s">
        <v>449</v>
      </c>
      <c r="F156" s="128" t="s">
        <v>450</v>
      </c>
      <c r="G156" s="128" t="s">
        <v>128</v>
      </c>
      <c r="H156" s="129">
        <v>45716</v>
      </c>
      <c r="I156" s="129">
        <v>45716</v>
      </c>
      <c r="J156" s="128" t="s">
        <v>43</v>
      </c>
      <c r="K156" s="130">
        <v>87648.14</v>
      </c>
      <c r="L156" s="128" t="s">
        <v>9</v>
      </c>
      <c r="M156" s="130">
        <v>87648.14</v>
      </c>
      <c r="N156" s="128" t="s">
        <v>9</v>
      </c>
      <c r="O156" s="130">
        <v>87648.14</v>
      </c>
      <c r="P156" s="128" t="s">
        <v>10</v>
      </c>
      <c r="Q156" s="128" t="s">
        <v>451</v>
      </c>
      <c r="R156" s="128" t="s">
        <v>10</v>
      </c>
      <c r="S156" s="128" t="s">
        <v>10</v>
      </c>
      <c r="T156" s="128" t="s">
        <v>131</v>
      </c>
      <c r="U156" s="128" t="s">
        <v>17</v>
      </c>
      <c r="V156" s="128" t="s">
        <v>452</v>
      </c>
      <c r="W156" s="128" t="s">
        <v>10</v>
      </c>
      <c r="X156" s="128" t="s">
        <v>20475</v>
      </c>
      <c r="Y156" t="s">
        <v>20444</v>
      </c>
      <c r="Z156" t="s">
        <v>20486</v>
      </c>
      <c r="AA156" t="s">
        <v>20452</v>
      </c>
    </row>
    <row r="157" spans="1:27" x14ac:dyDescent="0.2">
      <c r="A157" s="128" t="s">
        <v>421</v>
      </c>
      <c r="B157" s="128" t="s">
        <v>422</v>
      </c>
      <c r="C157" s="128" t="s">
        <v>423</v>
      </c>
      <c r="D157" s="128" t="s">
        <v>424</v>
      </c>
      <c r="E157" s="128" t="s">
        <v>453</v>
      </c>
      <c r="F157" s="128" t="s">
        <v>454</v>
      </c>
      <c r="G157" s="128" t="s">
        <v>128</v>
      </c>
      <c r="H157" s="129">
        <v>45716</v>
      </c>
      <c r="I157" s="129">
        <v>45716</v>
      </c>
      <c r="J157" s="128" t="s">
        <v>43</v>
      </c>
      <c r="K157" s="130">
        <v>28601</v>
      </c>
      <c r="L157" s="128" t="s">
        <v>9</v>
      </c>
      <c r="M157" s="130">
        <v>28601</v>
      </c>
      <c r="N157" s="128" t="s">
        <v>9</v>
      </c>
      <c r="O157" s="130">
        <v>28601</v>
      </c>
      <c r="P157" s="128" t="s">
        <v>10</v>
      </c>
      <c r="Q157" s="128" t="s">
        <v>455</v>
      </c>
      <c r="R157" s="128" t="s">
        <v>10</v>
      </c>
      <c r="S157" s="128" t="s">
        <v>10</v>
      </c>
      <c r="T157" s="128" t="s">
        <v>131</v>
      </c>
      <c r="U157" s="128" t="s">
        <v>17</v>
      </c>
      <c r="V157" s="128" t="s">
        <v>456</v>
      </c>
      <c r="W157" s="128" t="s">
        <v>10</v>
      </c>
      <c r="X157" s="128" t="s">
        <v>20475</v>
      </c>
      <c r="Y157" t="s">
        <v>20444</v>
      </c>
      <c r="Z157" t="s">
        <v>20486</v>
      </c>
      <c r="AA157" t="s">
        <v>20452</v>
      </c>
    </row>
    <row r="158" spans="1:27" x14ac:dyDescent="0.2">
      <c r="A158" s="128" t="s">
        <v>421</v>
      </c>
      <c r="B158" s="128" t="s">
        <v>422</v>
      </c>
      <c r="C158" s="128" t="s">
        <v>423</v>
      </c>
      <c r="D158" s="128" t="s">
        <v>424</v>
      </c>
      <c r="E158" s="128" t="s">
        <v>457</v>
      </c>
      <c r="F158" s="128" t="s">
        <v>458</v>
      </c>
      <c r="G158" s="128" t="s">
        <v>128</v>
      </c>
      <c r="H158" s="129">
        <v>45716</v>
      </c>
      <c r="I158" s="129">
        <v>45716</v>
      </c>
      <c r="J158" s="128" t="s">
        <v>43</v>
      </c>
      <c r="K158" s="130">
        <v>438758.44</v>
      </c>
      <c r="L158" s="128" t="s">
        <v>9</v>
      </c>
      <c r="M158" s="130">
        <v>438758.44</v>
      </c>
      <c r="N158" s="128" t="s">
        <v>9</v>
      </c>
      <c r="O158" s="130">
        <v>438758.44</v>
      </c>
      <c r="P158" s="128" t="s">
        <v>10</v>
      </c>
      <c r="Q158" s="128" t="s">
        <v>459</v>
      </c>
      <c r="R158" s="128" t="s">
        <v>10</v>
      </c>
      <c r="S158" s="128" t="s">
        <v>10</v>
      </c>
      <c r="T158" s="128" t="s">
        <v>131</v>
      </c>
      <c r="U158" s="128" t="s">
        <v>17</v>
      </c>
      <c r="V158" s="128" t="s">
        <v>460</v>
      </c>
      <c r="W158" s="128" t="s">
        <v>10</v>
      </c>
      <c r="X158" s="128" t="s">
        <v>20475</v>
      </c>
      <c r="Y158" t="s">
        <v>20444</v>
      </c>
      <c r="Z158" t="s">
        <v>20486</v>
      </c>
      <c r="AA158" t="s">
        <v>20452</v>
      </c>
    </row>
    <row r="159" spans="1:27" x14ac:dyDescent="0.2">
      <c r="A159" t="s">
        <v>421</v>
      </c>
      <c r="B159" t="s">
        <v>422</v>
      </c>
      <c r="C159" t="s">
        <v>423</v>
      </c>
      <c r="D159" t="s">
        <v>424</v>
      </c>
      <c r="E159" t="s">
        <v>461</v>
      </c>
      <c r="F159" t="s">
        <v>462</v>
      </c>
      <c r="G159" t="s">
        <v>463</v>
      </c>
      <c r="H159" s="2">
        <v>45807</v>
      </c>
      <c r="I159" s="2">
        <v>45838</v>
      </c>
      <c r="J159" t="s">
        <v>43</v>
      </c>
      <c r="K159" s="4">
        <v>-2305.41</v>
      </c>
      <c r="L159" t="s">
        <v>9</v>
      </c>
      <c r="M159" s="4">
        <v>-2305.41</v>
      </c>
      <c r="N159" t="s">
        <v>9</v>
      </c>
      <c r="O159" s="79">
        <v>-2305.41</v>
      </c>
      <c r="P159" t="s">
        <v>10</v>
      </c>
      <c r="Q159" t="s">
        <v>464</v>
      </c>
      <c r="R159" t="s">
        <v>465</v>
      </c>
      <c r="S159" t="s">
        <v>10</v>
      </c>
      <c r="T159" t="s">
        <v>345</v>
      </c>
      <c r="U159" t="s">
        <v>34</v>
      </c>
      <c r="V159" t="s">
        <v>10</v>
      </c>
      <c r="W159" t="s">
        <v>10</v>
      </c>
    </row>
    <row r="160" spans="1:27" x14ac:dyDescent="0.2">
      <c r="A160" t="s">
        <v>421</v>
      </c>
      <c r="B160" t="s">
        <v>422</v>
      </c>
      <c r="C160" t="s">
        <v>423</v>
      </c>
      <c r="D160" t="s">
        <v>424</v>
      </c>
      <c r="E160" t="s">
        <v>461</v>
      </c>
      <c r="F160" t="s">
        <v>466</v>
      </c>
      <c r="G160" t="s">
        <v>344</v>
      </c>
      <c r="H160" s="2">
        <v>45742</v>
      </c>
      <c r="I160" s="2">
        <v>45742</v>
      </c>
      <c r="J160" t="s">
        <v>43</v>
      </c>
      <c r="K160" s="4">
        <v>-1788019.2</v>
      </c>
      <c r="L160" t="s">
        <v>9</v>
      </c>
      <c r="M160" s="4">
        <v>-1788019.2</v>
      </c>
      <c r="N160" t="s">
        <v>9</v>
      </c>
      <c r="O160" s="4">
        <v>-1788019.2</v>
      </c>
      <c r="P160" t="s">
        <v>10</v>
      </c>
      <c r="Q160" t="s">
        <v>461</v>
      </c>
      <c r="R160" t="s">
        <v>461</v>
      </c>
      <c r="S160" t="s">
        <v>10</v>
      </c>
      <c r="T160" t="s">
        <v>44</v>
      </c>
      <c r="U160" t="s">
        <v>21</v>
      </c>
      <c r="V160" t="s">
        <v>10</v>
      </c>
      <c r="W160" t="s">
        <v>10</v>
      </c>
      <c r="X160" t="s">
        <v>20309</v>
      </c>
    </row>
    <row r="161" spans="1:27" x14ac:dyDescent="0.2">
      <c r="A161" t="s">
        <v>421</v>
      </c>
      <c r="B161" t="s">
        <v>422</v>
      </c>
      <c r="C161" t="s">
        <v>423</v>
      </c>
      <c r="D161" t="s">
        <v>424</v>
      </c>
      <c r="E161" t="s">
        <v>467</v>
      </c>
      <c r="F161" t="s">
        <v>468</v>
      </c>
      <c r="G161" t="s">
        <v>55</v>
      </c>
      <c r="H161" s="2">
        <v>45838</v>
      </c>
      <c r="I161" s="2">
        <v>45838</v>
      </c>
      <c r="J161" t="s">
        <v>43</v>
      </c>
      <c r="K161" s="4">
        <v>2305.41</v>
      </c>
      <c r="L161" t="s">
        <v>9</v>
      </c>
      <c r="M161" s="4">
        <v>2305.41</v>
      </c>
      <c r="N161" t="s">
        <v>9</v>
      </c>
      <c r="O161" s="79">
        <v>2305.41</v>
      </c>
      <c r="P161" t="s">
        <v>10</v>
      </c>
      <c r="Q161" t="s">
        <v>10</v>
      </c>
      <c r="R161" t="s">
        <v>467</v>
      </c>
      <c r="S161" t="s">
        <v>10</v>
      </c>
      <c r="T161" t="s">
        <v>345</v>
      </c>
      <c r="U161" t="s">
        <v>34</v>
      </c>
      <c r="V161" t="s">
        <v>10</v>
      </c>
      <c r="W161" t="s">
        <v>10</v>
      </c>
    </row>
    <row r="162" spans="1:27" hidden="1" x14ac:dyDescent="0.2">
      <c r="A162" t="s">
        <v>469</v>
      </c>
      <c r="B162" t="s">
        <v>470</v>
      </c>
      <c r="C162" t="s">
        <v>471</v>
      </c>
      <c r="D162" t="s">
        <v>472</v>
      </c>
      <c r="E162" t="s">
        <v>473</v>
      </c>
      <c r="F162" t="s">
        <v>474</v>
      </c>
      <c r="G162" t="s">
        <v>475</v>
      </c>
      <c r="H162" s="2">
        <v>45684</v>
      </c>
      <c r="I162" s="2">
        <v>45684</v>
      </c>
      <c r="J162" t="s">
        <v>43</v>
      </c>
      <c r="K162" s="4">
        <v>-826.2</v>
      </c>
      <c r="L162" t="s">
        <v>9</v>
      </c>
      <c r="M162" s="4">
        <v>-826.2</v>
      </c>
      <c r="N162" t="s">
        <v>9</v>
      </c>
      <c r="O162" s="4">
        <v>-826.2</v>
      </c>
      <c r="P162" t="s">
        <v>10</v>
      </c>
      <c r="Q162" t="s">
        <v>10</v>
      </c>
      <c r="R162" t="s">
        <v>10</v>
      </c>
      <c r="S162" t="s">
        <v>10</v>
      </c>
      <c r="T162" t="s">
        <v>476</v>
      </c>
      <c r="U162" t="s">
        <v>13</v>
      </c>
      <c r="V162" t="s">
        <v>10</v>
      </c>
      <c r="W162" t="s">
        <v>10</v>
      </c>
      <c r="X162" t="s">
        <v>20474</v>
      </c>
      <c r="Y162" t="s">
        <v>20444</v>
      </c>
      <c r="Z162" t="s">
        <v>20486</v>
      </c>
      <c r="AA162" t="s">
        <v>2866</v>
      </c>
    </row>
    <row r="163" spans="1:27" hidden="1" x14ac:dyDescent="0.2">
      <c r="A163" t="s">
        <v>469</v>
      </c>
      <c r="B163" t="s">
        <v>470</v>
      </c>
      <c r="C163" t="s">
        <v>471</v>
      </c>
      <c r="D163" t="s">
        <v>472</v>
      </c>
      <c r="E163" t="s">
        <v>477</v>
      </c>
      <c r="F163" t="s">
        <v>478</v>
      </c>
      <c r="G163" t="s">
        <v>475</v>
      </c>
      <c r="H163" s="2">
        <v>45684</v>
      </c>
      <c r="I163" s="2">
        <v>45684</v>
      </c>
      <c r="J163" t="s">
        <v>43</v>
      </c>
      <c r="K163" s="4">
        <v>-879.12</v>
      </c>
      <c r="L163" t="s">
        <v>9</v>
      </c>
      <c r="M163" s="4">
        <v>-879.12</v>
      </c>
      <c r="N163" t="s">
        <v>9</v>
      </c>
      <c r="O163" s="4">
        <v>-879.12</v>
      </c>
      <c r="P163" t="s">
        <v>10</v>
      </c>
      <c r="Q163" t="s">
        <v>10</v>
      </c>
      <c r="R163" t="s">
        <v>10</v>
      </c>
      <c r="S163" t="s">
        <v>10</v>
      </c>
      <c r="T163" t="s">
        <v>476</v>
      </c>
      <c r="U163" t="s">
        <v>13</v>
      </c>
      <c r="V163" t="s">
        <v>10</v>
      </c>
      <c r="W163" t="s">
        <v>10</v>
      </c>
      <c r="X163" t="s">
        <v>20474</v>
      </c>
      <c r="Y163" t="s">
        <v>20444</v>
      </c>
      <c r="Z163" t="s">
        <v>20486</v>
      </c>
      <c r="AA163" t="s">
        <v>2866</v>
      </c>
    </row>
    <row r="164" spans="1:27" hidden="1" x14ac:dyDescent="0.2">
      <c r="A164" t="s">
        <v>469</v>
      </c>
      <c r="B164" t="s">
        <v>470</v>
      </c>
      <c r="C164" t="s">
        <v>471</v>
      </c>
      <c r="D164" t="s">
        <v>472</v>
      </c>
      <c r="E164" t="s">
        <v>479</v>
      </c>
      <c r="F164" t="s">
        <v>480</v>
      </c>
      <c r="G164" t="s">
        <v>475</v>
      </c>
      <c r="H164" s="2">
        <v>45684</v>
      </c>
      <c r="I164" s="2">
        <v>45684</v>
      </c>
      <c r="J164" t="s">
        <v>43</v>
      </c>
      <c r="K164" s="4">
        <v>-857.31</v>
      </c>
      <c r="L164" t="s">
        <v>9</v>
      </c>
      <c r="M164" s="4">
        <v>-857.31</v>
      </c>
      <c r="N164" t="s">
        <v>9</v>
      </c>
      <c r="O164" s="4">
        <v>-857.31</v>
      </c>
      <c r="P164" t="s">
        <v>10</v>
      </c>
      <c r="Q164" t="s">
        <v>10</v>
      </c>
      <c r="R164" t="s">
        <v>10</v>
      </c>
      <c r="S164" t="s">
        <v>10</v>
      </c>
      <c r="T164" t="s">
        <v>476</v>
      </c>
      <c r="U164" t="s">
        <v>13</v>
      </c>
      <c r="V164" t="s">
        <v>10</v>
      </c>
      <c r="W164" t="s">
        <v>10</v>
      </c>
      <c r="X164" t="s">
        <v>20474</v>
      </c>
      <c r="Y164" t="s">
        <v>20444</v>
      </c>
      <c r="Z164" t="s">
        <v>20486</v>
      </c>
      <c r="AA164" t="s">
        <v>2866</v>
      </c>
    </row>
    <row r="165" spans="1:27" hidden="1" x14ac:dyDescent="0.2">
      <c r="A165" t="s">
        <v>469</v>
      </c>
      <c r="B165" t="s">
        <v>470</v>
      </c>
      <c r="C165" t="s">
        <v>471</v>
      </c>
      <c r="D165" t="s">
        <v>472</v>
      </c>
      <c r="E165" t="s">
        <v>481</v>
      </c>
      <c r="F165" t="s">
        <v>482</v>
      </c>
      <c r="G165" t="s">
        <v>475</v>
      </c>
      <c r="H165" s="2">
        <v>45684</v>
      </c>
      <c r="I165" s="2">
        <v>45684</v>
      </c>
      <c r="J165" t="s">
        <v>43</v>
      </c>
      <c r="K165" s="4">
        <v>-857.67</v>
      </c>
      <c r="L165" t="s">
        <v>9</v>
      </c>
      <c r="M165" s="4">
        <v>-857.67</v>
      </c>
      <c r="N165" t="s">
        <v>9</v>
      </c>
      <c r="O165" s="4">
        <v>-857.67</v>
      </c>
      <c r="P165" t="s">
        <v>10</v>
      </c>
      <c r="Q165" t="s">
        <v>10</v>
      </c>
      <c r="R165" t="s">
        <v>10</v>
      </c>
      <c r="S165" t="s">
        <v>10</v>
      </c>
      <c r="T165" t="s">
        <v>476</v>
      </c>
      <c r="U165" t="s">
        <v>13</v>
      </c>
      <c r="V165" t="s">
        <v>10</v>
      </c>
      <c r="W165" t="s">
        <v>10</v>
      </c>
      <c r="X165" t="s">
        <v>20474</v>
      </c>
      <c r="Y165" t="s">
        <v>20444</v>
      </c>
      <c r="Z165" t="s">
        <v>20486</v>
      </c>
      <c r="AA165" t="s">
        <v>2866</v>
      </c>
    </row>
    <row r="166" spans="1:27" hidden="1" x14ac:dyDescent="0.2">
      <c r="A166" t="s">
        <v>469</v>
      </c>
      <c r="B166" t="s">
        <v>470</v>
      </c>
      <c r="C166" t="s">
        <v>471</v>
      </c>
      <c r="D166" t="s">
        <v>472</v>
      </c>
      <c r="E166" t="s">
        <v>483</v>
      </c>
      <c r="F166" t="s">
        <v>484</v>
      </c>
      <c r="G166" t="s">
        <v>475</v>
      </c>
      <c r="H166" s="2">
        <v>45684</v>
      </c>
      <c r="I166" s="2">
        <v>45684</v>
      </c>
      <c r="J166" t="s">
        <v>43</v>
      </c>
      <c r="K166" s="4">
        <v>-807</v>
      </c>
      <c r="L166" t="s">
        <v>9</v>
      </c>
      <c r="M166" s="4">
        <v>-807</v>
      </c>
      <c r="N166" t="s">
        <v>9</v>
      </c>
      <c r="O166" s="4">
        <v>-807</v>
      </c>
      <c r="P166" t="s">
        <v>10</v>
      </c>
      <c r="Q166" t="s">
        <v>10</v>
      </c>
      <c r="R166" t="s">
        <v>10</v>
      </c>
      <c r="S166" t="s">
        <v>10</v>
      </c>
      <c r="T166" t="s">
        <v>476</v>
      </c>
      <c r="U166" t="s">
        <v>13</v>
      </c>
      <c r="V166" t="s">
        <v>10</v>
      </c>
      <c r="W166" t="s">
        <v>10</v>
      </c>
      <c r="X166" t="s">
        <v>20474</v>
      </c>
      <c r="Y166" t="s">
        <v>20444</v>
      </c>
      <c r="Z166" t="s">
        <v>20486</v>
      </c>
      <c r="AA166" t="s">
        <v>2866</v>
      </c>
    </row>
    <row r="167" spans="1:27" hidden="1" x14ac:dyDescent="0.2">
      <c r="A167" t="s">
        <v>469</v>
      </c>
      <c r="B167" t="s">
        <v>470</v>
      </c>
      <c r="C167" t="s">
        <v>471</v>
      </c>
      <c r="D167" t="s">
        <v>472</v>
      </c>
      <c r="E167" t="s">
        <v>485</v>
      </c>
      <c r="F167" t="s">
        <v>486</v>
      </c>
      <c r="G167" t="s">
        <v>475</v>
      </c>
      <c r="H167" s="2">
        <v>45684</v>
      </c>
      <c r="I167" s="2">
        <v>45684</v>
      </c>
      <c r="J167" t="s">
        <v>43</v>
      </c>
      <c r="K167" s="4">
        <v>-859.32</v>
      </c>
      <c r="L167" t="s">
        <v>9</v>
      </c>
      <c r="M167" s="4">
        <v>-859.32</v>
      </c>
      <c r="N167" t="s">
        <v>9</v>
      </c>
      <c r="O167" s="4">
        <v>-859.32</v>
      </c>
      <c r="P167" t="s">
        <v>10</v>
      </c>
      <c r="Q167" t="s">
        <v>10</v>
      </c>
      <c r="R167" t="s">
        <v>10</v>
      </c>
      <c r="S167" t="s">
        <v>10</v>
      </c>
      <c r="T167" t="s">
        <v>476</v>
      </c>
      <c r="U167" t="s">
        <v>13</v>
      </c>
      <c r="V167" t="s">
        <v>10</v>
      </c>
      <c r="W167" t="s">
        <v>10</v>
      </c>
      <c r="X167" t="s">
        <v>20474</v>
      </c>
      <c r="Y167" t="s">
        <v>20444</v>
      </c>
      <c r="Z167" t="s">
        <v>20486</v>
      </c>
      <c r="AA167" t="s">
        <v>2866</v>
      </c>
    </row>
    <row r="168" spans="1:27" hidden="1" x14ac:dyDescent="0.2">
      <c r="A168" t="s">
        <v>469</v>
      </c>
      <c r="B168" t="s">
        <v>470</v>
      </c>
      <c r="C168" t="s">
        <v>471</v>
      </c>
      <c r="D168" t="s">
        <v>472</v>
      </c>
      <c r="E168" t="s">
        <v>487</v>
      </c>
      <c r="F168" t="s">
        <v>488</v>
      </c>
      <c r="G168" t="s">
        <v>475</v>
      </c>
      <c r="H168" s="2">
        <v>45684</v>
      </c>
      <c r="I168" s="2">
        <v>45684</v>
      </c>
      <c r="J168" t="s">
        <v>43</v>
      </c>
      <c r="K168" s="4">
        <v>-873.93</v>
      </c>
      <c r="L168" t="s">
        <v>9</v>
      </c>
      <c r="M168" s="4">
        <v>-873.93</v>
      </c>
      <c r="N168" t="s">
        <v>9</v>
      </c>
      <c r="O168" s="4">
        <v>-873.93</v>
      </c>
      <c r="P168" t="s">
        <v>10</v>
      </c>
      <c r="Q168" t="s">
        <v>10</v>
      </c>
      <c r="R168" t="s">
        <v>10</v>
      </c>
      <c r="S168" t="s">
        <v>10</v>
      </c>
      <c r="T168" t="s">
        <v>476</v>
      </c>
      <c r="U168" t="s">
        <v>13</v>
      </c>
      <c r="V168" t="s">
        <v>10</v>
      </c>
      <c r="W168" t="s">
        <v>10</v>
      </c>
      <c r="X168" t="s">
        <v>20474</v>
      </c>
      <c r="Y168" t="s">
        <v>20444</v>
      </c>
      <c r="Z168" t="s">
        <v>20486</v>
      </c>
      <c r="AA168" t="s">
        <v>2866</v>
      </c>
    </row>
    <row r="169" spans="1:27" hidden="1" x14ac:dyDescent="0.2">
      <c r="A169" t="s">
        <v>469</v>
      </c>
      <c r="B169" t="s">
        <v>470</v>
      </c>
      <c r="C169" t="s">
        <v>471</v>
      </c>
      <c r="D169" t="s">
        <v>472</v>
      </c>
      <c r="E169" t="s">
        <v>489</v>
      </c>
      <c r="F169" t="s">
        <v>490</v>
      </c>
      <c r="G169" t="s">
        <v>475</v>
      </c>
      <c r="H169" s="2">
        <v>45684</v>
      </c>
      <c r="I169" s="2">
        <v>45684</v>
      </c>
      <c r="J169" t="s">
        <v>43</v>
      </c>
      <c r="K169" s="4">
        <v>-853.41</v>
      </c>
      <c r="L169" t="s">
        <v>9</v>
      </c>
      <c r="M169" s="4">
        <v>-853.41</v>
      </c>
      <c r="N169" t="s">
        <v>9</v>
      </c>
      <c r="O169" s="4">
        <v>-853.41</v>
      </c>
      <c r="P169" t="s">
        <v>10</v>
      </c>
      <c r="Q169" t="s">
        <v>10</v>
      </c>
      <c r="R169" t="s">
        <v>10</v>
      </c>
      <c r="S169" t="s">
        <v>10</v>
      </c>
      <c r="T169" t="s">
        <v>476</v>
      </c>
      <c r="U169" t="s">
        <v>13</v>
      </c>
      <c r="V169" t="s">
        <v>10</v>
      </c>
      <c r="W169" t="s">
        <v>10</v>
      </c>
      <c r="X169" t="s">
        <v>20474</v>
      </c>
      <c r="Y169" t="s">
        <v>20444</v>
      </c>
      <c r="Z169" t="s">
        <v>20486</v>
      </c>
      <c r="AA169" t="s">
        <v>2866</v>
      </c>
    </row>
    <row r="170" spans="1:27" hidden="1" x14ac:dyDescent="0.2">
      <c r="A170" t="s">
        <v>469</v>
      </c>
      <c r="B170" t="s">
        <v>470</v>
      </c>
      <c r="C170" t="s">
        <v>471</v>
      </c>
      <c r="D170" t="s">
        <v>472</v>
      </c>
      <c r="E170" t="s">
        <v>491</v>
      </c>
      <c r="F170" t="s">
        <v>492</v>
      </c>
      <c r="G170" t="s">
        <v>475</v>
      </c>
      <c r="H170" s="2">
        <v>45684</v>
      </c>
      <c r="I170" s="2">
        <v>45684</v>
      </c>
      <c r="J170" t="s">
        <v>43</v>
      </c>
      <c r="K170" s="4">
        <v>-123.24</v>
      </c>
      <c r="L170" t="s">
        <v>9</v>
      </c>
      <c r="M170" s="4">
        <v>-123.24</v>
      </c>
      <c r="N170" t="s">
        <v>9</v>
      </c>
      <c r="O170" s="4">
        <v>-123.24</v>
      </c>
      <c r="P170" t="s">
        <v>10</v>
      </c>
      <c r="Q170" t="s">
        <v>10</v>
      </c>
      <c r="R170" t="s">
        <v>10</v>
      </c>
      <c r="S170" t="s">
        <v>10</v>
      </c>
      <c r="T170" t="s">
        <v>476</v>
      </c>
      <c r="U170" t="s">
        <v>13</v>
      </c>
      <c r="V170" t="s">
        <v>10</v>
      </c>
      <c r="W170" t="s">
        <v>10</v>
      </c>
      <c r="X170" t="s">
        <v>20474</v>
      </c>
      <c r="Y170" t="s">
        <v>20444</v>
      </c>
      <c r="Z170" t="s">
        <v>20486</v>
      </c>
      <c r="AA170" t="s">
        <v>2866</v>
      </c>
    </row>
    <row r="171" spans="1:27" hidden="1" x14ac:dyDescent="0.2">
      <c r="A171" t="s">
        <v>469</v>
      </c>
      <c r="B171" t="s">
        <v>470</v>
      </c>
      <c r="C171" t="s">
        <v>471</v>
      </c>
      <c r="D171" t="s">
        <v>472</v>
      </c>
      <c r="E171" t="s">
        <v>493</v>
      </c>
      <c r="F171" t="s">
        <v>494</v>
      </c>
      <c r="G171" t="s">
        <v>475</v>
      </c>
      <c r="H171" s="2">
        <v>45684</v>
      </c>
      <c r="I171" s="2">
        <v>45684</v>
      </c>
      <c r="J171" t="s">
        <v>43</v>
      </c>
      <c r="K171" s="4">
        <v>-879.12</v>
      </c>
      <c r="L171" t="s">
        <v>9</v>
      </c>
      <c r="M171" s="4">
        <v>-879.12</v>
      </c>
      <c r="N171" t="s">
        <v>9</v>
      </c>
      <c r="O171" s="4">
        <v>-879.12</v>
      </c>
      <c r="P171" t="s">
        <v>10</v>
      </c>
      <c r="Q171" t="s">
        <v>10</v>
      </c>
      <c r="R171" t="s">
        <v>10</v>
      </c>
      <c r="S171" t="s">
        <v>10</v>
      </c>
      <c r="T171" t="s">
        <v>476</v>
      </c>
      <c r="U171" t="s">
        <v>13</v>
      </c>
      <c r="V171" t="s">
        <v>10</v>
      </c>
      <c r="W171" t="s">
        <v>10</v>
      </c>
      <c r="X171" t="s">
        <v>20474</v>
      </c>
      <c r="Y171" t="s">
        <v>20444</v>
      </c>
      <c r="Z171" t="s">
        <v>20486</v>
      </c>
      <c r="AA171" t="s">
        <v>2866</v>
      </c>
    </row>
    <row r="172" spans="1:27" hidden="1" x14ac:dyDescent="0.2">
      <c r="A172" t="s">
        <v>469</v>
      </c>
      <c r="B172" t="s">
        <v>470</v>
      </c>
      <c r="C172" t="s">
        <v>471</v>
      </c>
      <c r="D172" t="s">
        <v>472</v>
      </c>
      <c r="E172" t="s">
        <v>495</v>
      </c>
      <c r="F172" t="s">
        <v>496</v>
      </c>
      <c r="G172" t="s">
        <v>475</v>
      </c>
      <c r="H172" s="2">
        <v>45684</v>
      </c>
      <c r="I172" s="2">
        <v>45684</v>
      </c>
      <c r="J172" t="s">
        <v>43</v>
      </c>
      <c r="K172" s="4">
        <v>-123.24</v>
      </c>
      <c r="L172" t="s">
        <v>9</v>
      </c>
      <c r="M172" s="4">
        <v>-123.24</v>
      </c>
      <c r="N172" t="s">
        <v>9</v>
      </c>
      <c r="O172" s="4">
        <v>-123.24</v>
      </c>
      <c r="P172" t="s">
        <v>10</v>
      </c>
      <c r="Q172" t="s">
        <v>10</v>
      </c>
      <c r="R172" t="s">
        <v>10</v>
      </c>
      <c r="S172" t="s">
        <v>10</v>
      </c>
      <c r="T172" t="s">
        <v>476</v>
      </c>
      <c r="U172" t="s">
        <v>13</v>
      </c>
      <c r="V172" t="s">
        <v>10</v>
      </c>
      <c r="W172" t="s">
        <v>10</v>
      </c>
      <c r="X172" t="s">
        <v>20474</v>
      </c>
      <c r="Y172" t="s">
        <v>20444</v>
      </c>
      <c r="Z172" t="s">
        <v>20486</v>
      </c>
      <c r="AA172" t="s">
        <v>2866</v>
      </c>
    </row>
    <row r="173" spans="1:27" hidden="1" x14ac:dyDescent="0.2">
      <c r="A173" t="s">
        <v>469</v>
      </c>
      <c r="B173" t="s">
        <v>470</v>
      </c>
      <c r="C173" t="s">
        <v>471</v>
      </c>
      <c r="D173" t="s">
        <v>472</v>
      </c>
      <c r="E173" t="s">
        <v>497</v>
      </c>
      <c r="F173" t="s">
        <v>498</v>
      </c>
      <c r="G173" t="s">
        <v>475</v>
      </c>
      <c r="H173" s="2">
        <v>45684</v>
      </c>
      <c r="I173" s="2">
        <v>45684</v>
      </c>
      <c r="J173" t="s">
        <v>43</v>
      </c>
      <c r="K173" s="4">
        <v>-246.57</v>
      </c>
      <c r="L173" t="s">
        <v>9</v>
      </c>
      <c r="M173" s="4">
        <v>-246.57</v>
      </c>
      <c r="N173" t="s">
        <v>9</v>
      </c>
      <c r="O173" s="4">
        <v>-246.57</v>
      </c>
      <c r="P173" t="s">
        <v>10</v>
      </c>
      <c r="Q173" t="s">
        <v>10</v>
      </c>
      <c r="R173" t="s">
        <v>10</v>
      </c>
      <c r="S173" t="s">
        <v>10</v>
      </c>
      <c r="T173" t="s">
        <v>476</v>
      </c>
      <c r="U173" t="s">
        <v>13</v>
      </c>
      <c r="V173" t="s">
        <v>10</v>
      </c>
      <c r="W173" t="s">
        <v>10</v>
      </c>
      <c r="X173" t="s">
        <v>20474</v>
      </c>
      <c r="Y173" t="s">
        <v>20444</v>
      </c>
      <c r="Z173" t="s">
        <v>20486</v>
      </c>
      <c r="AA173" t="s">
        <v>2866</v>
      </c>
    </row>
    <row r="174" spans="1:27" hidden="1" x14ac:dyDescent="0.2">
      <c r="A174" t="s">
        <v>469</v>
      </c>
      <c r="B174" t="s">
        <v>470</v>
      </c>
      <c r="C174" t="s">
        <v>471</v>
      </c>
      <c r="D174" t="s">
        <v>472</v>
      </c>
      <c r="E174" t="s">
        <v>499</v>
      </c>
      <c r="F174" t="s">
        <v>500</v>
      </c>
      <c r="G174" t="s">
        <v>475</v>
      </c>
      <c r="H174" s="2">
        <v>45684</v>
      </c>
      <c r="I174" s="2">
        <v>45684</v>
      </c>
      <c r="J174" t="s">
        <v>43</v>
      </c>
      <c r="K174" s="4">
        <v>-879.12</v>
      </c>
      <c r="L174" t="s">
        <v>9</v>
      </c>
      <c r="M174" s="4">
        <v>-879.12</v>
      </c>
      <c r="N174" t="s">
        <v>9</v>
      </c>
      <c r="O174" s="4">
        <v>-879.12</v>
      </c>
      <c r="P174" t="s">
        <v>10</v>
      </c>
      <c r="Q174" t="s">
        <v>10</v>
      </c>
      <c r="R174" t="s">
        <v>10</v>
      </c>
      <c r="S174" t="s">
        <v>10</v>
      </c>
      <c r="T174" t="s">
        <v>476</v>
      </c>
      <c r="U174" t="s">
        <v>13</v>
      </c>
      <c r="V174" t="s">
        <v>10</v>
      </c>
      <c r="W174" t="s">
        <v>10</v>
      </c>
      <c r="X174" t="s">
        <v>20474</v>
      </c>
      <c r="Y174" t="s">
        <v>20444</v>
      </c>
      <c r="Z174" t="s">
        <v>20486</v>
      </c>
      <c r="AA174" t="s">
        <v>2866</v>
      </c>
    </row>
    <row r="175" spans="1:27" hidden="1" x14ac:dyDescent="0.2">
      <c r="A175" t="s">
        <v>469</v>
      </c>
      <c r="B175" t="s">
        <v>470</v>
      </c>
      <c r="C175" t="s">
        <v>471</v>
      </c>
      <c r="D175" t="s">
        <v>472</v>
      </c>
      <c r="E175" t="s">
        <v>501</v>
      </c>
      <c r="F175" t="s">
        <v>502</v>
      </c>
      <c r="G175" t="s">
        <v>475</v>
      </c>
      <c r="H175" s="2">
        <v>45684</v>
      </c>
      <c r="I175" s="2">
        <v>45684</v>
      </c>
      <c r="J175" t="s">
        <v>43</v>
      </c>
      <c r="K175" s="4">
        <v>-870.27</v>
      </c>
      <c r="L175" t="s">
        <v>9</v>
      </c>
      <c r="M175" s="4">
        <v>-870.27</v>
      </c>
      <c r="N175" t="s">
        <v>9</v>
      </c>
      <c r="O175" s="4">
        <v>-870.27</v>
      </c>
      <c r="P175" t="s">
        <v>10</v>
      </c>
      <c r="Q175" t="s">
        <v>10</v>
      </c>
      <c r="R175" t="s">
        <v>10</v>
      </c>
      <c r="S175" t="s">
        <v>10</v>
      </c>
      <c r="T175" t="s">
        <v>476</v>
      </c>
      <c r="U175" t="s">
        <v>13</v>
      </c>
      <c r="V175" t="s">
        <v>10</v>
      </c>
      <c r="W175" t="s">
        <v>10</v>
      </c>
      <c r="X175" t="s">
        <v>20474</v>
      </c>
      <c r="Y175" t="s">
        <v>20444</v>
      </c>
      <c r="Z175" t="s">
        <v>20486</v>
      </c>
      <c r="AA175" t="s">
        <v>2866</v>
      </c>
    </row>
    <row r="176" spans="1:27" hidden="1" x14ac:dyDescent="0.2">
      <c r="A176" t="s">
        <v>469</v>
      </c>
      <c r="B176" t="s">
        <v>470</v>
      </c>
      <c r="C176" t="s">
        <v>471</v>
      </c>
      <c r="D176" t="s">
        <v>472</v>
      </c>
      <c r="E176" t="s">
        <v>503</v>
      </c>
      <c r="F176" t="s">
        <v>504</v>
      </c>
      <c r="G176" t="s">
        <v>475</v>
      </c>
      <c r="H176" s="2">
        <v>45684</v>
      </c>
      <c r="I176" s="2">
        <v>45684</v>
      </c>
      <c r="J176" t="s">
        <v>43</v>
      </c>
      <c r="K176" s="4">
        <v>-826.08</v>
      </c>
      <c r="L176" t="s">
        <v>9</v>
      </c>
      <c r="M176" s="4">
        <v>-826.08</v>
      </c>
      <c r="N176" t="s">
        <v>9</v>
      </c>
      <c r="O176" s="4">
        <v>-826.08</v>
      </c>
      <c r="P176" t="s">
        <v>10</v>
      </c>
      <c r="Q176" t="s">
        <v>10</v>
      </c>
      <c r="R176" t="s">
        <v>10</v>
      </c>
      <c r="S176" t="s">
        <v>10</v>
      </c>
      <c r="T176" t="s">
        <v>476</v>
      </c>
      <c r="U176" t="s">
        <v>13</v>
      </c>
      <c r="V176" t="s">
        <v>10</v>
      </c>
      <c r="W176" t="s">
        <v>10</v>
      </c>
      <c r="X176" t="s">
        <v>20474</v>
      </c>
      <c r="Y176" t="s">
        <v>20444</v>
      </c>
      <c r="Z176" t="s">
        <v>20486</v>
      </c>
      <c r="AA176" t="s">
        <v>2866</v>
      </c>
    </row>
    <row r="177" spans="1:27" hidden="1" x14ac:dyDescent="0.2">
      <c r="A177" t="s">
        <v>469</v>
      </c>
      <c r="B177" t="s">
        <v>470</v>
      </c>
      <c r="C177" t="s">
        <v>471</v>
      </c>
      <c r="D177" t="s">
        <v>472</v>
      </c>
      <c r="E177" t="s">
        <v>505</v>
      </c>
      <c r="F177" t="s">
        <v>506</v>
      </c>
      <c r="G177" t="s">
        <v>475</v>
      </c>
      <c r="H177" s="2">
        <v>45684</v>
      </c>
      <c r="I177" s="2">
        <v>45684</v>
      </c>
      <c r="J177" t="s">
        <v>43</v>
      </c>
      <c r="K177" s="4">
        <v>-879.12</v>
      </c>
      <c r="L177" t="s">
        <v>9</v>
      </c>
      <c r="M177" s="4">
        <v>-879.12</v>
      </c>
      <c r="N177" t="s">
        <v>9</v>
      </c>
      <c r="O177" s="4">
        <v>-879.12</v>
      </c>
      <c r="P177" t="s">
        <v>10</v>
      </c>
      <c r="Q177" t="s">
        <v>10</v>
      </c>
      <c r="R177" t="s">
        <v>10</v>
      </c>
      <c r="S177" t="s">
        <v>10</v>
      </c>
      <c r="T177" t="s">
        <v>476</v>
      </c>
      <c r="U177" t="s">
        <v>13</v>
      </c>
      <c r="V177" t="s">
        <v>10</v>
      </c>
      <c r="W177" t="s">
        <v>10</v>
      </c>
      <c r="X177" t="s">
        <v>20474</v>
      </c>
      <c r="Y177" t="s">
        <v>20444</v>
      </c>
      <c r="Z177" t="s">
        <v>20486</v>
      </c>
      <c r="AA177" t="s">
        <v>2866</v>
      </c>
    </row>
    <row r="178" spans="1:27" hidden="1" x14ac:dyDescent="0.2">
      <c r="A178" t="s">
        <v>469</v>
      </c>
      <c r="B178" t="s">
        <v>470</v>
      </c>
      <c r="C178" t="s">
        <v>471</v>
      </c>
      <c r="D178" t="s">
        <v>472</v>
      </c>
      <c r="E178" t="s">
        <v>507</v>
      </c>
      <c r="F178" t="s">
        <v>508</v>
      </c>
      <c r="G178" t="s">
        <v>475</v>
      </c>
      <c r="H178" s="2">
        <v>45684</v>
      </c>
      <c r="I178" s="2">
        <v>45684</v>
      </c>
      <c r="J178" t="s">
        <v>43</v>
      </c>
      <c r="K178" s="4">
        <v>-845.16</v>
      </c>
      <c r="L178" t="s">
        <v>9</v>
      </c>
      <c r="M178" s="4">
        <v>-845.16</v>
      </c>
      <c r="N178" t="s">
        <v>9</v>
      </c>
      <c r="O178" s="4">
        <v>-845.16</v>
      </c>
      <c r="P178" t="s">
        <v>10</v>
      </c>
      <c r="Q178" t="s">
        <v>10</v>
      </c>
      <c r="R178" t="s">
        <v>10</v>
      </c>
      <c r="S178" t="s">
        <v>10</v>
      </c>
      <c r="T178" t="s">
        <v>476</v>
      </c>
      <c r="U178" t="s">
        <v>13</v>
      </c>
      <c r="V178" t="s">
        <v>10</v>
      </c>
      <c r="W178" t="s">
        <v>10</v>
      </c>
      <c r="X178" t="s">
        <v>20474</v>
      </c>
      <c r="Y178" t="s">
        <v>20444</v>
      </c>
      <c r="Z178" t="s">
        <v>20486</v>
      </c>
      <c r="AA178" t="s">
        <v>2866</v>
      </c>
    </row>
    <row r="179" spans="1:27" hidden="1" x14ac:dyDescent="0.2">
      <c r="A179" t="s">
        <v>469</v>
      </c>
      <c r="B179" t="s">
        <v>470</v>
      </c>
      <c r="C179" t="s">
        <v>471</v>
      </c>
      <c r="D179" t="s">
        <v>472</v>
      </c>
      <c r="E179" t="s">
        <v>509</v>
      </c>
      <c r="F179" t="s">
        <v>510</v>
      </c>
      <c r="G179" t="s">
        <v>475</v>
      </c>
      <c r="H179" s="2">
        <v>45684</v>
      </c>
      <c r="I179" s="2">
        <v>45684</v>
      </c>
      <c r="J179" t="s">
        <v>43</v>
      </c>
      <c r="K179" s="4">
        <v>-879.12</v>
      </c>
      <c r="L179" t="s">
        <v>9</v>
      </c>
      <c r="M179" s="4">
        <v>-879.12</v>
      </c>
      <c r="N179" t="s">
        <v>9</v>
      </c>
      <c r="O179" s="4">
        <v>-879.12</v>
      </c>
      <c r="P179" t="s">
        <v>10</v>
      </c>
      <c r="Q179" t="s">
        <v>10</v>
      </c>
      <c r="R179" t="s">
        <v>10</v>
      </c>
      <c r="S179" t="s">
        <v>10</v>
      </c>
      <c r="T179" t="s">
        <v>476</v>
      </c>
      <c r="U179" t="s">
        <v>13</v>
      </c>
      <c r="V179" t="s">
        <v>10</v>
      </c>
      <c r="W179" t="s">
        <v>10</v>
      </c>
      <c r="X179" t="s">
        <v>20474</v>
      </c>
      <c r="Y179" t="s">
        <v>20444</v>
      </c>
      <c r="Z179" t="s">
        <v>20486</v>
      </c>
      <c r="AA179" t="s">
        <v>2866</v>
      </c>
    </row>
    <row r="180" spans="1:27" hidden="1" x14ac:dyDescent="0.2">
      <c r="A180" t="s">
        <v>469</v>
      </c>
      <c r="B180" t="s">
        <v>470</v>
      </c>
      <c r="C180" t="s">
        <v>471</v>
      </c>
      <c r="D180" t="s">
        <v>472</v>
      </c>
      <c r="E180" t="s">
        <v>511</v>
      </c>
      <c r="F180" t="s">
        <v>512</v>
      </c>
      <c r="G180" t="s">
        <v>475</v>
      </c>
      <c r="H180" s="2">
        <v>45684</v>
      </c>
      <c r="I180" s="2">
        <v>45684</v>
      </c>
      <c r="J180" t="s">
        <v>43</v>
      </c>
      <c r="K180" s="4">
        <v>-184.86</v>
      </c>
      <c r="L180" t="s">
        <v>9</v>
      </c>
      <c r="M180" s="4">
        <v>-184.86</v>
      </c>
      <c r="N180" t="s">
        <v>9</v>
      </c>
      <c r="O180" s="4">
        <v>-184.86</v>
      </c>
      <c r="P180" t="s">
        <v>10</v>
      </c>
      <c r="Q180" t="s">
        <v>10</v>
      </c>
      <c r="R180" t="s">
        <v>10</v>
      </c>
      <c r="S180" t="s">
        <v>10</v>
      </c>
      <c r="T180" t="s">
        <v>476</v>
      </c>
      <c r="U180" t="s">
        <v>13</v>
      </c>
      <c r="V180" t="s">
        <v>10</v>
      </c>
      <c r="W180" t="s">
        <v>10</v>
      </c>
      <c r="X180" t="s">
        <v>20474</v>
      </c>
      <c r="Y180" t="s">
        <v>20444</v>
      </c>
      <c r="Z180" t="s">
        <v>20486</v>
      </c>
      <c r="AA180" t="s">
        <v>2866</v>
      </c>
    </row>
    <row r="181" spans="1:27" hidden="1" x14ac:dyDescent="0.2">
      <c r="A181" t="s">
        <v>469</v>
      </c>
      <c r="B181" t="s">
        <v>470</v>
      </c>
      <c r="C181" t="s">
        <v>471</v>
      </c>
      <c r="D181" t="s">
        <v>472</v>
      </c>
      <c r="E181" t="s">
        <v>513</v>
      </c>
      <c r="F181" t="s">
        <v>514</v>
      </c>
      <c r="G181" t="s">
        <v>475</v>
      </c>
      <c r="H181" s="2">
        <v>45684</v>
      </c>
      <c r="I181" s="2">
        <v>45684</v>
      </c>
      <c r="J181" t="s">
        <v>43</v>
      </c>
      <c r="K181" s="4">
        <v>-892.08</v>
      </c>
      <c r="L181" t="s">
        <v>9</v>
      </c>
      <c r="M181" s="4">
        <v>-892.08</v>
      </c>
      <c r="N181" t="s">
        <v>9</v>
      </c>
      <c r="O181" s="4">
        <v>-892.08</v>
      </c>
      <c r="P181" t="s">
        <v>10</v>
      </c>
      <c r="Q181" t="s">
        <v>10</v>
      </c>
      <c r="R181" t="s">
        <v>10</v>
      </c>
      <c r="S181" t="s">
        <v>10</v>
      </c>
      <c r="T181" t="s">
        <v>476</v>
      </c>
      <c r="U181" t="s">
        <v>13</v>
      </c>
      <c r="V181" t="s">
        <v>10</v>
      </c>
      <c r="W181" t="s">
        <v>10</v>
      </c>
      <c r="X181" t="s">
        <v>20474</v>
      </c>
      <c r="Y181" t="s">
        <v>20444</v>
      </c>
      <c r="Z181" t="s">
        <v>20486</v>
      </c>
      <c r="AA181" t="s">
        <v>2866</v>
      </c>
    </row>
    <row r="182" spans="1:27" hidden="1" x14ac:dyDescent="0.2">
      <c r="A182" t="s">
        <v>469</v>
      </c>
      <c r="B182" t="s">
        <v>470</v>
      </c>
      <c r="C182" t="s">
        <v>471</v>
      </c>
      <c r="D182" t="s">
        <v>472</v>
      </c>
      <c r="E182" t="s">
        <v>515</v>
      </c>
      <c r="F182" t="s">
        <v>516</v>
      </c>
      <c r="G182" t="s">
        <v>475</v>
      </c>
      <c r="H182" s="2">
        <v>45684</v>
      </c>
      <c r="I182" s="2">
        <v>45684</v>
      </c>
      <c r="J182" t="s">
        <v>43</v>
      </c>
      <c r="K182" s="4">
        <v>-879.12</v>
      </c>
      <c r="L182" t="s">
        <v>9</v>
      </c>
      <c r="M182" s="4">
        <v>-879.12</v>
      </c>
      <c r="N182" t="s">
        <v>9</v>
      </c>
      <c r="O182" s="4">
        <v>-879.12</v>
      </c>
      <c r="P182" t="s">
        <v>10</v>
      </c>
      <c r="Q182" t="s">
        <v>10</v>
      </c>
      <c r="R182" t="s">
        <v>10</v>
      </c>
      <c r="S182" t="s">
        <v>10</v>
      </c>
      <c r="T182" t="s">
        <v>476</v>
      </c>
      <c r="U182" t="s">
        <v>13</v>
      </c>
      <c r="V182" t="s">
        <v>10</v>
      </c>
      <c r="W182" t="s">
        <v>10</v>
      </c>
      <c r="X182" t="s">
        <v>20474</v>
      </c>
      <c r="Y182" t="s">
        <v>20444</v>
      </c>
      <c r="Z182" t="s">
        <v>20486</v>
      </c>
      <c r="AA182" t="s">
        <v>2866</v>
      </c>
    </row>
    <row r="183" spans="1:27" hidden="1" x14ac:dyDescent="0.2">
      <c r="A183" t="s">
        <v>469</v>
      </c>
      <c r="B183" t="s">
        <v>470</v>
      </c>
      <c r="C183" t="s">
        <v>471</v>
      </c>
      <c r="D183" t="s">
        <v>472</v>
      </c>
      <c r="E183" t="s">
        <v>517</v>
      </c>
      <c r="F183" t="s">
        <v>518</v>
      </c>
      <c r="G183" t="s">
        <v>475</v>
      </c>
      <c r="H183" s="2">
        <v>45684</v>
      </c>
      <c r="I183" s="2">
        <v>45684</v>
      </c>
      <c r="J183" t="s">
        <v>43</v>
      </c>
      <c r="K183" s="4">
        <v>-871.53</v>
      </c>
      <c r="L183" t="s">
        <v>9</v>
      </c>
      <c r="M183" s="4">
        <v>-871.53</v>
      </c>
      <c r="N183" t="s">
        <v>9</v>
      </c>
      <c r="O183" s="4">
        <v>-871.53</v>
      </c>
      <c r="P183" t="s">
        <v>10</v>
      </c>
      <c r="Q183" t="s">
        <v>10</v>
      </c>
      <c r="R183" t="s">
        <v>10</v>
      </c>
      <c r="S183" t="s">
        <v>10</v>
      </c>
      <c r="T183" t="s">
        <v>476</v>
      </c>
      <c r="U183" t="s">
        <v>13</v>
      </c>
      <c r="V183" t="s">
        <v>10</v>
      </c>
      <c r="W183" t="s">
        <v>10</v>
      </c>
      <c r="X183" t="s">
        <v>20474</v>
      </c>
      <c r="Y183" t="s">
        <v>20444</v>
      </c>
      <c r="Z183" t="s">
        <v>20486</v>
      </c>
      <c r="AA183" t="s">
        <v>2866</v>
      </c>
    </row>
    <row r="184" spans="1:27" hidden="1" x14ac:dyDescent="0.2">
      <c r="A184" t="s">
        <v>469</v>
      </c>
      <c r="B184" t="s">
        <v>470</v>
      </c>
      <c r="C184" t="s">
        <v>471</v>
      </c>
      <c r="D184" t="s">
        <v>472</v>
      </c>
      <c r="E184" t="s">
        <v>519</v>
      </c>
      <c r="F184" t="s">
        <v>520</v>
      </c>
      <c r="G184" t="s">
        <v>475</v>
      </c>
      <c r="H184" s="2">
        <v>45684</v>
      </c>
      <c r="I184" s="2">
        <v>45684</v>
      </c>
      <c r="J184" t="s">
        <v>43</v>
      </c>
      <c r="K184" s="4">
        <v>-88.71</v>
      </c>
      <c r="L184" t="s">
        <v>9</v>
      </c>
      <c r="M184" s="4">
        <v>-88.71</v>
      </c>
      <c r="N184" t="s">
        <v>9</v>
      </c>
      <c r="O184" s="4">
        <v>-88.71</v>
      </c>
      <c r="P184" t="s">
        <v>10</v>
      </c>
      <c r="Q184" t="s">
        <v>10</v>
      </c>
      <c r="R184" t="s">
        <v>10</v>
      </c>
      <c r="S184" t="s">
        <v>10</v>
      </c>
      <c r="T184" t="s">
        <v>476</v>
      </c>
      <c r="U184" t="s">
        <v>13</v>
      </c>
      <c r="V184" t="s">
        <v>10</v>
      </c>
      <c r="W184" t="s">
        <v>10</v>
      </c>
      <c r="X184" t="s">
        <v>20474</v>
      </c>
      <c r="Y184" t="s">
        <v>20444</v>
      </c>
      <c r="Z184" t="s">
        <v>20486</v>
      </c>
      <c r="AA184" t="s">
        <v>2866</v>
      </c>
    </row>
    <row r="185" spans="1:27" hidden="1" x14ac:dyDescent="0.2">
      <c r="A185" t="s">
        <v>469</v>
      </c>
      <c r="B185" t="s">
        <v>470</v>
      </c>
      <c r="C185" t="s">
        <v>471</v>
      </c>
      <c r="D185" t="s">
        <v>472</v>
      </c>
      <c r="E185" t="s">
        <v>521</v>
      </c>
      <c r="F185" t="s">
        <v>522</v>
      </c>
      <c r="G185" t="s">
        <v>475</v>
      </c>
      <c r="H185" s="2">
        <v>45684</v>
      </c>
      <c r="I185" s="2">
        <v>45684</v>
      </c>
      <c r="J185" t="s">
        <v>43</v>
      </c>
      <c r="K185" s="4">
        <v>-879.12</v>
      </c>
      <c r="L185" t="s">
        <v>9</v>
      </c>
      <c r="M185" s="4">
        <v>-879.12</v>
      </c>
      <c r="N185" t="s">
        <v>9</v>
      </c>
      <c r="O185" s="4">
        <v>-879.12</v>
      </c>
      <c r="P185" t="s">
        <v>10</v>
      </c>
      <c r="Q185" t="s">
        <v>10</v>
      </c>
      <c r="R185" t="s">
        <v>10</v>
      </c>
      <c r="S185" t="s">
        <v>10</v>
      </c>
      <c r="T185" t="s">
        <v>476</v>
      </c>
      <c r="U185" t="s">
        <v>13</v>
      </c>
      <c r="V185" t="s">
        <v>10</v>
      </c>
      <c r="W185" t="s">
        <v>10</v>
      </c>
      <c r="X185" t="s">
        <v>20474</v>
      </c>
      <c r="Y185" t="s">
        <v>20444</v>
      </c>
      <c r="Z185" t="s">
        <v>20486</v>
      </c>
      <c r="AA185" t="s">
        <v>2866</v>
      </c>
    </row>
    <row r="186" spans="1:27" hidden="1" x14ac:dyDescent="0.2">
      <c r="A186" t="s">
        <v>469</v>
      </c>
      <c r="B186" t="s">
        <v>470</v>
      </c>
      <c r="C186" t="s">
        <v>471</v>
      </c>
      <c r="D186" t="s">
        <v>472</v>
      </c>
      <c r="E186" t="s">
        <v>523</v>
      </c>
      <c r="F186" t="s">
        <v>524</v>
      </c>
      <c r="G186" t="s">
        <v>475</v>
      </c>
      <c r="H186" s="2">
        <v>45684</v>
      </c>
      <c r="I186" s="2">
        <v>45684</v>
      </c>
      <c r="J186" t="s">
        <v>43</v>
      </c>
      <c r="K186" s="4">
        <v>-1748.52</v>
      </c>
      <c r="L186" t="s">
        <v>9</v>
      </c>
      <c r="M186" s="4">
        <v>-1748.52</v>
      </c>
      <c r="N186" t="s">
        <v>9</v>
      </c>
      <c r="O186" s="4">
        <v>-1748.52</v>
      </c>
      <c r="P186" t="s">
        <v>10</v>
      </c>
      <c r="Q186" t="s">
        <v>10</v>
      </c>
      <c r="R186" t="s">
        <v>10</v>
      </c>
      <c r="S186" t="s">
        <v>10</v>
      </c>
      <c r="T186" t="s">
        <v>476</v>
      </c>
      <c r="U186" t="s">
        <v>13</v>
      </c>
      <c r="V186" t="s">
        <v>10</v>
      </c>
      <c r="W186" t="s">
        <v>10</v>
      </c>
      <c r="X186" t="s">
        <v>20474</v>
      </c>
      <c r="Y186" t="s">
        <v>20444</v>
      </c>
      <c r="Z186" t="s">
        <v>20486</v>
      </c>
      <c r="AA186" t="s">
        <v>2866</v>
      </c>
    </row>
    <row r="187" spans="1:27" hidden="1" x14ac:dyDescent="0.2">
      <c r="A187" t="s">
        <v>469</v>
      </c>
      <c r="B187" t="s">
        <v>470</v>
      </c>
      <c r="C187" t="s">
        <v>471</v>
      </c>
      <c r="D187" t="s">
        <v>472</v>
      </c>
      <c r="E187" t="s">
        <v>525</v>
      </c>
      <c r="F187" t="s">
        <v>526</v>
      </c>
      <c r="G187" t="s">
        <v>475</v>
      </c>
      <c r="H187" s="2">
        <v>45684</v>
      </c>
      <c r="I187" s="2">
        <v>45684</v>
      </c>
      <c r="J187" t="s">
        <v>43</v>
      </c>
      <c r="K187" s="4">
        <v>-744.48</v>
      </c>
      <c r="L187" t="s">
        <v>9</v>
      </c>
      <c r="M187" s="4">
        <v>-744.48</v>
      </c>
      <c r="N187" t="s">
        <v>9</v>
      </c>
      <c r="O187" s="4">
        <v>-744.48</v>
      </c>
      <c r="P187" t="s">
        <v>10</v>
      </c>
      <c r="Q187" t="s">
        <v>10</v>
      </c>
      <c r="R187" t="s">
        <v>10</v>
      </c>
      <c r="S187" t="s">
        <v>10</v>
      </c>
      <c r="T187" t="s">
        <v>476</v>
      </c>
      <c r="U187" t="s">
        <v>13</v>
      </c>
      <c r="V187" t="s">
        <v>10</v>
      </c>
      <c r="W187" t="s">
        <v>10</v>
      </c>
      <c r="X187" t="s">
        <v>20474</v>
      </c>
      <c r="Y187" t="s">
        <v>20444</v>
      </c>
      <c r="Z187" t="s">
        <v>20486</v>
      </c>
      <c r="AA187" t="s">
        <v>2866</v>
      </c>
    </row>
    <row r="188" spans="1:27" hidden="1" x14ac:dyDescent="0.2">
      <c r="A188" t="s">
        <v>469</v>
      </c>
      <c r="B188" t="s">
        <v>470</v>
      </c>
      <c r="C188" t="s">
        <v>471</v>
      </c>
      <c r="D188" t="s">
        <v>472</v>
      </c>
      <c r="E188" t="s">
        <v>527</v>
      </c>
      <c r="F188" t="s">
        <v>528</v>
      </c>
      <c r="G188" t="s">
        <v>475</v>
      </c>
      <c r="H188" s="2">
        <v>45684</v>
      </c>
      <c r="I188" s="2">
        <v>45684</v>
      </c>
      <c r="J188" t="s">
        <v>43</v>
      </c>
      <c r="K188" s="4">
        <v>-744.48</v>
      </c>
      <c r="L188" t="s">
        <v>9</v>
      </c>
      <c r="M188" s="4">
        <v>-744.48</v>
      </c>
      <c r="N188" t="s">
        <v>9</v>
      </c>
      <c r="O188" s="4">
        <v>-744.48</v>
      </c>
      <c r="P188" t="s">
        <v>10</v>
      </c>
      <c r="Q188" t="s">
        <v>10</v>
      </c>
      <c r="R188" t="s">
        <v>10</v>
      </c>
      <c r="S188" t="s">
        <v>10</v>
      </c>
      <c r="T188" t="s">
        <v>476</v>
      </c>
      <c r="U188" t="s">
        <v>13</v>
      </c>
      <c r="V188" t="s">
        <v>10</v>
      </c>
      <c r="W188" t="s">
        <v>10</v>
      </c>
      <c r="X188" t="s">
        <v>20474</v>
      </c>
      <c r="Y188" t="s">
        <v>20444</v>
      </c>
      <c r="Z188" t="s">
        <v>20486</v>
      </c>
      <c r="AA188" t="s">
        <v>2866</v>
      </c>
    </row>
    <row r="189" spans="1:27" hidden="1" x14ac:dyDescent="0.2">
      <c r="A189" t="s">
        <v>469</v>
      </c>
      <c r="B189" t="s">
        <v>470</v>
      </c>
      <c r="C189" t="s">
        <v>471</v>
      </c>
      <c r="D189" t="s">
        <v>472</v>
      </c>
      <c r="E189" t="s">
        <v>529</v>
      </c>
      <c r="F189" t="s">
        <v>530</v>
      </c>
      <c r="G189" t="s">
        <v>475</v>
      </c>
      <c r="H189" s="2">
        <v>45684</v>
      </c>
      <c r="I189" s="2">
        <v>45684</v>
      </c>
      <c r="J189" t="s">
        <v>43</v>
      </c>
      <c r="K189" s="4">
        <v>-846.12</v>
      </c>
      <c r="L189" t="s">
        <v>9</v>
      </c>
      <c r="M189" s="4">
        <v>-846.12</v>
      </c>
      <c r="N189" t="s">
        <v>9</v>
      </c>
      <c r="O189" s="4">
        <v>-846.12</v>
      </c>
      <c r="P189" t="s">
        <v>10</v>
      </c>
      <c r="Q189" t="s">
        <v>10</v>
      </c>
      <c r="R189" t="s">
        <v>10</v>
      </c>
      <c r="S189" t="s">
        <v>10</v>
      </c>
      <c r="T189" t="s">
        <v>476</v>
      </c>
      <c r="U189" t="s">
        <v>13</v>
      </c>
      <c r="V189" t="s">
        <v>10</v>
      </c>
      <c r="W189" t="s">
        <v>10</v>
      </c>
      <c r="X189" t="s">
        <v>20474</v>
      </c>
      <c r="Y189" t="s">
        <v>20444</v>
      </c>
      <c r="Z189" t="s">
        <v>20486</v>
      </c>
      <c r="AA189" t="s">
        <v>2866</v>
      </c>
    </row>
    <row r="190" spans="1:27" hidden="1" x14ac:dyDescent="0.2">
      <c r="A190" t="s">
        <v>469</v>
      </c>
      <c r="B190" t="s">
        <v>470</v>
      </c>
      <c r="C190" t="s">
        <v>471</v>
      </c>
      <c r="D190" t="s">
        <v>472</v>
      </c>
      <c r="E190" t="s">
        <v>531</v>
      </c>
      <c r="F190" t="s">
        <v>532</v>
      </c>
      <c r="G190" t="s">
        <v>475</v>
      </c>
      <c r="H190" s="2">
        <v>45684</v>
      </c>
      <c r="I190" s="2">
        <v>45684</v>
      </c>
      <c r="J190" t="s">
        <v>43</v>
      </c>
      <c r="K190" s="4">
        <v>-825.48</v>
      </c>
      <c r="L190" t="s">
        <v>9</v>
      </c>
      <c r="M190" s="4">
        <v>-825.48</v>
      </c>
      <c r="N190" t="s">
        <v>9</v>
      </c>
      <c r="O190" s="4">
        <v>-825.48</v>
      </c>
      <c r="P190" t="s">
        <v>10</v>
      </c>
      <c r="Q190" t="s">
        <v>10</v>
      </c>
      <c r="R190" t="s">
        <v>10</v>
      </c>
      <c r="S190" t="s">
        <v>10</v>
      </c>
      <c r="T190" t="s">
        <v>476</v>
      </c>
      <c r="U190" t="s">
        <v>13</v>
      </c>
      <c r="V190" t="s">
        <v>10</v>
      </c>
      <c r="W190" t="s">
        <v>10</v>
      </c>
      <c r="X190" t="s">
        <v>20474</v>
      </c>
      <c r="Y190" t="s">
        <v>20444</v>
      </c>
      <c r="Z190" t="s">
        <v>20486</v>
      </c>
      <c r="AA190" t="s">
        <v>2866</v>
      </c>
    </row>
    <row r="191" spans="1:27" hidden="1" x14ac:dyDescent="0.2">
      <c r="A191" t="s">
        <v>469</v>
      </c>
      <c r="B191" t="s">
        <v>470</v>
      </c>
      <c r="C191" t="s">
        <v>471</v>
      </c>
      <c r="D191" t="s">
        <v>472</v>
      </c>
      <c r="E191" t="s">
        <v>533</v>
      </c>
      <c r="F191" t="s">
        <v>534</v>
      </c>
      <c r="G191" t="s">
        <v>475</v>
      </c>
      <c r="H191" s="2">
        <v>45684</v>
      </c>
      <c r="I191" s="2">
        <v>45684</v>
      </c>
      <c r="J191" t="s">
        <v>43</v>
      </c>
      <c r="K191" s="4">
        <v>-875.46</v>
      </c>
      <c r="L191" t="s">
        <v>9</v>
      </c>
      <c r="M191" s="4">
        <v>-875.46</v>
      </c>
      <c r="N191" t="s">
        <v>9</v>
      </c>
      <c r="O191" s="4">
        <v>-875.46</v>
      </c>
      <c r="P191" t="s">
        <v>10</v>
      </c>
      <c r="Q191" t="s">
        <v>10</v>
      </c>
      <c r="R191" t="s">
        <v>10</v>
      </c>
      <c r="S191" t="s">
        <v>10</v>
      </c>
      <c r="T191" t="s">
        <v>476</v>
      </c>
      <c r="U191" t="s">
        <v>13</v>
      </c>
      <c r="V191" t="s">
        <v>10</v>
      </c>
      <c r="W191" t="s">
        <v>10</v>
      </c>
      <c r="X191" t="s">
        <v>20474</v>
      </c>
      <c r="Y191" t="s">
        <v>20444</v>
      </c>
      <c r="Z191" t="s">
        <v>20486</v>
      </c>
      <c r="AA191" t="s">
        <v>2866</v>
      </c>
    </row>
    <row r="192" spans="1:27" hidden="1" x14ac:dyDescent="0.2">
      <c r="A192" t="s">
        <v>469</v>
      </c>
      <c r="B192" t="s">
        <v>470</v>
      </c>
      <c r="C192" t="s">
        <v>471</v>
      </c>
      <c r="D192" t="s">
        <v>472</v>
      </c>
      <c r="E192" t="s">
        <v>535</v>
      </c>
      <c r="F192" t="s">
        <v>536</v>
      </c>
      <c r="G192" t="s">
        <v>475</v>
      </c>
      <c r="H192" s="2">
        <v>45716</v>
      </c>
      <c r="I192" s="2">
        <v>45716</v>
      </c>
      <c r="J192" t="s">
        <v>43</v>
      </c>
      <c r="K192" s="4">
        <v>-879.12</v>
      </c>
      <c r="L192" t="s">
        <v>9</v>
      </c>
      <c r="M192" s="4">
        <v>-879.12</v>
      </c>
      <c r="N192" t="s">
        <v>9</v>
      </c>
      <c r="O192" s="4">
        <v>-879.12</v>
      </c>
      <c r="P192" t="s">
        <v>10</v>
      </c>
      <c r="Q192" t="s">
        <v>10</v>
      </c>
      <c r="R192" t="s">
        <v>10</v>
      </c>
      <c r="S192" t="s">
        <v>10</v>
      </c>
      <c r="T192" t="s">
        <v>537</v>
      </c>
      <c r="U192" t="s">
        <v>17</v>
      </c>
      <c r="V192" t="s">
        <v>10</v>
      </c>
      <c r="W192" t="s">
        <v>10</v>
      </c>
      <c r="X192" t="s">
        <v>20474</v>
      </c>
      <c r="Y192" t="s">
        <v>20444</v>
      </c>
      <c r="Z192" t="s">
        <v>20486</v>
      </c>
      <c r="AA192" t="s">
        <v>2866</v>
      </c>
    </row>
    <row r="193" spans="1:27" hidden="1" x14ac:dyDescent="0.2">
      <c r="A193" t="s">
        <v>469</v>
      </c>
      <c r="B193" t="s">
        <v>470</v>
      </c>
      <c r="C193" t="s">
        <v>471</v>
      </c>
      <c r="D193" t="s">
        <v>472</v>
      </c>
      <c r="E193" t="s">
        <v>538</v>
      </c>
      <c r="F193" t="s">
        <v>539</v>
      </c>
      <c r="G193" t="s">
        <v>475</v>
      </c>
      <c r="H193" s="2">
        <v>45716</v>
      </c>
      <c r="I193" s="2">
        <v>45716</v>
      </c>
      <c r="J193" t="s">
        <v>43</v>
      </c>
      <c r="K193" s="4">
        <v>-879.12</v>
      </c>
      <c r="L193" t="s">
        <v>9</v>
      </c>
      <c r="M193" s="4">
        <v>-879.12</v>
      </c>
      <c r="N193" t="s">
        <v>9</v>
      </c>
      <c r="O193" s="4">
        <v>-879.12</v>
      </c>
      <c r="P193" t="s">
        <v>10</v>
      </c>
      <c r="Q193" t="s">
        <v>10</v>
      </c>
      <c r="R193" t="s">
        <v>10</v>
      </c>
      <c r="S193" t="s">
        <v>10</v>
      </c>
      <c r="T193" t="s">
        <v>537</v>
      </c>
      <c r="U193" t="s">
        <v>17</v>
      </c>
      <c r="V193" t="s">
        <v>10</v>
      </c>
      <c r="W193" t="s">
        <v>10</v>
      </c>
      <c r="X193" t="s">
        <v>20474</v>
      </c>
      <c r="Y193" t="s">
        <v>20444</v>
      </c>
      <c r="Z193" t="s">
        <v>20486</v>
      </c>
      <c r="AA193" t="s">
        <v>2866</v>
      </c>
    </row>
    <row r="194" spans="1:27" hidden="1" x14ac:dyDescent="0.2">
      <c r="A194" t="s">
        <v>469</v>
      </c>
      <c r="B194" t="s">
        <v>470</v>
      </c>
      <c r="C194" t="s">
        <v>471</v>
      </c>
      <c r="D194" t="s">
        <v>472</v>
      </c>
      <c r="E194" t="s">
        <v>540</v>
      </c>
      <c r="F194" t="s">
        <v>541</v>
      </c>
      <c r="G194" t="s">
        <v>475</v>
      </c>
      <c r="H194" s="2">
        <v>45716</v>
      </c>
      <c r="I194" s="2">
        <v>45716</v>
      </c>
      <c r="J194" t="s">
        <v>43</v>
      </c>
      <c r="K194" s="4">
        <v>-879.12</v>
      </c>
      <c r="L194" t="s">
        <v>9</v>
      </c>
      <c r="M194" s="4">
        <v>-879.12</v>
      </c>
      <c r="N194" t="s">
        <v>9</v>
      </c>
      <c r="O194" s="4">
        <v>-879.12</v>
      </c>
      <c r="P194" t="s">
        <v>10</v>
      </c>
      <c r="Q194" t="s">
        <v>10</v>
      </c>
      <c r="R194" t="s">
        <v>10</v>
      </c>
      <c r="S194" t="s">
        <v>10</v>
      </c>
      <c r="T194" t="s">
        <v>537</v>
      </c>
      <c r="U194" t="s">
        <v>17</v>
      </c>
      <c r="V194" t="s">
        <v>10</v>
      </c>
      <c r="W194" t="s">
        <v>10</v>
      </c>
      <c r="X194" t="s">
        <v>20474</v>
      </c>
      <c r="Y194" t="s">
        <v>20444</v>
      </c>
      <c r="Z194" t="s">
        <v>20486</v>
      </c>
      <c r="AA194" t="s">
        <v>2866</v>
      </c>
    </row>
    <row r="195" spans="1:27" hidden="1" x14ac:dyDescent="0.2">
      <c r="A195" t="s">
        <v>469</v>
      </c>
      <c r="B195" t="s">
        <v>470</v>
      </c>
      <c r="C195" t="s">
        <v>471</v>
      </c>
      <c r="D195" t="s">
        <v>472</v>
      </c>
      <c r="E195" t="s">
        <v>542</v>
      </c>
      <c r="F195" t="s">
        <v>543</v>
      </c>
      <c r="G195" t="s">
        <v>475</v>
      </c>
      <c r="H195" s="2">
        <v>45716</v>
      </c>
      <c r="I195" s="2">
        <v>45716</v>
      </c>
      <c r="J195" t="s">
        <v>43</v>
      </c>
      <c r="K195" s="4">
        <v>-880.98</v>
      </c>
      <c r="L195" t="s">
        <v>9</v>
      </c>
      <c r="M195" s="4">
        <v>-880.98</v>
      </c>
      <c r="N195" t="s">
        <v>9</v>
      </c>
      <c r="O195" s="4">
        <v>-880.98</v>
      </c>
      <c r="P195" t="s">
        <v>10</v>
      </c>
      <c r="Q195" t="s">
        <v>10</v>
      </c>
      <c r="R195" t="s">
        <v>10</v>
      </c>
      <c r="S195" t="s">
        <v>10</v>
      </c>
      <c r="T195" t="s">
        <v>537</v>
      </c>
      <c r="U195" t="s">
        <v>17</v>
      </c>
      <c r="V195" t="s">
        <v>10</v>
      </c>
      <c r="W195" t="s">
        <v>10</v>
      </c>
      <c r="X195" t="s">
        <v>20474</v>
      </c>
      <c r="Y195" t="s">
        <v>20444</v>
      </c>
      <c r="Z195" t="s">
        <v>20486</v>
      </c>
      <c r="AA195" t="s">
        <v>2866</v>
      </c>
    </row>
    <row r="196" spans="1:27" hidden="1" x14ac:dyDescent="0.2">
      <c r="A196" t="s">
        <v>469</v>
      </c>
      <c r="B196" t="s">
        <v>470</v>
      </c>
      <c r="C196" t="s">
        <v>471</v>
      </c>
      <c r="D196" t="s">
        <v>472</v>
      </c>
      <c r="E196" t="s">
        <v>544</v>
      </c>
      <c r="F196" t="s">
        <v>545</v>
      </c>
      <c r="G196" t="s">
        <v>475</v>
      </c>
      <c r="H196" s="2">
        <v>45716</v>
      </c>
      <c r="I196" s="2">
        <v>45716</v>
      </c>
      <c r="J196" t="s">
        <v>43</v>
      </c>
      <c r="K196" s="4">
        <v>-880.98</v>
      </c>
      <c r="L196" t="s">
        <v>9</v>
      </c>
      <c r="M196" s="4">
        <v>-880.98</v>
      </c>
      <c r="N196" t="s">
        <v>9</v>
      </c>
      <c r="O196" s="4">
        <v>-880.98</v>
      </c>
      <c r="P196" t="s">
        <v>10</v>
      </c>
      <c r="Q196" t="s">
        <v>10</v>
      </c>
      <c r="R196" t="s">
        <v>10</v>
      </c>
      <c r="S196" t="s">
        <v>10</v>
      </c>
      <c r="T196" t="s">
        <v>537</v>
      </c>
      <c r="U196" t="s">
        <v>17</v>
      </c>
      <c r="V196" t="s">
        <v>10</v>
      </c>
      <c r="W196" t="s">
        <v>10</v>
      </c>
      <c r="X196" t="s">
        <v>20474</v>
      </c>
      <c r="Y196" t="s">
        <v>20444</v>
      </c>
      <c r="Z196" t="s">
        <v>20486</v>
      </c>
      <c r="AA196" t="s">
        <v>2866</v>
      </c>
    </row>
    <row r="197" spans="1:27" hidden="1" x14ac:dyDescent="0.2">
      <c r="A197" t="s">
        <v>469</v>
      </c>
      <c r="B197" t="s">
        <v>470</v>
      </c>
      <c r="C197" t="s">
        <v>471</v>
      </c>
      <c r="D197" t="s">
        <v>472</v>
      </c>
      <c r="E197" t="s">
        <v>546</v>
      </c>
      <c r="F197" t="s">
        <v>547</v>
      </c>
      <c r="G197" t="s">
        <v>475</v>
      </c>
      <c r="H197" s="2">
        <v>45716</v>
      </c>
      <c r="I197" s="2">
        <v>45716</v>
      </c>
      <c r="J197" t="s">
        <v>43</v>
      </c>
      <c r="K197" s="4">
        <v>-868.89</v>
      </c>
      <c r="L197" t="s">
        <v>9</v>
      </c>
      <c r="M197" s="4">
        <v>-868.89</v>
      </c>
      <c r="N197" t="s">
        <v>9</v>
      </c>
      <c r="O197" s="4">
        <v>-868.89</v>
      </c>
      <c r="P197" t="s">
        <v>10</v>
      </c>
      <c r="Q197" t="s">
        <v>10</v>
      </c>
      <c r="R197" t="s">
        <v>10</v>
      </c>
      <c r="S197" t="s">
        <v>10</v>
      </c>
      <c r="T197" t="s">
        <v>537</v>
      </c>
      <c r="U197" t="s">
        <v>17</v>
      </c>
      <c r="V197" t="s">
        <v>10</v>
      </c>
      <c r="W197" t="s">
        <v>10</v>
      </c>
      <c r="X197" t="s">
        <v>20474</v>
      </c>
      <c r="Y197" t="s">
        <v>20444</v>
      </c>
      <c r="Z197" t="s">
        <v>20486</v>
      </c>
      <c r="AA197" t="s">
        <v>2866</v>
      </c>
    </row>
    <row r="198" spans="1:27" hidden="1" x14ac:dyDescent="0.2">
      <c r="A198" t="s">
        <v>469</v>
      </c>
      <c r="B198" t="s">
        <v>470</v>
      </c>
      <c r="C198" t="s">
        <v>471</v>
      </c>
      <c r="D198" t="s">
        <v>472</v>
      </c>
      <c r="E198" t="s">
        <v>548</v>
      </c>
      <c r="F198" t="s">
        <v>549</v>
      </c>
      <c r="G198" t="s">
        <v>475</v>
      </c>
      <c r="H198" s="2">
        <v>45716</v>
      </c>
      <c r="I198" s="2">
        <v>45716</v>
      </c>
      <c r="J198" t="s">
        <v>43</v>
      </c>
      <c r="K198" s="4">
        <v>-857.55</v>
      </c>
      <c r="L198" t="s">
        <v>9</v>
      </c>
      <c r="M198" s="4">
        <v>-857.55</v>
      </c>
      <c r="N198" t="s">
        <v>9</v>
      </c>
      <c r="O198" s="4">
        <v>-857.55</v>
      </c>
      <c r="P198" t="s">
        <v>10</v>
      </c>
      <c r="Q198" t="s">
        <v>10</v>
      </c>
      <c r="R198" t="s">
        <v>10</v>
      </c>
      <c r="S198" t="s">
        <v>10</v>
      </c>
      <c r="T198" t="s">
        <v>537</v>
      </c>
      <c r="U198" t="s">
        <v>17</v>
      </c>
      <c r="V198" t="s">
        <v>10</v>
      </c>
      <c r="W198" t="s">
        <v>10</v>
      </c>
      <c r="X198" t="s">
        <v>20474</v>
      </c>
      <c r="Y198" t="s">
        <v>20444</v>
      </c>
      <c r="Z198" t="s">
        <v>20486</v>
      </c>
      <c r="AA198" t="s">
        <v>2866</v>
      </c>
    </row>
    <row r="199" spans="1:27" hidden="1" x14ac:dyDescent="0.2">
      <c r="A199" t="s">
        <v>469</v>
      </c>
      <c r="B199" t="s">
        <v>470</v>
      </c>
      <c r="C199" t="s">
        <v>471</v>
      </c>
      <c r="D199" t="s">
        <v>472</v>
      </c>
      <c r="E199" t="s">
        <v>550</v>
      </c>
      <c r="F199" t="s">
        <v>551</v>
      </c>
      <c r="G199" t="s">
        <v>475</v>
      </c>
      <c r="H199" s="2">
        <v>45716</v>
      </c>
      <c r="I199" s="2">
        <v>45716</v>
      </c>
      <c r="J199" t="s">
        <v>43</v>
      </c>
      <c r="K199" s="4">
        <v>-874.83</v>
      </c>
      <c r="L199" t="s">
        <v>9</v>
      </c>
      <c r="M199" s="4">
        <v>-874.83</v>
      </c>
      <c r="N199" t="s">
        <v>9</v>
      </c>
      <c r="O199" s="4">
        <v>-874.83</v>
      </c>
      <c r="P199" t="s">
        <v>10</v>
      </c>
      <c r="Q199" t="s">
        <v>10</v>
      </c>
      <c r="R199" t="s">
        <v>10</v>
      </c>
      <c r="S199" t="s">
        <v>10</v>
      </c>
      <c r="T199" t="s">
        <v>537</v>
      </c>
      <c r="U199" t="s">
        <v>17</v>
      </c>
      <c r="V199" t="s">
        <v>10</v>
      </c>
      <c r="W199" t="s">
        <v>10</v>
      </c>
      <c r="X199" t="s">
        <v>20474</v>
      </c>
      <c r="Y199" t="s">
        <v>20444</v>
      </c>
      <c r="Z199" t="s">
        <v>20486</v>
      </c>
      <c r="AA199" t="s">
        <v>2866</v>
      </c>
    </row>
    <row r="200" spans="1:27" hidden="1" x14ac:dyDescent="0.2">
      <c r="A200" t="s">
        <v>469</v>
      </c>
      <c r="B200" t="s">
        <v>470</v>
      </c>
      <c r="C200" t="s">
        <v>471</v>
      </c>
      <c r="D200" t="s">
        <v>472</v>
      </c>
      <c r="E200" t="s">
        <v>552</v>
      </c>
      <c r="F200" t="s">
        <v>553</v>
      </c>
      <c r="G200" t="s">
        <v>475</v>
      </c>
      <c r="H200" s="2">
        <v>45716</v>
      </c>
      <c r="I200" s="2">
        <v>45716</v>
      </c>
      <c r="J200" t="s">
        <v>43</v>
      </c>
      <c r="K200" s="4">
        <v>-875.31</v>
      </c>
      <c r="L200" t="s">
        <v>9</v>
      </c>
      <c r="M200" s="4">
        <v>-875.31</v>
      </c>
      <c r="N200" t="s">
        <v>9</v>
      </c>
      <c r="O200" s="4">
        <v>-875.31</v>
      </c>
      <c r="P200" t="s">
        <v>10</v>
      </c>
      <c r="Q200" t="s">
        <v>10</v>
      </c>
      <c r="R200" t="s">
        <v>10</v>
      </c>
      <c r="S200" t="s">
        <v>10</v>
      </c>
      <c r="T200" t="s">
        <v>537</v>
      </c>
      <c r="U200" t="s">
        <v>17</v>
      </c>
      <c r="V200" t="s">
        <v>10</v>
      </c>
      <c r="W200" t="s">
        <v>10</v>
      </c>
      <c r="X200" t="s">
        <v>20474</v>
      </c>
      <c r="Y200" t="s">
        <v>20444</v>
      </c>
      <c r="Z200" t="s">
        <v>20486</v>
      </c>
      <c r="AA200" t="s">
        <v>2866</v>
      </c>
    </row>
    <row r="201" spans="1:27" hidden="1" x14ac:dyDescent="0.2">
      <c r="A201" t="s">
        <v>469</v>
      </c>
      <c r="B201" t="s">
        <v>470</v>
      </c>
      <c r="C201" t="s">
        <v>471</v>
      </c>
      <c r="D201" t="s">
        <v>472</v>
      </c>
      <c r="E201" t="s">
        <v>554</v>
      </c>
      <c r="F201" t="s">
        <v>555</v>
      </c>
      <c r="G201" t="s">
        <v>475</v>
      </c>
      <c r="H201" s="2">
        <v>45716</v>
      </c>
      <c r="I201" s="2">
        <v>45716</v>
      </c>
      <c r="J201" t="s">
        <v>43</v>
      </c>
      <c r="K201" s="4">
        <v>-1707.66</v>
      </c>
      <c r="L201" t="s">
        <v>9</v>
      </c>
      <c r="M201" s="4">
        <v>-1707.66</v>
      </c>
      <c r="N201" t="s">
        <v>9</v>
      </c>
      <c r="O201" s="4">
        <v>-1707.66</v>
      </c>
      <c r="P201" t="s">
        <v>10</v>
      </c>
      <c r="Q201" t="s">
        <v>10</v>
      </c>
      <c r="R201" t="s">
        <v>10</v>
      </c>
      <c r="S201" t="s">
        <v>10</v>
      </c>
      <c r="T201" t="s">
        <v>537</v>
      </c>
      <c r="U201" t="s">
        <v>17</v>
      </c>
      <c r="V201" t="s">
        <v>10</v>
      </c>
      <c r="W201" t="s">
        <v>10</v>
      </c>
      <c r="X201" t="s">
        <v>20474</v>
      </c>
      <c r="Y201" t="s">
        <v>20444</v>
      </c>
      <c r="Z201" t="s">
        <v>20486</v>
      </c>
      <c r="AA201" t="s">
        <v>2866</v>
      </c>
    </row>
    <row r="202" spans="1:27" hidden="1" x14ac:dyDescent="0.2">
      <c r="A202" t="s">
        <v>469</v>
      </c>
      <c r="B202" t="s">
        <v>470</v>
      </c>
      <c r="C202" t="s">
        <v>471</v>
      </c>
      <c r="D202" t="s">
        <v>472</v>
      </c>
      <c r="E202" t="s">
        <v>556</v>
      </c>
      <c r="F202" t="s">
        <v>557</v>
      </c>
      <c r="G202" t="s">
        <v>475</v>
      </c>
      <c r="H202" s="2">
        <v>45716</v>
      </c>
      <c r="I202" s="2">
        <v>45716</v>
      </c>
      <c r="J202" t="s">
        <v>43</v>
      </c>
      <c r="K202" s="4">
        <v>-1690.32</v>
      </c>
      <c r="L202" t="s">
        <v>9</v>
      </c>
      <c r="M202" s="4">
        <v>-1690.32</v>
      </c>
      <c r="N202" t="s">
        <v>9</v>
      </c>
      <c r="O202" s="4">
        <v>-1690.32</v>
      </c>
      <c r="P202" t="s">
        <v>10</v>
      </c>
      <c r="Q202" t="s">
        <v>10</v>
      </c>
      <c r="R202" t="s">
        <v>10</v>
      </c>
      <c r="S202" t="s">
        <v>10</v>
      </c>
      <c r="T202" t="s">
        <v>537</v>
      </c>
      <c r="U202" t="s">
        <v>17</v>
      </c>
      <c r="V202" t="s">
        <v>10</v>
      </c>
      <c r="W202" t="s">
        <v>10</v>
      </c>
      <c r="X202" t="s">
        <v>20474</v>
      </c>
      <c r="Y202" t="s">
        <v>20444</v>
      </c>
      <c r="Z202" t="s">
        <v>20486</v>
      </c>
      <c r="AA202" t="s">
        <v>2866</v>
      </c>
    </row>
    <row r="203" spans="1:27" hidden="1" x14ac:dyDescent="0.2">
      <c r="A203" t="s">
        <v>469</v>
      </c>
      <c r="B203" t="s">
        <v>470</v>
      </c>
      <c r="C203" t="s">
        <v>471</v>
      </c>
      <c r="D203" t="s">
        <v>472</v>
      </c>
      <c r="E203" t="s">
        <v>558</v>
      </c>
      <c r="F203" t="s">
        <v>559</v>
      </c>
      <c r="G203" t="s">
        <v>475</v>
      </c>
      <c r="H203" s="2">
        <v>45716</v>
      </c>
      <c r="I203" s="2">
        <v>45716</v>
      </c>
      <c r="J203" t="s">
        <v>43</v>
      </c>
      <c r="K203" s="4">
        <v>-158.94</v>
      </c>
      <c r="L203" t="s">
        <v>9</v>
      </c>
      <c r="M203" s="4">
        <v>-158.94</v>
      </c>
      <c r="N203" t="s">
        <v>9</v>
      </c>
      <c r="O203" s="4">
        <v>-158.94</v>
      </c>
      <c r="P203" t="s">
        <v>10</v>
      </c>
      <c r="Q203" t="s">
        <v>10</v>
      </c>
      <c r="R203" t="s">
        <v>10</v>
      </c>
      <c r="S203" t="s">
        <v>10</v>
      </c>
      <c r="T203" t="s">
        <v>537</v>
      </c>
      <c r="U203" t="s">
        <v>17</v>
      </c>
      <c r="V203" t="s">
        <v>10</v>
      </c>
      <c r="W203" t="s">
        <v>10</v>
      </c>
      <c r="X203" t="s">
        <v>20474</v>
      </c>
      <c r="Y203" t="s">
        <v>20444</v>
      </c>
      <c r="Z203" t="s">
        <v>20486</v>
      </c>
      <c r="AA203" t="s">
        <v>2866</v>
      </c>
    </row>
    <row r="204" spans="1:27" hidden="1" x14ac:dyDescent="0.2">
      <c r="A204" t="s">
        <v>469</v>
      </c>
      <c r="B204" t="s">
        <v>470</v>
      </c>
      <c r="C204" t="s">
        <v>471</v>
      </c>
      <c r="D204" t="s">
        <v>472</v>
      </c>
      <c r="E204" t="s">
        <v>560</v>
      </c>
      <c r="F204" t="s">
        <v>561</v>
      </c>
      <c r="G204" t="s">
        <v>475</v>
      </c>
      <c r="H204" s="2">
        <v>45716</v>
      </c>
      <c r="I204" s="2">
        <v>45716</v>
      </c>
      <c r="J204" t="s">
        <v>43</v>
      </c>
      <c r="K204" s="4">
        <v>-879.12</v>
      </c>
      <c r="L204" t="s">
        <v>9</v>
      </c>
      <c r="M204" s="4">
        <v>-879.12</v>
      </c>
      <c r="N204" t="s">
        <v>9</v>
      </c>
      <c r="O204" s="4">
        <v>-879.12</v>
      </c>
      <c r="P204" t="s">
        <v>10</v>
      </c>
      <c r="Q204" t="s">
        <v>10</v>
      </c>
      <c r="R204" t="s">
        <v>10</v>
      </c>
      <c r="S204" t="s">
        <v>10</v>
      </c>
      <c r="T204" t="s">
        <v>537</v>
      </c>
      <c r="U204" t="s">
        <v>17</v>
      </c>
      <c r="V204" t="s">
        <v>10</v>
      </c>
      <c r="W204" t="s">
        <v>10</v>
      </c>
      <c r="X204" t="s">
        <v>20474</v>
      </c>
      <c r="Y204" t="s">
        <v>20444</v>
      </c>
      <c r="Z204" t="s">
        <v>20486</v>
      </c>
      <c r="AA204" t="s">
        <v>2866</v>
      </c>
    </row>
    <row r="205" spans="1:27" hidden="1" x14ac:dyDescent="0.2">
      <c r="A205" t="s">
        <v>469</v>
      </c>
      <c r="B205" t="s">
        <v>470</v>
      </c>
      <c r="C205" t="s">
        <v>471</v>
      </c>
      <c r="D205" t="s">
        <v>472</v>
      </c>
      <c r="E205" t="s">
        <v>562</v>
      </c>
      <c r="F205" t="s">
        <v>563</v>
      </c>
      <c r="G205" t="s">
        <v>475</v>
      </c>
      <c r="H205" s="2">
        <v>45716</v>
      </c>
      <c r="I205" s="2">
        <v>45716</v>
      </c>
      <c r="J205" t="s">
        <v>43</v>
      </c>
      <c r="K205" s="4">
        <v>-837.57</v>
      </c>
      <c r="L205" t="s">
        <v>9</v>
      </c>
      <c r="M205" s="4">
        <v>-837.57</v>
      </c>
      <c r="N205" t="s">
        <v>9</v>
      </c>
      <c r="O205" s="4">
        <v>-837.57</v>
      </c>
      <c r="P205" t="s">
        <v>10</v>
      </c>
      <c r="Q205" t="s">
        <v>10</v>
      </c>
      <c r="R205" t="s">
        <v>10</v>
      </c>
      <c r="S205" t="s">
        <v>10</v>
      </c>
      <c r="T205" t="s">
        <v>537</v>
      </c>
      <c r="U205" t="s">
        <v>17</v>
      </c>
      <c r="V205" t="s">
        <v>10</v>
      </c>
      <c r="W205" t="s">
        <v>10</v>
      </c>
      <c r="X205" t="s">
        <v>20474</v>
      </c>
      <c r="Y205" t="s">
        <v>20444</v>
      </c>
      <c r="Z205" t="s">
        <v>20486</v>
      </c>
      <c r="AA205" t="s">
        <v>2866</v>
      </c>
    </row>
    <row r="206" spans="1:27" hidden="1" x14ac:dyDescent="0.2">
      <c r="A206" t="s">
        <v>469</v>
      </c>
      <c r="B206" t="s">
        <v>470</v>
      </c>
      <c r="C206" t="s">
        <v>471</v>
      </c>
      <c r="D206" t="s">
        <v>472</v>
      </c>
      <c r="E206" t="s">
        <v>564</v>
      </c>
      <c r="F206" t="s">
        <v>565</v>
      </c>
      <c r="G206" t="s">
        <v>475</v>
      </c>
      <c r="H206" s="2">
        <v>45716</v>
      </c>
      <c r="I206" s="2">
        <v>45716</v>
      </c>
      <c r="J206" t="s">
        <v>43</v>
      </c>
      <c r="K206" s="4">
        <v>-810.33</v>
      </c>
      <c r="L206" t="s">
        <v>9</v>
      </c>
      <c r="M206" s="4">
        <v>-810.33</v>
      </c>
      <c r="N206" t="s">
        <v>9</v>
      </c>
      <c r="O206" s="4">
        <v>-810.33</v>
      </c>
      <c r="P206" t="s">
        <v>10</v>
      </c>
      <c r="Q206" t="s">
        <v>10</v>
      </c>
      <c r="R206" t="s">
        <v>10</v>
      </c>
      <c r="S206" t="s">
        <v>10</v>
      </c>
      <c r="T206" t="s">
        <v>537</v>
      </c>
      <c r="U206" t="s">
        <v>17</v>
      </c>
      <c r="V206" t="s">
        <v>10</v>
      </c>
      <c r="W206" t="s">
        <v>10</v>
      </c>
      <c r="X206" t="s">
        <v>20474</v>
      </c>
      <c r="Y206" t="s">
        <v>20444</v>
      </c>
      <c r="Z206" t="s">
        <v>20486</v>
      </c>
      <c r="AA206" t="s">
        <v>2866</v>
      </c>
    </row>
    <row r="207" spans="1:27" hidden="1" x14ac:dyDescent="0.2">
      <c r="A207" t="s">
        <v>469</v>
      </c>
      <c r="B207" t="s">
        <v>470</v>
      </c>
      <c r="C207" t="s">
        <v>471</v>
      </c>
      <c r="D207" t="s">
        <v>472</v>
      </c>
      <c r="E207" t="s">
        <v>566</v>
      </c>
      <c r="F207" t="s">
        <v>567</v>
      </c>
      <c r="G207" t="s">
        <v>475</v>
      </c>
      <c r="H207" s="2">
        <v>45716</v>
      </c>
      <c r="I207" s="2">
        <v>45716</v>
      </c>
      <c r="J207" t="s">
        <v>43</v>
      </c>
      <c r="K207" s="4">
        <v>-887.31</v>
      </c>
      <c r="L207" t="s">
        <v>9</v>
      </c>
      <c r="M207" s="4">
        <v>-887.31</v>
      </c>
      <c r="N207" t="s">
        <v>9</v>
      </c>
      <c r="O207" s="4">
        <v>-887.31</v>
      </c>
      <c r="P207" t="s">
        <v>10</v>
      </c>
      <c r="Q207" t="s">
        <v>10</v>
      </c>
      <c r="R207" t="s">
        <v>10</v>
      </c>
      <c r="S207" t="s">
        <v>10</v>
      </c>
      <c r="T207" t="s">
        <v>537</v>
      </c>
      <c r="U207" t="s">
        <v>17</v>
      </c>
      <c r="V207" t="s">
        <v>10</v>
      </c>
      <c r="W207" t="s">
        <v>10</v>
      </c>
      <c r="X207" t="s">
        <v>20474</v>
      </c>
      <c r="Y207" t="s">
        <v>20444</v>
      </c>
      <c r="Z207" t="s">
        <v>20486</v>
      </c>
      <c r="AA207" t="s">
        <v>2866</v>
      </c>
    </row>
    <row r="208" spans="1:27" hidden="1" x14ac:dyDescent="0.2">
      <c r="A208" t="s">
        <v>469</v>
      </c>
      <c r="B208" t="s">
        <v>470</v>
      </c>
      <c r="C208" t="s">
        <v>471</v>
      </c>
      <c r="D208" t="s">
        <v>472</v>
      </c>
      <c r="E208" t="s">
        <v>568</v>
      </c>
      <c r="F208" t="s">
        <v>569</v>
      </c>
      <c r="G208" t="s">
        <v>475</v>
      </c>
      <c r="H208" s="2">
        <v>45716</v>
      </c>
      <c r="I208" s="2">
        <v>45716</v>
      </c>
      <c r="J208" t="s">
        <v>43</v>
      </c>
      <c r="K208" s="4">
        <v>-879.12</v>
      </c>
      <c r="L208" t="s">
        <v>9</v>
      </c>
      <c r="M208" s="4">
        <v>-879.12</v>
      </c>
      <c r="N208" t="s">
        <v>9</v>
      </c>
      <c r="O208" s="4">
        <v>-879.12</v>
      </c>
      <c r="P208" t="s">
        <v>10</v>
      </c>
      <c r="Q208" t="s">
        <v>10</v>
      </c>
      <c r="R208" t="s">
        <v>10</v>
      </c>
      <c r="S208" t="s">
        <v>10</v>
      </c>
      <c r="T208" t="s">
        <v>537</v>
      </c>
      <c r="U208" t="s">
        <v>17</v>
      </c>
      <c r="V208" t="s">
        <v>10</v>
      </c>
      <c r="W208" t="s">
        <v>10</v>
      </c>
      <c r="X208" t="s">
        <v>20474</v>
      </c>
      <c r="Y208" t="s">
        <v>20444</v>
      </c>
      <c r="Z208" t="s">
        <v>20486</v>
      </c>
      <c r="AA208" t="s">
        <v>2866</v>
      </c>
    </row>
    <row r="209" spans="1:27" hidden="1" x14ac:dyDescent="0.2">
      <c r="A209" t="s">
        <v>469</v>
      </c>
      <c r="B209" t="s">
        <v>470</v>
      </c>
      <c r="C209" t="s">
        <v>471</v>
      </c>
      <c r="D209" t="s">
        <v>472</v>
      </c>
      <c r="E209" t="s">
        <v>570</v>
      </c>
      <c r="F209" t="s">
        <v>571</v>
      </c>
      <c r="G209" t="s">
        <v>475</v>
      </c>
      <c r="H209" s="2">
        <v>45716</v>
      </c>
      <c r="I209" s="2">
        <v>45716</v>
      </c>
      <c r="J209" t="s">
        <v>43</v>
      </c>
      <c r="K209" s="4">
        <v>-843.45</v>
      </c>
      <c r="L209" t="s">
        <v>9</v>
      </c>
      <c r="M209" s="4">
        <v>-843.45</v>
      </c>
      <c r="N209" t="s">
        <v>9</v>
      </c>
      <c r="O209" s="4">
        <v>-843.45</v>
      </c>
      <c r="P209" t="s">
        <v>10</v>
      </c>
      <c r="Q209" t="s">
        <v>10</v>
      </c>
      <c r="R209" t="s">
        <v>10</v>
      </c>
      <c r="S209" t="s">
        <v>10</v>
      </c>
      <c r="T209" t="s">
        <v>537</v>
      </c>
      <c r="U209" t="s">
        <v>17</v>
      </c>
      <c r="V209" t="s">
        <v>10</v>
      </c>
      <c r="W209" t="s">
        <v>10</v>
      </c>
      <c r="X209" t="s">
        <v>20474</v>
      </c>
      <c r="Y209" t="s">
        <v>20444</v>
      </c>
      <c r="Z209" t="s">
        <v>20486</v>
      </c>
      <c r="AA209" t="s">
        <v>2866</v>
      </c>
    </row>
    <row r="210" spans="1:27" hidden="1" x14ac:dyDescent="0.2">
      <c r="A210" t="s">
        <v>469</v>
      </c>
      <c r="B210" t="s">
        <v>470</v>
      </c>
      <c r="C210" t="s">
        <v>471</v>
      </c>
      <c r="D210" t="s">
        <v>472</v>
      </c>
      <c r="E210" t="s">
        <v>572</v>
      </c>
      <c r="F210" t="s">
        <v>573</v>
      </c>
      <c r="G210" t="s">
        <v>475</v>
      </c>
      <c r="H210" s="2">
        <v>45716</v>
      </c>
      <c r="I210" s="2">
        <v>45716</v>
      </c>
      <c r="J210" t="s">
        <v>43</v>
      </c>
      <c r="K210" s="4">
        <v>-814.92</v>
      </c>
      <c r="L210" t="s">
        <v>9</v>
      </c>
      <c r="M210" s="4">
        <v>-814.92</v>
      </c>
      <c r="N210" t="s">
        <v>9</v>
      </c>
      <c r="O210" s="4">
        <v>-814.92</v>
      </c>
      <c r="P210" t="s">
        <v>10</v>
      </c>
      <c r="Q210" t="s">
        <v>10</v>
      </c>
      <c r="R210" t="s">
        <v>10</v>
      </c>
      <c r="S210" t="s">
        <v>10</v>
      </c>
      <c r="T210" t="s">
        <v>537</v>
      </c>
      <c r="U210" t="s">
        <v>17</v>
      </c>
      <c r="V210" t="s">
        <v>10</v>
      </c>
      <c r="W210" t="s">
        <v>10</v>
      </c>
      <c r="X210" t="s">
        <v>20474</v>
      </c>
      <c r="Y210" t="s">
        <v>20444</v>
      </c>
      <c r="Z210" t="s">
        <v>20486</v>
      </c>
      <c r="AA210" t="s">
        <v>2866</v>
      </c>
    </row>
    <row r="211" spans="1:27" hidden="1" x14ac:dyDescent="0.2">
      <c r="A211" t="s">
        <v>469</v>
      </c>
      <c r="B211" t="s">
        <v>470</v>
      </c>
      <c r="C211" t="s">
        <v>471</v>
      </c>
      <c r="D211" t="s">
        <v>472</v>
      </c>
      <c r="E211" t="s">
        <v>574</v>
      </c>
      <c r="F211" t="s">
        <v>575</v>
      </c>
      <c r="G211" t="s">
        <v>475</v>
      </c>
      <c r="H211" s="2">
        <v>45716</v>
      </c>
      <c r="I211" s="2">
        <v>45716</v>
      </c>
      <c r="J211" t="s">
        <v>43</v>
      </c>
      <c r="K211" s="4">
        <v>-433.74</v>
      </c>
      <c r="L211" t="s">
        <v>9</v>
      </c>
      <c r="M211" s="4">
        <v>-433.74</v>
      </c>
      <c r="N211" t="s">
        <v>9</v>
      </c>
      <c r="O211" s="4">
        <v>-433.74</v>
      </c>
      <c r="P211" t="s">
        <v>10</v>
      </c>
      <c r="Q211" t="s">
        <v>10</v>
      </c>
      <c r="R211" t="s">
        <v>10</v>
      </c>
      <c r="S211" t="s">
        <v>10</v>
      </c>
      <c r="T211" t="s">
        <v>537</v>
      </c>
      <c r="U211" t="s">
        <v>17</v>
      </c>
      <c r="V211" t="s">
        <v>10</v>
      </c>
      <c r="W211" t="s">
        <v>10</v>
      </c>
      <c r="X211" t="s">
        <v>20474</v>
      </c>
      <c r="Y211" t="s">
        <v>20444</v>
      </c>
      <c r="Z211" t="s">
        <v>20486</v>
      </c>
      <c r="AA211" t="s">
        <v>2866</v>
      </c>
    </row>
    <row r="212" spans="1:27" hidden="1" x14ac:dyDescent="0.2">
      <c r="A212" t="s">
        <v>469</v>
      </c>
      <c r="B212" t="s">
        <v>470</v>
      </c>
      <c r="C212" t="s">
        <v>471</v>
      </c>
      <c r="D212" t="s">
        <v>472</v>
      </c>
      <c r="E212" t="s">
        <v>576</v>
      </c>
      <c r="F212" t="s">
        <v>577</v>
      </c>
      <c r="G212" t="s">
        <v>475</v>
      </c>
      <c r="H212" s="2">
        <v>45716</v>
      </c>
      <c r="I212" s="2">
        <v>45716</v>
      </c>
      <c r="J212" t="s">
        <v>43</v>
      </c>
      <c r="K212" s="4">
        <v>-124.26</v>
      </c>
      <c r="L212" t="s">
        <v>9</v>
      </c>
      <c r="M212" s="4">
        <v>-124.26</v>
      </c>
      <c r="N212" t="s">
        <v>9</v>
      </c>
      <c r="O212" s="4">
        <v>-124.26</v>
      </c>
      <c r="P212" t="s">
        <v>10</v>
      </c>
      <c r="Q212" t="s">
        <v>10</v>
      </c>
      <c r="R212" t="s">
        <v>10</v>
      </c>
      <c r="S212" t="s">
        <v>10</v>
      </c>
      <c r="T212" t="s">
        <v>537</v>
      </c>
      <c r="U212" t="s">
        <v>17</v>
      </c>
      <c r="V212" t="s">
        <v>10</v>
      </c>
      <c r="W212" t="s">
        <v>10</v>
      </c>
      <c r="X212" t="s">
        <v>20474</v>
      </c>
      <c r="Y212" t="s">
        <v>20444</v>
      </c>
      <c r="Z212" t="s">
        <v>20486</v>
      </c>
      <c r="AA212" t="s">
        <v>2866</v>
      </c>
    </row>
    <row r="213" spans="1:27" hidden="1" x14ac:dyDescent="0.2">
      <c r="A213" t="s">
        <v>469</v>
      </c>
      <c r="B213" t="s">
        <v>470</v>
      </c>
      <c r="C213" t="s">
        <v>471</v>
      </c>
      <c r="D213" t="s">
        <v>472</v>
      </c>
      <c r="E213" t="s">
        <v>578</v>
      </c>
      <c r="F213" t="s">
        <v>579</v>
      </c>
      <c r="G213" t="s">
        <v>475</v>
      </c>
      <c r="H213" s="2">
        <v>45716</v>
      </c>
      <c r="I213" s="2">
        <v>45716</v>
      </c>
      <c r="J213" t="s">
        <v>43</v>
      </c>
      <c r="K213" s="4">
        <v>-879.12</v>
      </c>
      <c r="L213" t="s">
        <v>9</v>
      </c>
      <c r="M213" s="4">
        <v>-879.12</v>
      </c>
      <c r="N213" t="s">
        <v>9</v>
      </c>
      <c r="O213" s="4">
        <v>-879.12</v>
      </c>
      <c r="P213" t="s">
        <v>10</v>
      </c>
      <c r="Q213" t="s">
        <v>10</v>
      </c>
      <c r="R213" t="s">
        <v>10</v>
      </c>
      <c r="S213" t="s">
        <v>10</v>
      </c>
      <c r="T213" t="s">
        <v>537</v>
      </c>
      <c r="U213" t="s">
        <v>17</v>
      </c>
      <c r="V213" t="s">
        <v>10</v>
      </c>
      <c r="W213" t="s">
        <v>10</v>
      </c>
      <c r="X213" t="s">
        <v>20474</v>
      </c>
      <c r="Y213" t="s">
        <v>20444</v>
      </c>
      <c r="Z213" t="s">
        <v>20486</v>
      </c>
      <c r="AA213" t="s">
        <v>2866</v>
      </c>
    </row>
    <row r="214" spans="1:27" hidden="1" x14ac:dyDescent="0.2">
      <c r="A214" t="s">
        <v>469</v>
      </c>
      <c r="B214" t="s">
        <v>470</v>
      </c>
      <c r="C214" t="s">
        <v>471</v>
      </c>
      <c r="D214" t="s">
        <v>472</v>
      </c>
      <c r="E214" t="s">
        <v>580</v>
      </c>
      <c r="F214" t="s">
        <v>581</v>
      </c>
      <c r="G214" t="s">
        <v>475</v>
      </c>
      <c r="H214" s="2">
        <v>45716</v>
      </c>
      <c r="I214" s="2">
        <v>45716</v>
      </c>
      <c r="J214" t="s">
        <v>43</v>
      </c>
      <c r="K214" s="4">
        <v>-868.89</v>
      </c>
      <c r="L214" t="s">
        <v>9</v>
      </c>
      <c r="M214" s="4">
        <v>-868.89</v>
      </c>
      <c r="N214" t="s">
        <v>9</v>
      </c>
      <c r="O214" s="4">
        <v>-868.89</v>
      </c>
      <c r="P214" t="s">
        <v>10</v>
      </c>
      <c r="Q214" t="s">
        <v>10</v>
      </c>
      <c r="R214" t="s">
        <v>10</v>
      </c>
      <c r="S214" t="s">
        <v>10</v>
      </c>
      <c r="T214" t="s">
        <v>537</v>
      </c>
      <c r="U214" t="s">
        <v>17</v>
      </c>
      <c r="V214" t="s">
        <v>10</v>
      </c>
      <c r="W214" t="s">
        <v>10</v>
      </c>
      <c r="X214" t="s">
        <v>20474</v>
      </c>
      <c r="Y214" t="s">
        <v>20444</v>
      </c>
      <c r="Z214" t="s">
        <v>20486</v>
      </c>
      <c r="AA214" t="s">
        <v>2866</v>
      </c>
    </row>
    <row r="215" spans="1:27" hidden="1" x14ac:dyDescent="0.2">
      <c r="A215" t="s">
        <v>469</v>
      </c>
      <c r="B215" t="s">
        <v>470</v>
      </c>
      <c r="C215" t="s">
        <v>471</v>
      </c>
      <c r="D215" t="s">
        <v>472</v>
      </c>
      <c r="E215" t="s">
        <v>582</v>
      </c>
      <c r="F215" t="s">
        <v>583</v>
      </c>
      <c r="G215" t="s">
        <v>475</v>
      </c>
      <c r="H215" s="2">
        <v>45716</v>
      </c>
      <c r="I215" s="2">
        <v>45716</v>
      </c>
      <c r="J215" t="s">
        <v>43</v>
      </c>
      <c r="K215" s="4">
        <v>-867.51</v>
      </c>
      <c r="L215" t="s">
        <v>9</v>
      </c>
      <c r="M215" s="4">
        <v>-867.51</v>
      </c>
      <c r="N215" t="s">
        <v>9</v>
      </c>
      <c r="O215" s="4">
        <v>-867.51</v>
      </c>
      <c r="P215" t="s">
        <v>10</v>
      </c>
      <c r="Q215" t="s">
        <v>10</v>
      </c>
      <c r="R215" t="s">
        <v>10</v>
      </c>
      <c r="S215" t="s">
        <v>10</v>
      </c>
      <c r="T215" t="s">
        <v>537</v>
      </c>
      <c r="U215" t="s">
        <v>17</v>
      </c>
      <c r="V215" t="s">
        <v>10</v>
      </c>
      <c r="W215" t="s">
        <v>10</v>
      </c>
      <c r="X215" t="s">
        <v>20474</v>
      </c>
      <c r="Y215" t="s">
        <v>20444</v>
      </c>
      <c r="Z215" t="s">
        <v>20486</v>
      </c>
      <c r="AA215" t="s">
        <v>2866</v>
      </c>
    </row>
    <row r="216" spans="1:27" hidden="1" x14ac:dyDescent="0.2">
      <c r="A216" t="s">
        <v>469</v>
      </c>
      <c r="B216" t="s">
        <v>470</v>
      </c>
      <c r="C216" t="s">
        <v>471</v>
      </c>
      <c r="D216" t="s">
        <v>472</v>
      </c>
      <c r="E216" t="s">
        <v>584</v>
      </c>
      <c r="F216" t="s">
        <v>585</v>
      </c>
      <c r="G216" t="s">
        <v>475</v>
      </c>
      <c r="H216" s="2">
        <v>45716</v>
      </c>
      <c r="I216" s="2">
        <v>45716</v>
      </c>
      <c r="J216" t="s">
        <v>43</v>
      </c>
      <c r="K216" s="4">
        <v>-891.21</v>
      </c>
      <c r="L216" t="s">
        <v>9</v>
      </c>
      <c r="M216" s="4">
        <v>-891.21</v>
      </c>
      <c r="N216" t="s">
        <v>9</v>
      </c>
      <c r="O216" s="4">
        <v>-891.21</v>
      </c>
      <c r="P216" t="s">
        <v>10</v>
      </c>
      <c r="Q216" t="s">
        <v>10</v>
      </c>
      <c r="R216" t="s">
        <v>10</v>
      </c>
      <c r="S216" t="s">
        <v>10</v>
      </c>
      <c r="T216" t="s">
        <v>537</v>
      </c>
      <c r="U216" t="s">
        <v>17</v>
      </c>
      <c r="V216" t="s">
        <v>10</v>
      </c>
      <c r="W216" t="s">
        <v>10</v>
      </c>
      <c r="X216" t="s">
        <v>20474</v>
      </c>
      <c r="Y216" t="s">
        <v>20444</v>
      </c>
      <c r="Z216" t="s">
        <v>20486</v>
      </c>
      <c r="AA216" t="s">
        <v>2866</v>
      </c>
    </row>
    <row r="217" spans="1:27" hidden="1" x14ac:dyDescent="0.2">
      <c r="A217" t="s">
        <v>469</v>
      </c>
      <c r="B217" t="s">
        <v>470</v>
      </c>
      <c r="C217" t="s">
        <v>471</v>
      </c>
      <c r="D217" t="s">
        <v>472</v>
      </c>
      <c r="E217" t="s">
        <v>586</v>
      </c>
      <c r="F217" t="s">
        <v>587</v>
      </c>
      <c r="G217" t="s">
        <v>475</v>
      </c>
      <c r="H217" s="2">
        <v>45716</v>
      </c>
      <c r="I217" s="2">
        <v>45716</v>
      </c>
      <c r="J217" t="s">
        <v>43</v>
      </c>
      <c r="K217" s="4">
        <v>-879.12</v>
      </c>
      <c r="L217" t="s">
        <v>9</v>
      </c>
      <c r="M217" s="4">
        <v>-879.12</v>
      </c>
      <c r="N217" t="s">
        <v>9</v>
      </c>
      <c r="O217" s="4">
        <v>-879.12</v>
      </c>
      <c r="P217" t="s">
        <v>10</v>
      </c>
      <c r="Q217" t="s">
        <v>10</v>
      </c>
      <c r="R217" t="s">
        <v>10</v>
      </c>
      <c r="S217" t="s">
        <v>10</v>
      </c>
      <c r="T217" t="s">
        <v>537</v>
      </c>
      <c r="U217" t="s">
        <v>17</v>
      </c>
      <c r="V217" t="s">
        <v>10</v>
      </c>
      <c r="W217" t="s">
        <v>10</v>
      </c>
      <c r="X217" t="s">
        <v>20474</v>
      </c>
      <c r="Y217" t="s">
        <v>20444</v>
      </c>
      <c r="Z217" t="s">
        <v>20486</v>
      </c>
      <c r="AA217" t="s">
        <v>2866</v>
      </c>
    </row>
    <row r="218" spans="1:27" hidden="1" x14ac:dyDescent="0.2">
      <c r="A218" t="s">
        <v>469</v>
      </c>
      <c r="B218" t="s">
        <v>470</v>
      </c>
      <c r="C218" t="s">
        <v>471</v>
      </c>
      <c r="D218" t="s">
        <v>472</v>
      </c>
      <c r="E218" t="s">
        <v>588</v>
      </c>
      <c r="F218" t="s">
        <v>589</v>
      </c>
      <c r="G218" t="s">
        <v>475</v>
      </c>
      <c r="H218" s="2">
        <v>45716</v>
      </c>
      <c r="I218" s="2">
        <v>45716</v>
      </c>
      <c r="J218" t="s">
        <v>43</v>
      </c>
      <c r="K218" s="4">
        <v>-88.71</v>
      </c>
      <c r="L218" t="s">
        <v>9</v>
      </c>
      <c r="M218" s="4">
        <v>-88.71</v>
      </c>
      <c r="N218" t="s">
        <v>9</v>
      </c>
      <c r="O218" s="4">
        <v>-88.71</v>
      </c>
      <c r="P218" t="s">
        <v>10</v>
      </c>
      <c r="Q218" t="s">
        <v>10</v>
      </c>
      <c r="R218" t="s">
        <v>10</v>
      </c>
      <c r="S218" t="s">
        <v>10</v>
      </c>
      <c r="T218" t="s">
        <v>537</v>
      </c>
      <c r="U218" t="s">
        <v>17</v>
      </c>
      <c r="V218" t="s">
        <v>10</v>
      </c>
      <c r="W218" t="s">
        <v>10</v>
      </c>
      <c r="X218" t="s">
        <v>20474</v>
      </c>
      <c r="Y218" t="s">
        <v>20444</v>
      </c>
      <c r="Z218" t="s">
        <v>20486</v>
      </c>
      <c r="AA218" t="s">
        <v>2866</v>
      </c>
    </row>
    <row r="219" spans="1:27" hidden="1" x14ac:dyDescent="0.2">
      <c r="A219" t="s">
        <v>469</v>
      </c>
      <c r="B219" t="s">
        <v>470</v>
      </c>
      <c r="C219" t="s">
        <v>471</v>
      </c>
      <c r="D219" t="s">
        <v>472</v>
      </c>
      <c r="E219" t="s">
        <v>590</v>
      </c>
      <c r="F219" t="s">
        <v>591</v>
      </c>
      <c r="G219" t="s">
        <v>475</v>
      </c>
      <c r="H219" s="2">
        <v>45716</v>
      </c>
      <c r="I219" s="2">
        <v>45716</v>
      </c>
      <c r="J219" t="s">
        <v>43</v>
      </c>
      <c r="K219" s="4">
        <v>-438.03</v>
      </c>
      <c r="L219" t="s">
        <v>9</v>
      </c>
      <c r="M219" s="4">
        <v>-438.03</v>
      </c>
      <c r="N219" t="s">
        <v>9</v>
      </c>
      <c r="O219" s="4">
        <v>-438.03</v>
      </c>
      <c r="P219" t="s">
        <v>10</v>
      </c>
      <c r="Q219" t="s">
        <v>10</v>
      </c>
      <c r="R219" t="s">
        <v>10</v>
      </c>
      <c r="S219" t="s">
        <v>10</v>
      </c>
      <c r="T219" t="s">
        <v>537</v>
      </c>
      <c r="U219" t="s">
        <v>17</v>
      </c>
      <c r="V219" t="s">
        <v>10</v>
      </c>
      <c r="W219" t="s">
        <v>10</v>
      </c>
      <c r="X219" t="s">
        <v>20474</v>
      </c>
      <c r="Y219" t="s">
        <v>20444</v>
      </c>
      <c r="Z219" t="s">
        <v>20486</v>
      </c>
      <c r="AA219" t="s">
        <v>2866</v>
      </c>
    </row>
    <row r="220" spans="1:27" hidden="1" x14ac:dyDescent="0.2">
      <c r="A220" t="s">
        <v>469</v>
      </c>
      <c r="B220" t="s">
        <v>470</v>
      </c>
      <c r="C220" t="s">
        <v>471</v>
      </c>
      <c r="D220" t="s">
        <v>472</v>
      </c>
      <c r="E220" t="s">
        <v>592</v>
      </c>
      <c r="F220" t="s">
        <v>593</v>
      </c>
      <c r="G220" t="s">
        <v>475</v>
      </c>
      <c r="H220" s="2">
        <v>45716</v>
      </c>
      <c r="I220" s="2">
        <v>45716</v>
      </c>
      <c r="J220" t="s">
        <v>43</v>
      </c>
      <c r="K220" s="4">
        <v>-407.52</v>
      </c>
      <c r="L220" t="s">
        <v>9</v>
      </c>
      <c r="M220" s="4">
        <v>-407.52</v>
      </c>
      <c r="N220" t="s">
        <v>9</v>
      </c>
      <c r="O220" s="4">
        <v>-407.52</v>
      </c>
      <c r="P220" t="s">
        <v>10</v>
      </c>
      <c r="Q220" t="s">
        <v>10</v>
      </c>
      <c r="R220" t="s">
        <v>10</v>
      </c>
      <c r="S220" t="s">
        <v>10</v>
      </c>
      <c r="T220" t="s">
        <v>537</v>
      </c>
      <c r="U220" t="s">
        <v>17</v>
      </c>
      <c r="V220" t="s">
        <v>10</v>
      </c>
      <c r="W220" t="s">
        <v>10</v>
      </c>
      <c r="X220" t="s">
        <v>20474</v>
      </c>
      <c r="Y220" t="s">
        <v>20444</v>
      </c>
      <c r="Z220" t="s">
        <v>20486</v>
      </c>
      <c r="AA220" t="s">
        <v>2866</v>
      </c>
    </row>
    <row r="221" spans="1:27" hidden="1" x14ac:dyDescent="0.2">
      <c r="A221" t="s">
        <v>469</v>
      </c>
      <c r="B221" t="s">
        <v>470</v>
      </c>
      <c r="C221" t="s">
        <v>471</v>
      </c>
      <c r="D221" t="s">
        <v>472</v>
      </c>
      <c r="E221" t="s">
        <v>594</v>
      </c>
      <c r="F221" t="s">
        <v>595</v>
      </c>
      <c r="G221" t="s">
        <v>475</v>
      </c>
      <c r="H221" s="2">
        <v>45716</v>
      </c>
      <c r="I221" s="2">
        <v>45716</v>
      </c>
      <c r="J221" t="s">
        <v>43</v>
      </c>
      <c r="K221" s="4">
        <v>-879.12</v>
      </c>
      <c r="L221" t="s">
        <v>9</v>
      </c>
      <c r="M221" s="4">
        <v>-879.12</v>
      </c>
      <c r="N221" t="s">
        <v>9</v>
      </c>
      <c r="O221" s="4">
        <v>-879.12</v>
      </c>
      <c r="P221" t="s">
        <v>10</v>
      </c>
      <c r="Q221" t="s">
        <v>10</v>
      </c>
      <c r="R221" t="s">
        <v>10</v>
      </c>
      <c r="S221" t="s">
        <v>10</v>
      </c>
      <c r="T221" t="s">
        <v>537</v>
      </c>
      <c r="U221" t="s">
        <v>17</v>
      </c>
      <c r="V221" t="s">
        <v>10</v>
      </c>
      <c r="W221" t="s">
        <v>10</v>
      </c>
      <c r="X221" t="s">
        <v>20474</v>
      </c>
      <c r="Y221" t="s">
        <v>20444</v>
      </c>
      <c r="Z221" t="s">
        <v>20486</v>
      </c>
      <c r="AA221" t="s">
        <v>2866</v>
      </c>
    </row>
    <row r="222" spans="1:27" hidden="1" x14ac:dyDescent="0.2">
      <c r="A222" t="s">
        <v>469</v>
      </c>
      <c r="B222" t="s">
        <v>470</v>
      </c>
      <c r="C222" t="s">
        <v>471</v>
      </c>
      <c r="D222" t="s">
        <v>472</v>
      </c>
      <c r="E222" t="s">
        <v>596</v>
      </c>
      <c r="F222" t="s">
        <v>597</v>
      </c>
      <c r="G222" t="s">
        <v>475</v>
      </c>
      <c r="H222" s="2">
        <v>45716</v>
      </c>
      <c r="I222" s="2">
        <v>45716</v>
      </c>
      <c r="J222" t="s">
        <v>43</v>
      </c>
      <c r="K222" s="4">
        <v>-879.12</v>
      </c>
      <c r="L222" t="s">
        <v>9</v>
      </c>
      <c r="M222" s="4">
        <v>-879.12</v>
      </c>
      <c r="N222" t="s">
        <v>9</v>
      </c>
      <c r="O222" s="4">
        <v>-879.12</v>
      </c>
      <c r="P222" t="s">
        <v>10</v>
      </c>
      <c r="Q222" t="s">
        <v>10</v>
      </c>
      <c r="R222" t="s">
        <v>10</v>
      </c>
      <c r="S222" t="s">
        <v>10</v>
      </c>
      <c r="T222" t="s">
        <v>537</v>
      </c>
      <c r="U222" t="s">
        <v>17</v>
      </c>
      <c r="V222" t="s">
        <v>10</v>
      </c>
      <c r="W222" t="s">
        <v>10</v>
      </c>
      <c r="X222" t="s">
        <v>20474</v>
      </c>
      <c r="Y222" t="s">
        <v>20444</v>
      </c>
      <c r="Z222" t="s">
        <v>20486</v>
      </c>
      <c r="AA222" t="s">
        <v>2866</v>
      </c>
    </row>
    <row r="223" spans="1:27" hidden="1" x14ac:dyDescent="0.2">
      <c r="A223" t="s">
        <v>469</v>
      </c>
      <c r="B223" t="s">
        <v>470</v>
      </c>
      <c r="C223" t="s">
        <v>471</v>
      </c>
      <c r="D223" t="s">
        <v>472</v>
      </c>
      <c r="E223" t="s">
        <v>598</v>
      </c>
      <c r="F223" t="s">
        <v>599</v>
      </c>
      <c r="G223" t="s">
        <v>475</v>
      </c>
      <c r="H223" s="2">
        <v>45716</v>
      </c>
      <c r="I223" s="2">
        <v>45716</v>
      </c>
      <c r="J223" t="s">
        <v>43</v>
      </c>
      <c r="K223" s="4">
        <v>-880.98</v>
      </c>
      <c r="L223" t="s">
        <v>9</v>
      </c>
      <c r="M223" s="4">
        <v>-880.98</v>
      </c>
      <c r="N223" t="s">
        <v>9</v>
      </c>
      <c r="O223" s="4">
        <v>-880.98</v>
      </c>
      <c r="P223" t="s">
        <v>10</v>
      </c>
      <c r="Q223" t="s">
        <v>10</v>
      </c>
      <c r="R223" t="s">
        <v>10</v>
      </c>
      <c r="S223" t="s">
        <v>10</v>
      </c>
      <c r="T223" t="s">
        <v>537</v>
      </c>
      <c r="U223" t="s">
        <v>17</v>
      </c>
      <c r="V223" t="s">
        <v>10</v>
      </c>
      <c r="W223" t="s">
        <v>10</v>
      </c>
      <c r="X223" t="s">
        <v>20474</v>
      </c>
      <c r="Y223" t="s">
        <v>20444</v>
      </c>
      <c r="Z223" t="s">
        <v>20486</v>
      </c>
      <c r="AA223" t="s">
        <v>2866</v>
      </c>
    </row>
    <row r="224" spans="1:27" hidden="1" x14ac:dyDescent="0.2">
      <c r="A224" t="s">
        <v>469</v>
      </c>
      <c r="B224" t="s">
        <v>470</v>
      </c>
      <c r="C224" t="s">
        <v>471</v>
      </c>
      <c r="D224" t="s">
        <v>472</v>
      </c>
      <c r="E224" t="s">
        <v>600</v>
      </c>
      <c r="F224" t="s">
        <v>601</v>
      </c>
      <c r="G224" t="s">
        <v>475</v>
      </c>
      <c r="H224" s="2">
        <v>45716</v>
      </c>
      <c r="I224" s="2">
        <v>45716</v>
      </c>
      <c r="J224" t="s">
        <v>43</v>
      </c>
      <c r="K224" s="4">
        <v>-880.98</v>
      </c>
      <c r="L224" t="s">
        <v>9</v>
      </c>
      <c r="M224" s="4">
        <v>-880.98</v>
      </c>
      <c r="N224" t="s">
        <v>9</v>
      </c>
      <c r="O224" s="4">
        <v>-880.98</v>
      </c>
      <c r="P224" t="s">
        <v>10</v>
      </c>
      <c r="Q224" t="s">
        <v>10</v>
      </c>
      <c r="R224" t="s">
        <v>10</v>
      </c>
      <c r="S224" t="s">
        <v>10</v>
      </c>
      <c r="T224" t="s">
        <v>537</v>
      </c>
      <c r="U224" t="s">
        <v>17</v>
      </c>
      <c r="V224" t="s">
        <v>10</v>
      </c>
      <c r="W224" t="s">
        <v>10</v>
      </c>
      <c r="X224" t="s">
        <v>20474</v>
      </c>
      <c r="Y224" t="s">
        <v>20444</v>
      </c>
      <c r="Z224" t="s">
        <v>20486</v>
      </c>
      <c r="AA224" t="s">
        <v>2866</v>
      </c>
    </row>
    <row r="225" spans="1:27" hidden="1" x14ac:dyDescent="0.2">
      <c r="A225" t="s">
        <v>469</v>
      </c>
      <c r="B225" t="s">
        <v>470</v>
      </c>
      <c r="C225" t="s">
        <v>471</v>
      </c>
      <c r="D225" t="s">
        <v>472</v>
      </c>
      <c r="E225" t="s">
        <v>602</v>
      </c>
      <c r="F225" t="s">
        <v>603</v>
      </c>
      <c r="G225" t="s">
        <v>475</v>
      </c>
      <c r="H225" s="2">
        <v>45716</v>
      </c>
      <c r="I225" s="2">
        <v>45716</v>
      </c>
      <c r="J225" t="s">
        <v>43</v>
      </c>
      <c r="K225" s="4">
        <v>-62.58</v>
      </c>
      <c r="L225" t="s">
        <v>9</v>
      </c>
      <c r="M225" s="4">
        <v>-62.58</v>
      </c>
      <c r="N225" t="s">
        <v>9</v>
      </c>
      <c r="O225" s="4">
        <v>-62.58</v>
      </c>
      <c r="P225" t="s">
        <v>10</v>
      </c>
      <c r="Q225" t="s">
        <v>10</v>
      </c>
      <c r="R225" t="s">
        <v>10</v>
      </c>
      <c r="S225" t="s">
        <v>10</v>
      </c>
      <c r="T225" t="s">
        <v>537</v>
      </c>
      <c r="U225" t="s">
        <v>17</v>
      </c>
      <c r="V225" t="s">
        <v>10</v>
      </c>
      <c r="W225" t="s">
        <v>10</v>
      </c>
      <c r="X225" t="s">
        <v>20474</v>
      </c>
      <c r="Y225" t="s">
        <v>20444</v>
      </c>
      <c r="Z225" t="s">
        <v>20486</v>
      </c>
      <c r="AA225" t="s">
        <v>2866</v>
      </c>
    </row>
    <row r="226" spans="1:27" hidden="1" x14ac:dyDescent="0.2">
      <c r="A226" t="s">
        <v>469</v>
      </c>
      <c r="B226" t="s">
        <v>470</v>
      </c>
      <c r="C226" t="s">
        <v>471</v>
      </c>
      <c r="D226" t="s">
        <v>472</v>
      </c>
      <c r="E226" t="s">
        <v>604</v>
      </c>
      <c r="F226" t="s">
        <v>605</v>
      </c>
      <c r="G226" t="s">
        <v>475</v>
      </c>
      <c r="H226" s="2">
        <v>45716</v>
      </c>
      <c r="I226" s="2">
        <v>45716</v>
      </c>
      <c r="J226" t="s">
        <v>43</v>
      </c>
      <c r="K226" s="4">
        <v>-744.48</v>
      </c>
      <c r="L226" t="s">
        <v>9</v>
      </c>
      <c r="M226" s="4">
        <v>-744.48</v>
      </c>
      <c r="N226" t="s">
        <v>9</v>
      </c>
      <c r="O226" s="4">
        <v>-744.48</v>
      </c>
      <c r="P226" t="s">
        <v>10</v>
      </c>
      <c r="Q226" t="s">
        <v>10</v>
      </c>
      <c r="R226" t="s">
        <v>10</v>
      </c>
      <c r="S226" t="s">
        <v>10</v>
      </c>
      <c r="T226" t="s">
        <v>537</v>
      </c>
      <c r="U226" t="s">
        <v>17</v>
      </c>
      <c r="V226" t="s">
        <v>10</v>
      </c>
      <c r="W226" t="s">
        <v>10</v>
      </c>
      <c r="X226" t="s">
        <v>20474</v>
      </c>
      <c r="Y226" t="s">
        <v>20444</v>
      </c>
      <c r="Z226" t="s">
        <v>20486</v>
      </c>
      <c r="AA226" t="s">
        <v>2866</v>
      </c>
    </row>
    <row r="227" spans="1:27" hidden="1" x14ac:dyDescent="0.2">
      <c r="A227" t="s">
        <v>469</v>
      </c>
      <c r="B227" t="s">
        <v>470</v>
      </c>
      <c r="C227" t="s">
        <v>471</v>
      </c>
      <c r="D227" t="s">
        <v>472</v>
      </c>
      <c r="E227" t="s">
        <v>606</v>
      </c>
      <c r="F227" t="s">
        <v>607</v>
      </c>
      <c r="G227" t="s">
        <v>475</v>
      </c>
      <c r="H227" s="2">
        <v>45716</v>
      </c>
      <c r="I227" s="2">
        <v>45716</v>
      </c>
      <c r="J227" t="s">
        <v>43</v>
      </c>
      <c r="K227" s="4">
        <v>-744.48</v>
      </c>
      <c r="L227" t="s">
        <v>9</v>
      </c>
      <c r="M227" s="4">
        <v>-744.48</v>
      </c>
      <c r="N227" t="s">
        <v>9</v>
      </c>
      <c r="O227" s="4">
        <v>-744.48</v>
      </c>
      <c r="P227" t="s">
        <v>10</v>
      </c>
      <c r="Q227" t="s">
        <v>10</v>
      </c>
      <c r="R227" t="s">
        <v>10</v>
      </c>
      <c r="S227" t="s">
        <v>10</v>
      </c>
      <c r="T227" t="s">
        <v>537</v>
      </c>
      <c r="U227" t="s">
        <v>17</v>
      </c>
      <c r="V227" t="s">
        <v>10</v>
      </c>
      <c r="W227" t="s">
        <v>10</v>
      </c>
      <c r="X227" t="s">
        <v>20474</v>
      </c>
      <c r="Y227" t="s">
        <v>20444</v>
      </c>
      <c r="Z227" t="s">
        <v>20486</v>
      </c>
      <c r="AA227" t="s">
        <v>2866</v>
      </c>
    </row>
    <row r="228" spans="1:27" hidden="1" x14ac:dyDescent="0.2">
      <c r="A228" t="s">
        <v>469</v>
      </c>
      <c r="B228" t="s">
        <v>470</v>
      </c>
      <c r="C228" t="s">
        <v>471</v>
      </c>
      <c r="D228" t="s">
        <v>472</v>
      </c>
      <c r="E228" t="s">
        <v>608</v>
      </c>
      <c r="F228" t="s">
        <v>609</v>
      </c>
      <c r="G228" t="s">
        <v>475</v>
      </c>
      <c r="H228" s="2">
        <v>45716</v>
      </c>
      <c r="I228" s="2">
        <v>45716</v>
      </c>
      <c r="J228" t="s">
        <v>43</v>
      </c>
      <c r="K228" s="4">
        <v>-125.16</v>
      </c>
      <c r="L228" t="s">
        <v>9</v>
      </c>
      <c r="M228" s="4">
        <v>-125.16</v>
      </c>
      <c r="N228" t="s">
        <v>9</v>
      </c>
      <c r="O228" s="4">
        <v>-125.16</v>
      </c>
      <c r="P228" t="s">
        <v>10</v>
      </c>
      <c r="Q228" t="s">
        <v>10</v>
      </c>
      <c r="R228" t="s">
        <v>10</v>
      </c>
      <c r="S228" t="s">
        <v>10</v>
      </c>
      <c r="T228" t="s">
        <v>537</v>
      </c>
      <c r="U228" t="s">
        <v>17</v>
      </c>
      <c r="V228" t="s">
        <v>10</v>
      </c>
      <c r="W228" t="s">
        <v>10</v>
      </c>
      <c r="X228" t="s">
        <v>20474</v>
      </c>
      <c r="Y228" t="s">
        <v>20444</v>
      </c>
      <c r="Z228" t="s">
        <v>20486</v>
      </c>
      <c r="AA228" t="s">
        <v>2866</v>
      </c>
    </row>
    <row r="229" spans="1:27" hidden="1" x14ac:dyDescent="0.2">
      <c r="A229" t="s">
        <v>469</v>
      </c>
      <c r="B229" t="s">
        <v>470</v>
      </c>
      <c r="C229" t="s">
        <v>471</v>
      </c>
      <c r="D229" t="s">
        <v>472</v>
      </c>
      <c r="E229" t="s">
        <v>610</v>
      </c>
      <c r="F229" t="s">
        <v>611</v>
      </c>
      <c r="G229" t="s">
        <v>475</v>
      </c>
      <c r="H229" s="2">
        <v>45716</v>
      </c>
      <c r="I229" s="2">
        <v>45716</v>
      </c>
      <c r="J229" t="s">
        <v>43</v>
      </c>
      <c r="K229" s="4">
        <v>-88.71</v>
      </c>
      <c r="L229" t="s">
        <v>9</v>
      </c>
      <c r="M229" s="4">
        <v>-88.71</v>
      </c>
      <c r="N229" t="s">
        <v>9</v>
      </c>
      <c r="O229" s="4">
        <v>-88.71</v>
      </c>
      <c r="P229" t="s">
        <v>10</v>
      </c>
      <c r="Q229" t="s">
        <v>10</v>
      </c>
      <c r="R229" t="s">
        <v>10</v>
      </c>
      <c r="S229" t="s">
        <v>10</v>
      </c>
      <c r="T229" t="s">
        <v>537</v>
      </c>
      <c r="U229" t="s">
        <v>17</v>
      </c>
      <c r="V229" t="s">
        <v>10</v>
      </c>
      <c r="W229" t="s">
        <v>10</v>
      </c>
      <c r="X229" t="s">
        <v>20474</v>
      </c>
      <c r="Y229" t="s">
        <v>20444</v>
      </c>
      <c r="Z229" t="s">
        <v>20486</v>
      </c>
      <c r="AA229" t="s">
        <v>2866</v>
      </c>
    </row>
    <row r="230" spans="1:27" hidden="1" x14ac:dyDescent="0.2">
      <c r="A230" t="s">
        <v>469</v>
      </c>
      <c r="B230" t="s">
        <v>470</v>
      </c>
      <c r="C230" t="s">
        <v>471</v>
      </c>
      <c r="D230" t="s">
        <v>472</v>
      </c>
      <c r="E230" t="s">
        <v>612</v>
      </c>
      <c r="F230" t="s">
        <v>613</v>
      </c>
      <c r="G230" t="s">
        <v>475</v>
      </c>
      <c r="H230" s="2">
        <v>45716</v>
      </c>
      <c r="I230" s="2">
        <v>45716</v>
      </c>
      <c r="J230" t="s">
        <v>43</v>
      </c>
      <c r="K230" s="4">
        <v>-187.74</v>
      </c>
      <c r="L230" t="s">
        <v>9</v>
      </c>
      <c r="M230" s="4">
        <v>-187.74</v>
      </c>
      <c r="N230" t="s">
        <v>9</v>
      </c>
      <c r="O230" s="4">
        <v>-187.74</v>
      </c>
      <c r="P230" t="s">
        <v>10</v>
      </c>
      <c r="Q230" t="s">
        <v>10</v>
      </c>
      <c r="R230" t="s">
        <v>10</v>
      </c>
      <c r="S230" t="s">
        <v>10</v>
      </c>
      <c r="T230" t="s">
        <v>537</v>
      </c>
      <c r="U230" t="s">
        <v>17</v>
      </c>
      <c r="V230" t="s">
        <v>10</v>
      </c>
      <c r="W230" t="s">
        <v>10</v>
      </c>
      <c r="X230" t="s">
        <v>20474</v>
      </c>
      <c r="Y230" t="s">
        <v>20444</v>
      </c>
      <c r="Z230" t="s">
        <v>20486</v>
      </c>
      <c r="AA230" t="s">
        <v>2866</v>
      </c>
    </row>
    <row r="231" spans="1:27" hidden="1" x14ac:dyDescent="0.2">
      <c r="A231" t="s">
        <v>469</v>
      </c>
      <c r="B231" t="s">
        <v>470</v>
      </c>
      <c r="C231" t="s">
        <v>471</v>
      </c>
      <c r="D231" t="s">
        <v>472</v>
      </c>
      <c r="E231" t="s">
        <v>614</v>
      </c>
      <c r="F231" t="s">
        <v>615</v>
      </c>
      <c r="G231" t="s">
        <v>475</v>
      </c>
      <c r="H231" s="2">
        <v>45716</v>
      </c>
      <c r="I231" s="2">
        <v>45716</v>
      </c>
      <c r="J231" t="s">
        <v>43</v>
      </c>
      <c r="K231" s="4">
        <v>-879.12</v>
      </c>
      <c r="L231" t="s">
        <v>9</v>
      </c>
      <c r="M231" s="4">
        <v>-879.12</v>
      </c>
      <c r="N231" t="s">
        <v>9</v>
      </c>
      <c r="O231" s="4">
        <v>-879.12</v>
      </c>
      <c r="P231" t="s">
        <v>10</v>
      </c>
      <c r="Q231" t="s">
        <v>10</v>
      </c>
      <c r="R231" t="s">
        <v>10</v>
      </c>
      <c r="S231" t="s">
        <v>10</v>
      </c>
      <c r="T231" t="s">
        <v>537</v>
      </c>
      <c r="U231" t="s">
        <v>17</v>
      </c>
      <c r="V231" t="s">
        <v>10</v>
      </c>
      <c r="W231" t="s">
        <v>10</v>
      </c>
      <c r="X231" t="s">
        <v>20474</v>
      </c>
      <c r="Y231" t="s">
        <v>20444</v>
      </c>
      <c r="Z231" t="s">
        <v>20486</v>
      </c>
      <c r="AA231" t="s">
        <v>2866</v>
      </c>
    </row>
    <row r="232" spans="1:27" hidden="1" x14ac:dyDescent="0.2">
      <c r="A232" t="s">
        <v>469</v>
      </c>
      <c r="B232" t="s">
        <v>470</v>
      </c>
      <c r="C232" t="s">
        <v>471</v>
      </c>
      <c r="D232" t="s">
        <v>472</v>
      </c>
      <c r="E232" t="s">
        <v>616</v>
      </c>
      <c r="F232" t="s">
        <v>617</v>
      </c>
      <c r="G232" t="s">
        <v>475</v>
      </c>
      <c r="H232" s="2">
        <v>45716</v>
      </c>
      <c r="I232" s="2">
        <v>45716</v>
      </c>
      <c r="J232" t="s">
        <v>43</v>
      </c>
      <c r="K232" s="4">
        <v>-840</v>
      </c>
      <c r="L232" t="s">
        <v>9</v>
      </c>
      <c r="M232" s="4">
        <v>-840</v>
      </c>
      <c r="N232" t="s">
        <v>9</v>
      </c>
      <c r="O232" s="4">
        <v>-840</v>
      </c>
      <c r="P232" t="s">
        <v>10</v>
      </c>
      <c r="Q232" t="s">
        <v>10</v>
      </c>
      <c r="R232" t="s">
        <v>10</v>
      </c>
      <c r="S232" t="s">
        <v>10</v>
      </c>
      <c r="T232" t="s">
        <v>537</v>
      </c>
      <c r="U232" t="s">
        <v>17</v>
      </c>
      <c r="V232" t="s">
        <v>10</v>
      </c>
      <c r="W232" t="s">
        <v>10</v>
      </c>
      <c r="X232" t="s">
        <v>20474</v>
      </c>
      <c r="Y232" t="s">
        <v>20444</v>
      </c>
      <c r="Z232" t="s">
        <v>20486</v>
      </c>
      <c r="AA232" t="s">
        <v>2866</v>
      </c>
    </row>
    <row r="233" spans="1:27" hidden="1" x14ac:dyDescent="0.2">
      <c r="A233" t="s">
        <v>469</v>
      </c>
      <c r="B233" t="s">
        <v>470</v>
      </c>
      <c r="C233" t="s">
        <v>471</v>
      </c>
      <c r="D233" t="s">
        <v>472</v>
      </c>
      <c r="E233" t="s">
        <v>618</v>
      </c>
      <c r="F233" t="s">
        <v>619</v>
      </c>
      <c r="G233" t="s">
        <v>475</v>
      </c>
      <c r="H233" s="2">
        <v>45716</v>
      </c>
      <c r="I233" s="2">
        <v>45716</v>
      </c>
      <c r="J233" t="s">
        <v>43</v>
      </c>
      <c r="K233" s="4">
        <v>-879.12</v>
      </c>
      <c r="L233" t="s">
        <v>9</v>
      </c>
      <c r="M233" s="4">
        <v>-879.12</v>
      </c>
      <c r="N233" t="s">
        <v>9</v>
      </c>
      <c r="O233" s="4">
        <v>-879.12</v>
      </c>
      <c r="P233" t="s">
        <v>10</v>
      </c>
      <c r="Q233" t="s">
        <v>10</v>
      </c>
      <c r="R233" t="s">
        <v>10</v>
      </c>
      <c r="S233" t="s">
        <v>10</v>
      </c>
      <c r="T233" t="s">
        <v>537</v>
      </c>
      <c r="U233" t="s">
        <v>17</v>
      </c>
      <c r="V233" t="s">
        <v>10</v>
      </c>
      <c r="W233" t="s">
        <v>10</v>
      </c>
      <c r="X233" t="s">
        <v>20474</v>
      </c>
      <c r="Y233" t="s">
        <v>20444</v>
      </c>
      <c r="Z233" t="s">
        <v>20486</v>
      </c>
      <c r="AA233" t="s">
        <v>2866</v>
      </c>
    </row>
    <row r="234" spans="1:27" hidden="1" x14ac:dyDescent="0.2">
      <c r="A234" t="s">
        <v>469</v>
      </c>
      <c r="B234" t="s">
        <v>470</v>
      </c>
      <c r="C234" t="s">
        <v>471</v>
      </c>
      <c r="D234" t="s">
        <v>472</v>
      </c>
      <c r="E234" t="s">
        <v>620</v>
      </c>
      <c r="F234" t="s">
        <v>621</v>
      </c>
      <c r="G234" t="s">
        <v>475</v>
      </c>
      <c r="H234" s="2">
        <v>45716</v>
      </c>
      <c r="I234" s="2">
        <v>45716</v>
      </c>
      <c r="J234" t="s">
        <v>43</v>
      </c>
      <c r="K234" s="4">
        <v>-119.19</v>
      </c>
      <c r="L234" t="s">
        <v>9</v>
      </c>
      <c r="M234" s="4">
        <v>-119.19</v>
      </c>
      <c r="N234" t="s">
        <v>9</v>
      </c>
      <c r="O234" s="4">
        <v>-119.19</v>
      </c>
      <c r="P234" t="s">
        <v>10</v>
      </c>
      <c r="Q234" t="s">
        <v>10</v>
      </c>
      <c r="R234" t="s">
        <v>10</v>
      </c>
      <c r="S234" t="s">
        <v>10</v>
      </c>
      <c r="T234" t="s">
        <v>537</v>
      </c>
      <c r="U234" t="s">
        <v>17</v>
      </c>
      <c r="V234" t="s">
        <v>10</v>
      </c>
      <c r="W234" t="s">
        <v>10</v>
      </c>
      <c r="X234" t="s">
        <v>20474</v>
      </c>
      <c r="Y234" t="s">
        <v>20444</v>
      </c>
      <c r="Z234" t="s">
        <v>20486</v>
      </c>
      <c r="AA234" t="s">
        <v>2866</v>
      </c>
    </row>
    <row r="235" spans="1:27" hidden="1" x14ac:dyDescent="0.2">
      <c r="A235" t="s">
        <v>469</v>
      </c>
      <c r="B235" t="s">
        <v>470</v>
      </c>
      <c r="C235" t="s">
        <v>471</v>
      </c>
      <c r="D235" t="s">
        <v>472</v>
      </c>
      <c r="E235" t="s">
        <v>622</v>
      </c>
      <c r="F235" t="s">
        <v>623</v>
      </c>
      <c r="G235" t="s">
        <v>475</v>
      </c>
      <c r="H235" s="2">
        <v>45747</v>
      </c>
      <c r="I235" s="2">
        <v>45747</v>
      </c>
      <c r="J235" t="s">
        <v>43</v>
      </c>
      <c r="K235" s="4">
        <v>-879.12</v>
      </c>
      <c r="L235" t="s">
        <v>9</v>
      </c>
      <c r="M235" s="4">
        <v>-879.12</v>
      </c>
      <c r="N235" t="s">
        <v>9</v>
      </c>
      <c r="O235" s="4">
        <v>-879.12</v>
      </c>
      <c r="P235" t="s">
        <v>10</v>
      </c>
      <c r="Q235" t="s">
        <v>10</v>
      </c>
      <c r="R235" t="s">
        <v>10</v>
      </c>
      <c r="S235" t="s">
        <v>10</v>
      </c>
      <c r="T235" t="s">
        <v>624</v>
      </c>
      <c r="U235" t="s">
        <v>21</v>
      </c>
      <c r="V235" t="s">
        <v>10</v>
      </c>
      <c r="W235" t="s">
        <v>10</v>
      </c>
      <c r="X235" t="s">
        <v>20474</v>
      </c>
      <c r="Y235" t="s">
        <v>20444</v>
      </c>
      <c r="Z235" t="s">
        <v>20486</v>
      </c>
      <c r="AA235" t="s">
        <v>2866</v>
      </c>
    </row>
    <row r="236" spans="1:27" hidden="1" x14ac:dyDescent="0.2">
      <c r="A236" t="s">
        <v>469</v>
      </c>
      <c r="B236" t="s">
        <v>470</v>
      </c>
      <c r="C236" t="s">
        <v>471</v>
      </c>
      <c r="D236" t="s">
        <v>472</v>
      </c>
      <c r="E236" t="s">
        <v>625</v>
      </c>
      <c r="F236" t="s">
        <v>626</v>
      </c>
      <c r="G236" t="s">
        <v>475</v>
      </c>
      <c r="H236" s="2">
        <v>45747</v>
      </c>
      <c r="I236" s="2">
        <v>45747</v>
      </c>
      <c r="J236" t="s">
        <v>43</v>
      </c>
      <c r="K236" s="4">
        <v>-871.59</v>
      </c>
      <c r="L236" t="s">
        <v>9</v>
      </c>
      <c r="M236" s="4">
        <v>-871.59</v>
      </c>
      <c r="N236" t="s">
        <v>9</v>
      </c>
      <c r="O236" s="4">
        <v>-871.59</v>
      </c>
      <c r="P236" t="s">
        <v>10</v>
      </c>
      <c r="Q236" t="s">
        <v>10</v>
      </c>
      <c r="R236" t="s">
        <v>10</v>
      </c>
      <c r="S236" t="s">
        <v>10</v>
      </c>
      <c r="T236" t="s">
        <v>624</v>
      </c>
      <c r="U236" t="s">
        <v>21</v>
      </c>
      <c r="V236" t="s">
        <v>10</v>
      </c>
      <c r="W236" t="s">
        <v>10</v>
      </c>
      <c r="X236" t="s">
        <v>20474</v>
      </c>
      <c r="Y236" t="s">
        <v>20444</v>
      </c>
      <c r="Z236" t="s">
        <v>20486</v>
      </c>
      <c r="AA236" t="s">
        <v>2866</v>
      </c>
    </row>
    <row r="237" spans="1:27" hidden="1" x14ac:dyDescent="0.2">
      <c r="A237" t="s">
        <v>469</v>
      </c>
      <c r="B237" t="s">
        <v>470</v>
      </c>
      <c r="C237" t="s">
        <v>471</v>
      </c>
      <c r="D237" t="s">
        <v>472</v>
      </c>
      <c r="E237" t="s">
        <v>627</v>
      </c>
      <c r="F237" t="s">
        <v>628</v>
      </c>
      <c r="G237" t="s">
        <v>475</v>
      </c>
      <c r="H237" s="2">
        <v>45747</v>
      </c>
      <c r="I237" s="2">
        <v>45747</v>
      </c>
      <c r="J237" t="s">
        <v>43</v>
      </c>
      <c r="K237" s="4">
        <v>-879.09</v>
      </c>
      <c r="L237" t="s">
        <v>9</v>
      </c>
      <c r="M237" s="4">
        <v>-879.09</v>
      </c>
      <c r="N237" t="s">
        <v>9</v>
      </c>
      <c r="O237" s="4">
        <v>-879.09</v>
      </c>
      <c r="P237" t="s">
        <v>10</v>
      </c>
      <c r="Q237" t="s">
        <v>10</v>
      </c>
      <c r="R237" t="s">
        <v>10</v>
      </c>
      <c r="S237" t="s">
        <v>10</v>
      </c>
      <c r="T237" t="s">
        <v>624</v>
      </c>
      <c r="U237" t="s">
        <v>21</v>
      </c>
      <c r="V237" t="s">
        <v>10</v>
      </c>
      <c r="W237" t="s">
        <v>10</v>
      </c>
      <c r="X237" t="s">
        <v>20474</v>
      </c>
      <c r="Y237" t="s">
        <v>20444</v>
      </c>
      <c r="Z237" t="s">
        <v>20486</v>
      </c>
      <c r="AA237" t="s">
        <v>2866</v>
      </c>
    </row>
    <row r="238" spans="1:27" hidden="1" x14ac:dyDescent="0.2">
      <c r="A238" t="s">
        <v>469</v>
      </c>
      <c r="B238" t="s">
        <v>470</v>
      </c>
      <c r="C238" t="s">
        <v>471</v>
      </c>
      <c r="D238" t="s">
        <v>472</v>
      </c>
      <c r="E238" t="s">
        <v>629</v>
      </c>
      <c r="F238" t="s">
        <v>630</v>
      </c>
      <c r="G238" t="s">
        <v>475</v>
      </c>
      <c r="H238" s="2">
        <v>45747</v>
      </c>
      <c r="I238" s="2">
        <v>45747</v>
      </c>
      <c r="J238" t="s">
        <v>43</v>
      </c>
      <c r="K238" s="4">
        <v>-887.67</v>
      </c>
      <c r="L238" t="s">
        <v>9</v>
      </c>
      <c r="M238" s="4">
        <v>-887.67</v>
      </c>
      <c r="N238" t="s">
        <v>9</v>
      </c>
      <c r="O238" s="4">
        <v>-887.67</v>
      </c>
      <c r="P238" t="s">
        <v>10</v>
      </c>
      <c r="Q238" t="s">
        <v>10</v>
      </c>
      <c r="R238" t="s">
        <v>10</v>
      </c>
      <c r="S238" t="s">
        <v>10</v>
      </c>
      <c r="T238" t="s">
        <v>624</v>
      </c>
      <c r="U238" t="s">
        <v>21</v>
      </c>
      <c r="V238" t="s">
        <v>10</v>
      </c>
      <c r="W238" t="s">
        <v>10</v>
      </c>
      <c r="X238" t="s">
        <v>20474</v>
      </c>
      <c r="Y238" t="s">
        <v>20444</v>
      </c>
      <c r="Z238" t="s">
        <v>20486</v>
      </c>
      <c r="AA238" t="s">
        <v>2866</v>
      </c>
    </row>
    <row r="239" spans="1:27" hidden="1" x14ac:dyDescent="0.2">
      <c r="A239" t="s">
        <v>469</v>
      </c>
      <c r="B239" t="s">
        <v>470</v>
      </c>
      <c r="C239" t="s">
        <v>471</v>
      </c>
      <c r="D239" t="s">
        <v>472</v>
      </c>
      <c r="E239" t="s">
        <v>631</v>
      </c>
      <c r="F239" t="s">
        <v>632</v>
      </c>
      <c r="G239" t="s">
        <v>475</v>
      </c>
      <c r="H239" s="2">
        <v>45747</v>
      </c>
      <c r="I239" s="2">
        <v>45747</v>
      </c>
      <c r="J239" t="s">
        <v>43</v>
      </c>
      <c r="K239" s="4">
        <v>-887.28</v>
      </c>
      <c r="L239" t="s">
        <v>9</v>
      </c>
      <c r="M239" s="4">
        <v>-887.28</v>
      </c>
      <c r="N239" t="s">
        <v>9</v>
      </c>
      <c r="O239" s="4">
        <v>-887.28</v>
      </c>
      <c r="P239" t="s">
        <v>10</v>
      </c>
      <c r="Q239" t="s">
        <v>10</v>
      </c>
      <c r="R239" t="s">
        <v>10</v>
      </c>
      <c r="S239" t="s">
        <v>10</v>
      </c>
      <c r="T239" t="s">
        <v>624</v>
      </c>
      <c r="U239" t="s">
        <v>21</v>
      </c>
      <c r="V239" t="s">
        <v>10</v>
      </c>
      <c r="W239" t="s">
        <v>10</v>
      </c>
      <c r="X239" t="s">
        <v>20474</v>
      </c>
      <c r="Y239" t="s">
        <v>20444</v>
      </c>
      <c r="Z239" t="s">
        <v>20486</v>
      </c>
      <c r="AA239" t="s">
        <v>2866</v>
      </c>
    </row>
    <row r="240" spans="1:27" hidden="1" x14ac:dyDescent="0.2">
      <c r="A240" t="s">
        <v>469</v>
      </c>
      <c r="B240" t="s">
        <v>470</v>
      </c>
      <c r="C240" t="s">
        <v>471</v>
      </c>
      <c r="D240" t="s">
        <v>472</v>
      </c>
      <c r="E240" t="s">
        <v>633</v>
      </c>
      <c r="F240" t="s">
        <v>634</v>
      </c>
      <c r="G240" t="s">
        <v>475</v>
      </c>
      <c r="H240" s="2">
        <v>45747</v>
      </c>
      <c r="I240" s="2">
        <v>45747</v>
      </c>
      <c r="J240" t="s">
        <v>43</v>
      </c>
      <c r="K240" s="4">
        <v>-868.65</v>
      </c>
      <c r="L240" t="s">
        <v>9</v>
      </c>
      <c r="M240" s="4">
        <v>-868.65</v>
      </c>
      <c r="N240" t="s">
        <v>9</v>
      </c>
      <c r="O240" s="4">
        <v>-868.65</v>
      </c>
      <c r="P240" t="s">
        <v>10</v>
      </c>
      <c r="Q240" t="s">
        <v>10</v>
      </c>
      <c r="R240" t="s">
        <v>10</v>
      </c>
      <c r="S240" t="s">
        <v>10</v>
      </c>
      <c r="T240" t="s">
        <v>624</v>
      </c>
      <c r="U240" t="s">
        <v>21</v>
      </c>
      <c r="V240" t="s">
        <v>10</v>
      </c>
      <c r="W240" t="s">
        <v>10</v>
      </c>
      <c r="X240" t="s">
        <v>20474</v>
      </c>
      <c r="Y240" t="s">
        <v>20444</v>
      </c>
      <c r="Z240" t="s">
        <v>20486</v>
      </c>
      <c r="AA240" t="s">
        <v>2866</v>
      </c>
    </row>
    <row r="241" spans="1:27" hidden="1" x14ac:dyDescent="0.2">
      <c r="A241" t="s">
        <v>469</v>
      </c>
      <c r="B241" t="s">
        <v>470</v>
      </c>
      <c r="C241" t="s">
        <v>471</v>
      </c>
      <c r="D241" t="s">
        <v>472</v>
      </c>
      <c r="E241" t="s">
        <v>635</v>
      </c>
      <c r="F241" t="s">
        <v>636</v>
      </c>
      <c r="G241" t="s">
        <v>475</v>
      </c>
      <c r="H241" s="2">
        <v>45747</v>
      </c>
      <c r="I241" s="2">
        <v>45747</v>
      </c>
      <c r="J241" t="s">
        <v>43</v>
      </c>
      <c r="K241" s="4">
        <v>-852.27</v>
      </c>
      <c r="L241" t="s">
        <v>9</v>
      </c>
      <c r="M241" s="4">
        <v>-852.27</v>
      </c>
      <c r="N241" t="s">
        <v>9</v>
      </c>
      <c r="O241" s="4">
        <v>-852.27</v>
      </c>
      <c r="P241" t="s">
        <v>10</v>
      </c>
      <c r="Q241" t="s">
        <v>10</v>
      </c>
      <c r="R241" t="s">
        <v>10</v>
      </c>
      <c r="S241" t="s">
        <v>10</v>
      </c>
      <c r="T241" t="s">
        <v>624</v>
      </c>
      <c r="U241" t="s">
        <v>21</v>
      </c>
      <c r="V241" t="s">
        <v>10</v>
      </c>
      <c r="W241" t="s">
        <v>10</v>
      </c>
      <c r="X241" t="s">
        <v>20474</v>
      </c>
      <c r="Y241" t="s">
        <v>20444</v>
      </c>
      <c r="Z241" t="s">
        <v>20486</v>
      </c>
      <c r="AA241" t="s">
        <v>2866</v>
      </c>
    </row>
    <row r="242" spans="1:27" hidden="1" x14ac:dyDescent="0.2">
      <c r="A242" t="s">
        <v>469</v>
      </c>
      <c r="B242" t="s">
        <v>470</v>
      </c>
      <c r="C242" t="s">
        <v>471</v>
      </c>
      <c r="D242" t="s">
        <v>472</v>
      </c>
      <c r="E242" t="s">
        <v>637</v>
      </c>
      <c r="F242" t="s">
        <v>638</v>
      </c>
      <c r="G242" t="s">
        <v>475</v>
      </c>
      <c r="H242" s="2">
        <v>45747</v>
      </c>
      <c r="I242" s="2">
        <v>45747</v>
      </c>
      <c r="J242" t="s">
        <v>43</v>
      </c>
      <c r="K242" s="4">
        <v>-883.02</v>
      </c>
      <c r="L242" t="s">
        <v>9</v>
      </c>
      <c r="M242" s="4">
        <v>-883.02</v>
      </c>
      <c r="N242" t="s">
        <v>9</v>
      </c>
      <c r="O242" s="4">
        <v>-883.02</v>
      </c>
      <c r="P242" t="s">
        <v>10</v>
      </c>
      <c r="Q242" t="s">
        <v>10</v>
      </c>
      <c r="R242" t="s">
        <v>10</v>
      </c>
      <c r="S242" t="s">
        <v>10</v>
      </c>
      <c r="T242" t="s">
        <v>624</v>
      </c>
      <c r="U242" t="s">
        <v>21</v>
      </c>
      <c r="V242" t="s">
        <v>10</v>
      </c>
      <c r="W242" t="s">
        <v>10</v>
      </c>
      <c r="X242" t="s">
        <v>20474</v>
      </c>
      <c r="Y242" t="s">
        <v>20444</v>
      </c>
      <c r="Z242" t="s">
        <v>20486</v>
      </c>
      <c r="AA242" t="s">
        <v>2866</v>
      </c>
    </row>
    <row r="243" spans="1:27" hidden="1" x14ac:dyDescent="0.2">
      <c r="A243" t="s">
        <v>469</v>
      </c>
      <c r="B243" t="s">
        <v>470</v>
      </c>
      <c r="C243" t="s">
        <v>471</v>
      </c>
      <c r="D243" t="s">
        <v>472</v>
      </c>
      <c r="E243" t="s">
        <v>639</v>
      </c>
      <c r="F243" t="s">
        <v>640</v>
      </c>
      <c r="G243" t="s">
        <v>475</v>
      </c>
      <c r="H243" s="2">
        <v>45747</v>
      </c>
      <c r="I243" s="2">
        <v>45747</v>
      </c>
      <c r="J243" t="s">
        <v>43</v>
      </c>
      <c r="K243" s="4">
        <v>-317.85000000000002</v>
      </c>
      <c r="L243" t="s">
        <v>9</v>
      </c>
      <c r="M243" s="4">
        <v>-317.85000000000002</v>
      </c>
      <c r="N243" t="s">
        <v>9</v>
      </c>
      <c r="O243" s="4">
        <v>-317.85000000000002</v>
      </c>
      <c r="P243" t="s">
        <v>10</v>
      </c>
      <c r="Q243" t="s">
        <v>10</v>
      </c>
      <c r="R243" t="s">
        <v>10</v>
      </c>
      <c r="S243" t="s">
        <v>10</v>
      </c>
      <c r="T243" t="s">
        <v>624</v>
      </c>
      <c r="U243" t="s">
        <v>21</v>
      </c>
      <c r="V243" t="s">
        <v>10</v>
      </c>
      <c r="W243" t="s">
        <v>10</v>
      </c>
      <c r="X243" t="s">
        <v>20474</v>
      </c>
      <c r="Y243" t="s">
        <v>20444</v>
      </c>
      <c r="Z243" t="s">
        <v>20486</v>
      </c>
      <c r="AA243" t="s">
        <v>2866</v>
      </c>
    </row>
    <row r="244" spans="1:27" hidden="1" x14ac:dyDescent="0.2">
      <c r="A244" t="s">
        <v>469</v>
      </c>
      <c r="B244" t="s">
        <v>470</v>
      </c>
      <c r="C244" t="s">
        <v>471</v>
      </c>
      <c r="D244" t="s">
        <v>472</v>
      </c>
      <c r="E244" t="s">
        <v>641</v>
      </c>
      <c r="F244" t="s">
        <v>642</v>
      </c>
      <c r="G244" t="s">
        <v>475</v>
      </c>
      <c r="H244" s="2">
        <v>45747</v>
      </c>
      <c r="I244" s="2">
        <v>45747</v>
      </c>
      <c r="J244" t="s">
        <v>43</v>
      </c>
      <c r="K244" s="4">
        <v>-847.98</v>
      </c>
      <c r="L244" t="s">
        <v>9</v>
      </c>
      <c r="M244" s="4">
        <v>-847.98</v>
      </c>
      <c r="N244" t="s">
        <v>9</v>
      </c>
      <c r="O244" s="4">
        <v>-847.98</v>
      </c>
      <c r="P244" t="s">
        <v>10</v>
      </c>
      <c r="Q244" t="s">
        <v>10</v>
      </c>
      <c r="R244" t="s">
        <v>10</v>
      </c>
      <c r="S244" t="s">
        <v>10</v>
      </c>
      <c r="T244" t="s">
        <v>624</v>
      </c>
      <c r="U244" t="s">
        <v>21</v>
      </c>
      <c r="V244" t="s">
        <v>10</v>
      </c>
      <c r="W244" t="s">
        <v>10</v>
      </c>
      <c r="X244" t="s">
        <v>20474</v>
      </c>
      <c r="Y244" t="s">
        <v>20444</v>
      </c>
      <c r="Z244" t="s">
        <v>20486</v>
      </c>
      <c r="AA244" t="s">
        <v>2866</v>
      </c>
    </row>
    <row r="245" spans="1:27" hidden="1" x14ac:dyDescent="0.2">
      <c r="A245" t="s">
        <v>469</v>
      </c>
      <c r="B245" t="s">
        <v>470</v>
      </c>
      <c r="C245" t="s">
        <v>471</v>
      </c>
      <c r="D245" t="s">
        <v>472</v>
      </c>
      <c r="E245" t="s">
        <v>643</v>
      </c>
      <c r="F245" t="s">
        <v>644</v>
      </c>
      <c r="G245" t="s">
        <v>475</v>
      </c>
      <c r="H245" s="2">
        <v>45747</v>
      </c>
      <c r="I245" s="2">
        <v>45747</v>
      </c>
      <c r="J245" t="s">
        <v>43</v>
      </c>
      <c r="K245" s="4">
        <v>-2643.6</v>
      </c>
      <c r="L245" t="s">
        <v>9</v>
      </c>
      <c r="M245" s="4">
        <v>-2643.6</v>
      </c>
      <c r="N245" t="s">
        <v>9</v>
      </c>
      <c r="O245" s="4">
        <v>-2643.6</v>
      </c>
      <c r="P245" t="s">
        <v>10</v>
      </c>
      <c r="Q245" t="s">
        <v>10</v>
      </c>
      <c r="R245" t="s">
        <v>10</v>
      </c>
      <c r="S245" t="s">
        <v>10</v>
      </c>
      <c r="T245" t="s">
        <v>624</v>
      </c>
      <c r="U245" t="s">
        <v>21</v>
      </c>
      <c r="V245" t="s">
        <v>10</v>
      </c>
      <c r="W245" t="s">
        <v>10</v>
      </c>
      <c r="X245" t="s">
        <v>20474</v>
      </c>
      <c r="Y245" t="s">
        <v>20444</v>
      </c>
      <c r="Z245" t="s">
        <v>20486</v>
      </c>
      <c r="AA245" t="s">
        <v>2866</v>
      </c>
    </row>
    <row r="246" spans="1:27" hidden="1" x14ac:dyDescent="0.2">
      <c r="A246" t="s">
        <v>469</v>
      </c>
      <c r="B246" t="s">
        <v>470</v>
      </c>
      <c r="C246" t="s">
        <v>471</v>
      </c>
      <c r="D246" t="s">
        <v>472</v>
      </c>
      <c r="E246" t="s">
        <v>645</v>
      </c>
      <c r="F246" t="s">
        <v>646</v>
      </c>
      <c r="G246" t="s">
        <v>475</v>
      </c>
      <c r="H246" s="2">
        <v>45747</v>
      </c>
      <c r="I246" s="2">
        <v>45747</v>
      </c>
      <c r="J246" t="s">
        <v>43</v>
      </c>
      <c r="K246" s="4">
        <v>-744.48</v>
      </c>
      <c r="L246" t="s">
        <v>9</v>
      </c>
      <c r="M246" s="4">
        <v>-744.48</v>
      </c>
      <c r="N246" t="s">
        <v>9</v>
      </c>
      <c r="O246" s="4">
        <v>-744.48</v>
      </c>
      <c r="P246" t="s">
        <v>10</v>
      </c>
      <c r="Q246" t="s">
        <v>10</v>
      </c>
      <c r="R246" t="s">
        <v>10</v>
      </c>
      <c r="S246" t="s">
        <v>10</v>
      </c>
      <c r="T246" t="s">
        <v>624</v>
      </c>
      <c r="U246" t="s">
        <v>21</v>
      </c>
      <c r="V246" t="s">
        <v>10</v>
      </c>
      <c r="W246" t="s">
        <v>10</v>
      </c>
      <c r="X246" t="s">
        <v>20474</v>
      </c>
      <c r="Y246" t="s">
        <v>20444</v>
      </c>
      <c r="Z246" t="s">
        <v>20486</v>
      </c>
      <c r="AA246" t="s">
        <v>2866</v>
      </c>
    </row>
    <row r="247" spans="1:27" hidden="1" x14ac:dyDescent="0.2">
      <c r="A247" t="s">
        <v>469</v>
      </c>
      <c r="B247" t="s">
        <v>470</v>
      </c>
      <c r="C247" t="s">
        <v>471</v>
      </c>
      <c r="D247" t="s">
        <v>472</v>
      </c>
      <c r="E247" t="s">
        <v>647</v>
      </c>
      <c r="F247" t="s">
        <v>648</v>
      </c>
      <c r="G247" t="s">
        <v>475</v>
      </c>
      <c r="H247" s="2">
        <v>45747</v>
      </c>
      <c r="I247" s="2">
        <v>45747</v>
      </c>
      <c r="J247" t="s">
        <v>43</v>
      </c>
      <c r="K247" s="4">
        <v>-1624.8</v>
      </c>
      <c r="L247" t="s">
        <v>9</v>
      </c>
      <c r="M247" s="4">
        <v>-1624.8</v>
      </c>
      <c r="N247" t="s">
        <v>9</v>
      </c>
      <c r="O247" s="4">
        <v>-1624.8</v>
      </c>
      <c r="P247" t="s">
        <v>10</v>
      </c>
      <c r="Q247" t="s">
        <v>10</v>
      </c>
      <c r="R247" t="s">
        <v>10</v>
      </c>
      <c r="S247" t="s">
        <v>10</v>
      </c>
      <c r="T247" t="s">
        <v>624</v>
      </c>
      <c r="U247" t="s">
        <v>21</v>
      </c>
      <c r="V247" t="s">
        <v>10</v>
      </c>
      <c r="W247" t="s">
        <v>10</v>
      </c>
      <c r="X247" t="s">
        <v>20474</v>
      </c>
      <c r="Y247" t="s">
        <v>20444</v>
      </c>
      <c r="Z247" t="s">
        <v>20486</v>
      </c>
      <c r="AA247" t="s">
        <v>2866</v>
      </c>
    </row>
    <row r="248" spans="1:27" hidden="1" x14ac:dyDescent="0.2">
      <c r="A248" t="s">
        <v>469</v>
      </c>
      <c r="B248" t="s">
        <v>470</v>
      </c>
      <c r="C248" t="s">
        <v>471</v>
      </c>
      <c r="D248" t="s">
        <v>472</v>
      </c>
      <c r="E248" t="s">
        <v>649</v>
      </c>
      <c r="F248" t="s">
        <v>650</v>
      </c>
      <c r="G248" t="s">
        <v>475</v>
      </c>
      <c r="H248" s="2">
        <v>45747</v>
      </c>
      <c r="I248" s="2">
        <v>45747</v>
      </c>
      <c r="J248" t="s">
        <v>43</v>
      </c>
      <c r="K248" s="4">
        <v>-266.13</v>
      </c>
      <c r="L248" t="s">
        <v>9</v>
      </c>
      <c r="M248" s="4">
        <v>-266.13</v>
      </c>
      <c r="N248" t="s">
        <v>9</v>
      </c>
      <c r="O248" s="4">
        <v>-266.13</v>
      </c>
      <c r="P248" t="s">
        <v>10</v>
      </c>
      <c r="Q248" t="s">
        <v>10</v>
      </c>
      <c r="R248" t="s">
        <v>10</v>
      </c>
      <c r="S248" t="s">
        <v>10</v>
      </c>
      <c r="T248" t="s">
        <v>624</v>
      </c>
      <c r="U248" t="s">
        <v>21</v>
      </c>
      <c r="V248" t="s">
        <v>10</v>
      </c>
      <c r="W248" t="s">
        <v>10</v>
      </c>
      <c r="X248" t="s">
        <v>20474</v>
      </c>
      <c r="Y248" t="s">
        <v>20444</v>
      </c>
      <c r="Z248" t="s">
        <v>20486</v>
      </c>
      <c r="AA248" t="s">
        <v>2866</v>
      </c>
    </row>
    <row r="249" spans="1:27" hidden="1" x14ac:dyDescent="0.2">
      <c r="A249" t="s">
        <v>469</v>
      </c>
      <c r="B249" t="s">
        <v>470</v>
      </c>
      <c r="C249" t="s">
        <v>471</v>
      </c>
      <c r="D249" t="s">
        <v>472</v>
      </c>
      <c r="E249" t="s">
        <v>651</v>
      </c>
      <c r="F249" t="s">
        <v>652</v>
      </c>
      <c r="G249" t="s">
        <v>475</v>
      </c>
      <c r="H249" s="2">
        <v>45747</v>
      </c>
      <c r="I249" s="2">
        <v>45747</v>
      </c>
      <c r="J249" t="s">
        <v>43</v>
      </c>
      <c r="K249" s="4">
        <v>-844.53</v>
      </c>
      <c r="L249" t="s">
        <v>9</v>
      </c>
      <c r="M249" s="4">
        <v>-844.53</v>
      </c>
      <c r="N249" t="s">
        <v>9</v>
      </c>
      <c r="O249" s="4">
        <v>-844.53</v>
      </c>
      <c r="P249" t="s">
        <v>10</v>
      </c>
      <c r="Q249" t="s">
        <v>10</v>
      </c>
      <c r="R249" t="s">
        <v>10</v>
      </c>
      <c r="S249" t="s">
        <v>10</v>
      </c>
      <c r="T249" t="s">
        <v>624</v>
      </c>
      <c r="U249" t="s">
        <v>21</v>
      </c>
      <c r="V249" t="s">
        <v>10</v>
      </c>
      <c r="W249" t="s">
        <v>10</v>
      </c>
      <c r="X249" t="s">
        <v>20474</v>
      </c>
      <c r="Y249" t="s">
        <v>20444</v>
      </c>
      <c r="Z249" t="s">
        <v>20486</v>
      </c>
      <c r="AA249" t="s">
        <v>2866</v>
      </c>
    </row>
    <row r="250" spans="1:27" hidden="1" x14ac:dyDescent="0.2">
      <c r="A250" t="s">
        <v>469</v>
      </c>
      <c r="B250" t="s">
        <v>470</v>
      </c>
      <c r="C250" t="s">
        <v>471</v>
      </c>
      <c r="D250" t="s">
        <v>472</v>
      </c>
      <c r="E250" t="s">
        <v>653</v>
      </c>
      <c r="F250" t="s">
        <v>654</v>
      </c>
      <c r="G250" t="s">
        <v>475</v>
      </c>
      <c r="H250" s="2">
        <v>45747</v>
      </c>
      <c r="I250" s="2">
        <v>45747</v>
      </c>
      <c r="J250" t="s">
        <v>43</v>
      </c>
      <c r="K250" s="4">
        <v>-879.12</v>
      </c>
      <c r="L250" t="s">
        <v>9</v>
      </c>
      <c r="M250" s="4">
        <v>-879.12</v>
      </c>
      <c r="N250" t="s">
        <v>9</v>
      </c>
      <c r="O250" s="4">
        <v>-879.12</v>
      </c>
      <c r="P250" t="s">
        <v>10</v>
      </c>
      <c r="Q250" t="s">
        <v>10</v>
      </c>
      <c r="R250" t="s">
        <v>10</v>
      </c>
      <c r="S250" t="s">
        <v>10</v>
      </c>
      <c r="T250" t="s">
        <v>624</v>
      </c>
      <c r="U250" t="s">
        <v>21</v>
      </c>
      <c r="V250" t="s">
        <v>10</v>
      </c>
      <c r="W250" t="s">
        <v>10</v>
      </c>
      <c r="X250" t="s">
        <v>20474</v>
      </c>
      <c r="Y250" t="s">
        <v>20444</v>
      </c>
      <c r="Z250" t="s">
        <v>20486</v>
      </c>
      <c r="AA250" t="s">
        <v>2866</v>
      </c>
    </row>
    <row r="251" spans="1:27" hidden="1" x14ac:dyDescent="0.2">
      <c r="A251" t="s">
        <v>469</v>
      </c>
      <c r="B251" t="s">
        <v>470</v>
      </c>
      <c r="C251" t="s">
        <v>471</v>
      </c>
      <c r="D251" t="s">
        <v>472</v>
      </c>
      <c r="E251" t="s">
        <v>655</v>
      </c>
      <c r="F251" t="s">
        <v>656</v>
      </c>
      <c r="G251" t="s">
        <v>475</v>
      </c>
      <c r="H251" s="2">
        <v>45747</v>
      </c>
      <c r="I251" s="2">
        <v>45747</v>
      </c>
      <c r="J251" t="s">
        <v>43</v>
      </c>
      <c r="K251" s="4">
        <v>-744.48</v>
      </c>
      <c r="L251" t="s">
        <v>9</v>
      </c>
      <c r="M251" s="4">
        <v>-744.48</v>
      </c>
      <c r="N251" t="s">
        <v>9</v>
      </c>
      <c r="O251" s="4">
        <v>-744.48</v>
      </c>
      <c r="P251" t="s">
        <v>10</v>
      </c>
      <c r="Q251" t="s">
        <v>10</v>
      </c>
      <c r="R251" t="s">
        <v>10</v>
      </c>
      <c r="S251" t="s">
        <v>10</v>
      </c>
      <c r="T251" t="s">
        <v>624</v>
      </c>
      <c r="U251" t="s">
        <v>21</v>
      </c>
      <c r="V251" t="s">
        <v>10</v>
      </c>
      <c r="W251" t="s">
        <v>10</v>
      </c>
      <c r="X251" t="s">
        <v>20474</v>
      </c>
      <c r="Y251" t="s">
        <v>20444</v>
      </c>
      <c r="Z251" t="s">
        <v>20486</v>
      </c>
      <c r="AA251" t="s">
        <v>2866</v>
      </c>
    </row>
    <row r="252" spans="1:27" hidden="1" x14ac:dyDescent="0.2">
      <c r="A252" t="s">
        <v>469</v>
      </c>
      <c r="B252" t="s">
        <v>470</v>
      </c>
      <c r="C252" t="s">
        <v>471</v>
      </c>
      <c r="D252" t="s">
        <v>472</v>
      </c>
      <c r="E252" t="s">
        <v>657</v>
      </c>
      <c r="F252" t="s">
        <v>658</v>
      </c>
      <c r="G252" t="s">
        <v>475</v>
      </c>
      <c r="H252" s="2">
        <v>45747</v>
      </c>
      <c r="I252" s="2">
        <v>45747</v>
      </c>
      <c r="J252" t="s">
        <v>43</v>
      </c>
      <c r="K252" s="4">
        <v>-744.48</v>
      </c>
      <c r="L252" t="s">
        <v>9</v>
      </c>
      <c r="M252" s="4">
        <v>-744.48</v>
      </c>
      <c r="N252" t="s">
        <v>9</v>
      </c>
      <c r="O252" s="4">
        <v>-744.48</v>
      </c>
      <c r="P252" t="s">
        <v>10</v>
      </c>
      <c r="Q252" t="s">
        <v>10</v>
      </c>
      <c r="R252" t="s">
        <v>10</v>
      </c>
      <c r="S252" t="s">
        <v>10</v>
      </c>
      <c r="T252" t="s">
        <v>624</v>
      </c>
      <c r="U252" t="s">
        <v>21</v>
      </c>
      <c r="V252" t="s">
        <v>10</v>
      </c>
      <c r="W252" t="s">
        <v>10</v>
      </c>
      <c r="X252" t="s">
        <v>20474</v>
      </c>
      <c r="Y252" t="s">
        <v>20444</v>
      </c>
      <c r="Z252" t="s">
        <v>20486</v>
      </c>
      <c r="AA252" t="s">
        <v>2866</v>
      </c>
    </row>
    <row r="253" spans="1:27" hidden="1" x14ac:dyDescent="0.2">
      <c r="A253" t="s">
        <v>469</v>
      </c>
      <c r="B253" t="s">
        <v>470</v>
      </c>
      <c r="C253" t="s">
        <v>471</v>
      </c>
      <c r="D253" t="s">
        <v>472</v>
      </c>
      <c r="E253" t="s">
        <v>659</v>
      </c>
      <c r="F253" t="s">
        <v>660</v>
      </c>
      <c r="G253" t="s">
        <v>475</v>
      </c>
      <c r="H253" s="2">
        <v>45747</v>
      </c>
      <c r="I253" s="2">
        <v>45747</v>
      </c>
      <c r="J253" t="s">
        <v>43</v>
      </c>
      <c r="K253" s="4">
        <v>-433.56</v>
      </c>
      <c r="L253" t="s">
        <v>9</v>
      </c>
      <c r="M253" s="4">
        <v>-433.56</v>
      </c>
      <c r="N253" t="s">
        <v>9</v>
      </c>
      <c r="O253" s="4">
        <v>-433.56</v>
      </c>
      <c r="P253" t="s">
        <v>10</v>
      </c>
      <c r="Q253" t="s">
        <v>10</v>
      </c>
      <c r="R253" t="s">
        <v>10</v>
      </c>
      <c r="S253" t="s">
        <v>10</v>
      </c>
      <c r="T253" t="s">
        <v>624</v>
      </c>
      <c r="U253" t="s">
        <v>21</v>
      </c>
      <c r="V253" t="s">
        <v>10</v>
      </c>
      <c r="W253" t="s">
        <v>10</v>
      </c>
      <c r="X253" t="s">
        <v>20474</v>
      </c>
      <c r="Y253" t="s">
        <v>20444</v>
      </c>
      <c r="Z253" t="s">
        <v>20486</v>
      </c>
      <c r="AA253" t="s">
        <v>2866</v>
      </c>
    </row>
    <row r="254" spans="1:27" hidden="1" x14ac:dyDescent="0.2">
      <c r="A254" t="s">
        <v>469</v>
      </c>
      <c r="B254" t="s">
        <v>470</v>
      </c>
      <c r="C254" t="s">
        <v>471</v>
      </c>
      <c r="D254" t="s">
        <v>472</v>
      </c>
      <c r="E254" t="s">
        <v>661</v>
      </c>
      <c r="F254" t="s">
        <v>662</v>
      </c>
      <c r="G254" t="s">
        <v>475</v>
      </c>
      <c r="H254" s="2">
        <v>45747</v>
      </c>
      <c r="I254" s="2">
        <v>45747</v>
      </c>
      <c r="J254" t="s">
        <v>43</v>
      </c>
      <c r="K254" s="4">
        <v>-407.52</v>
      </c>
      <c r="L254" t="s">
        <v>9</v>
      </c>
      <c r="M254" s="4">
        <v>-407.52</v>
      </c>
      <c r="N254" t="s">
        <v>9</v>
      </c>
      <c r="O254" s="4">
        <v>-407.52</v>
      </c>
      <c r="P254" t="s">
        <v>10</v>
      </c>
      <c r="Q254" t="s">
        <v>10</v>
      </c>
      <c r="R254" t="s">
        <v>10</v>
      </c>
      <c r="S254" t="s">
        <v>10</v>
      </c>
      <c r="T254" t="s">
        <v>624</v>
      </c>
      <c r="U254" t="s">
        <v>21</v>
      </c>
      <c r="V254" t="s">
        <v>10</v>
      </c>
      <c r="W254" t="s">
        <v>10</v>
      </c>
      <c r="X254" t="s">
        <v>20474</v>
      </c>
      <c r="Y254" t="s">
        <v>20444</v>
      </c>
      <c r="Z254" t="s">
        <v>20486</v>
      </c>
      <c r="AA254" t="s">
        <v>2866</v>
      </c>
    </row>
    <row r="255" spans="1:27" hidden="1" x14ac:dyDescent="0.2">
      <c r="A255" t="s">
        <v>469</v>
      </c>
      <c r="B255" t="s">
        <v>470</v>
      </c>
      <c r="C255" t="s">
        <v>471</v>
      </c>
      <c r="D255" t="s">
        <v>472</v>
      </c>
      <c r="E255" t="s">
        <v>663</v>
      </c>
      <c r="F255" t="s">
        <v>664</v>
      </c>
      <c r="G255" t="s">
        <v>475</v>
      </c>
      <c r="H255" s="2">
        <v>45747</v>
      </c>
      <c r="I255" s="2">
        <v>45747</v>
      </c>
      <c r="J255" t="s">
        <v>43</v>
      </c>
      <c r="K255" s="4">
        <v>-902.04</v>
      </c>
      <c r="L255" t="s">
        <v>9</v>
      </c>
      <c r="M255" s="4">
        <v>-902.04</v>
      </c>
      <c r="N255" t="s">
        <v>9</v>
      </c>
      <c r="O255" s="4">
        <v>-902.04</v>
      </c>
      <c r="P255" t="s">
        <v>10</v>
      </c>
      <c r="Q255" t="s">
        <v>10</v>
      </c>
      <c r="R255" t="s">
        <v>10</v>
      </c>
      <c r="S255" t="s">
        <v>10</v>
      </c>
      <c r="T255" t="s">
        <v>624</v>
      </c>
      <c r="U255" t="s">
        <v>21</v>
      </c>
      <c r="V255" t="s">
        <v>10</v>
      </c>
      <c r="W255" t="s">
        <v>10</v>
      </c>
      <c r="X255" t="s">
        <v>20474</v>
      </c>
      <c r="Y255" t="s">
        <v>20444</v>
      </c>
      <c r="Z255" t="s">
        <v>20486</v>
      </c>
      <c r="AA255" t="s">
        <v>2866</v>
      </c>
    </row>
    <row r="256" spans="1:27" hidden="1" x14ac:dyDescent="0.2">
      <c r="A256" t="s">
        <v>469</v>
      </c>
      <c r="B256" t="s">
        <v>470</v>
      </c>
      <c r="C256" t="s">
        <v>471</v>
      </c>
      <c r="D256" t="s">
        <v>472</v>
      </c>
      <c r="E256" t="s">
        <v>665</v>
      </c>
      <c r="F256" t="s">
        <v>666</v>
      </c>
      <c r="G256" t="s">
        <v>475</v>
      </c>
      <c r="H256" s="2">
        <v>45747</v>
      </c>
      <c r="I256" s="2">
        <v>45747</v>
      </c>
      <c r="J256" t="s">
        <v>43</v>
      </c>
      <c r="K256" s="4">
        <v>-779.25</v>
      </c>
      <c r="L256" t="s">
        <v>9</v>
      </c>
      <c r="M256" s="4">
        <v>-779.25</v>
      </c>
      <c r="N256" t="s">
        <v>9</v>
      </c>
      <c r="O256" s="4">
        <v>-779.25</v>
      </c>
      <c r="P256" t="s">
        <v>10</v>
      </c>
      <c r="Q256" t="s">
        <v>10</v>
      </c>
      <c r="R256" t="s">
        <v>10</v>
      </c>
      <c r="S256" t="s">
        <v>10</v>
      </c>
      <c r="T256" t="s">
        <v>624</v>
      </c>
      <c r="U256" t="s">
        <v>21</v>
      </c>
      <c r="V256" t="s">
        <v>10</v>
      </c>
      <c r="W256" t="s">
        <v>10</v>
      </c>
      <c r="X256" t="s">
        <v>20474</v>
      </c>
      <c r="Y256" t="s">
        <v>20444</v>
      </c>
      <c r="Z256" t="s">
        <v>20486</v>
      </c>
      <c r="AA256" t="s">
        <v>2866</v>
      </c>
    </row>
    <row r="257" spans="1:27" hidden="1" x14ac:dyDescent="0.2">
      <c r="A257" t="s">
        <v>469</v>
      </c>
      <c r="B257" t="s">
        <v>470</v>
      </c>
      <c r="C257" t="s">
        <v>471</v>
      </c>
      <c r="D257" t="s">
        <v>472</v>
      </c>
      <c r="E257" t="s">
        <v>667</v>
      </c>
      <c r="F257" t="s">
        <v>668</v>
      </c>
      <c r="G257" t="s">
        <v>475</v>
      </c>
      <c r="H257" s="2">
        <v>45747</v>
      </c>
      <c r="I257" s="2">
        <v>45747</v>
      </c>
      <c r="J257" t="s">
        <v>43</v>
      </c>
      <c r="K257" s="4">
        <v>-123.87</v>
      </c>
      <c r="L257" t="s">
        <v>9</v>
      </c>
      <c r="M257" s="4">
        <v>-123.87</v>
      </c>
      <c r="N257" t="s">
        <v>9</v>
      </c>
      <c r="O257" s="4">
        <v>-123.87</v>
      </c>
      <c r="P257" t="s">
        <v>10</v>
      </c>
      <c r="Q257" t="s">
        <v>10</v>
      </c>
      <c r="R257" t="s">
        <v>10</v>
      </c>
      <c r="S257" t="s">
        <v>10</v>
      </c>
      <c r="T257" t="s">
        <v>624</v>
      </c>
      <c r="U257" t="s">
        <v>21</v>
      </c>
      <c r="V257" t="s">
        <v>10</v>
      </c>
      <c r="W257" t="s">
        <v>10</v>
      </c>
      <c r="X257" t="s">
        <v>20474</v>
      </c>
      <c r="Y257" t="s">
        <v>20444</v>
      </c>
      <c r="Z257" t="s">
        <v>20486</v>
      </c>
      <c r="AA257" t="s">
        <v>2866</v>
      </c>
    </row>
    <row r="258" spans="1:27" hidden="1" x14ac:dyDescent="0.2">
      <c r="A258" t="s">
        <v>469</v>
      </c>
      <c r="B258" t="s">
        <v>470</v>
      </c>
      <c r="C258" t="s">
        <v>471</v>
      </c>
      <c r="D258" t="s">
        <v>472</v>
      </c>
      <c r="E258" t="s">
        <v>669</v>
      </c>
      <c r="F258" t="s">
        <v>670</v>
      </c>
      <c r="G258" t="s">
        <v>475</v>
      </c>
      <c r="H258" s="2">
        <v>45747</v>
      </c>
      <c r="I258" s="2">
        <v>45747</v>
      </c>
      <c r="J258" t="s">
        <v>43</v>
      </c>
      <c r="K258" s="4">
        <v>-880.98</v>
      </c>
      <c r="L258" t="s">
        <v>9</v>
      </c>
      <c r="M258" s="4">
        <v>-880.98</v>
      </c>
      <c r="N258" t="s">
        <v>9</v>
      </c>
      <c r="O258" s="4">
        <v>-880.98</v>
      </c>
      <c r="P258" t="s">
        <v>10</v>
      </c>
      <c r="Q258" t="s">
        <v>10</v>
      </c>
      <c r="R258" t="s">
        <v>10</v>
      </c>
      <c r="S258" t="s">
        <v>10</v>
      </c>
      <c r="T258" t="s">
        <v>624</v>
      </c>
      <c r="U258" t="s">
        <v>21</v>
      </c>
      <c r="V258" t="s">
        <v>10</v>
      </c>
      <c r="W258" t="s">
        <v>10</v>
      </c>
      <c r="X258" t="s">
        <v>20474</v>
      </c>
      <c r="Y258" t="s">
        <v>20444</v>
      </c>
      <c r="Z258" t="s">
        <v>20486</v>
      </c>
      <c r="AA258" t="s">
        <v>2866</v>
      </c>
    </row>
    <row r="259" spans="1:27" hidden="1" x14ac:dyDescent="0.2">
      <c r="A259" t="s">
        <v>469</v>
      </c>
      <c r="B259" t="s">
        <v>470</v>
      </c>
      <c r="C259" t="s">
        <v>471</v>
      </c>
      <c r="D259" t="s">
        <v>472</v>
      </c>
      <c r="E259" t="s">
        <v>671</v>
      </c>
      <c r="F259" t="s">
        <v>672</v>
      </c>
      <c r="G259" t="s">
        <v>475</v>
      </c>
      <c r="H259" s="2">
        <v>45747</v>
      </c>
      <c r="I259" s="2">
        <v>45747</v>
      </c>
      <c r="J259" t="s">
        <v>43</v>
      </c>
      <c r="K259" s="4">
        <v>-870.9</v>
      </c>
      <c r="L259" t="s">
        <v>9</v>
      </c>
      <c r="M259" s="4">
        <v>-870.9</v>
      </c>
      <c r="N259" t="s">
        <v>9</v>
      </c>
      <c r="O259" s="4">
        <v>-870.9</v>
      </c>
      <c r="P259" t="s">
        <v>10</v>
      </c>
      <c r="Q259" t="s">
        <v>10</v>
      </c>
      <c r="R259" t="s">
        <v>10</v>
      </c>
      <c r="S259" t="s">
        <v>10</v>
      </c>
      <c r="T259" t="s">
        <v>624</v>
      </c>
      <c r="U259" t="s">
        <v>21</v>
      </c>
      <c r="V259" t="s">
        <v>10</v>
      </c>
      <c r="W259" t="s">
        <v>10</v>
      </c>
      <c r="X259" t="s">
        <v>20474</v>
      </c>
      <c r="Y259" t="s">
        <v>20444</v>
      </c>
      <c r="Z259" t="s">
        <v>20486</v>
      </c>
      <c r="AA259" t="s">
        <v>2866</v>
      </c>
    </row>
    <row r="260" spans="1:27" hidden="1" x14ac:dyDescent="0.2">
      <c r="A260" t="s">
        <v>469</v>
      </c>
      <c r="B260" t="s">
        <v>470</v>
      </c>
      <c r="C260" t="s">
        <v>471</v>
      </c>
      <c r="D260" t="s">
        <v>472</v>
      </c>
      <c r="E260" t="s">
        <v>673</v>
      </c>
      <c r="F260" t="s">
        <v>674</v>
      </c>
      <c r="G260" t="s">
        <v>475</v>
      </c>
      <c r="H260" s="2">
        <v>45747</v>
      </c>
      <c r="I260" s="2">
        <v>45747</v>
      </c>
      <c r="J260" t="s">
        <v>43</v>
      </c>
      <c r="K260" s="4">
        <v>-880.98</v>
      </c>
      <c r="L260" t="s">
        <v>9</v>
      </c>
      <c r="M260" s="4">
        <v>-880.98</v>
      </c>
      <c r="N260" t="s">
        <v>9</v>
      </c>
      <c r="O260" s="4">
        <v>-880.98</v>
      </c>
      <c r="P260" t="s">
        <v>10</v>
      </c>
      <c r="Q260" t="s">
        <v>10</v>
      </c>
      <c r="R260" t="s">
        <v>10</v>
      </c>
      <c r="S260" t="s">
        <v>10</v>
      </c>
      <c r="T260" t="s">
        <v>624</v>
      </c>
      <c r="U260" t="s">
        <v>21</v>
      </c>
      <c r="V260" t="s">
        <v>10</v>
      </c>
      <c r="W260" t="s">
        <v>10</v>
      </c>
      <c r="X260" t="s">
        <v>20474</v>
      </c>
      <c r="Y260" t="s">
        <v>20444</v>
      </c>
      <c r="Z260" t="s">
        <v>20486</v>
      </c>
      <c r="AA260" t="s">
        <v>2866</v>
      </c>
    </row>
    <row r="261" spans="1:27" hidden="1" x14ac:dyDescent="0.2">
      <c r="A261" t="s">
        <v>469</v>
      </c>
      <c r="B261" t="s">
        <v>470</v>
      </c>
      <c r="C261" t="s">
        <v>471</v>
      </c>
      <c r="D261" t="s">
        <v>472</v>
      </c>
      <c r="E261" t="s">
        <v>675</v>
      </c>
      <c r="F261" t="s">
        <v>676</v>
      </c>
      <c r="G261" t="s">
        <v>475</v>
      </c>
      <c r="H261" s="2">
        <v>45747</v>
      </c>
      <c r="I261" s="2">
        <v>45747</v>
      </c>
      <c r="J261" t="s">
        <v>43</v>
      </c>
      <c r="K261" s="4">
        <v>-870.27</v>
      </c>
      <c r="L261" t="s">
        <v>9</v>
      </c>
      <c r="M261" s="4">
        <v>-870.27</v>
      </c>
      <c r="N261" t="s">
        <v>9</v>
      </c>
      <c r="O261" s="4">
        <v>-870.27</v>
      </c>
      <c r="P261" t="s">
        <v>10</v>
      </c>
      <c r="Q261" t="s">
        <v>10</v>
      </c>
      <c r="R261" t="s">
        <v>10</v>
      </c>
      <c r="S261" t="s">
        <v>10</v>
      </c>
      <c r="T261" t="s">
        <v>624</v>
      </c>
      <c r="U261" t="s">
        <v>21</v>
      </c>
      <c r="V261" t="s">
        <v>10</v>
      </c>
      <c r="W261" t="s">
        <v>10</v>
      </c>
      <c r="X261" t="s">
        <v>20474</v>
      </c>
      <c r="Y261" t="s">
        <v>20444</v>
      </c>
      <c r="Z261" t="s">
        <v>20486</v>
      </c>
      <c r="AA261" t="s">
        <v>2866</v>
      </c>
    </row>
    <row r="262" spans="1:27" hidden="1" x14ac:dyDescent="0.2">
      <c r="A262" t="s">
        <v>469</v>
      </c>
      <c r="B262" t="s">
        <v>470</v>
      </c>
      <c r="C262" t="s">
        <v>471</v>
      </c>
      <c r="D262" t="s">
        <v>472</v>
      </c>
      <c r="E262" t="s">
        <v>677</v>
      </c>
      <c r="F262" t="s">
        <v>678</v>
      </c>
      <c r="G262" t="s">
        <v>475</v>
      </c>
      <c r="H262" s="2">
        <v>45747</v>
      </c>
      <c r="I262" s="2">
        <v>45747</v>
      </c>
      <c r="J262" t="s">
        <v>43</v>
      </c>
      <c r="K262" s="4">
        <v>-879.12</v>
      </c>
      <c r="L262" t="s">
        <v>9</v>
      </c>
      <c r="M262" s="4">
        <v>-879.12</v>
      </c>
      <c r="N262" t="s">
        <v>9</v>
      </c>
      <c r="O262" s="4">
        <v>-879.12</v>
      </c>
      <c r="P262" t="s">
        <v>10</v>
      </c>
      <c r="Q262" t="s">
        <v>10</v>
      </c>
      <c r="R262" t="s">
        <v>10</v>
      </c>
      <c r="S262" t="s">
        <v>10</v>
      </c>
      <c r="T262" t="s">
        <v>624</v>
      </c>
      <c r="U262" t="s">
        <v>21</v>
      </c>
      <c r="V262" t="s">
        <v>10</v>
      </c>
      <c r="W262" t="s">
        <v>10</v>
      </c>
      <c r="X262" t="s">
        <v>20474</v>
      </c>
      <c r="Y262" t="s">
        <v>20444</v>
      </c>
      <c r="Z262" t="s">
        <v>20486</v>
      </c>
      <c r="AA262" t="s">
        <v>2866</v>
      </c>
    </row>
    <row r="263" spans="1:27" hidden="1" x14ac:dyDescent="0.2">
      <c r="A263" t="s">
        <v>469</v>
      </c>
      <c r="B263" t="s">
        <v>470</v>
      </c>
      <c r="C263" t="s">
        <v>471</v>
      </c>
      <c r="D263" t="s">
        <v>472</v>
      </c>
      <c r="E263" t="s">
        <v>679</v>
      </c>
      <c r="F263" t="s">
        <v>680</v>
      </c>
      <c r="G263" t="s">
        <v>475</v>
      </c>
      <c r="H263" s="2">
        <v>45747</v>
      </c>
      <c r="I263" s="2">
        <v>45747</v>
      </c>
      <c r="J263" t="s">
        <v>43</v>
      </c>
      <c r="K263" s="4">
        <v>-870.78</v>
      </c>
      <c r="L263" t="s">
        <v>9</v>
      </c>
      <c r="M263" s="4">
        <v>-870.78</v>
      </c>
      <c r="N263" t="s">
        <v>9</v>
      </c>
      <c r="O263" s="4">
        <v>-870.78</v>
      </c>
      <c r="P263" t="s">
        <v>10</v>
      </c>
      <c r="Q263" t="s">
        <v>10</v>
      </c>
      <c r="R263" t="s">
        <v>10</v>
      </c>
      <c r="S263" t="s">
        <v>10</v>
      </c>
      <c r="T263" t="s">
        <v>624</v>
      </c>
      <c r="U263" t="s">
        <v>21</v>
      </c>
      <c r="V263" t="s">
        <v>10</v>
      </c>
      <c r="W263" t="s">
        <v>10</v>
      </c>
      <c r="X263" t="s">
        <v>20474</v>
      </c>
      <c r="Y263" t="s">
        <v>20444</v>
      </c>
      <c r="Z263" t="s">
        <v>20486</v>
      </c>
      <c r="AA263" t="s">
        <v>2866</v>
      </c>
    </row>
    <row r="264" spans="1:27" hidden="1" x14ac:dyDescent="0.2">
      <c r="A264" t="s">
        <v>469</v>
      </c>
      <c r="B264" t="s">
        <v>470</v>
      </c>
      <c r="C264" t="s">
        <v>471</v>
      </c>
      <c r="D264" t="s">
        <v>472</v>
      </c>
      <c r="E264" t="s">
        <v>681</v>
      </c>
      <c r="F264" t="s">
        <v>682</v>
      </c>
      <c r="G264" t="s">
        <v>475</v>
      </c>
      <c r="H264" s="2">
        <v>45747</v>
      </c>
      <c r="I264" s="2">
        <v>45747</v>
      </c>
      <c r="J264" t="s">
        <v>43</v>
      </c>
      <c r="K264" s="4">
        <v>-821.16</v>
      </c>
      <c r="L264" t="s">
        <v>9</v>
      </c>
      <c r="M264" s="4">
        <v>-821.16</v>
      </c>
      <c r="N264" t="s">
        <v>9</v>
      </c>
      <c r="O264" s="4">
        <v>-821.16</v>
      </c>
      <c r="P264" t="s">
        <v>10</v>
      </c>
      <c r="Q264" t="s">
        <v>10</v>
      </c>
      <c r="R264" t="s">
        <v>10</v>
      </c>
      <c r="S264" t="s">
        <v>10</v>
      </c>
      <c r="T264" t="s">
        <v>624</v>
      </c>
      <c r="U264" t="s">
        <v>21</v>
      </c>
      <c r="V264" t="s">
        <v>10</v>
      </c>
      <c r="W264" t="s">
        <v>10</v>
      </c>
      <c r="X264" t="s">
        <v>20474</v>
      </c>
      <c r="Y264" t="s">
        <v>20444</v>
      </c>
      <c r="Z264" t="s">
        <v>20486</v>
      </c>
      <c r="AA264" t="s">
        <v>2866</v>
      </c>
    </row>
    <row r="265" spans="1:27" hidden="1" x14ac:dyDescent="0.2">
      <c r="A265" t="s">
        <v>469</v>
      </c>
      <c r="B265" t="s">
        <v>470</v>
      </c>
      <c r="C265" t="s">
        <v>471</v>
      </c>
      <c r="D265" t="s">
        <v>472</v>
      </c>
      <c r="E265" t="s">
        <v>683</v>
      </c>
      <c r="F265" t="s">
        <v>684</v>
      </c>
      <c r="G265" t="s">
        <v>475</v>
      </c>
      <c r="H265" s="2">
        <v>45747</v>
      </c>
      <c r="I265" s="2">
        <v>45747</v>
      </c>
      <c r="J265" t="s">
        <v>43</v>
      </c>
      <c r="K265" s="4">
        <v>-746.04</v>
      </c>
      <c r="L265" t="s">
        <v>9</v>
      </c>
      <c r="M265" s="4">
        <v>-746.04</v>
      </c>
      <c r="N265" t="s">
        <v>9</v>
      </c>
      <c r="O265" s="4">
        <v>-746.04</v>
      </c>
      <c r="P265" t="s">
        <v>10</v>
      </c>
      <c r="Q265" t="s">
        <v>10</v>
      </c>
      <c r="R265" t="s">
        <v>10</v>
      </c>
      <c r="S265" t="s">
        <v>10</v>
      </c>
      <c r="T265" t="s">
        <v>624</v>
      </c>
      <c r="U265" t="s">
        <v>21</v>
      </c>
      <c r="V265" t="s">
        <v>10</v>
      </c>
      <c r="W265" t="s">
        <v>10</v>
      </c>
      <c r="X265" t="s">
        <v>20474</v>
      </c>
      <c r="Y265" t="s">
        <v>20444</v>
      </c>
      <c r="Z265" t="s">
        <v>20486</v>
      </c>
      <c r="AA265" t="s">
        <v>2866</v>
      </c>
    </row>
    <row r="266" spans="1:27" hidden="1" x14ac:dyDescent="0.2">
      <c r="A266" t="s">
        <v>469</v>
      </c>
      <c r="B266" t="s">
        <v>470</v>
      </c>
      <c r="C266" t="s">
        <v>471</v>
      </c>
      <c r="D266" t="s">
        <v>472</v>
      </c>
      <c r="E266" t="s">
        <v>685</v>
      </c>
      <c r="F266" t="s">
        <v>686</v>
      </c>
      <c r="G266" t="s">
        <v>475</v>
      </c>
      <c r="H266" s="2">
        <v>45747</v>
      </c>
      <c r="I266" s="2">
        <v>45747</v>
      </c>
      <c r="J266" t="s">
        <v>43</v>
      </c>
      <c r="K266" s="4">
        <v>-865.62</v>
      </c>
      <c r="L266" t="s">
        <v>9</v>
      </c>
      <c r="M266" s="4">
        <v>-865.62</v>
      </c>
      <c r="N266" t="s">
        <v>9</v>
      </c>
      <c r="O266" s="4">
        <v>-865.62</v>
      </c>
      <c r="P266" t="s">
        <v>10</v>
      </c>
      <c r="Q266" t="s">
        <v>10</v>
      </c>
      <c r="R266" t="s">
        <v>10</v>
      </c>
      <c r="S266" t="s">
        <v>10</v>
      </c>
      <c r="T266" t="s">
        <v>624</v>
      </c>
      <c r="U266" t="s">
        <v>21</v>
      </c>
      <c r="V266" t="s">
        <v>10</v>
      </c>
      <c r="W266" t="s">
        <v>10</v>
      </c>
      <c r="X266" t="s">
        <v>20474</v>
      </c>
      <c r="Y266" t="s">
        <v>20444</v>
      </c>
      <c r="Z266" t="s">
        <v>20486</v>
      </c>
      <c r="AA266" t="s">
        <v>2866</v>
      </c>
    </row>
    <row r="267" spans="1:27" hidden="1" x14ac:dyDescent="0.2">
      <c r="A267" t="s">
        <v>469</v>
      </c>
      <c r="B267" t="s">
        <v>470</v>
      </c>
      <c r="C267" t="s">
        <v>471</v>
      </c>
      <c r="D267" t="s">
        <v>472</v>
      </c>
      <c r="E267" t="s">
        <v>687</v>
      </c>
      <c r="F267" t="s">
        <v>688</v>
      </c>
      <c r="G267" t="s">
        <v>475</v>
      </c>
      <c r="H267" s="2">
        <v>45747</v>
      </c>
      <c r="I267" s="2">
        <v>45747</v>
      </c>
      <c r="J267" t="s">
        <v>43</v>
      </c>
      <c r="K267" s="4">
        <v>-819.84</v>
      </c>
      <c r="L267" t="s">
        <v>9</v>
      </c>
      <c r="M267" s="4">
        <v>-819.84</v>
      </c>
      <c r="N267" t="s">
        <v>9</v>
      </c>
      <c r="O267" s="4">
        <v>-819.84</v>
      </c>
      <c r="P267" t="s">
        <v>10</v>
      </c>
      <c r="Q267" t="s">
        <v>10</v>
      </c>
      <c r="R267" t="s">
        <v>10</v>
      </c>
      <c r="S267" t="s">
        <v>10</v>
      </c>
      <c r="T267" t="s">
        <v>624</v>
      </c>
      <c r="U267" t="s">
        <v>21</v>
      </c>
      <c r="V267" t="s">
        <v>10</v>
      </c>
      <c r="W267" t="s">
        <v>10</v>
      </c>
      <c r="X267" t="s">
        <v>20474</v>
      </c>
      <c r="Y267" t="s">
        <v>20444</v>
      </c>
      <c r="Z267" t="s">
        <v>20486</v>
      </c>
      <c r="AA267" t="s">
        <v>2866</v>
      </c>
    </row>
    <row r="268" spans="1:27" hidden="1" x14ac:dyDescent="0.2">
      <c r="A268" t="s">
        <v>469</v>
      </c>
      <c r="B268" t="s">
        <v>470</v>
      </c>
      <c r="C268" t="s">
        <v>471</v>
      </c>
      <c r="D268" t="s">
        <v>472</v>
      </c>
      <c r="E268" t="s">
        <v>689</v>
      </c>
      <c r="F268" t="s">
        <v>690</v>
      </c>
      <c r="G268" t="s">
        <v>475</v>
      </c>
      <c r="H268" s="2">
        <v>45747</v>
      </c>
      <c r="I268" s="2">
        <v>45747</v>
      </c>
      <c r="J268" t="s">
        <v>43</v>
      </c>
      <c r="K268" s="4">
        <v>-879.12</v>
      </c>
      <c r="L268" t="s">
        <v>9</v>
      </c>
      <c r="M268" s="4">
        <v>-879.12</v>
      </c>
      <c r="N268" t="s">
        <v>9</v>
      </c>
      <c r="O268" s="4">
        <v>-879.12</v>
      </c>
      <c r="P268" t="s">
        <v>10</v>
      </c>
      <c r="Q268" t="s">
        <v>10</v>
      </c>
      <c r="R268" t="s">
        <v>10</v>
      </c>
      <c r="S268" t="s">
        <v>10</v>
      </c>
      <c r="T268" t="s">
        <v>624</v>
      </c>
      <c r="U268" t="s">
        <v>21</v>
      </c>
      <c r="V268" t="s">
        <v>10</v>
      </c>
      <c r="W268" t="s">
        <v>10</v>
      </c>
      <c r="X268" t="s">
        <v>20474</v>
      </c>
      <c r="Y268" t="s">
        <v>20444</v>
      </c>
      <c r="Z268" t="s">
        <v>20486</v>
      </c>
      <c r="AA268" t="s">
        <v>2866</v>
      </c>
    </row>
    <row r="269" spans="1:27" hidden="1" x14ac:dyDescent="0.2">
      <c r="A269" t="s">
        <v>469</v>
      </c>
      <c r="B269" t="s">
        <v>470</v>
      </c>
      <c r="C269" t="s">
        <v>471</v>
      </c>
      <c r="D269" t="s">
        <v>472</v>
      </c>
      <c r="E269" t="s">
        <v>691</v>
      </c>
      <c r="F269" t="s">
        <v>692</v>
      </c>
      <c r="G269" t="s">
        <v>475</v>
      </c>
      <c r="H269" s="2">
        <v>45747</v>
      </c>
      <c r="I269" s="2">
        <v>45747</v>
      </c>
      <c r="J269" t="s">
        <v>43</v>
      </c>
      <c r="K269" s="4">
        <v>-860.07</v>
      </c>
      <c r="L269" t="s">
        <v>9</v>
      </c>
      <c r="M269" s="4">
        <v>-860.07</v>
      </c>
      <c r="N269" t="s">
        <v>9</v>
      </c>
      <c r="O269" s="4">
        <v>-860.07</v>
      </c>
      <c r="P269" t="s">
        <v>10</v>
      </c>
      <c r="Q269" t="s">
        <v>10</v>
      </c>
      <c r="R269" t="s">
        <v>10</v>
      </c>
      <c r="S269" t="s">
        <v>10</v>
      </c>
      <c r="T269" t="s">
        <v>624</v>
      </c>
      <c r="U269" t="s">
        <v>21</v>
      </c>
      <c r="V269" t="s">
        <v>10</v>
      </c>
      <c r="W269" t="s">
        <v>10</v>
      </c>
      <c r="X269" t="s">
        <v>20474</v>
      </c>
      <c r="Y269" t="s">
        <v>20444</v>
      </c>
      <c r="Z269" t="s">
        <v>20486</v>
      </c>
      <c r="AA269" t="s">
        <v>2866</v>
      </c>
    </row>
    <row r="270" spans="1:27" hidden="1" x14ac:dyDescent="0.2">
      <c r="A270" t="s">
        <v>469</v>
      </c>
      <c r="B270" t="s">
        <v>470</v>
      </c>
      <c r="C270" t="s">
        <v>471</v>
      </c>
      <c r="D270" t="s">
        <v>472</v>
      </c>
      <c r="E270" t="s">
        <v>693</v>
      </c>
      <c r="F270" t="s">
        <v>694</v>
      </c>
      <c r="G270" t="s">
        <v>475</v>
      </c>
      <c r="H270" s="2">
        <v>45776</v>
      </c>
      <c r="I270" s="2">
        <v>45776</v>
      </c>
      <c r="J270" t="s">
        <v>43</v>
      </c>
      <c r="K270" s="4">
        <v>-875.19</v>
      </c>
      <c r="L270" t="s">
        <v>9</v>
      </c>
      <c r="M270" s="4">
        <v>-875.19</v>
      </c>
      <c r="N270" t="s">
        <v>9</v>
      </c>
      <c r="O270" s="4">
        <v>-875.19</v>
      </c>
      <c r="P270" t="s">
        <v>10</v>
      </c>
      <c r="Q270" t="s">
        <v>10</v>
      </c>
      <c r="R270" t="s">
        <v>10</v>
      </c>
      <c r="S270" t="s">
        <v>10</v>
      </c>
      <c r="T270" t="s">
        <v>624</v>
      </c>
      <c r="U270" t="s">
        <v>25</v>
      </c>
      <c r="V270" t="s">
        <v>10</v>
      </c>
      <c r="W270" t="s">
        <v>10</v>
      </c>
      <c r="X270" t="s">
        <v>20474</v>
      </c>
      <c r="Y270" t="s">
        <v>20444</v>
      </c>
      <c r="Z270" t="s">
        <v>20486</v>
      </c>
      <c r="AA270" t="s">
        <v>2866</v>
      </c>
    </row>
    <row r="271" spans="1:27" hidden="1" x14ac:dyDescent="0.2">
      <c r="A271" t="s">
        <v>469</v>
      </c>
      <c r="B271" t="s">
        <v>470</v>
      </c>
      <c r="C271" t="s">
        <v>471</v>
      </c>
      <c r="D271" t="s">
        <v>472</v>
      </c>
      <c r="E271" t="s">
        <v>695</v>
      </c>
      <c r="F271" t="s">
        <v>696</v>
      </c>
      <c r="G271" t="s">
        <v>475</v>
      </c>
      <c r="H271" s="2">
        <v>45776</v>
      </c>
      <c r="I271" s="2">
        <v>45776</v>
      </c>
      <c r="J271" t="s">
        <v>43</v>
      </c>
      <c r="K271" s="4">
        <v>-889.32</v>
      </c>
      <c r="L271" t="s">
        <v>9</v>
      </c>
      <c r="M271" s="4">
        <v>-889.32</v>
      </c>
      <c r="N271" t="s">
        <v>9</v>
      </c>
      <c r="O271" s="4">
        <v>-889.32</v>
      </c>
      <c r="P271" t="s">
        <v>10</v>
      </c>
      <c r="Q271" t="s">
        <v>10</v>
      </c>
      <c r="R271" t="s">
        <v>10</v>
      </c>
      <c r="S271" t="s">
        <v>10</v>
      </c>
      <c r="T271" t="s">
        <v>624</v>
      </c>
      <c r="U271" t="s">
        <v>25</v>
      </c>
      <c r="V271" t="s">
        <v>10</v>
      </c>
      <c r="W271" t="s">
        <v>10</v>
      </c>
      <c r="X271" t="s">
        <v>20474</v>
      </c>
      <c r="Y271" t="s">
        <v>20444</v>
      </c>
      <c r="Z271" t="s">
        <v>20486</v>
      </c>
      <c r="AA271" t="s">
        <v>2866</v>
      </c>
    </row>
    <row r="272" spans="1:27" hidden="1" x14ac:dyDescent="0.2">
      <c r="A272" t="s">
        <v>469</v>
      </c>
      <c r="B272" t="s">
        <v>470</v>
      </c>
      <c r="C272" t="s">
        <v>471</v>
      </c>
      <c r="D272" t="s">
        <v>472</v>
      </c>
      <c r="E272" t="s">
        <v>697</v>
      </c>
      <c r="F272" t="s">
        <v>698</v>
      </c>
      <c r="G272" t="s">
        <v>475</v>
      </c>
      <c r="H272" s="2">
        <v>45776</v>
      </c>
      <c r="I272" s="2">
        <v>45776</v>
      </c>
      <c r="J272" t="s">
        <v>43</v>
      </c>
      <c r="K272" s="4">
        <v>-880.5</v>
      </c>
      <c r="L272" t="s">
        <v>9</v>
      </c>
      <c r="M272" s="4">
        <v>-880.5</v>
      </c>
      <c r="N272" t="s">
        <v>9</v>
      </c>
      <c r="O272" s="4">
        <v>-880.5</v>
      </c>
      <c r="P272" t="s">
        <v>10</v>
      </c>
      <c r="Q272" t="s">
        <v>10</v>
      </c>
      <c r="R272" t="s">
        <v>10</v>
      </c>
      <c r="S272" t="s">
        <v>10</v>
      </c>
      <c r="T272" t="s">
        <v>624</v>
      </c>
      <c r="U272" t="s">
        <v>25</v>
      </c>
      <c r="V272" t="s">
        <v>10</v>
      </c>
      <c r="W272" t="s">
        <v>10</v>
      </c>
      <c r="X272" t="s">
        <v>20474</v>
      </c>
      <c r="Y272" t="s">
        <v>20444</v>
      </c>
      <c r="Z272" t="s">
        <v>20486</v>
      </c>
      <c r="AA272" t="s">
        <v>2866</v>
      </c>
    </row>
    <row r="273" spans="1:27" hidden="1" x14ac:dyDescent="0.2">
      <c r="A273" t="s">
        <v>469</v>
      </c>
      <c r="B273" t="s">
        <v>470</v>
      </c>
      <c r="C273" t="s">
        <v>471</v>
      </c>
      <c r="D273" t="s">
        <v>472</v>
      </c>
      <c r="E273" t="s">
        <v>699</v>
      </c>
      <c r="F273" t="s">
        <v>700</v>
      </c>
      <c r="G273" t="s">
        <v>475</v>
      </c>
      <c r="H273" s="2">
        <v>45776</v>
      </c>
      <c r="I273" s="2">
        <v>45776</v>
      </c>
      <c r="J273" t="s">
        <v>43</v>
      </c>
      <c r="K273" s="4">
        <v>-819.12</v>
      </c>
      <c r="L273" t="s">
        <v>9</v>
      </c>
      <c r="M273" s="4">
        <v>-819.12</v>
      </c>
      <c r="N273" t="s">
        <v>9</v>
      </c>
      <c r="O273" s="4">
        <v>-819.12</v>
      </c>
      <c r="P273" t="s">
        <v>10</v>
      </c>
      <c r="Q273" t="s">
        <v>10</v>
      </c>
      <c r="R273" t="s">
        <v>10</v>
      </c>
      <c r="S273" t="s">
        <v>10</v>
      </c>
      <c r="T273" t="s">
        <v>624</v>
      </c>
      <c r="U273" t="s">
        <v>25</v>
      </c>
      <c r="V273" t="s">
        <v>10</v>
      </c>
      <c r="W273" t="s">
        <v>10</v>
      </c>
      <c r="X273" t="s">
        <v>20474</v>
      </c>
      <c r="Y273" t="s">
        <v>20444</v>
      </c>
      <c r="Z273" t="s">
        <v>20486</v>
      </c>
      <c r="AA273" t="s">
        <v>2866</v>
      </c>
    </row>
    <row r="274" spans="1:27" hidden="1" x14ac:dyDescent="0.2">
      <c r="A274" t="s">
        <v>469</v>
      </c>
      <c r="B274" t="s">
        <v>470</v>
      </c>
      <c r="C274" t="s">
        <v>471</v>
      </c>
      <c r="D274" t="s">
        <v>472</v>
      </c>
      <c r="E274" t="s">
        <v>701</v>
      </c>
      <c r="F274" t="s">
        <v>702</v>
      </c>
      <c r="G274" t="s">
        <v>475</v>
      </c>
      <c r="H274" s="2">
        <v>45776</v>
      </c>
      <c r="I274" s="2">
        <v>45776</v>
      </c>
      <c r="J274" t="s">
        <v>43</v>
      </c>
      <c r="K274" s="4">
        <v>-63</v>
      </c>
      <c r="L274" t="s">
        <v>9</v>
      </c>
      <c r="M274" s="4">
        <v>-63</v>
      </c>
      <c r="N274" t="s">
        <v>9</v>
      </c>
      <c r="O274" s="4">
        <v>-63</v>
      </c>
      <c r="P274" t="s">
        <v>10</v>
      </c>
      <c r="Q274" t="s">
        <v>10</v>
      </c>
      <c r="R274" t="s">
        <v>10</v>
      </c>
      <c r="S274" t="s">
        <v>10</v>
      </c>
      <c r="T274" t="s">
        <v>624</v>
      </c>
      <c r="U274" t="s">
        <v>25</v>
      </c>
      <c r="V274" t="s">
        <v>10</v>
      </c>
      <c r="W274" t="s">
        <v>10</v>
      </c>
      <c r="X274" t="s">
        <v>20474</v>
      </c>
      <c r="Y274" t="s">
        <v>20444</v>
      </c>
      <c r="Z274" t="s">
        <v>20486</v>
      </c>
      <c r="AA274" t="s">
        <v>2866</v>
      </c>
    </row>
    <row r="275" spans="1:27" hidden="1" x14ac:dyDescent="0.2">
      <c r="A275" t="s">
        <v>469</v>
      </c>
      <c r="B275" t="s">
        <v>470</v>
      </c>
      <c r="C275" t="s">
        <v>471</v>
      </c>
      <c r="D275" t="s">
        <v>472</v>
      </c>
      <c r="E275" t="s">
        <v>703</v>
      </c>
      <c r="F275" t="s">
        <v>704</v>
      </c>
      <c r="G275" t="s">
        <v>475</v>
      </c>
      <c r="H275" s="2">
        <v>45776</v>
      </c>
      <c r="I275" s="2">
        <v>45776</v>
      </c>
      <c r="J275" t="s">
        <v>43</v>
      </c>
      <c r="K275" s="4">
        <v>-860.7</v>
      </c>
      <c r="L275" t="s">
        <v>9</v>
      </c>
      <c r="M275" s="4">
        <v>-860.7</v>
      </c>
      <c r="N275" t="s">
        <v>9</v>
      </c>
      <c r="O275" s="4">
        <v>-860.7</v>
      </c>
      <c r="P275" t="s">
        <v>10</v>
      </c>
      <c r="Q275" t="s">
        <v>10</v>
      </c>
      <c r="R275" t="s">
        <v>10</v>
      </c>
      <c r="S275" t="s">
        <v>10</v>
      </c>
      <c r="T275" t="s">
        <v>624</v>
      </c>
      <c r="U275" t="s">
        <v>25</v>
      </c>
      <c r="V275" t="s">
        <v>10</v>
      </c>
      <c r="W275" t="s">
        <v>10</v>
      </c>
      <c r="X275" t="s">
        <v>20474</v>
      </c>
      <c r="Y275" t="s">
        <v>20444</v>
      </c>
      <c r="Z275" t="s">
        <v>20486</v>
      </c>
      <c r="AA275" t="s">
        <v>2866</v>
      </c>
    </row>
    <row r="276" spans="1:27" hidden="1" x14ac:dyDescent="0.2">
      <c r="A276" t="s">
        <v>469</v>
      </c>
      <c r="B276" t="s">
        <v>470</v>
      </c>
      <c r="C276" t="s">
        <v>471</v>
      </c>
      <c r="D276" t="s">
        <v>472</v>
      </c>
      <c r="E276" t="s">
        <v>705</v>
      </c>
      <c r="F276" t="s">
        <v>706</v>
      </c>
      <c r="G276" t="s">
        <v>475</v>
      </c>
      <c r="H276" s="2">
        <v>45776</v>
      </c>
      <c r="I276" s="2">
        <v>45776</v>
      </c>
      <c r="J276" t="s">
        <v>43</v>
      </c>
      <c r="K276" s="4">
        <v>-892.83</v>
      </c>
      <c r="L276" t="s">
        <v>9</v>
      </c>
      <c r="M276" s="4">
        <v>-892.83</v>
      </c>
      <c r="N276" t="s">
        <v>9</v>
      </c>
      <c r="O276" s="4">
        <v>-892.83</v>
      </c>
      <c r="P276" t="s">
        <v>10</v>
      </c>
      <c r="Q276" t="s">
        <v>10</v>
      </c>
      <c r="R276" t="s">
        <v>10</v>
      </c>
      <c r="S276" t="s">
        <v>10</v>
      </c>
      <c r="T276" t="s">
        <v>624</v>
      </c>
      <c r="U276" t="s">
        <v>25</v>
      </c>
      <c r="V276" t="s">
        <v>10</v>
      </c>
      <c r="W276" t="s">
        <v>10</v>
      </c>
      <c r="X276" t="s">
        <v>20474</v>
      </c>
      <c r="Y276" t="s">
        <v>20444</v>
      </c>
      <c r="Z276" t="s">
        <v>20486</v>
      </c>
      <c r="AA276" t="s">
        <v>2866</v>
      </c>
    </row>
    <row r="277" spans="1:27" hidden="1" x14ac:dyDescent="0.2">
      <c r="A277" t="s">
        <v>469</v>
      </c>
      <c r="B277" t="s">
        <v>470</v>
      </c>
      <c r="C277" t="s">
        <v>471</v>
      </c>
      <c r="D277" t="s">
        <v>472</v>
      </c>
      <c r="E277" t="s">
        <v>707</v>
      </c>
      <c r="F277" t="s">
        <v>708</v>
      </c>
      <c r="G277" t="s">
        <v>475</v>
      </c>
      <c r="H277" s="2">
        <v>45776</v>
      </c>
      <c r="I277" s="2">
        <v>45776</v>
      </c>
      <c r="J277" t="s">
        <v>43</v>
      </c>
      <c r="K277" s="4">
        <v>-862.86</v>
      </c>
      <c r="L277" t="s">
        <v>9</v>
      </c>
      <c r="M277" s="4">
        <v>-862.86</v>
      </c>
      <c r="N277" t="s">
        <v>9</v>
      </c>
      <c r="O277" s="4">
        <v>-862.86</v>
      </c>
      <c r="P277" t="s">
        <v>10</v>
      </c>
      <c r="Q277" t="s">
        <v>10</v>
      </c>
      <c r="R277" t="s">
        <v>10</v>
      </c>
      <c r="S277" t="s">
        <v>10</v>
      </c>
      <c r="T277" t="s">
        <v>624</v>
      </c>
      <c r="U277" t="s">
        <v>25</v>
      </c>
      <c r="V277" t="s">
        <v>10</v>
      </c>
      <c r="W277" t="s">
        <v>10</v>
      </c>
      <c r="X277" t="s">
        <v>20474</v>
      </c>
      <c r="Y277" t="s">
        <v>20444</v>
      </c>
      <c r="Z277" t="s">
        <v>20486</v>
      </c>
      <c r="AA277" t="s">
        <v>2866</v>
      </c>
    </row>
    <row r="278" spans="1:27" hidden="1" x14ac:dyDescent="0.2">
      <c r="A278" t="s">
        <v>469</v>
      </c>
      <c r="B278" t="s">
        <v>470</v>
      </c>
      <c r="C278" t="s">
        <v>471</v>
      </c>
      <c r="D278" t="s">
        <v>472</v>
      </c>
      <c r="E278" t="s">
        <v>709</v>
      </c>
      <c r="F278" t="s">
        <v>710</v>
      </c>
      <c r="G278" t="s">
        <v>475</v>
      </c>
      <c r="H278" s="2">
        <v>45776</v>
      </c>
      <c r="I278" s="2">
        <v>45776</v>
      </c>
      <c r="J278" t="s">
        <v>43</v>
      </c>
      <c r="K278" s="4">
        <v>-39.96</v>
      </c>
      <c r="L278" t="s">
        <v>9</v>
      </c>
      <c r="M278" s="4">
        <v>-39.96</v>
      </c>
      <c r="N278" t="s">
        <v>9</v>
      </c>
      <c r="O278" s="4">
        <v>-39.96</v>
      </c>
      <c r="P278" t="s">
        <v>10</v>
      </c>
      <c r="Q278" t="s">
        <v>10</v>
      </c>
      <c r="R278" t="s">
        <v>10</v>
      </c>
      <c r="S278" t="s">
        <v>10</v>
      </c>
      <c r="T278" t="s">
        <v>624</v>
      </c>
      <c r="U278" t="s">
        <v>25</v>
      </c>
      <c r="V278" t="s">
        <v>10</v>
      </c>
      <c r="W278" t="s">
        <v>10</v>
      </c>
      <c r="X278" t="s">
        <v>20474</v>
      </c>
      <c r="Y278" t="s">
        <v>20444</v>
      </c>
      <c r="Z278" t="s">
        <v>20486</v>
      </c>
      <c r="AA278" t="s">
        <v>2866</v>
      </c>
    </row>
    <row r="279" spans="1:27" hidden="1" x14ac:dyDescent="0.2">
      <c r="A279" t="s">
        <v>469</v>
      </c>
      <c r="B279" t="s">
        <v>470</v>
      </c>
      <c r="C279" t="s">
        <v>471</v>
      </c>
      <c r="D279" t="s">
        <v>472</v>
      </c>
      <c r="E279" t="s">
        <v>711</v>
      </c>
      <c r="F279" t="s">
        <v>712</v>
      </c>
      <c r="G279" t="s">
        <v>475</v>
      </c>
      <c r="H279" s="2">
        <v>45776</v>
      </c>
      <c r="I279" s="2">
        <v>45776</v>
      </c>
      <c r="J279" t="s">
        <v>43</v>
      </c>
      <c r="K279" s="4">
        <v>-870.9</v>
      </c>
      <c r="L279" t="s">
        <v>9</v>
      </c>
      <c r="M279" s="4">
        <v>-870.9</v>
      </c>
      <c r="N279" t="s">
        <v>9</v>
      </c>
      <c r="O279" s="4">
        <v>-870.9</v>
      </c>
      <c r="P279" t="s">
        <v>10</v>
      </c>
      <c r="Q279" t="s">
        <v>10</v>
      </c>
      <c r="R279" t="s">
        <v>10</v>
      </c>
      <c r="S279" t="s">
        <v>10</v>
      </c>
      <c r="T279" t="s">
        <v>624</v>
      </c>
      <c r="U279" t="s">
        <v>25</v>
      </c>
      <c r="V279" t="s">
        <v>10</v>
      </c>
      <c r="W279" t="s">
        <v>10</v>
      </c>
      <c r="X279" t="s">
        <v>20474</v>
      </c>
      <c r="Y279" t="s">
        <v>20444</v>
      </c>
      <c r="Z279" t="s">
        <v>20486</v>
      </c>
      <c r="AA279" t="s">
        <v>2866</v>
      </c>
    </row>
    <row r="280" spans="1:27" hidden="1" x14ac:dyDescent="0.2">
      <c r="A280" t="s">
        <v>469</v>
      </c>
      <c r="B280" t="s">
        <v>470</v>
      </c>
      <c r="C280" t="s">
        <v>471</v>
      </c>
      <c r="D280" t="s">
        <v>472</v>
      </c>
      <c r="E280" t="s">
        <v>713</v>
      </c>
      <c r="F280" t="s">
        <v>714</v>
      </c>
      <c r="G280" t="s">
        <v>475</v>
      </c>
      <c r="H280" s="2">
        <v>45776</v>
      </c>
      <c r="I280" s="2">
        <v>45776</v>
      </c>
      <c r="J280" t="s">
        <v>43</v>
      </c>
      <c r="K280" s="4">
        <v>-872.55</v>
      </c>
      <c r="L280" t="s">
        <v>9</v>
      </c>
      <c r="M280" s="4">
        <v>-872.55</v>
      </c>
      <c r="N280" t="s">
        <v>9</v>
      </c>
      <c r="O280" s="4">
        <v>-872.55</v>
      </c>
      <c r="P280" t="s">
        <v>10</v>
      </c>
      <c r="Q280" t="s">
        <v>10</v>
      </c>
      <c r="R280" t="s">
        <v>10</v>
      </c>
      <c r="S280" t="s">
        <v>10</v>
      </c>
      <c r="T280" t="s">
        <v>624</v>
      </c>
      <c r="U280" t="s">
        <v>25</v>
      </c>
      <c r="V280" t="s">
        <v>10</v>
      </c>
      <c r="W280" t="s">
        <v>10</v>
      </c>
      <c r="X280" t="s">
        <v>20474</v>
      </c>
      <c r="Y280" t="s">
        <v>20444</v>
      </c>
      <c r="Z280" t="s">
        <v>20486</v>
      </c>
      <c r="AA280" t="s">
        <v>2866</v>
      </c>
    </row>
    <row r="281" spans="1:27" hidden="1" x14ac:dyDescent="0.2">
      <c r="A281" t="s">
        <v>469</v>
      </c>
      <c r="B281" t="s">
        <v>470</v>
      </c>
      <c r="C281" t="s">
        <v>471</v>
      </c>
      <c r="D281" t="s">
        <v>472</v>
      </c>
      <c r="E281" t="s">
        <v>715</v>
      </c>
      <c r="F281" t="s">
        <v>716</v>
      </c>
      <c r="G281" t="s">
        <v>475</v>
      </c>
      <c r="H281" s="2">
        <v>45776</v>
      </c>
      <c r="I281" s="2">
        <v>45776</v>
      </c>
      <c r="J281" t="s">
        <v>43</v>
      </c>
      <c r="K281" s="4">
        <v>-879.12</v>
      </c>
      <c r="L281" t="s">
        <v>9</v>
      </c>
      <c r="M281" s="4">
        <v>-879.12</v>
      </c>
      <c r="N281" t="s">
        <v>9</v>
      </c>
      <c r="O281" s="4">
        <v>-879.12</v>
      </c>
      <c r="P281" t="s">
        <v>10</v>
      </c>
      <c r="Q281" t="s">
        <v>10</v>
      </c>
      <c r="R281" t="s">
        <v>10</v>
      </c>
      <c r="S281" t="s">
        <v>10</v>
      </c>
      <c r="T281" t="s">
        <v>624</v>
      </c>
      <c r="U281" t="s">
        <v>25</v>
      </c>
      <c r="V281" t="s">
        <v>10</v>
      </c>
      <c r="W281" t="s">
        <v>10</v>
      </c>
      <c r="X281" t="s">
        <v>20474</v>
      </c>
      <c r="Y281" t="s">
        <v>20444</v>
      </c>
      <c r="Z281" t="s">
        <v>20486</v>
      </c>
      <c r="AA281" t="s">
        <v>2866</v>
      </c>
    </row>
    <row r="282" spans="1:27" hidden="1" x14ac:dyDescent="0.2">
      <c r="A282" t="s">
        <v>469</v>
      </c>
      <c r="B282" t="s">
        <v>470</v>
      </c>
      <c r="C282" t="s">
        <v>471</v>
      </c>
      <c r="D282" t="s">
        <v>472</v>
      </c>
      <c r="E282" t="s">
        <v>717</v>
      </c>
      <c r="F282" t="s">
        <v>718</v>
      </c>
      <c r="G282" t="s">
        <v>475</v>
      </c>
      <c r="H282" s="2">
        <v>45776</v>
      </c>
      <c r="I282" s="2">
        <v>45776</v>
      </c>
      <c r="J282" t="s">
        <v>43</v>
      </c>
      <c r="K282" s="4">
        <v>-879.12</v>
      </c>
      <c r="L282" t="s">
        <v>9</v>
      </c>
      <c r="M282" s="4">
        <v>-879.12</v>
      </c>
      <c r="N282" t="s">
        <v>9</v>
      </c>
      <c r="O282" s="4">
        <v>-879.12</v>
      </c>
      <c r="P282" t="s">
        <v>10</v>
      </c>
      <c r="Q282" t="s">
        <v>10</v>
      </c>
      <c r="R282" t="s">
        <v>10</v>
      </c>
      <c r="S282" t="s">
        <v>10</v>
      </c>
      <c r="T282" t="s">
        <v>624</v>
      </c>
      <c r="U282" t="s">
        <v>25</v>
      </c>
      <c r="V282" t="s">
        <v>10</v>
      </c>
      <c r="W282" t="s">
        <v>10</v>
      </c>
      <c r="X282" t="s">
        <v>20474</v>
      </c>
      <c r="Y282" t="s">
        <v>20444</v>
      </c>
      <c r="Z282" t="s">
        <v>20486</v>
      </c>
      <c r="AA282" t="s">
        <v>2866</v>
      </c>
    </row>
    <row r="283" spans="1:27" hidden="1" x14ac:dyDescent="0.2">
      <c r="A283" t="s">
        <v>469</v>
      </c>
      <c r="B283" t="s">
        <v>470</v>
      </c>
      <c r="C283" t="s">
        <v>471</v>
      </c>
      <c r="D283" t="s">
        <v>472</v>
      </c>
      <c r="E283" t="s">
        <v>719</v>
      </c>
      <c r="F283" t="s">
        <v>720</v>
      </c>
      <c r="G283" t="s">
        <v>475</v>
      </c>
      <c r="H283" s="2">
        <v>45776</v>
      </c>
      <c r="I283" s="2">
        <v>45776</v>
      </c>
      <c r="J283" t="s">
        <v>43</v>
      </c>
      <c r="K283" s="4">
        <v>-847.11</v>
      </c>
      <c r="L283" t="s">
        <v>9</v>
      </c>
      <c r="M283" s="4">
        <v>-847.11</v>
      </c>
      <c r="N283" t="s">
        <v>9</v>
      </c>
      <c r="O283" s="4">
        <v>-847.11</v>
      </c>
      <c r="P283" t="s">
        <v>10</v>
      </c>
      <c r="Q283" t="s">
        <v>10</v>
      </c>
      <c r="R283" t="s">
        <v>10</v>
      </c>
      <c r="S283" t="s">
        <v>10</v>
      </c>
      <c r="T283" t="s">
        <v>624</v>
      </c>
      <c r="U283" t="s">
        <v>25</v>
      </c>
      <c r="V283" t="s">
        <v>10</v>
      </c>
      <c r="W283" t="s">
        <v>10</v>
      </c>
      <c r="X283" t="s">
        <v>20474</v>
      </c>
      <c r="Y283" t="s">
        <v>20444</v>
      </c>
      <c r="Z283" t="s">
        <v>20486</v>
      </c>
      <c r="AA283" t="s">
        <v>2866</v>
      </c>
    </row>
    <row r="284" spans="1:27" hidden="1" x14ac:dyDescent="0.2">
      <c r="A284" t="s">
        <v>469</v>
      </c>
      <c r="B284" t="s">
        <v>470</v>
      </c>
      <c r="C284" t="s">
        <v>471</v>
      </c>
      <c r="D284" t="s">
        <v>472</v>
      </c>
      <c r="E284" t="s">
        <v>721</v>
      </c>
      <c r="F284" t="s">
        <v>722</v>
      </c>
      <c r="G284" t="s">
        <v>475</v>
      </c>
      <c r="H284" s="2">
        <v>45776</v>
      </c>
      <c r="I284" s="2">
        <v>45776</v>
      </c>
      <c r="J284" t="s">
        <v>43</v>
      </c>
      <c r="K284" s="4">
        <v>-487.02</v>
      </c>
      <c r="L284" t="s">
        <v>9</v>
      </c>
      <c r="M284" s="4">
        <v>-487.02</v>
      </c>
      <c r="N284" t="s">
        <v>9</v>
      </c>
      <c r="O284" s="4">
        <v>-487.02</v>
      </c>
      <c r="P284" t="s">
        <v>10</v>
      </c>
      <c r="Q284" t="s">
        <v>10</v>
      </c>
      <c r="R284" t="s">
        <v>10</v>
      </c>
      <c r="S284" t="s">
        <v>10</v>
      </c>
      <c r="T284" t="s">
        <v>624</v>
      </c>
      <c r="U284" t="s">
        <v>25</v>
      </c>
      <c r="V284" t="s">
        <v>10</v>
      </c>
      <c r="W284" t="s">
        <v>10</v>
      </c>
      <c r="X284" t="s">
        <v>20474</v>
      </c>
      <c r="Y284" t="s">
        <v>20444</v>
      </c>
      <c r="Z284" t="s">
        <v>20486</v>
      </c>
      <c r="AA284" t="s">
        <v>2866</v>
      </c>
    </row>
    <row r="285" spans="1:27" hidden="1" x14ac:dyDescent="0.2">
      <c r="A285" t="s">
        <v>469</v>
      </c>
      <c r="B285" t="s">
        <v>470</v>
      </c>
      <c r="C285" t="s">
        <v>471</v>
      </c>
      <c r="D285" t="s">
        <v>472</v>
      </c>
      <c r="E285" t="s">
        <v>723</v>
      </c>
      <c r="F285" t="s">
        <v>724</v>
      </c>
      <c r="G285" t="s">
        <v>475</v>
      </c>
      <c r="H285" s="2">
        <v>45776</v>
      </c>
      <c r="I285" s="2">
        <v>45776</v>
      </c>
      <c r="J285" t="s">
        <v>43</v>
      </c>
      <c r="K285" s="4">
        <v>-880.98</v>
      </c>
      <c r="L285" t="s">
        <v>9</v>
      </c>
      <c r="M285" s="4">
        <v>-880.98</v>
      </c>
      <c r="N285" t="s">
        <v>9</v>
      </c>
      <c r="O285" s="4">
        <v>-880.98</v>
      </c>
      <c r="P285" t="s">
        <v>10</v>
      </c>
      <c r="Q285" t="s">
        <v>10</v>
      </c>
      <c r="R285" t="s">
        <v>10</v>
      </c>
      <c r="S285" t="s">
        <v>10</v>
      </c>
      <c r="T285" t="s">
        <v>624</v>
      </c>
      <c r="U285" t="s">
        <v>25</v>
      </c>
      <c r="V285" t="s">
        <v>10</v>
      </c>
      <c r="W285" t="s">
        <v>10</v>
      </c>
      <c r="X285" t="s">
        <v>20474</v>
      </c>
      <c r="Y285" t="s">
        <v>20444</v>
      </c>
      <c r="Z285" t="s">
        <v>20486</v>
      </c>
      <c r="AA285" t="s">
        <v>2866</v>
      </c>
    </row>
    <row r="286" spans="1:27" hidden="1" x14ac:dyDescent="0.2">
      <c r="A286" t="s">
        <v>469</v>
      </c>
      <c r="B286" t="s">
        <v>470</v>
      </c>
      <c r="C286" t="s">
        <v>471</v>
      </c>
      <c r="D286" t="s">
        <v>472</v>
      </c>
      <c r="E286" t="s">
        <v>725</v>
      </c>
      <c r="F286" t="s">
        <v>726</v>
      </c>
      <c r="G286" t="s">
        <v>475</v>
      </c>
      <c r="H286" s="2">
        <v>45776</v>
      </c>
      <c r="I286" s="2">
        <v>45776</v>
      </c>
      <c r="J286" t="s">
        <v>43</v>
      </c>
      <c r="K286" s="4">
        <v>-744.48</v>
      </c>
      <c r="L286" t="s">
        <v>9</v>
      </c>
      <c r="M286" s="4">
        <v>-744.48</v>
      </c>
      <c r="N286" t="s">
        <v>9</v>
      </c>
      <c r="O286" s="4">
        <v>-744.48</v>
      </c>
      <c r="P286" t="s">
        <v>10</v>
      </c>
      <c r="Q286" t="s">
        <v>10</v>
      </c>
      <c r="R286" t="s">
        <v>10</v>
      </c>
      <c r="S286" t="s">
        <v>10</v>
      </c>
      <c r="T286" t="s">
        <v>624</v>
      </c>
      <c r="U286" t="s">
        <v>25</v>
      </c>
      <c r="V286" t="s">
        <v>10</v>
      </c>
      <c r="W286" t="s">
        <v>10</v>
      </c>
      <c r="X286" t="s">
        <v>20474</v>
      </c>
      <c r="Y286" t="s">
        <v>20444</v>
      </c>
      <c r="Z286" t="s">
        <v>20486</v>
      </c>
      <c r="AA286" t="s">
        <v>2866</v>
      </c>
    </row>
    <row r="287" spans="1:27" hidden="1" x14ac:dyDescent="0.2">
      <c r="A287" t="s">
        <v>469</v>
      </c>
      <c r="B287" t="s">
        <v>470</v>
      </c>
      <c r="C287" t="s">
        <v>471</v>
      </c>
      <c r="D287" t="s">
        <v>472</v>
      </c>
      <c r="E287" t="s">
        <v>727</v>
      </c>
      <c r="F287" t="s">
        <v>728</v>
      </c>
      <c r="G287" t="s">
        <v>475</v>
      </c>
      <c r="H287" s="2">
        <v>45776</v>
      </c>
      <c r="I287" s="2">
        <v>45776</v>
      </c>
      <c r="J287" t="s">
        <v>43</v>
      </c>
      <c r="K287" s="4">
        <v>-431.16</v>
      </c>
      <c r="L287" t="s">
        <v>9</v>
      </c>
      <c r="M287" s="4">
        <v>-431.16</v>
      </c>
      <c r="N287" t="s">
        <v>9</v>
      </c>
      <c r="O287" s="4">
        <v>-431.16</v>
      </c>
      <c r="P287" t="s">
        <v>10</v>
      </c>
      <c r="Q287" t="s">
        <v>10</v>
      </c>
      <c r="R287" t="s">
        <v>10</v>
      </c>
      <c r="S287" t="s">
        <v>10</v>
      </c>
      <c r="T287" t="s">
        <v>624</v>
      </c>
      <c r="U287" t="s">
        <v>25</v>
      </c>
      <c r="V287" t="s">
        <v>10</v>
      </c>
      <c r="W287" t="s">
        <v>10</v>
      </c>
      <c r="X287" t="s">
        <v>20474</v>
      </c>
      <c r="Y287" t="s">
        <v>20444</v>
      </c>
      <c r="Z287" t="s">
        <v>20486</v>
      </c>
      <c r="AA287" t="s">
        <v>2866</v>
      </c>
    </row>
    <row r="288" spans="1:27" hidden="1" x14ac:dyDescent="0.2">
      <c r="A288" t="s">
        <v>469</v>
      </c>
      <c r="B288" t="s">
        <v>470</v>
      </c>
      <c r="C288" t="s">
        <v>471</v>
      </c>
      <c r="D288" t="s">
        <v>472</v>
      </c>
      <c r="E288" t="s">
        <v>729</v>
      </c>
      <c r="F288" t="s">
        <v>730</v>
      </c>
      <c r="G288" t="s">
        <v>475</v>
      </c>
      <c r="H288" s="2">
        <v>45776</v>
      </c>
      <c r="I288" s="2">
        <v>45776</v>
      </c>
      <c r="J288" t="s">
        <v>43</v>
      </c>
      <c r="K288" s="4">
        <v>-844.08</v>
      </c>
      <c r="L288" t="s">
        <v>9</v>
      </c>
      <c r="M288" s="4">
        <v>-844.08</v>
      </c>
      <c r="N288" t="s">
        <v>9</v>
      </c>
      <c r="O288" s="4">
        <v>-844.08</v>
      </c>
      <c r="P288" t="s">
        <v>10</v>
      </c>
      <c r="Q288" t="s">
        <v>10</v>
      </c>
      <c r="R288" t="s">
        <v>10</v>
      </c>
      <c r="S288" t="s">
        <v>10</v>
      </c>
      <c r="T288" t="s">
        <v>624</v>
      </c>
      <c r="U288" t="s">
        <v>25</v>
      </c>
      <c r="V288" t="s">
        <v>10</v>
      </c>
      <c r="W288" t="s">
        <v>10</v>
      </c>
      <c r="X288" t="s">
        <v>20474</v>
      </c>
      <c r="Y288" t="s">
        <v>20444</v>
      </c>
      <c r="Z288" t="s">
        <v>20486</v>
      </c>
      <c r="AA288" t="s">
        <v>2866</v>
      </c>
    </row>
    <row r="289" spans="1:27" hidden="1" x14ac:dyDescent="0.2">
      <c r="A289" t="s">
        <v>469</v>
      </c>
      <c r="B289" t="s">
        <v>470</v>
      </c>
      <c r="C289" t="s">
        <v>471</v>
      </c>
      <c r="D289" t="s">
        <v>472</v>
      </c>
      <c r="E289" t="s">
        <v>731</v>
      </c>
      <c r="F289" t="s">
        <v>732</v>
      </c>
      <c r="G289" t="s">
        <v>475</v>
      </c>
      <c r="H289" s="2">
        <v>45776</v>
      </c>
      <c r="I289" s="2">
        <v>45776</v>
      </c>
      <c r="J289" t="s">
        <v>43</v>
      </c>
      <c r="K289" s="4">
        <v>-862.59</v>
      </c>
      <c r="L289" t="s">
        <v>9</v>
      </c>
      <c r="M289" s="4">
        <v>-862.59</v>
      </c>
      <c r="N289" t="s">
        <v>9</v>
      </c>
      <c r="O289" s="4">
        <v>-862.59</v>
      </c>
      <c r="P289" t="s">
        <v>10</v>
      </c>
      <c r="Q289" t="s">
        <v>10</v>
      </c>
      <c r="R289" t="s">
        <v>10</v>
      </c>
      <c r="S289" t="s">
        <v>10</v>
      </c>
      <c r="T289" t="s">
        <v>624</v>
      </c>
      <c r="U289" t="s">
        <v>25</v>
      </c>
      <c r="V289" t="s">
        <v>10</v>
      </c>
      <c r="W289" t="s">
        <v>10</v>
      </c>
      <c r="X289" t="s">
        <v>20474</v>
      </c>
      <c r="Y289" t="s">
        <v>20444</v>
      </c>
      <c r="Z289" t="s">
        <v>20486</v>
      </c>
      <c r="AA289" t="s">
        <v>2866</v>
      </c>
    </row>
    <row r="290" spans="1:27" hidden="1" x14ac:dyDescent="0.2">
      <c r="A290" t="s">
        <v>469</v>
      </c>
      <c r="B290" t="s">
        <v>470</v>
      </c>
      <c r="C290" t="s">
        <v>471</v>
      </c>
      <c r="D290" t="s">
        <v>472</v>
      </c>
      <c r="E290" t="s">
        <v>733</v>
      </c>
      <c r="F290" t="s">
        <v>734</v>
      </c>
      <c r="G290" t="s">
        <v>475</v>
      </c>
      <c r="H290" s="2">
        <v>45776</v>
      </c>
      <c r="I290" s="2">
        <v>45776</v>
      </c>
      <c r="J290" t="s">
        <v>43</v>
      </c>
      <c r="K290" s="4">
        <v>-849.24</v>
      </c>
      <c r="L290" t="s">
        <v>9</v>
      </c>
      <c r="M290" s="4">
        <v>-849.24</v>
      </c>
      <c r="N290" t="s">
        <v>9</v>
      </c>
      <c r="O290" s="4">
        <v>-849.24</v>
      </c>
      <c r="P290" t="s">
        <v>10</v>
      </c>
      <c r="Q290" t="s">
        <v>10</v>
      </c>
      <c r="R290" t="s">
        <v>10</v>
      </c>
      <c r="S290" t="s">
        <v>10</v>
      </c>
      <c r="T290" t="s">
        <v>624</v>
      </c>
      <c r="U290" t="s">
        <v>25</v>
      </c>
      <c r="V290" t="s">
        <v>10</v>
      </c>
      <c r="W290" t="s">
        <v>10</v>
      </c>
      <c r="X290" t="s">
        <v>20474</v>
      </c>
      <c r="Y290" t="s">
        <v>20444</v>
      </c>
      <c r="Z290" t="s">
        <v>20486</v>
      </c>
      <c r="AA290" t="s">
        <v>2866</v>
      </c>
    </row>
    <row r="291" spans="1:27" hidden="1" x14ac:dyDescent="0.2">
      <c r="A291" t="s">
        <v>469</v>
      </c>
      <c r="B291" t="s">
        <v>470</v>
      </c>
      <c r="C291" t="s">
        <v>471</v>
      </c>
      <c r="D291" t="s">
        <v>472</v>
      </c>
      <c r="E291" t="s">
        <v>735</v>
      </c>
      <c r="F291" t="s">
        <v>736</v>
      </c>
      <c r="G291" t="s">
        <v>475</v>
      </c>
      <c r="H291" s="2">
        <v>45776</v>
      </c>
      <c r="I291" s="2">
        <v>45776</v>
      </c>
      <c r="J291" t="s">
        <v>43</v>
      </c>
      <c r="K291" s="4">
        <v>-879.12</v>
      </c>
      <c r="L291" t="s">
        <v>9</v>
      </c>
      <c r="M291" s="4">
        <v>-879.12</v>
      </c>
      <c r="N291" t="s">
        <v>9</v>
      </c>
      <c r="O291" s="4">
        <v>-879.12</v>
      </c>
      <c r="P291" t="s">
        <v>10</v>
      </c>
      <c r="Q291" t="s">
        <v>10</v>
      </c>
      <c r="R291" t="s">
        <v>10</v>
      </c>
      <c r="S291" t="s">
        <v>10</v>
      </c>
      <c r="T291" t="s">
        <v>624</v>
      </c>
      <c r="U291" t="s">
        <v>25</v>
      </c>
      <c r="V291" t="s">
        <v>10</v>
      </c>
      <c r="W291" t="s">
        <v>10</v>
      </c>
      <c r="X291" t="s">
        <v>20474</v>
      </c>
      <c r="Y291" t="s">
        <v>20444</v>
      </c>
      <c r="Z291" t="s">
        <v>20486</v>
      </c>
      <c r="AA291" t="s">
        <v>2866</v>
      </c>
    </row>
    <row r="292" spans="1:27" hidden="1" x14ac:dyDescent="0.2">
      <c r="A292" t="s">
        <v>469</v>
      </c>
      <c r="B292" t="s">
        <v>470</v>
      </c>
      <c r="C292" t="s">
        <v>471</v>
      </c>
      <c r="D292" t="s">
        <v>472</v>
      </c>
      <c r="E292" t="s">
        <v>737</v>
      </c>
      <c r="F292" t="s">
        <v>738</v>
      </c>
      <c r="G292" t="s">
        <v>475</v>
      </c>
      <c r="H292" s="2">
        <v>45776</v>
      </c>
      <c r="I292" s="2">
        <v>45776</v>
      </c>
      <c r="J292" t="s">
        <v>43</v>
      </c>
      <c r="K292" s="4">
        <v>-354.81</v>
      </c>
      <c r="L292" t="s">
        <v>9</v>
      </c>
      <c r="M292" s="4">
        <v>-354.81</v>
      </c>
      <c r="N292" t="s">
        <v>9</v>
      </c>
      <c r="O292" s="4">
        <v>-354.81</v>
      </c>
      <c r="P292" t="s">
        <v>10</v>
      </c>
      <c r="Q292" t="s">
        <v>10</v>
      </c>
      <c r="R292" t="s">
        <v>10</v>
      </c>
      <c r="S292" t="s">
        <v>10</v>
      </c>
      <c r="T292" t="s">
        <v>624</v>
      </c>
      <c r="U292" t="s">
        <v>25</v>
      </c>
      <c r="V292" t="s">
        <v>10</v>
      </c>
      <c r="W292" t="s">
        <v>10</v>
      </c>
      <c r="X292" t="s">
        <v>20474</v>
      </c>
      <c r="Y292" t="s">
        <v>20444</v>
      </c>
      <c r="Z292" t="s">
        <v>20486</v>
      </c>
      <c r="AA292" t="s">
        <v>2866</v>
      </c>
    </row>
    <row r="293" spans="1:27" hidden="1" x14ac:dyDescent="0.2">
      <c r="A293" t="s">
        <v>469</v>
      </c>
      <c r="B293" t="s">
        <v>470</v>
      </c>
      <c r="C293" t="s">
        <v>471</v>
      </c>
      <c r="D293" t="s">
        <v>472</v>
      </c>
      <c r="E293" t="s">
        <v>739</v>
      </c>
      <c r="F293" t="s">
        <v>740</v>
      </c>
      <c r="G293" t="s">
        <v>475</v>
      </c>
      <c r="H293" s="2">
        <v>45776</v>
      </c>
      <c r="I293" s="2">
        <v>45776</v>
      </c>
      <c r="J293" t="s">
        <v>43</v>
      </c>
      <c r="K293" s="4">
        <v>-879.12</v>
      </c>
      <c r="L293" t="s">
        <v>9</v>
      </c>
      <c r="M293" s="4">
        <v>-879.12</v>
      </c>
      <c r="N293" t="s">
        <v>9</v>
      </c>
      <c r="O293" s="4">
        <v>-879.12</v>
      </c>
      <c r="P293" t="s">
        <v>10</v>
      </c>
      <c r="Q293" t="s">
        <v>10</v>
      </c>
      <c r="R293" t="s">
        <v>10</v>
      </c>
      <c r="S293" t="s">
        <v>10</v>
      </c>
      <c r="T293" t="s">
        <v>624</v>
      </c>
      <c r="U293" t="s">
        <v>25</v>
      </c>
      <c r="V293" t="s">
        <v>10</v>
      </c>
      <c r="W293" t="s">
        <v>10</v>
      </c>
      <c r="X293" t="s">
        <v>20474</v>
      </c>
      <c r="Y293" t="s">
        <v>20444</v>
      </c>
      <c r="Z293" t="s">
        <v>20486</v>
      </c>
      <c r="AA293" t="s">
        <v>2866</v>
      </c>
    </row>
    <row r="294" spans="1:27" hidden="1" x14ac:dyDescent="0.2">
      <c r="A294" t="s">
        <v>469</v>
      </c>
      <c r="B294" t="s">
        <v>470</v>
      </c>
      <c r="C294" t="s">
        <v>471</v>
      </c>
      <c r="D294" t="s">
        <v>472</v>
      </c>
      <c r="E294" t="s">
        <v>741</v>
      </c>
      <c r="F294" t="s">
        <v>742</v>
      </c>
      <c r="G294" t="s">
        <v>475</v>
      </c>
      <c r="H294" s="2">
        <v>45776</v>
      </c>
      <c r="I294" s="2">
        <v>45776</v>
      </c>
      <c r="J294" t="s">
        <v>43</v>
      </c>
      <c r="K294" s="4">
        <v>-874.05</v>
      </c>
      <c r="L294" t="s">
        <v>9</v>
      </c>
      <c r="M294" s="4">
        <v>-874.05</v>
      </c>
      <c r="N294" t="s">
        <v>9</v>
      </c>
      <c r="O294" s="4">
        <v>-874.05</v>
      </c>
      <c r="P294" t="s">
        <v>10</v>
      </c>
      <c r="Q294" t="s">
        <v>10</v>
      </c>
      <c r="R294" t="s">
        <v>10</v>
      </c>
      <c r="S294" t="s">
        <v>10</v>
      </c>
      <c r="T294" t="s">
        <v>624</v>
      </c>
      <c r="U294" t="s">
        <v>25</v>
      </c>
      <c r="V294" t="s">
        <v>10</v>
      </c>
      <c r="W294" t="s">
        <v>10</v>
      </c>
      <c r="X294" t="s">
        <v>20474</v>
      </c>
      <c r="Y294" t="s">
        <v>20444</v>
      </c>
      <c r="Z294" t="s">
        <v>20486</v>
      </c>
      <c r="AA294" t="s">
        <v>2866</v>
      </c>
    </row>
    <row r="295" spans="1:27" hidden="1" x14ac:dyDescent="0.2">
      <c r="A295" t="s">
        <v>469</v>
      </c>
      <c r="B295" t="s">
        <v>470</v>
      </c>
      <c r="C295" t="s">
        <v>471</v>
      </c>
      <c r="D295" t="s">
        <v>472</v>
      </c>
      <c r="E295" t="s">
        <v>743</v>
      </c>
      <c r="F295" t="s">
        <v>744</v>
      </c>
      <c r="G295" t="s">
        <v>475</v>
      </c>
      <c r="H295" s="2">
        <v>45776</v>
      </c>
      <c r="I295" s="2">
        <v>45776</v>
      </c>
      <c r="J295" t="s">
        <v>43</v>
      </c>
      <c r="K295" s="4">
        <v>-857.55</v>
      </c>
      <c r="L295" t="s">
        <v>9</v>
      </c>
      <c r="M295" s="4">
        <v>-857.55</v>
      </c>
      <c r="N295" t="s">
        <v>9</v>
      </c>
      <c r="O295" s="4">
        <v>-857.55</v>
      </c>
      <c r="P295" t="s">
        <v>10</v>
      </c>
      <c r="Q295" t="s">
        <v>10</v>
      </c>
      <c r="R295" t="s">
        <v>10</v>
      </c>
      <c r="S295" t="s">
        <v>10</v>
      </c>
      <c r="T295" t="s">
        <v>624</v>
      </c>
      <c r="U295" t="s">
        <v>25</v>
      </c>
      <c r="V295" t="s">
        <v>10</v>
      </c>
      <c r="W295" t="s">
        <v>10</v>
      </c>
      <c r="X295" t="s">
        <v>20474</v>
      </c>
      <c r="Y295" t="s">
        <v>20444</v>
      </c>
      <c r="Z295" t="s">
        <v>20486</v>
      </c>
      <c r="AA295" t="s">
        <v>2866</v>
      </c>
    </row>
    <row r="296" spans="1:27" hidden="1" x14ac:dyDescent="0.2">
      <c r="A296" t="s">
        <v>469</v>
      </c>
      <c r="B296" t="s">
        <v>470</v>
      </c>
      <c r="C296" t="s">
        <v>471</v>
      </c>
      <c r="D296" t="s">
        <v>472</v>
      </c>
      <c r="E296" t="s">
        <v>745</v>
      </c>
      <c r="F296" t="s">
        <v>746</v>
      </c>
      <c r="G296" t="s">
        <v>475</v>
      </c>
      <c r="H296" s="2">
        <v>45776</v>
      </c>
      <c r="I296" s="2">
        <v>45776</v>
      </c>
      <c r="J296" t="s">
        <v>43</v>
      </c>
      <c r="K296" s="4">
        <v>-852</v>
      </c>
      <c r="L296" t="s">
        <v>9</v>
      </c>
      <c r="M296" s="4">
        <v>-852</v>
      </c>
      <c r="N296" t="s">
        <v>9</v>
      </c>
      <c r="O296" s="4">
        <v>-852</v>
      </c>
      <c r="P296" t="s">
        <v>10</v>
      </c>
      <c r="Q296" t="s">
        <v>10</v>
      </c>
      <c r="R296" t="s">
        <v>10</v>
      </c>
      <c r="S296" t="s">
        <v>10</v>
      </c>
      <c r="T296" t="s">
        <v>624</v>
      </c>
      <c r="U296" t="s">
        <v>25</v>
      </c>
      <c r="V296" t="s">
        <v>10</v>
      </c>
      <c r="W296" t="s">
        <v>10</v>
      </c>
      <c r="X296" t="s">
        <v>20474</v>
      </c>
      <c r="Y296" t="s">
        <v>20444</v>
      </c>
      <c r="Z296" t="s">
        <v>20486</v>
      </c>
      <c r="AA296" t="s">
        <v>2866</v>
      </c>
    </row>
    <row r="297" spans="1:27" hidden="1" x14ac:dyDescent="0.2">
      <c r="A297" t="s">
        <v>469</v>
      </c>
      <c r="B297" t="s">
        <v>470</v>
      </c>
      <c r="C297" t="s">
        <v>471</v>
      </c>
      <c r="D297" t="s">
        <v>472</v>
      </c>
      <c r="E297" t="s">
        <v>747</v>
      </c>
      <c r="F297" t="s">
        <v>748</v>
      </c>
      <c r="G297" t="s">
        <v>475</v>
      </c>
      <c r="H297" s="2">
        <v>45776</v>
      </c>
      <c r="I297" s="2">
        <v>45776</v>
      </c>
      <c r="J297" t="s">
        <v>43</v>
      </c>
      <c r="K297" s="4">
        <v>-874.08</v>
      </c>
      <c r="L297" t="s">
        <v>9</v>
      </c>
      <c r="M297" s="4">
        <v>-874.08</v>
      </c>
      <c r="N297" t="s">
        <v>9</v>
      </c>
      <c r="O297" s="4">
        <v>-874.08</v>
      </c>
      <c r="P297" t="s">
        <v>10</v>
      </c>
      <c r="Q297" t="s">
        <v>10</v>
      </c>
      <c r="R297" t="s">
        <v>10</v>
      </c>
      <c r="S297" t="s">
        <v>10</v>
      </c>
      <c r="T297" t="s">
        <v>624</v>
      </c>
      <c r="U297" t="s">
        <v>25</v>
      </c>
      <c r="V297" t="s">
        <v>10</v>
      </c>
      <c r="W297" t="s">
        <v>10</v>
      </c>
      <c r="X297" t="s">
        <v>20474</v>
      </c>
      <c r="Y297" t="s">
        <v>20444</v>
      </c>
      <c r="Z297" t="s">
        <v>20486</v>
      </c>
      <c r="AA297" t="s">
        <v>2866</v>
      </c>
    </row>
    <row r="298" spans="1:27" hidden="1" x14ac:dyDescent="0.2">
      <c r="A298" t="s">
        <v>469</v>
      </c>
      <c r="B298" t="s">
        <v>470</v>
      </c>
      <c r="C298" t="s">
        <v>471</v>
      </c>
      <c r="D298" t="s">
        <v>472</v>
      </c>
      <c r="E298" t="s">
        <v>749</v>
      </c>
      <c r="F298" t="s">
        <v>750</v>
      </c>
      <c r="G298" t="s">
        <v>475</v>
      </c>
      <c r="H298" s="2">
        <v>45776</v>
      </c>
      <c r="I298" s="2">
        <v>45776</v>
      </c>
      <c r="J298" t="s">
        <v>43</v>
      </c>
      <c r="K298" s="4">
        <v>-879.12</v>
      </c>
      <c r="L298" t="s">
        <v>9</v>
      </c>
      <c r="M298" s="4">
        <v>-879.12</v>
      </c>
      <c r="N298" t="s">
        <v>9</v>
      </c>
      <c r="O298" s="4">
        <v>-879.12</v>
      </c>
      <c r="P298" t="s">
        <v>10</v>
      </c>
      <c r="Q298" t="s">
        <v>10</v>
      </c>
      <c r="R298" t="s">
        <v>10</v>
      </c>
      <c r="S298" t="s">
        <v>10</v>
      </c>
      <c r="T298" t="s">
        <v>624</v>
      </c>
      <c r="U298" t="s">
        <v>25</v>
      </c>
      <c r="V298" t="s">
        <v>10</v>
      </c>
      <c r="W298" t="s">
        <v>10</v>
      </c>
      <c r="X298" t="s">
        <v>20474</v>
      </c>
      <c r="Y298" t="s">
        <v>20444</v>
      </c>
      <c r="Z298" t="s">
        <v>20486</v>
      </c>
      <c r="AA298" t="s">
        <v>2866</v>
      </c>
    </row>
    <row r="299" spans="1:27" hidden="1" x14ac:dyDescent="0.2">
      <c r="A299" t="s">
        <v>469</v>
      </c>
      <c r="B299" t="s">
        <v>470</v>
      </c>
      <c r="C299" t="s">
        <v>471</v>
      </c>
      <c r="D299" t="s">
        <v>472</v>
      </c>
      <c r="E299" t="s">
        <v>751</v>
      </c>
      <c r="F299" t="s">
        <v>752</v>
      </c>
      <c r="G299" t="s">
        <v>475</v>
      </c>
      <c r="H299" s="2">
        <v>45776</v>
      </c>
      <c r="I299" s="2">
        <v>45776</v>
      </c>
      <c r="J299" t="s">
        <v>43</v>
      </c>
      <c r="K299" s="4">
        <v>-879.12</v>
      </c>
      <c r="L299" t="s">
        <v>9</v>
      </c>
      <c r="M299" s="4">
        <v>-879.12</v>
      </c>
      <c r="N299" t="s">
        <v>9</v>
      </c>
      <c r="O299" s="4">
        <v>-879.12</v>
      </c>
      <c r="P299" t="s">
        <v>10</v>
      </c>
      <c r="Q299" t="s">
        <v>10</v>
      </c>
      <c r="R299" t="s">
        <v>10</v>
      </c>
      <c r="S299" t="s">
        <v>10</v>
      </c>
      <c r="T299" t="s">
        <v>624</v>
      </c>
      <c r="U299" t="s">
        <v>25</v>
      </c>
      <c r="V299" t="s">
        <v>10</v>
      </c>
      <c r="W299" t="s">
        <v>10</v>
      </c>
      <c r="X299" t="s">
        <v>20474</v>
      </c>
      <c r="Y299" t="s">
        <v>20444</v>
      </c>
      <c r="Z299" t="s">
        <v>20486</v>
      </c>
      <c r="AA299" t="s">
        <v>2866</v>
      </c>
    </row>
    <row r="300" spans="1:27" hidden="1" x14ac:dyDescent="0.2">
      <c r="A300" t="s">
        <v>469</v>
      </c>
      <c r="B300" t="s">
        <v>470</v>
      </c>
      <c r="C300" t="s">
        <v>471</v>
      </c>
      <c r="D300" t="s">
        <v>472</v>
      </c>
      <c r="E300" t="s">
        <v>753</v>
      </c>
      <c r="F300" t="s">
        <v>754</v>
      </c>
      <c r="G300" t="s">
        <v>475</v>
      </c>
      <c r="H300" s="2">
        <v>45776</v>
      </c>
      <c r="I300" s="2">
        <v>45776</v>
      </c>
      <c r="J300" t="s">
        <v>43</v>
      </c>
      <c r="K300" s="4">
        <v>-823.56</v>
      </c>
      <c r="L300" t="s">
        <v>9</v>
      </c>
      <c r="M300" s="4">
        <v>-823.56</v>
      </c>
      <c r="N300" t="s">
        <v>9</v>
      </c>
      <c r="O300" s="4">
        <v>-823.56</v>
      </c>
      <c r="P300" t="s">
        <v>10</v>
      </c>
      <c r="Q300" t="s">
        <v>10</v>
      </c>
      <c r="R300" t="s">
        <v>10</v>
      </c>
      <c r="S300" t="s">
        <v>10</v>
      </c>
      <c r="T300" t="s">
        <v>624</v>
      </c>
      <c r="U300" t="s">
        <v>25</v>
      </c>
      <c r="V300" t="s">
        <v>10</v>
      </c>
      <c r="W300" t="s">
        <v>10</v>
      </c>
      <c r="X300" t="s">
        <v>20474</v>
      </c>
      <c r="Y300" t="s">
        <v>20444</v>
      </c>
      <c r="Z300" t="s">
        <v>20486</v>
      </c>
      <c r="AA300" t="s">
        <v>2866</v>
      </c>
    </row>
    <row r="301" spans="1:27" hidden="1" x14ac:dyDescent="0.2">
      <c r="A301" t="s">
        <v>469</v>
      </c>
      <c r="B301" t="s">
        <v>470</v>
      </c>
      <c r="C301" t="s">
        <v>471</v>
      </c>
      <c r="D301" t="s">
        <v>472</v>
      </c>
      <c r="E301" t="s">
        <v>755</v>
      </c>
      <c r="F301" t="s">
        <v>756</v>
      </c>
      <c r="G301" t="s">
        <v>475</v>
      </c>
      <c r="H301" s="2">
        <v>45776</v>
      </c>
      <c r="I301" s="2">
        <v>45776</v>
      </c>
      <c r="J301" t="s">
        <v>43</v>
      </c>
      <c r="K301" s="4">
        <v>-879.12</v>
      </c>
      <c r="L301" t="s">
        <v>9</v>
      </c>
      <c r="M301" s="4">
        <v>-879.12</v>
      </c>
      <c r="N301" t="s">
        <v>9</v>
      </c>
      <c r="O301" s="4">
        <v>-879.12</v>
      </c>
      <c r="P301" t="s">
        <v>10</v>
      </c>
      <c r="Q301" t="s">
        <v>10</v>
      </c>
      <c r="R301" t="s">
        <v>10</v>
      </c>
      <c r="S301" t="s">
        <v>10</v>
      </c>
      <c r="T301" t="s">
        <v>624</v>
      </c>
      <c r="U301" t="s">
        <v>25</v>
      </c>
      <c r="V301" t="s">
        <v>10</v>
      </c>
      <c r="W301" t="s">
        <v>10</v>
      </c>
      <c r="X301" t="s">
        <v>20474</v>
      </c>
      <c r="Y301" t="s">
        <v>20444</v>
      </c>
      <c r="Z301" t="s">
        <v>20486</v>
      </c>
      <c r="AA301" t="s">
        <v>2866</v>
      </c>
    </row>
    <row r="302" spans="1:27" hidden="1" x14ac:dyDescent="0.2">
      <c r="A302" t="s">
        <v>469</v>
      </c>
      <c r="B302" t="s">
        <v>470</v>
      </c>
      <c r="C302" t="s">
        <v>471</v>
      </c>
      <c r="D302" t="s">
        <v>472</v>
      </c>
      <c r="E302" t="s">
        <v>757</v>
      </c>
      <c r="F302" t="s">
        <v>758</v>
      </c>
      <c r="G302" t="s">
        <v>475</v>
      </c>
      <c r="H302" s="2">
        <v>45776</v>
      </c>
      <c r="I302" s="2">
        <v>45776</v>
      </c>
      <c r="J302" t="s">
        <v>43</v>
      </c>
      <c r="K302" s="4">
        <v>-424.11</v>
      </c>
      <c r="L302" t="s">
        <v>9</v>
      </c>
      <c r="M302" s="4">
        <v>-424.11</v>
      </c>
      <c r="N302" t="s">
        <v>9</v>
      </c>
      <c r="O302" s="4">
        <v>-424.11</v>
      </c>
      <c r="P302" t="s">
        <v>10</v>
      </c>
      <c r="Q302" t="s">
        <v>10</v>
      </c>
      <c r="R302" t="s">
        <v>10</v>
      </c>
      <c r="S302" t="s">
        <v>10</v>
      </c>
      <c r="T302" t="s">
        <v>624</v>
      </c>
      <c r="U302" t="s">
        <v>25</v>
      </c>
      <c r="V302" t="s">
        <v>10</v>
      </c>
      <c r="W302" t="s">
        <v>10</v>
      </c>
      <c r="X302" t="s">
        <v>20474</v>
      </c>
      <c r="Y302" t="s">
        <v>20444</v>
      </c>
      <c r="Z302" t="s">
        <v>20486</v>
      </c>
      <c r="AA302" t="s">
        <v>2866</v>
      </c>
    </row>
    <row r="303" spans="1:27" hidden="1" x14ac:dyDescent="0.2">
      <c r="A303" t="s">
        <v>469</v>
      </c>
      <c r="B303" t="s">
        <v>470</v>
      </c>
      <c r="C303" t="s">
        <v>471</v>
      </c>
      <c r="D303" t="s">
        <v>472</v>
      </c>
      <c r="E303" t="s">
        <v>759</v>
      </c>
      <c r="F303" t="s">
        <v>760</v>
      </c>
      <c r="G303" t="s">
        <v>475</v>
      </c>
      <c r="H303" s="2">
        <v>45776</v>
      </c>
      <c r="I303" s="2">
        <v>45776</v>
      </c>
      <c r="J303" t="s">
        <v>43</v>
      </c>
      <c r="K303" s="4">
        <v>-879.12</v>
      </c>
      <c r="L303" t="s">
        <v>9</v>
      </c>
      <c r="M303" s="4">
        <v>-879.12</v>
      </c>
      <c r="N303" t="s">
        <v>9</v>
      </c>
      <c r="O303" s="4">
        <v>-879.12</v>
      </c>
      <c r="P303" t="s">
        <v>10</v>
      </c>
      <c r="Q303" t="s">
        <v>10</v>
      </c>
      <c r="R303" t="s">
        <v>10</v>
      </c>
      <c r="S303" t="s">
        <v>10</v>
      </c>
      <c r="T303" t="s">
        <v>624</v>
      </c>
      <c r="U303" t="s">
        <v>25</v>
      </c>
      <c r="V303" t="s">
        <v>10</v>
      </c>
      <c r="W303" t="s">
        <v>10</v>
      </c>
      <c r="X303" t="s">
        <v>20474</v>
      </c>
      <c r="Y303" t="s">
        <v>20444</v>
      </c>
      <c r="Z303" t="s">
        <v>20486</v>
      </c>
      <c r="AA303" t="s">
        <v>2866</v>
      </c>
    </row>
    <row r="304" spans="1:27" hidden="1" x14ac:dyDescent="0.2">
      <c r="A304" t="s">
        <v>469</v>
      </c>
      <c r="B304" t="s">
        <v>470</v>
      </c>
      <c r="C304" t="s">
        <v>471</v>
      </c>
      <c r="D304" t="s">
        <v>472</v>
      </c>
      <c r="E304" t="s">
        <v>761</v>
      </c>
      <c r="F304" t="s">
        <v>762</v>
      </c>
      <c r="G304" t="s">
        <v>475</v>
      </c>
      <c r="H304" s="2">
        <v>45776</v>
      </c>
      <c r="I304" s="2">
        <v>45776</v>
      </c>
      <c r="J304" t="s">
        <v>43</v>
      </c>
      <c r="K304" s="4">
        <v>-879.12</v>
      </c>
      <c r="L304" t="s">
        <v>9</v>
      </c>
      <c r="M304" s="4">
        <v>-879.12</v>
      </c>
      <c r="N304" t="s">
        <v>9</v>
      </c>
      <c r="O304" s="4">
        <v>-879.12</v>
      </c>
      <c r="P304" t="s">
        <v>10</v>
      </c>
      <c r="Q304" t="s">
        <v>10</v>
      </c>
      <c r="R304" t="s">
        <v>10</v>
      </c>
      <c r="S304" t="s">
        <v>10</v>
      </c>
      <c r="T304" t="s">
        <v>624</v>
      </c>
      <c r="U304" t="s">
        <v>25</v>
      </c>
      <c r="V304" t="s">
        <v>10</v>
      </c>
      <c r="W304" t="s">
        <v>10</v>
      </c>
      <c r="X304" t="s">
        <v>20474</v>
      </c>
      <c r="Y304" t="s">
        <v>20444</v>
      </c>
      <c r="Z304" t="s">
        <v>20486</v>
      </c>
      <c r="AA304" t="s">
        <v>2866</v>
      </c>
    </row>
    <row r="305" spans="1:27" hidden="1" x14ac:dyDescent="0.2">
      <c r="A305" t="s">
        <v>469</v>
      </c>
      <c r="B305" t="s">
        <v>470</v>
      </c>
      <c r="C305" t="s">
        <v>471</v>
      </c>
      <c r="D305" t="s">
        <v>472</v>
      </c>
      <c r="E305" t="s">
        <v>763</v>
      </c>
      <c r="F305" t="s">
        <v>764</v>
      </c>
      <c r="G305" t="s">
        <v>475</v>
      </c>
      <c r="H305" s="2">
        <v>45776</v>
      </c>
      <c r="I305" s="2">
        <v>45776</v>
      </c>
      <c r="J305" t="s">
        <v>43</v>
      </c>
      <c r="K305" s="4">
        <v>-821.4</v>
      </c>
      <c r="L305" t="s">
        <v>9</v>
      </c>
      <c r="M305" s="4">
        <v>-821.4</v>
      </c>
      <c r="N305" t="s">
        <v>9</v>
      </c>
      <c r="O305" s="4">
        <v>-821.4</v>
      </c>
      <c r="P305" t="s">
        <v>10</v>
      </c>
      <c r="Q305" t="s">
        <v>10</v>
      </c>
      <c r="R305" t="s">
        <v>10</v>
      </c>
      <c r="S305" t="s">
        <v>10</v>
      </c>
      <c r="T305" t="s">
        <v>624</v>
      </c>
      <c r="U305" t="s">
        <v>25</v>
      </c>
      <c r="V305" t="s">
        <v>10</v>
      </c>
      <c r="W305" t="s">
        <v>10</v>
      </c>
      <c r="X305" t="s">
        <v>20474</v>
      </c>
      <c r="Y305" t="s">
        <v>20444</v>
      </c>
      <c r="Z305" t="s">
        <v>20486</v>
      </c>
      <c r="AA305" t="s">
        <v>2866</v>
      </c>
    </row>
    <row r="306" spans="1:27" hidden="1" x14ac:dyDescent="0.2">
      <c r="A306" t="s">
        <v>469</v>
      </c>
      <c r="B306" t="s">
        <v>470</v>
      </c>
      <c r="C306" t="s">
        <v>471</v>
      </c>
      <c r="D306" t="s">
        <v>472</v>
      </c>
      <c r="E306" t="s">
        <v>765</v>
      </c>
      <c r="F306" t="s">
        <v>766</v>
      </c>
      <c r="G306" t="s">
        <v>475</v>
      </c>
      <c r="H306" s="2">
        <v>45776</v>
      </c>
      <c r="I306" s="2">
        <v>45776</v>
      </c>
      <c r="J306" t="s">
        <v>43</v>
      </c>
      <c r="K306" s="4">
        <v>-879.12</v>
      </c>
      <c r="L306" t="s">
        <v>9</v>
      </c>
      <c r="M306" s="4">
        <v>-879.12</v>
      </c>
      <c r="N306" t="s">
        <v>9</v>
      </c>
      <c r="O306" s="4">
        <v>-879.12</v>
      </c>
      <c r="P306" t="s">
        <v>10</v>
      </c>
      <c r="Q306" t="s">
        <v>10</v>
      </c>
      <c r="R306" t="s">
        <v>10</v>
      </c>
      <c r="S306" t="s">
        <v>10</v>
      </c>
      <c r="T306" t="s">
        <v>624</v>
      </c>
      <c r="U306" t="s">
        <v>25</v>
      </c>
      <c r="V306" t="s">
        <v>10</v>
      </c>
      <c r="W306" t="s">
        <v>10</v>
      </c>
      <c r="X306" t="s">
        <v>20474</v>
      </c>
      <c r="Y306" t="s">
        <v>20444</v>
      </c>
      <c r="Z306" t="s">
        <v>20486</v>
      </c>
      <c r="AA306" t="s">
        <v>2866</v>
      </c>
    </row>
    <row r="307" spans="1:27" hidden="1" x14ac:dyDescent="0.2">
      <c r="A307" t="s">
        <v>469</v>
      </c>
      <c r="B307" t="s">
        <v>470</v>
      </c>
      <c r="C307" t="s">
        <v>471</v>
      </c>
      <c r="D307" t="s">
        <v>472</v>
      </c>
      <c r="E307" t="s">
        <v>767</v>
      </c>
      <c r="F307" t="s">
        <v>768</v>
      </c>
      <c r="G307" t="s">
        <v>475</v>
      </c>
      <c r="H307" s="2">
        <v>45776</v>
      </c>
      <c r="I307" s="2">
        <v>45776</v>
      </c>
      <c r="J307" t="s">
        <v>43</v>
      </c>
      <c r="K307" s="4">
        <v>-123.87</v>
      </c>
      <c r="L307" t="s">
        <v>9</v>
      </c>
      <c r="M307" s="4">
        <v>-123.87</v>
      </c>
      <c r="N307" t="s">
        <v>9</v>
      </c>
      <c r="O307" s="4">
        <v>-123.87</v>
      </c>
      <c r="P307" t="s">
        <v>10</v>
      </c>
      <c r="Q307" t="s">
        <v>10</v>
      </c>
      <c r="R307" t="s">
        <v>10</v>
      </c>
      <c r="S307" t="s">
        <v>10</v>
      </c>
      <c r="T307" t="s">
        <v>624</v>
      </c>
      <c r="U307" t="s">
        <v>25</v>
      </c>
      <c r="V307" t="s">
        <v>10</v>
      </c>
      <c r="W307" t="s">
        <v>10</v>
      </c>
      <c r="X307" t="s">
        <v>20474</v>
      </c>
      <c r="Y307" t="s">
        <v>20444</v>
      </c>
      <c r="Z307" t="s">
        <v>20486</v>
      </c>
      <c r="AA307" t="s">
        <v>2866</v>
      </c>
    </row>
    <row r="308" spans="1:27" hidden="1" x14ac:dyDescent="0.2">
      <c r="A308" t="s">
        <v>469</v>
      </c>
      <c r="B308" t="s">
        <v>470</v>
      </c>
      <c r="C308" t="s">
        <v>471</v>
      </c>
      <c r="D308" t="s">
        <v>472</v>
      </c>
      <c r="E308" t="s">
        <v>769</v>
      </c>
      <c r="F308" t="s">
        <v>770</v>
      </c>
      <c r="G308" t="s">
        <v>475</v>
      </c>
      <c r="H308" s="2">
        <v>45776</v>
      </c>
      <c r="I308" s="2">
        <v>45776</v>
      </c>
      <c r="J308" t="s">
        <v>43</v>
      </c>
      <c r="K308" s="4">
        <v>-847.59</v>
      </c>
      <c r="L308" t="s">
        <v>9</v>
      </c>
      <c r="M308" s="4">
        <v>-847.59</v>
      </c>
      <c r="N308" t="s">
        <v>9</v>
      </c>
      <c r="O308" s="4">
        <v>-847.59</v>
      </c>
      <c r="P308" t="s">
        <v>10</v>
      </c>
      <c r="Q308" t="s">
        <v>10</v>
      </c>
      <c r="R308" t="s">
        <v>10</v>
      </c>
      <c r="S308" t="s">
        <v>10</v>
      </c>
      <c r="T308" t="s">
        <v>624</v>
      </c>
      <c r="U308" t="s">
        <v>25</v>
      </c>
      <c r="V308" t="s">
        <v>10</v>
      </c>
      <c r="W308" t="s">
        <v>10</v>
      </c>
      <c r="X308" t="s">
        <v>20474</v>
      </c>
      <c r="Y308" t="s">
        <v>20444</v>
      </c>
      <c r="Z308" t="s">
        <v>20486</v>
      </c>
      <c r="AA308" t="s">
        <v>2866</v>
      </c>
    </row>
    <row r="309" spans="1:27" hidden="1" x14ac:dyDescent="0.2">
      <c r="A309" t="s">
        <v>469</v>
      </c>
      <c r="B309" t="s">
        <v>470</v>
      </c>
      <c r="C309" t="s">
        <v>471</v>
      </c>
      <c r="D309" t="s">
        <v>472</v>
      </c>
      <c r="E309" t="s">
        <v>771</v>
      </c>
      <c r="F309" t="s">
        <v>772</v>
      </c>
      <c r="G309" t="s">
        <v>475</v>
      </c>
      <c r="H309" s="2">
        <v>45807</v>
      </c>
      <c r="I309" s="2">
        <v>45810</v>
      </c>
      <c r="J309" t="s">
        <v>43</v>
      </c>
      <c r="K309" s="4">
        <v>-879.12</v>
      </c>
      <c r="L309" t="s">
        <v>9</v>
      </c>
      <c r="M309" s="4">
        <v>-879.12</v>
      </c>
      <c r="N309" t="s">
        <v>9</v>
      </c>
      <c r="O309" s="4">
        <v>-879.12</v>
      </c>
      <c r="P309" t="s">
        <v>10</v>
      </c>
      <c r="Q309" t="s">
        <v>10</v>
      </c>
      <c r="R309" t="s">
        <v>10</v>
      </c>
      <c r="S309" t="s">
        <v>10</v>
      </c>
      <c r="T309" t="s">
        <v>773</v>
      </c>
      <c r="U309" t="s">
        <v>34</v>
      </c>
      <c r="V309" t="s">
        <v>10</v>
      </c>
      <c r="W309" t="s">
        <v>10</v>
      </c>
      <c r="X309" t="s">
        <v>20474</v>
      </c>
      <c r="Y309" t="s">
        <v>20444</v>
      </c>
      <c r="Z309" t="s">
        <v>20486</v>
      </c>
      <c r="AA309" t="s">
        <v>2866</v>
      </c>
    </row>
    <row r="310" spans="1:27" hidden="1" x14ac:dyDescent="0.2">
      <c r="A310" t="s">
        <v>469</v>
      </c>
      <c r="B310" t="s">
        <v>470</v>
      </c>
      <c r="C310" t="s">
        <v>471</v>
      </c>
      <c r="D310" t="s">
        <v>472</v>
      </c>
      <c r="E310" t="s">
        <v>774</v>
      </c>
      <c r="F310" t="s">
        <v>775</v>
      </c>
      <c r="G310" t="s">
        <v>475</v>
      </c>
      <c r="H310" s="2">
        <v>45807</v>
      </c>
      <c r="I310" s="2">
        <v>45807</v>
      </c>
      <c r="J310" t="s">
        <v>43</v>
      </c>
      <c r="K310" s="4">
        <v>-876.09</v>
      </c>
      <c r="L310" t="s">
        <v>9</v>
      </c>
      <c r="M310" s="4">
        <v>-876.09</v>
      </c>
      <c r="N310" t="s">
        <v>9</v>
      </c>
      <c r="O310" s="4">
        <v>-876.09</v>
      </c>
      <c r="P310" t="s">
        <v>10</v>
      </c>
      <c r="Q310" t="s">
        <v>10</v>
      </c>
      <c r="R310" t="s">
        <v>776</v>
      </c>
      <c r="S310" t="s">
        <v>10</v>
      </c>
      <c r="T310" t="s">
        <v>773</v>
      </c>
      <c r="U310" t="s">
        <v>29</v>
      </c>
      <c r="V310" t="s">
        <v>10</v>
      </c>
      <c r="W310" t="s">
        <v>10</v>
      </c>
      <c r="X310" t="s">
        <v>20474</v>
      </c>
      <c r="Y310" t="s">
        <v>20444</v>
      </c>
      <c r="Z310" t="s">
        <v>20486</v>
      </c>
      <c r="AA310" t="s">
        <v>2866</v>
      </c>
    </row>
    <row r="311" spans="1:27" hidden="1" x14ac:dyDescent="0.2">
      <c r="A311" t="s">
        <v>469</v>
      </c>
      <c r="B311" t="s">
        <v>470</v>
      </c>
      <c r="C311" t="s">
        <v>471</v>
      </c>
      <c r="D311" t="s">
        <v>472</v>
      </c>
      <c r="E311" t="s">
        <v>777</v>
      </c>
      <c r="F311" t="s">
        <v>778</v>
      </c>
      <c r="G311" t="s">
        <v>475</v>
      </c>
      <c r="H311" s="2">
        <v>45807</v>
      </c>
      <c r="I311" s="2">
        <v>45807</v>
      </c>
      <c r="J311" t="s">
        <v>43</v>
      </c>
      <c r="K311" s="4">
        <v>-858.81</v>
      </c>
      <c r="L311" t="s">
        <v>9</v>
      </c>
      <c r="M311" s="4">
        <v>-858.81</v>
      </c>
      <c r="N311" t="s">
        <v>9</v>
      </c>
      <c r="O311" s="4">
        <v>-858.81</v>
      </c>
      <c r="P311" t="s">
        <v>10</v>
      </c>
      <c r="Q311" t="s">
        <v>10</v>
      </c>
      <c r="R311" t="s">
        <v>10</v>
      </c>
      <c r="S311" t="s">
        <v>10</v>
      </c>
      <c r="T311" t="s">
        <v>773</v>
      </c>
      <c r="U311" t="s">
        <v>29</v>
      </c>
      <c r="V311" t="s">
        <v>10</v>
      </c>
      <c r="W311" t="s">
        <v>10</v>
      </c>
      <c r="X311" t="s">
        <v>20474</v>
      </c>
      <c r="Y311" t="s">
        <v>20444</v>
      </c>
      <c r="Z311" t="s">
        <v>20486</v>
      </c>
      <c r="AA311" t="s">
        <v>2866</v>
      </c>
    </row>
    <row r="312" spans="1:27" hidden="1" x14ac:dyDescent="0.2">
      <c r="A312" t="s">
        <v>469</v>
      </c>
      <c r="B312" t="s">
        <v>470</v>
      </c>
      <c r="C312" t="s">
        <v>471</v>
      </c>
      <c r="D312" t="s">
        <v>472</v>
      </c>
      <c r="E312" t="s">
        <v>779</v>
      </c>
      <c r="F312" t="s">
        <v>780</v>
      </c>
      <c r="G312" t="s">
        <v>475</v>
      </c>
      <c r="H312" s="2">
        <v>45807</v>
      </c>
      <c r="I312" s="2">
        <v>45807</v>
      </c>
      <c r="J312" t="s">
        <v>43</v>
      </c>
      <c r="K312" s="4">
        <v>-883.77</v>
      </c>
      <c r="L312" t="s">
        <v>9</v>
      </c>
      <c r="M312" s="4">
        <v>-883.77</v>
      </c>
      <c r="N312" t="s">
        <v>9</v>
      </c>
      <c r="O312" s="4">
        <v>-883.77</v>
      </c>
      <c r="P312" t="s">
        <v>10</v>
      </c>
      <c r="Q312" t="s">
        <v>10</v>
      </c>
      <c r="R312" t="s">
        <v>10</v>
      </c>
      <c r="S312" t="s">
        <v>10</v>
      </c>
      <c r="T312" t="s">
        <v>773</v>
      </c>
      <c r="U312" t="s">
        <v>29</v>
      </c>
      <c r="V312" t="s">
        <v>10</v>
      </c>
      <c r="W312" t="s">
        <v>10</v>
      </c>
      <c r="X312" t="s">
        <v>20474</v>
      </c>
      <c r="Y312" t="s">
        <v>20444</v>
      </c>
      <c r="Z312" t="s">
        <v>20486</v>
      </c>
      <c r="AA312" t="s">
        <v>2866</v>
      </c>
    </row>
    <row r="313" spans="1:27" hidden="1" x14ac:dyDescent="0.2">
      <c r="A313" t="s">
        <v>469</v>
      </c>
      <c r="B313" t="s">
        <v>470</v>
      </c>
      <c r="C313" t="s">
        <v>471</v>
      </c>
      <c r="D313" t="s">
        <v>472</v>
      </c>
      <c r="E313" t="s">
        <v>781</v>
      </c>
      <c r="F313" t="s">
        <v>782</v>
      </c>
      <c r="G313" t="s">
        <v>475</v>
      </c>
      <c r="H313" s="2">
        <v>45807</v>
      </c>
      <c r="I313" s="2">
        <v>45807</v>
      </c>
      <c r="J313" t="s">
        <v>43</v>
      </c>
      <c r="K313" s="4">
        <v>-857.04</v>
      </c>
      <c r="L313" t="s">
        <v>9</v>
      </c>
      <c r="M313" s="4">
        <v>-857.04</v>
      </c>
      <c r="N313" t="s">
        <v>9</v>
      </c>
      <c r="O313" s="4">
        <v>-857.04</v>
      </c>
      <c r="P313" t="s">
        <v>10</v>
      </c>
      <c r="Q313" t="s">
        <v>10</v>
      </c>
      <c r="R313" t="s">
        <v>10</v>
      </c>
      <c r="S313" t="s">
        <v>10</v>
      </c>
      <c r="T313" t="s">
        <v>773</v>
      </c>
      <c r="U313" t="s">
        <v>29</v>
      </c>
      <c r="V313" t="s">
        <v>10</v>
      </c>
      <c r="W313" t="s">
        <v>10</v>
      </c>
      <c r="X313" t="s">
        <v>20474</v>
      </c>
      <c r="Y313" t="s">
        <v>20444</v>
      </c>
      <c r="Z313" t="s">
        <v>20486</v>
      </c>
      <c r="AA313" t="s">
        <v>2866</v>
      </c>
    </row>
    <row r="314" spans="1:27" hidden="1" x14ac:dyDescent="0.2">
      <c r="A314" t="s">
        <v>469</v>
      </c>
      <c r="B314" t="s">
        <v>470</v>
      </c>
      <c r="C314" t="s">
        <v>471</v>
      </c>
      <c r="D314" t="s">
        <v>472</v>
      </c>
      <c r="E314" t="s">
        <v>783</v>
      </c>
      <c r="F314" t="s">
        <v>784</v>
      </c>
      <c r="G314" t="s">
        <v>475</v>
      </c>
      <c r="H314" s="2">
        <v>45807</v>
      </c>
      <c r="I314" s="2">
        <v>45807</v>
      </c>
      <c r="J314" t="s">
        <v>43</v>
      </c>
      <c r="K314" s="4">
        <v>-2612.34</v>
      </c>
      <c r="L314" t="s">
        <v>9</v>
      </c>
      <c r="M314" s="4">
        <v>-2612.34</v>
      </c>
      <c r="N314" t="s">
        <v>9</v>
      </c>
      <c r="O314" s="4">
        <v>-2612.34</v>
      </c>
      <c r="P314" t="s">
        <v>10</v>
      </c>
      <c r="Q314" t="s">
        <v>10</v>
      </c>
      <c r="R314" t="s">
        <v>10</v>
      </c>
      <c r="S314" t="s">
        <v>10</v>
      </c>
      <c r="T314" t="s">
        <v>773</v>
      </c>
      <c r="U314" t="s">
        <v>29</v>
      </c>
      <c r="V314" t="s">
        <v>10</v>
      </c>
      <c r="W314" t="s">
        <v>10</v>
      </c>
      <c r="X314" t="s">
        <v>20474</v>
      </c>
      <c r="Y314" t="s">
        <v>20444</v>
      </c>
      <c r="Z314" t="s">
        <v>20486</v>
      </c>
      <c r="AA314" t="s">
        <v>2866</v>
      </c>
    </row>
    <row r="315" spans="1:27" hidden="1" x14ac:dyDescent="0.2">
      <c r="A315" t="s">
        <v>469</v>
      </c>
      <c r="B315" t="s">
        <v>470</v>
      </c>
      <c r="C315" t="s">
        <v>471</v>
      </c>
      <c r="D315" t="s">
        <v>472</v>
      </c>
      <c r="E315" t="s">
        <v>785</v>
      </c>
      <c r="F315" t="s">
        <v>786</v>
      </c>
      <c r="G315" t="s">
        <v>475</v>
      </c>
      <c r="H315" s="2">
        <v>45807</v>
      </c>
      <c r="I315" s="2">
        <v>45807</v>
      </c>
      <c r="J315" t="s">
        <v>43</v>
      </c>
      <c r="K315" s="4">
        <v>-440.49</v>
      </c>
      <c r="L315" t="s">
        <v>9</v>
      </c>
      <c r="M315" s="4">
        <v>-440.49</v>
      </c>
      <c r="N315" t="s">
        <v>9</v>
      </c>
      <c r="O315" s="4">
        <v>-440.49</v>
      </c>
      <c r="P315" t="s">
        <v>10</v>
      </c>
      <c r="Q315" t="s">
        <v>10</v>
      </c>
      <c r="R315" t="s">
        <v>10</v>
      </c>
      <c r="S315" t="s">
        <v>10</v>
      </c>
      <c r="T315" t="s">
        <v>773</v>
      </c>
      <c r="U315" t="s">
        <v>29</v>
      </c>
      <c r="V315" t="s">
        <v>10</v>
      </c>
      <c r="W315" t="s">
        <v>10</v>
      </c>
      <c r="X315" t="s">
        <v>20474</v>
      </c>
      <c r="Y315" t="s">
        <v>20444</v>
      </c>
      <c r="Z315" t="s">
        <v>20486</v>
      </c>
      <c r="AA315" t="s">
        <v>2866</v>
      </c>
    </row>
    <row r="316" spans="1:27" hidden="1" x14ac:dyDescent="0.2">
      <c r="A316" t="s">
        <v>469</v>
      </c>
      <c r="B316" t="s">
        <v>470</v>
      </c>
      <c r="C316" t="s">
        <v>471</v>
      </c>
      <c r="D316" t="s">
        <v>472</v>
      </c>
      <c r="E316" t="s">
        <v>787</v>
      </c>
      <c r="F316" t="s">
        <v>788</v>
      </c>
      <c r="G316" t="s">
        <v>475</v>
      </c>
      <c r="H316" s="2">
        <v>45807</v>
      </c>
      <c r="I316" s="2">
        <v>45807</v>
      </c>
      <c r="J316" t="s">
        <v>43</v>
      </c>
      <c r="K316" s="4">
        <v>-859.32</v>
      </c>
      <c r="L316" t="s">
        <v>9</v>
      </c>
      <c r="M316" s="4">
        <v>-859.32</v>
      </c>
      <c r="N316" t="s">
        <v>9</v>
      </c>
      <c r="O316" s="4">
        <v>-859.32</v>
      </c>
      <c r="P316" t="s">
        <v>10</v>
      </c>
      <c r="Q316" t="s">
        <v>10</v>
      </c>
      <c r="R316" t="s">
        <v>10</v>
      </c>
      <c r="S316" t="s">
        <v>10</v>
      </c>
      <c r="T316" t="s">
        <v>773</v>
      </c>
      <c r="U316" t="s">
        <v>29</v>
      </c>
      <c r="V316" t="s">
        <v>10</v>
      </c>
      <c r="W316" t="s">
        <v>10</v>
      </c>
      <c r="X316" t="s">
        <v>20474</v>
      </c>
      <c r="Y316" t="s">
        <v>20444</v>
      </c>
      <c r="Z316" t="s">
        <v>20486</v>
      </c>
      <c r="AA316" t="s">
        <v>2866</v>
      </c>
    </row>
    <row r="317" spans="1:27" hidden="1" x14ac:dyDescent="0.2">
      <c r="A317" t="s">
        <v>469</v>
      </c>
      <c r="B317" t="s">
        <v>470</v>
      </c>
      <c r="C317" t="s">
        <v>471</v>
      </c>
      <c r="D317" t="s">
        <v>472</v>
      </c>
      <c r="E317" t="s">
        <v>789</v>
      </c>
      <c r="F317" t="s">
        <v>790</v>
      </c>
      <c r="G317" t="s">
        <v>475</v>
      </c>
      <c r="H317" s="2">
        <v>45807</v>
      </c>
      <c r="I317" s="2">
        <v>45807</v>
      </c>
      <c r="J317" t="s">
        <v>43</v>
      </c>
      <c r="K317" s="4">
        <v>-853.26</v>
      </c>
      <c r="L317" t="s">
        <v>9</v>
      </c>
      <c r="M317" s="4">
        <v>-853.26</v>
      </c>
      <c r="N317" t="s">
        <v>9</v>
      </c>
      <c r="O317" s="4">
        <v>-853.26</v>
      </c>
      <c r="P317" t="s">
        <v>10</v>
      </c>
      <c r="Q317" t="s">
        <v>10</v>
      </c>
      <c r="R317" t="s">
        <v>10</v>
      </c>
      <c r="S317" t="s">
        <v>10</v>
      </c>
      <c r="T317" t="s">
        <v>773</v>
      </c>
      <c r="U317" t="s">
        <v>29</v>
      </c>
      <c r="V317" t="s">
        <v>10</v>
      </c>
      <c r="W317" t="s">
        <v>10</v>
      </c>
      <c r="X317" t="s">
        <v>20474</v>
      </c>
      <c r="Y317" t="s">
        <v>20444</v>
      </c>
      <c r="Z317" t="s">
        <v>20486</v>
      </c>
      <c r="AA317" t="s">
        <v>2866</v>
      </c>
    </row>
    <row r="318" spans="1:27" hidden="1" x14ac:dyDescent="0.2">
      <c r="A318" t="s">
        <v>469</v>
      </c>
      <c r="B318" t="s">
        <v>470</v>
      </c>
      <c r="C318" t="s">
        <v>471</v>
      </c>
      <c r="D318" t="s">
        <v>472</v>
      </c>
      <c r="E318" t="s">
        <v>791</v>
      </c>
      <c r="F318" t="s">
        <v>792</v>
      </c>
      <c r="G318" t="s">
        <v>475</v>
      </c>
      <c r="H318" s="2">
        <v>45807</v>
      </c>
      <c r="I318" s="2">
        <v>45807</v>
      </c>
      <c r="J318" t="s">
        <v>43</v>
      </c>
      <c r="K318" s="4">
        <v>-853.26</v>
      </c>
      <c r="L318" t="s">
        <v>9</v>
      </c>
      <c r="M318" s="4">
        <v>-853.26</v>
      </c>
      <c r="N318" t="s">
        <v>9</v>
      </c>
      <c r="O318" s="4">
        <v>-853.26</v>
      </c>
      <c r="P318" t="s">
        <v>10</v>
      </c>
      <c r="Q318" t="s">
        <v>10</v>
      </c>
      <c r="R318" t="s">
        <v>10</v>
      </c>
      <c r="S318" t="s">
        <v>10</v>
      </c>
      <c r="T318" t="s">
        <v>773</v>
      </c>
      <c r="U318" t="s">
        <v>29</v>
      </c>
      <c r="V318" t="s">
        <v>10</v>
      </c>
      <c r="W318" t="s">
        <v>10</v>
      </c>
      <c r="X318" t="s">
        <v>20474</v>
      </c>
      <c r="Y318" t="s">
        <v>20444</v>
      </c>
      <c r="Z318" t="s">
        <v>20486</v>
      </c>
      <c r="AA318" t="s">
        <v>2866</v>
      </c>
    </row>
    <row r="319" spans="1:27" hidden="1" x14ac:dyDescent="0.2">
      <c r="A319" t="s">
        <v>469</v>
      </c>
      <c r="B319" t="s">
        <v>470</v>
      </c>
      <c r="C319" t="s">
        <v>471</v>
      </c>
      <c r="D319" t="s">
        <v>472</v>
      </c>
      <c r="E319" t="s">
        <v>793</v>
      </c>
      <c r="F319" t="s">
        <v>794</v>
      </c>
      <c r="G319" t="s">
        <v>475</v>
      </c>
      <c r="H319" s="2">
        <v>45807</v>
      </c>
      <c r="I319" s="2">
        <v>45807</v>
      </c>
      <c r="J319" t="s">
        <v>43</v>
      </c>
      <c r="K319" s="4">
        <v>-879.12</v>
      </c>
      <c r="L319" t="s">
        <v>9</v>
      </c>
      <c r="M319" s="4">
        <v>-879.12</v>
      </c>
      <c r="N319" t="s">
        <v>9</v>
      </c>
      <c r="O319" s="4">
        <v>-879.12</v>
      </c>
      <c r="P319" t="s">
        <v>10</v>
      </c>
      <c r="Q319" t="s">
        <v>10</v>
      </c>
      <c r="R319" t="s">
        <v>10</v>
      </c>
      <c r="S319" t="s">
        <v>10</v>
      </c>
      <c r="T319" t="s">
        <v>773</v>
      </c>
      <c r="U319" t="s">
        <v>29</v>
      </c>
      <c r="V319" t="s">
        <v>10</v>
      </c>
      <c r="W319" t="s">
        <v>10</v>
      </c>
      <c r="X319" t="s">
        <v>20474</v>
      </c>
      <c r="Y319" t="s">
        <v>20444</v>
      </c>
      <c r="Z319" t="s">
        <v>20486</v>
      </c>
      <c r="AA319" t="s">
        <v>2866</v>
      </c>
    </row>
    <row r="320" spans="1:27" hidden="1" x14ac:dyDescent="0.2">
      <c r="A320" t="s">
        <v>469</v>
      </c>
      <c r="B320" t="s">
        <v>470</v>
      </c>
      <c r="C320" t="s">
        <v>471</v>
      </c>
      <c r="D320" t="s">
        <v>472</v>
      </c>
      <c r="E320" t="s">
        <v>795</v>
      </c>
      <c r="F320" t="s">
        <v>796</v>
      </c>
      <c r="G320" t="s">
        <v>475</v>
      </c>
      <c r="H320" s="2">
        <v>45807</v>
      </c>
      <c r="I320" s="2">
        <v>45807</v>
      </c>
      <c r="J320" t="s">
        <v>43</v>
      </c>
      <c r="K320" s="4">
        <v>-449.04</v>
      </c>
      <c r="L320" t="s">
        <v>9</v>
      </c>
      <c r="M320" s="4">
        <v>-449.04</v>
      </c>
      <c r="N320" t="s">
        <v>9</v>
      </c>
      <c r="O320" s="4">
        <v>-449.04</v>
      </c>
      <c r="P320" t="s">
        <v>10</v>
      </c>
      <c r="Q320" t="s">
        <v>10</v>
      </c>
      <c r="R320" t="s">
        <v>10</v>
      </c>
      <c r="S320" t="s">
        <v>10</v>
      </c>
      <c r="T320" t="s">
        <v>773</v>
      </c>
      <c r="U320" t="s">
        <v>29</v>
      </c>
      <c r="V320" t="s">
        <v>10</v>
      </c>
      <c r="W320" t="s">
        <v>10</v>
      </c>
      <c r="X320" t="s">
        <v>20474</v>
      </c>
      <c r="Y320" t="s">
        <v>20444</v>
      </c>
      <c r="Z320" t="s">
        <v>20486</v>
      </c>
      <c r="AA320" t="s">
        <v>2866</v>
      </c>
    </row>
    <row r="321" spans="1:27" hidden="1" x14ac:dyDescent="0.2">
      <c r="A321" t="s">
        <v>469</v>
      </c>
      <c r="B321" t="s">
        <v>470</v>
      </c>
      <c r="C321" t="s">
        <v>471</v>
      </c>
      <c r="D321" t="s">
        <v>472</v>
      </c>
      <c r="E321" t="s">
        <v>797</v>
      </c>
      <c r="F321" t="s">
        <v>798</v>
      </c>
      <c r="G321" t="s">
        <v>475</v>
      </c>
      <c r="H321" s="2">
        <v>45807</v>
      </c>
      <c r="I321" s="2">
        <v>45807</v>
      </c>
      <c r="J321" t="s">
        <v>43</v>
      </c>
      <c r="K321" s="4">
        <v>-392.91</v>
      </c>
      <c r="L321" t="s">
        <v>9</v>
      </c>
      <c r="M321" s="4">
        <v>-392.91</v>
      </c>
      <c r="N321" t="s">
        <v>9</v>
      </c>
      <c r="O321" s="4">
        <v>-392.91</v>
      </c>
      <c r="P321" t="s">
        <v>10</v>
      </c>
      <c r="Q321" t="s">
        <v>10</v>
      </c>
      <c r="R321" t="s">
        <v>10</v>
      </c>
      <c r="S321" t="s">
        <v>10</v>
      </c>
      <c r="T321" t="s">
        <v>773</v>
      </c>
      <c r="U321" t="s">
        <v>29</v>
      </c>
      <c r="V321" t="s">
        <v>10</v>
      </c>
      <c r="W321" t="s">
        <v>10</v>
      </c>
      <c r="X321" t="s">
        <v>20474</v>
      </c>
      <c r="Y321" t="s">
        <v>20444</v>
      </c>
      <c r="Z321" t="s">
        <v>20486</v>
      </c>
      <c r="AA321" t="s">
        <v>2866</v>
      </c>
    </row>
    <row r="322" spans="1:27" hidden="1" x14ac:dyDescent="0.2">
      <c r="A322" t="s">
        <v>469</v>
      </c>
      <c r="B322" t="s">
        <v>470</v>
      </c>
      <c r="C322" t="s">
        <v>471</v>
      </c>
      <c r="D322" t="s">
        <v>472</v>
      </c>
      <c r="E322" t="s">
        <v>799</v>
      </c>
      <c r="F322" t="s">
        <v>800</v>
      </c>
      <c r="G322" t="s">
        <v>475</v>
      </c>
      <c r="H322" s="2">
        <v>45807</v>
      </c>
      <c r="I322" s="2">
        <v>45807</v>
      </c>
      <c r="J322" t="s">
        <v>43</v>
      </c>
      <c r="K322" s="4">
        <v>-851.64</v>
      </c>
      <c r="L322" t="s">
        <v>9</v>
      </c>
      <c r="M322" s="4">
        <v>-851.64</v>
      </c>
      <c r="N322" t="s">
        <v>9</v>
      </c>
      <c r="O322" s="4">
        <v>-851.64</v>
      </c>
      <c r="P322" t="s">
        <v>10</v>
      </c>
      <c r="Q322" t="s">
        <v>10</v>
      </c>
      <c r="R322" t="s">
        <v>10</v>
      </c>
      <c r="S322" t="s">
        <v>10</v>
      </c>
      <c r="T322" t="s">
        <v>773</v>
      </c>
      <c r="U322" t="s">
        <v>29</v>
      </c>
      <c r="V322" t="s">
        <v>10</v>
      </c>
      <c r="W322" t="s">
        <v>10</v>
      </c>
      <c r="X322" t="s">
        <v>20474</v>
      </c>
      <c r="Y322" t="s">
        <v>20444</v>
      </c>
      <c r="Z322" t="s">
        <v>20486</v>
      </c>
      <c r="AA322" t="s">
        <v>2866</v>
      </c>
    </row>
    <row r="323" spans="1:27" hidden="1" x14ac:dyDescent="0.2">
      <c r="A323" t="s">
        <v>469</v>
      </c>
      <c r="B323" t="s">
        <v>470</v>
      </c>
      <c r="C323" t="s">
        <v>471</v>
      </c>
      <c r="D323" t="s">
        <v>472</v>
      </c>
      <c r="E323" t="s">
        <v>801</v>
      </c>
      <c r="F323" t="s">
        <v>802</v>
      </c>
      <c r="G323" t="s">
        <v>475</v>
      </c>
      <c r="H323" s="2">
        <v>45807</v>
      </c>
      <c r="I323" s="2">
        <v>45807</v>
      </c>
      <c r="J323" t="s">
        <v>43</v>
      </c>
      <c r="K323" s="4">
        <v>-164.79</v>
      </c>
      <c r="L323" t="s">
        <v>9</v>
      </c>
      <c r="M323" s="4">
        <v>-164.79</v>
      </c>
      <c r="N323" t="s">
        <v>9</v>
      </c>
      <c r="O323" s="4">
        <v>-164.79</v>
      </c>
      <c r="P323" t="s">
        <v>10</v>
      </c>
      <c r="Q323" t="s">
        <v>10</v>
      </c>
      <c r="R323" t="s">
        <v>10</v>
      </c>
      <c r="S323" t="s">
        <v>10</v>
      </c>
      <c r="T323" t="s">
        <v>773</v>
      </c>
      <c r="U323" t="s">
        <v>29</v>
      </c>
      <c r="V323" t="s">
        <v>10</v>
      </c>
      <c r="W323" t="s">
        <v>10</v>
      </c>
      <c r="X323" t="s">
        <v>20474</v>
      </c>
      <c r="Y323" t="s">
        <v>20444</v>
      </c>
      <c r="Z323" t="s">
        <v>20486</v>
      </c>
      <c r="AA323" t="s">
        <v>2866</v>
      </c>
    </row>
    <row r="324" spans="1:27" hidden="1" x14ac:dyDescent="0.2">
      <c r="A324" t="s">
        <v>469</v>
      </c>
      <c r="B324" t="s">
        <v>470</v>
      </c>
      <c r="C324" t="s">
        <v>471</v>
      </c>
      <c r="D324" t="s">
        <v>472</v>
      </c>
      <c r="E324" t="s">
        <v>803</v>
      </c>
      <c r="F324" t="s">
        <v>804</v>
      </c>
      <c r="G324" t="s">
        <v>475</v>
      </c>
      <c r="H324" s="2">
        <v>45807</v>
      </c>
      <c r="I324" s="2">
        <v>45807</v>
      </c>
      <c r="J324" t="s">
        <v>43</v>
      </c>
      <c r="K324" s="4">
        <v>-880.98</v>
      </c>
      <c r="L324" t="s">
        <v>9</v>
      </c>
      <c r="M324" s="4">
        <v>-880.98</v>
      </c>
      <c r="N324" t="s">
        <v>9</v>
      </c>
      <c r="O324" s="4">
        <v>-880.98</v>
      </c>
      <c r="P324" t="s">
        <v>10</v>
      </c>
      <c r="Q324" t="s">
        <v>10</v>
      </c>
      <c r="R324" t="s">
        <v>10</v>
      </c>
      <c r="S324" t="s">
        <v>10</v>
      </c>
      <c r="T324" t="s">
        <v>773</v>
      </c>
      <c r="U324" t="s">
        <v>29</v>
      </c>
      <c r="V324" t="s">
        <v>10</v>
      </c>
      <c r="W324" t="s">
        <v>10</v>
      </c>
      <c r="X324" t="s">
        <v>20474</v>
      </c>
      <c r="Y324" t="s">
        <v>20444</v>
      </c>
      <c r="Z324" t="s">
        <v>20486</v>
      </c>
      <c r="AA324" t="s">
        <v>2866</v>
      </c>
    </row>
    <row r="325" spans="1:27" hidden="1" x14ac:dyDescent="0.2">
      <c r="A325" t="s">
        <v>469</v>
      </c>
      <c r="B325" t="s">
        <v>470</v>
      </c>
      <c r="C325" t="s">
        <v>471</v>
      </c>
      <c r="D325" t="s">
        <v>472</v>
      </c>
      <c r="E325" t="s">
        <v>805</v>
      </c>
      <c r="F325" t="s">
        <v>806</v>
      </c>
      <c r="G325" t="s">
        <v>475</v>
      </c>
      <c r="H325" s="2">
        <v>45807</v>
      </c>
      <c r="I325" s="2">
        <v>45807</v>
      </c>
      <c r="J325" t="s">
        <v>43</v>
      </c>
      <c r="K325" s="4">
        <v>-879.12</v>
      </c>
      <c r="L325" t="s">
        <v>9</v>
      </c>
      <c r="M325" s="4">
        <v>-879.12</v>
      </c>
      <c r="N325" t="s">
        <v>9</v>
      </c>
      <c r="O325" s="4">
        <v>-879.12</v>
      </c>
      <c r="P325" t="s">
        <v>10</v>
      </c>
      <c r="Q325" t="s">
        <v>10</v>
      </c>
      <c r="R325" t="s">
        <v>10</v>
      </c>
      <c r="S325" t="s">
        <v>10</v>
      </c>
      <c r="T325" t="s">
        <v>773</v>
      </c>
      <c r="U325" t="s">
        <v>29</v>
      </c>
      <c r="V325" t="s">
        <v>10</v>
      </c>
      <c r="W325" t="s">
        <v>10</v>
      </c>
      <c r="X325" t="s">
        <v>20474</v>
      </c>
      <c r="Y325" t="s">
        <v>20444</v>
      </c>
      <c r="Z325" t="s">
        <v>20486</v>
      </c>
      <c r="AA325" t="s">
        <v>2866</v>
      </c>
    </row>
    <row r="326" spans="1:27" hidden="1" x14ac:dyDescent="0.2">
      <c r="A326" t="s">
        <v>469</v>
      </c>
      <c r="B326" t="s">
        <v>470</v>
      </c>
      <c r="C326" t="s">
        <v>471</v>
      </c>
      <c r="D326" t="s">
        <v>472</v>
      </c>
      <c r="E326" t="s">
        <v>807</v>
      </c>
      <c r="F326" t="s">
        <v>808</v>
      </c>
      <c r="G326" t="s">
        <v>475</v>
      </c>
      <c r="H326" s="2">
        <v>45807</v>
      </c>
      <c r="I326" s="2">
        <v>45807</v>
      </c>
      <c r="J326" t="s">
        <v>43</v>
      </c>
      <c r="K326" s="4">
        <v>-431.16</v>
      </c>
      <c r="L326" t="s">
        <v>9</v>
      </c>
      <c r="M326" s="4">
        <v>-431.16</v>
      </c>
      <c r="N326" t="s">
        <v>9</v>
      </c>
      <c r="O326" s="4">
        <v>-431.16</v>
      </c>
      <c r="P326" t="s">
        <v>10</v>
      </c>
      <c r="Q326" t="s">
        <v>10</v>
      </c>
      <c r="R326" t="s">
        <v>10</v>
      </c>
      <c r="S326" t="s">
        <v>10</v>
      </c>
      <c r="T326" t="s">
        <v>773</v>
      </c>
      <c r="U326" t="s">
        <v>29</v>
      </c>
      <c r="V326" t="s">
        <v>10</v>
      </c>
      <c r="W326" t="s">
        <v>10</v>
      </c>
      <c r="X326" t="s">
        <v>20474</v>
      </c>
      <c r="Y326" t="s">
        <v>20444</v>
      </c>
      <c r="Z326" t="s">
        <v>20486</v>
      </c>
      <c r="AA326" t="s">
        <v>2866</v>
      </c>
    </row>
    <row r="327" spans="1:27" hidden="1" x14ac:dyDescent="0.2">
      <c r="A327" t="s">
        <v>469</v>
      </c>
      <c r="B327" t="s">
        <v>470</v>
      </c>
      <c r="C327" t="s">
        <v>471</v>
      </c>
      <c r="D327" t="s">
        <v>472</v>
      </c>
      <c r="E327" t="s">
        <v>809</v>
      </c>
      <c r="F327" t="s">
        <v>810</v>
      </c>
      <c r="G327" t="s">
        <v>475</v>
      </c>
      <c r="H327" s="2">
        <v>45807</v>
      </c>
      <c r="I327" s="2">
        <v>45807</v>
      </c>
      <c r="J327" t="s">
        <v>43</v>
      </c>
      <c r="K327" s="4">
        <v>-892.74</v>
      </c>
      <c r="L327" t="s">
        <v>9</v>
      </c>
      <c r="M327" s="4">
        <v>-892.74</v>
      </c>
      <c r="N327" t="s">
        <v>9</v>
      </c>
      <c r="O327" s="4">
        <v>-892.74</v>
      </c>
      <c r="P327" t="s">
        <v>10</v>
      </c>
      <c r="Q327" t="s">
        <v>10</v>
      </c>
      <c r="R327" t="s">
        <v>10</v>
      </c>
      <c r="S327" t="s">
        <v>10</v>
      </c>
      <c r="T327" t="s">
        <v>773</v>
      </c>
      <c r="U327" t="s">
        <v>29</v>
      </c>
      <c r="V327" t="s">
        <v>10</v>
      </c>
      <c r="W327" t="s">
        <v>10</v>
      </c>
      <c r="X327" t="s">
        <v>20474</v>
      </c>
      <c r="Y327" t="s">
        <v>20444</v>
      </c>
      <c r="Z327" t="s">
        <v>20486</v>
      </c>
      <c r="AA327" t="s">
        <v>2866</v>
      </c>
    </row>
    <row r="328" spans="1:27" hidden="1" x14ac:dyDescent="0.2">
      <c r="A328" t="s">
        <v>469</v>
      </c>
      <c r="B328" t="s">
        <v>470</v>
      </c>
      <c r="C328" t="s">
        <v>471</v>
      </c>
      <c r="D328" t="s">
        <v>472</v>
      </c>
      <c r="E328" t="s">
        <v>811</v>
      </c>
      <c r="F328" t="s">
        <v>812</v>
      </c>
      <c r="G328" t="s">
        <v>475</v>
      </c>
      <c r="H328" s="2">
        <v>45807</v>
      </c>
      <c r="I328" s="2">
        <v>45807</v>
      </c>
      <c r="J328" t="s">
        <v>43</v>
      </c>
      <c r="K328" s="4">
        <v>-839.16</v>
      </c>
      <c r="L328" t="s">
        <v>9</v>
      </c>
      <c r="M328" s="4">
        <v>-839.16</v>
      </c>
      <c r="N328" t="s">
        <v>9</v>
      </c>
      <c r="O328" s="4">
        <v>-839.16</v>
      </c>
      <c r="P328" t="s">
        <v>10</v>
      </c>
      <c r="Q328" t="s">
        <v>10</v>
      </c>
      <c r="R328" t="s">
        <v>10</v>
      </c>
      <c r="S328" t="s">
        <v>10</v>
      </c>
      <c r="T328" t="s">
        <v>773</v>
      </c>
      <c r="U328" t="s">
        <v>29</v>
      </c>
      <c r="V328" t="s">
        <v>10</v>
      </c>
      <c r="W328" t="s">
        <v>10</v>
      </c>
      <c r="X328" t="s">
        <v>20474</v>
      </c>
      <c r="Y328" t="s">
        <v>20444</v>
      </c>
      <c r="Z328" t="s">
        <v>20486</v>
      </c>
      <c r="AA328" t="s">
        <v>2866</v>
      </c>
    </row>
    <row r="329" spans="1:27" hidden="1" x14ac:dyDescent="0.2">
      <c r="A329" t="s">
        <v>469</v>
      </c>
      <c r="B329" t="s">
        <v>470</v>
      </c>
      <c r="C329" t="s">
        <v>471</v>
      </c>
      <c r="D329" t="s">
        <v>472</v>
      </c>
      <c r="E329" t="s">
        <v>813</v>
      </c>
      <c r="F329" t="s">
        <v>814</v>
      </c>
      <c r="G329" t="s">
        <v>475</v>
      </c>
      <c r="H329" s="2">
        <v>45807</v>
      </c>
      <c r="I329" s="2">
        <v>45807</v>
      </c>
      <c r="J329" t="s">
        <v>43</v>
      </c>
      <c r="K329" s="4">
        <v>-874.44</v>
      </c>
      <c r="L329" t="s">
        <v>9</v>
      </c>
      <c r="M329" s="4">
        <v>-874.44</v>
      </c>
      <c r="N329" t="s">
        <v>9</v>
      </c>
      <c r="O329" s="4">
        <v>-874.44</v>
      </c>
      <c r="P329" t="s">
        <v>10</v>
      </c>
      <c r="Q329" t="s">
        <v>10</v>
      </c>
      <c r="R329" t="s">
        <v>10</v>
      </c>
      <c r="S329" t="s">
        <v>10</v>
      </c>
      <c r="T329" t="s">
        <v>773</v>
      </c>
      <c r="U329" t="s">
        <v>29</v>
      </c>
      <c r="V329" t="s">
        <v>10</v>
      </c>
      <c r="W329" t="s">
        <v>10</v>
      </c>
      <c r="X329" t="s">
        <v>20474</v>
      </c>
      <c r="Y329" t="s">
        <v>20444</v>
      </c>
      <c r="Z329" t="s">
        <v>20486</v>
      </c>
      <c r="AA329" t="s">
        <v>2866</v>
      </c>
    </row>
    <row r="330" spans="1:27" hidden="1" x14ac:dyDescent="0.2">
      <c r="A330" t="s">
        <v>469</v>
      </c>
      <c r="B330" t="s">
        <v>470</v>
      </c>
      <c r="C330" t="s">
        <v>471</v>
      </c>
      <c r="D330" t="s">
        <v>472</v>
      </c>
      <c r="E330" t="s">
        <v>815</v>
      </c>
      <c r="F330" t="s">
        <v>816</v>
      </c>
      <c r="G330" t="s">
        <v>475</v>
      </c>
      <c r="H330" s="2">
        <v>45807</v>
      </c>
      <c r="I330" s="2">
        <v>45807</v>
      </c>
      <c r="J330" t="s">
        <v>43</v>
      </c>
      <c r="K330" s="4">
        <v>-744.48</v>
      </c>
      <c r="L330" t="s">
        <v>9</v>
      </c>
      <c r="M330" s="4">
        <v>-744.48</v>
      </c>
      <c r="N330" t="s">
        <v>9</v>
      </c>
      <c r="O330" s="4">
        <v>-744.48</v>
      </c>
      <c r="P330" t="s">
        <v>10</v>
      </c>
      <c r="Q330" t="s">
        <v>10</v>
      </c>
      <c r="R330" t="s">
        <v>10</v>
      </c>
      <c r="S330" t="s">
        <v>10</v>
      </c>
      <c r="T330" t="s">
        <v>773</v>
      </c>
      <c r="U330" t="s">
        <v>29</v>
      </c>
      <c r="V330" t="s">
        <v>10</v>
      </c>
      <c r="W330" t="s">
        <v>10</v>
      </c>
      <c r="X330" t="s">
        <v>20474</v>
      </c>
      <c r="Y330" t="s">
        <v>20444</v>
      </c>
      <c r="Z330" t="s">
        <v>20486</v>
      </c>
      <c r="AA330" t="s">
        <v>2866</v>
      </c>
    </row>
    <row r="331" spans="1:27" hidden="1" x14ac:dyDescent="0.2">
      <c r="A331" t="s">
        <v>469</v>
      </c>
      <c r="B331" t="s">
        <v>470</v>
      </c>
      <c r="C331" t="s">
        <v>471</v>
      </c>
      <c r="D331" t="s">
        <v>472</v>
      </c>
      <c r="E331" t="s">
        <v>817</v>
      </c>
      <c r="F331" t="s">
        <v>818</v>
      </c>
      <c r="G331" t="s">
        <v>475</v>
      </c>
      <c r="H331" s="2">
        <v>45807</v>
      </c>
      <c r="I331" s="2">
        <v>45807</v>
      </c>
      <c r="J331" t="s">
        <v>43</v>
      </c>
      <c r="K331" s="4">
        <v>-851.13</v>
      </c>
      <c r="L331" t="s">
        <v>9</v>
      </c>
      <c r="M331" s="4">
        <v>-851.13</v>
      </c>
      <c r="N331" t="s">
        <v>9</v>
      </c>
      <c r="O331" s="4">
        <v>-851.13</v>
      </c>
      <c r="P331" t="s">
        <v>10</v>
      </c>
      <c r="Q331" t="s">
        <v>10</v>
      </c>
      <c r="R331" t="s">
        <v>10</v>
      </c>
      <c r="S331" t="s">
        <v>10</v>
      </c>
      <c r="T331" t="s">
        <v>773</v>
      </c>
      <c r="U331" t="s">
        <v>29</v>
      </c>
      <c r="V331" t="s">
        <v>10</v>
      </c>
      <c r="W331" t="s">
        <v>10</v>
      </c>
      <c r="X331" t="s">
        <v>20474</v>
      </c>
      <c r="Y331" t="s">
        <v>20444</v>
      </c>
      <c r="Z331" t="s">
        <v>20486</v>
      </c>
      <c r="AA331" t="s">
        <v>2866</v>
      </c>
    </row>
    <row r="332" spans="1:27" hidden="1" x14ac:dyDescent="0.2">
      <c r="A332" t="s">
        <v>469</v>
      </c>
      <c r="B332" t="s">
        <v>470</v>
      </c>
      <c r="C332" t="s">
        <v>471</v>
      </c>
      <c r="D332" t="s">
        <v>472</v>
      </c>
      <c r="E332" t="s">
        <v>819</v>
      </c>
      <c r="F332" t="s">
        <v>820</v>
      </c>
      <c r="G332" t="s">
        <v>475</v>
      </c>
      <c r="H332" s="2">
        <v>45807</v>
      </c>
      <c r="I332" s="2">
        <v>45807</v>
      </c>
      <c r="J332" t="s">
        <v>43</v>
      </c>
      <c r="K332" s="4">
        <v>-779.25</v>
      </c>
      <c r="L332" t="s">
        <v>9</v>
      </c>
      <c r="M332" s="4">
        <v>-779.25</v>
      </c>
      <c r="N332" t="s">
        <v>9</v>
      </c>
      <c r="O332" s="4">
        <v>-779.25</v>
      </c>
      <c r="P332" t="s">
        <v>10</v>
      </c>
      <c r="Q332" t="s">
        <v>10</v>
      </c>
      <c r="R332" t="s">
        <v>10</v>
      </c>
      <c r="S332" t="s">
        <v>10</v>
      </c>
      <c r="T332" t="s">
        <v>773</v>
      </c>
      <c r="U332" t="s">
        <v>29</v>
      </c>
      <c r="V332" t="s">
        <v>10</v>
      </c>
      <c r="W332" t="s">
        <v>10</v>
      </c>
      <c r="X332" t="s">
        <v>20474</v>
      </c>
      <c r="Y332" t="s">
        <v>20444</v>
      </c>
      <c r="Z332" t="s">
        <v>20486</v>
      </c>
      <c r="AA332" t="s">
        <v>2866</v>
      </c>
    </row>
    <row r="333" spans="1:27" hidden="1" x14ac:dyDescent="0.2">
      <c r="A333" t="s">
        <v>469</v>
      </c>
      <c r="B333" t="s">
        <v>470</v>
      </c>
      <c r="C333" t="s">
        <v>471</v>
      </c>
      <c r="D333" t="s">
        <v>472</v>
      </c>
      <c r="E333" t="s">
        <v>821</v>
      </c>
      <c r="F333" t="s">
        <v>822</v>
      </c>
      <c r="G333" t="s">
        <v>475</v>
      </c>
      <c r="H333" s="2">
        <v>45807</v>
      </c>
      <c r="I333" s="2">
        <v>45807</v>
      </c>
      <c r="J333" t="s">
        <v>43</v>
      </c>
      <c r="K333" s="4">
        <v>-879.12</v>
      </c>
      <c r="L333" t="s">
        <v>9</v>
      </c>
      <c r="M333" s="4">
        <v>-879.12</v>
      </c>
      <c r="N333" t="s">
        <v>9</v>
      </c>
      <c r="O333" s="4">
        <v>-879.12</v>
      </c>
      <c r="P333" t="s">
        <v>10</v>
      </c>
      <c r="Q333" t="s">
        <v>10</v>
      </c>
      <c r="R333" t="s">
        <v>10</v>
      </c>
      <c r="S333" t="s">
        <v>10</v>
      </c>
      <c r="T333" t="s">
        <v>773</v>
      </c>
      <c r="U333" t="s">
        <v>29</v>
      </c>
      <c r="V333" t="s">
        <v>10</v>
      </c>
      <c r="W333" t="s">
        <v>10</v>
      </c>
      <c r="X333" t="s">
        <v>20474</v>
      </c>
      <c r="Y333" t="s">
        <v>20444</v>
      </c>
      <c r="Z333" t="s">
        <v>20486</v>
      </c>
      <c r="AA333" t="s">
        <v>2866</v>
      </c>
    </row>
    <row r="334" spans="1:27" hidden="1" x14ac:dyDescent="0.2">
      <c r="A334" t="s">
        <v>469</v>
      </c>
      <c r="B334" t="s">
        <v>470</v>
      </c>
      <c r="C334" t="s">
        <v>471</v>
      </c>
      <c r="D334" t="s">
        <v>472</v>
      </c>
      <c r="E334" t="s">
        <v>774</v>
      </c>
      <c r="F334" t="s">
        <v>823</v>
      </c>
      <c r="G334" t="s">
        <v>160</v>
      </c>
      <c r="H334" s="2">
        <v>45807</v>
      </c>
      <c r="I334" s="2">
        <v>45807</v>
      </c>
      <c r="J334" t="s">
        <v>43</v>
      </c>
      <c r="K334" s="4">
        <v>876.09</v>
      </c>
      <c r="L334" t="s">
        <v>9</v>
      </c>
      <c r="M334" s="4">
        <v>876.09</v>
      </c>
      <c r="N334" t="s">
        <v>9</v>
      </c>
      <c r="O334" s="4">
        <v>876.09</v>
      </c>
      <c r="P334" t="s">
        <v>10</v>
      </c>
      <c r="Q334" t="s">
        <v>824</v>
      </c>
      <c r="R334" t="s">
        <v>774</v>
      </c>
      <c r="S334" t="s">
        <v>10</v>
      </c>
      <c r="T334" t="s">
        <v>773</v>
      </c>
      <c r="U334" t="s">
        <v>29</v>
      </c>
      <c r="V334" t="s">
        <v>10</v>
      </c>
      <c r="W334" t="s">
        <v>10</v>
      </c>
      <c r="X334" t="s">
        <v>20474</v>
      </c>
      <c r="Y334" t="s">
        <v>20444</v>
      </c>
      <c r="Z334" t="s">
        <v>20486</v>
      </c>
      <c r="AA334" t="s">
        <v>2866</v>
      </c>
    </row>
    <row r="335" spans="1:27" hidden="1" x14ac:dyDescent="0.2">
      <c r="A335" t="s">
        <v>469</v>
      </c>
      <c r="B335" t="s">
        <v>470</v>
      </c>
      <c r="C335" t="s">
        <v>471</v>
      </c>
      <c r="D335" t="s">
        <v>472</v>
      </c>
      <c r="E335" t="s">
        <v>825</v>
      </c>
      <c r="F335" t="s">
        <v>826</v>
      </c>
      <c r="G335" t="s">
        <v>475</v>
      </c>
      <c r="H335" s="2">
        <v>45807</v>
      </c>
      <c r="I335" s="2">
        <v>45817</v>
      </c>
      <c r="J335" t="s">
        <v>43</v>
      </c>
      <c r="K335" s="4">
        <v>-876.09</v>
      </c>
      <c r="L335" t="s">
        <v>9</v>
      </c>
      <c r="M335" s="4">
        <v>-876.09</v>
      </c>
      <c r="N335" t="s">
        <v>9</v>
      </c>
      <c r="O335" s="4">
        <v>-876.09</v>
      </c>
      <c r="P335" t="s">
        <v>10</v>
      </c>
      <c r="Q335" t="s">
        <v>10</v>
      </c>
      <c r="R335" t="s">
        <v>10</v>
      </c>
      <c r="S335" t="s">
        <v>10</v>
      </c>
      <c r="T335" t="s">
        <v>773</v>
      </c>
      <c r="U335" t="s">
        <v>34</v>
      </c>
      <c r="V335" t="s">
        <v>10</v>
      </c>
      <c r="W335" t="s">
        <v>10</v>
      </c>
      <c r="X335" t="s">
        <v>20474</v>
      </c>
      <c r="Y335" t="s">
        <v>20444</v>
      </c>
      <c r="Z335" t="s">
        <v>20486</v>
      </c>
      <c r="AA335" t="s">
        <v>2866</v>
      </c>
    </row>
    <row r="336" spans="1:27" hidden="1" x14ac:dyDescent="0.2">
      <c r="A336" t="s">
        <v>469</v>
      </c>
      <c r="B336" t="s">
        <v>470</v>
      </c>
      <c r="C336" t="s">
        <v>471</v>
      </c>
      <c r="D336" t="s">
        <v>472</v>
      </c>
      <c r="E336" t="s">
        <v>827</v>
      </c>
      <c r="F336" t="s">
        <v>828</v>
      </c>
      <c r="G336" t="s">
        <v>475</v>
      </c>
      <c r="H336" s="2">
        <v>45835</v>
      </c>
      <c r="I336" s="2">
        <v>45835</v>
      </c>
      <c r="J336" t="s">
        <v>43</v>
      </c>
      <c r="K336" s="4">
        <v>-880.98</v>
      </c>
      <c r="L336" t="s">
        <v>9</v>
      </c>
      <c r="M336" s="4">
        <v>-880.98</v>
      </c>
      <c r="N336" t="s">
        <v>9</v>
      </c>
      <c r="O336" s="4">
        <v>-880.98</v>
      </c>
      <c r="P336" t="s">
        <v>10</v>
      </c>
      <c r="Q336" t="s">
        <v>10</v>
      </c>
      <c r="R336" t="s">
        <v>10</v>
      </c>
      <c r="S336" t="s">
        <v>10</v>
      </c>
      <c r="T336" t="s">
        <v>476</v>
      </c>
      <c r="U336" t="s">
        <v>34</v>
      </c>
      <c r="V336" t="s">
        <v>10</v>
      </c>
      <c r="W336" t="s">
        <v>10</v>
      </c>
      <c r="X336" t="s">
        <v>20474</v>
      </c>
      <c r="Y336" t="s">
        <v>20444</v>
      </c>
      <c r="Z336" t="s">
        <v>20486</v>
      </c>
      <c r="AA336" t="s">
        <v>2866</v>
      </c>
    </row>
    <row r="337" spans="1:27" hidden="1" x14ac:dyDescent="0.2">
      <c r="A337" t="s">
        <v>469</v>
      </c>
      <c r="B337" t="s">
        <v>470</v>
      </c>
      <c r="C337" t="s">
        <v>471</v>
      </c>
      <c r="D337" t="s">
        <v>472</v>
      </c>
      <c r="E337" t="s">
        <v>829</v>
      </c>
      <c r="F337" t="s">
        <v>830</v>
      </c>
      <c r="G337" t="s">
        <v>475</v>
      </c>
      <c r="H337" s="2">
        <v>45835</v>
      </c>
      <c r="I337" s="2">
        <v>45835</v>
      </c>
      <c r="J337" t="s">
        <v>43</v>
      </c>
      <c r="K337" s="4">
        <v>-880.98</v>
      </c>
      <c r="L337" t="s">
        <v>9</v>
      </c>
      <c r="M337" s="4">
        <v>-880.98</v>
      </c>
      <c r="N337" t="s">
        <v>9</v>
      </c>
      <c r="O337" s="4">
        <v>-880.98</v>
      </c>
      <c r="P337" t="s">
        <v>10</v>
      </c>
      <c r="Q337" t="s">
        <v>10</v>
      </c>
      <c r="R337" t="s">
        <v>10</v>
      </c>
      <c r="S337" t="s">
        <v>10</v>
      </c>
      <c r="T337" t="s">
        <v>476</v>
      </c>
      <c r="U337" t="s">
        <v>34</v>
      </c>
      <c r="V337" t="s">
        <v>10</v>
      </c>
      <c r="W337" t="s">
        <v>10</v>
      </c>
      <c r="X337" t="s">
        <v>20474</v>
      </c>
      <c r="Y337" t="s">
        <v>20444</v>
      </c>
      <c r="Z337" t="s">
        <v>20486</v>
      </c>
      <c r="AA337" t="s">
        <v>2866</v>
      </c>
    </row>
    <row r="338" spans="1:27" hidden="1" x14ac:dyDescent="0.2">
      <c r="A338" t="s">
        <v>469</v>
      </c>
      <c r="B338" t="s">
        <v>470</v>
      </c>
      <c r="C338" t="s">
        <v>471</v>
      </c>
      <c r="D338" t="s">
        <v>472</v>
      </c>
      <c r="E338" t="s">
        <v>831</v>
      </c>
      <c r="F338" t="s">
        <v>832</v>
      </c>
      <c r="G338" t="s">
        <v>475</v>
      </c>
      <c r="H338" s="2">
        <v>45835</v>
      </c>
      <c r="I338" s="2">
        <v>45835</v>
      </c>
      <c r="J338" t="s">
        <v>43</v>
      </c>
      <c r="K338" s="4">
        <v>-880.35</v>
      </c>
      <c r="L338" t="s">
        <v>9</v>
      </c>
      <c r="M338" s="4">
        <v>-880.35</v>
      </c>
      <c r="N338" t="s">
        <v>9</v>
      </c>
      <c r="O338" s="4">
        <v>-880.35</v>
      </c>
      <c r="P338" t="s">
        <v>10</v>
      </c>
      <c r="Q338" t="s">
        <v>10</v>
      </c>
      <c r="R338" t="s">
        <v>10</v>
      </c>
      <c r="S338" t="s">
        <v>10</v>
      </c>
      <c r="T338" t="s">
        <v>476</v>
      </c>
      <c r="U338" t="s">
        <v>34</v>
      </c>
      <c r="V338" t="s">
        <v>10</v>
      </c>
      <c r="W338" t="s">
        <v>10</v>
      </c>
      <c r="X338" t="s">
        <v>20474</v>
      </c>
      <c r="Y338" t="s">
        <v>20444</v>
      </c>
      <c r="Z338" t="s">
        <v>20486</v>
      </c>
      <c r="AA338" t="s">
        <v>2866</v>
      </c>
    </row>
    <row r="339" spans="1:27" hidden="1" x14ac:dyDescent="0.2">
      <c r="A339" t="s">
        <v>469</v>
      </c>
      <c r="B339" t="s">
        <v>470</v>
      </c>
      <c r="C339" t="s">
        <v>471</v>
      </c>
      <c r="D339" t="s">
        <v>472</v>
      </c>
      <c r="E339" t="s">
        <v>833</v>
      </c>
      <c r="F339" t="s">
        <v>834</v>
      </c>
      <c r="G339" t="s">
        <v>475</v>
      </c>
      <c r="H339" s="2">
        <v>45835</v>
      </c>
      <c r="I339" s="2">
        <v>45835</v>
      </c>
      <c r="J339" t="s">
        <v>43</v>
      </c>
      <c r="K339" s="4">
        <v>-879.12</v>
      </c>
      <c r="L339" t="s">
        <v>9</v>
      </c>
      <c r="M339" s="4">
        <v>-879.12</v>
      </c>
      <c r="N339" t="s">
        <v>9</v>
      </c>
      <c r="O339" s="4">
        <v>-879.12</v>
      </c>
      <c r="P339" t="s">
        <v>10</v>
      </c>
      <c r="Q339" t="s">
        <v>10</v>
      </c>
      <c r="R339" t="s">
        <v>10</v>
      </c>
      <c r="S339" t="s">
        <v>10</v>
      </c>
      <c r="T339" t="s">
        <v>476</v>
      </c>
      <c r="U339" t="s">
        <v>34</v>
      </c>
      <c r="V339" t="s">
        <v>10</v>
      </c>
      <c r="W339" t="s">
        <v>10</v>
      </c>
      <c r="X339" t="s">
        <v>20474</v>
      </c>
      <c r="Y339" t="s">
        <v>20444</v>
      </c>
      <c r="Z339" t="s">
        <v>20486</v>
      </c>
      <c r="AA339" t="s">
        <v>2866</v>
      </c>
    </row>
    <row r="340" spans="1:27" hidden="1" x14ac:dyDescent="0.2">
      <c r="A340" t="s">
        <v>469</v>
      </c>
      <c r="B340" t="s">
        <v>470</v>
      </c>
      <c r="C340" t="s">
        <v>471</v>
      </c>
      <c r="D340" t="s">
        <v>472</v>
      </c>
      <c r="E340" t="s">
        <v>835</v>
      </c>
      <c r="F340" t="s">
        <v>836</v>
      </c>
      <c r="G340" t="s">
        <v>475</v>
      </c>
      <c r="H340" s="2">
        <v>45835</v>
      </c>
      <c r="I340" s="2">
        <v>45835</v>
      </c>
      <c r="J340" t="s">
        <v>43</v>
      </c>
      <c r="K340" s="4">
        <v>-880.62</v>
      </c>
      <c r="L340" t="s">
        <v>9</v>
      </c>
      <c r="M340" s="4">
        <v>-880.62</v>
      </c>
      <c r="N340" t="s">
        <v>9</v>
      </c>
      <c r="O340" s="4">
        <v>-880.62</v>
      </c>
      <c r="P340" t="s">
        <v>10</v>
      </c>
      <c r="Q340" t="s">
        <v>10</v>
      </c>
      <c r="R340" t="s">
        <v>10</v>
      </c>
      <c r="S340" t="s">
        <v>10</v>
      </c>
      <c r="T340" t="s">
        <v>476</v>
      </c>
      <c r="U340" t="s">
        <v>34</v>
      </c>
      <c r="V340" t="s">
        <v>10</v>
      </c>
      <c r="W340" t="s">
        <v>10</v>
      </c>
      <c r="X340" t="s">
        <v>20474</v>
      </c>
      <c r="Y340" t="s">
        <v>20444</v>
      </c>
      <c r="Z340" t="s">
        <v>20486</v>
      </c>
      <c r="AA340" t="s">
        <v>2866</v>
      </c>
    </row>
    <row r="341" spans="1:27" hidden="1" x14ac:dyDescent="0.2">
      <c r="A341" t="s">
        <v>469</v>
      </c>
      <c r="B341" t="s">
        <v>470</v>
      </c>
      <c r="C341" t="s">
        <v>471</v>
      </c>
      <c r="D341" t="s">
        <v>472</v>
      </c>
      <c r="E341" t="s">
        <v>837</v>
      </c>
      <c r="F341" t="s">
        <v>838</v>
      </c>
      <c r="G341" t="s">
        <v>475</v>
      </c>
      <c r="H341" s="2">
        <v>45835</v>
      </c>
      <c r="I341" s="2">
        <v>45835</v>
      </c>
      <c r="J341" t="s">
        <v>43</v>
      </c>
      <c r="K341" s="4">
        <v>-123.87</v>
      </c>
      <c r="L341" t="s">
        <v>9</v>
      </c>
      <c r="M341" s="4">
        <v>-123.87</v>
      </c>
      <c r="N341" t="s">
        <v>9</v>
      </c>
      <c r="O341" s="4">
        <v>-123.87</v>
      </c>
      <c r="P341" t="s">
        <v>10</v>
      </c>
      <c r="Q341" t="s">
        <v>10</v>
      </c>
      <c r="R341" t="s">
        <v>10</v>
      </c>
      <c r="S341" t="s">
        <v>10</v>
      </c>
      <c r="T341" t="s">
        <v>476</v>
      </c>
      <c r="U341" t="s">
        <v>34</v>
      </c>
      <c r="V341" t="s">
        <v>10</v>
      </c>
      <c r="W341" t="s">
        <v>10</v>
      </c>
      <c r="X341" t="s">
        <v>20474</v>
      </c>
      <c r="Y341" t="s">
        <v>20444</v>
      </c>
      <c r="Z341" t="s">
        <v>20486</v>
      </c>
      <c r="AA341" t="s">
        <v>2866</v>
      </c>
    </row>
    <row r="342" spans="1:27" hidden="1" x14ac:dyDescent="0.2">
      <c r="A342" t="s">
        <v>469</v>
      </c>
      <c r="B342" t="s">
        <v>470</v>
      </c>
      <c r="C342" t="s">
        <v>471</v>
      </c>
      <c r="D342" t="s">
        <v>472</v>
      </c>
      <c r="E342" t="s">
        <v>839</v>
      </c>
      <c r="F342" t="s">
        <v>840</v>
      </c>
      <c r="G342" t="s">
        <v>475</v>
      </c>
      <c r="H342" s="2">
        <v>45835</v>
      </c>
      <c r="I342" s="2">
        <v>45835</v>
      </c>
      <c r="J342" t="s">
        <v>43</v>
      </c>
      <c r="K342" s="4">
        <v>-879.12</v>
      </c>
      <c r="L342" t="s">
        <v>9</v>
      </c>
      <c r="M342" s="4">
        <v>-879.12</v>
      </c>
      <c r="N342" t="s">
        <v>9</v>
      </c>
      <c r="O342" s="4">
        <v>-879.12</v>
      </c>
      <c r="P342" t="s">
        <v>10</v>
      </c>
      <c r="Q342" t="s">
        <v>10</v>
      </c>
      <c r="R342" t="s">
        <v>10</v>
      </c>
      <c r="S342" t="s">
        <v>10</v>
      </c>
      <c r="T342" t="s">
        <v>476</v>
      </c>
      <c r="U342" t="s">
        <v>34</v>
      </c>
      <c r="V342" t="s">
        <v>10</v>
      </c>
      <c r="W342" t="s">
        <v>10</v>
      </c>
      <c r="X342" t="s">
        <v>20474</v>
      </c>
      <c r="Y342" t="s">
        <v>20444</v>
      </c>
      <c r="Z342" t="s">
        <v>20486</v>
      </c>
      <c r="AA342" t="s">
        <v>2866</v>
      </c>
    </row>
    <row r="343" spans="1:27" hidden="1" x14ac:dyDescent="0.2">
      <c r="A343" t="s">
        <v>469</v>
      </c>
      <c r="B343" t="s">
        <v>470</v>
      </c>
      <c r="C343" t="s">
        <v>471</v>
      </c>
      <c r="D343" t="s">
        <v>472</v>
      </c>
      <c r="E343" t="s">
        <v>841</v>
      </c>
      <c r="F343" t="s">
        <v>842</v>
      </c>
      <c r="G343" t="s">
        <v>475</v>
      </c>
      <c r="H343" s="2">
        <v>45835</v>
      </c>
      <c r="I343" s="2">
        <v>45835</v>
      </c>
      <c r="J343" t="s">
        <v>43</v>
      </c>
      <c r="K343" s="4">
        <v>-879.12</v>
      </c>
      <c r="L343" t="s">
        <v>9</v>
      </c>
      <c r="M343" s="4">
        <v>-879.12</v>
      </c>
      <c r="N343" t="s">
        <v>9</v>
      </c>
      <c r="O343" s="4">
        <v>-879.12</v>
      </c>
      <c r="P343" t="s">
        <v>10</v>
      </c>
      <c r="Q343" t="s">
        <v>10</v>
      </c>
      <c r="R343" t="s">
        <v>10</v>
      </c>
      <c r="S343" t="s">
        <v>10</v>
      </c>
      <c r="T343" t="s">
        <v>476</v>
      </c>
      <c r="U343" t="s">
        <v>34</v>
      </c>
      <c r="V343" t="s">
        <v>10</v>
      </c>
      <c r="W343" t="s">
        <v>10</v>
      </c>
      <c r="X343" t="s">
        <v>20474</v>
      </c>
      <c r="Y343" t="s">
        <v>20444</v>
      </c>
      <c r="Z343" t="s">
        <v>20486</v>
      </c>
      <c r="AA343" t="s">
        <v>2866</v>
      </c>
    </row>
    <row r="344" spans="1:27" hidden="1" x14ac:dyDescent="0.2">
      <c r="A344" t="s">
        <v>469</v>
      </c>
      <c r="B344" t="s">
        <v>470</v>
      </c>
      <c r="C344" t="s">
        <v>471</v>
      </c>
      <c r="D344" t="s">
        <v>472</v>
      </c>
      <c r="E344" t="s">
        <v>843</v>
      </c>
      <c r="F344" t="s">
        <v>844</v>
      </c>
      <c r="G344" t="s">
        <v>475</v>
      </c>
      <c r="H344" s="2">
        <v>45835</v>
      </c>
      <c r="I344" s="2">
        <v>45835</v>
      </c>
      <c r="J344" t="s">
        <v>43</v>
      </c>
      <c r="K344" s="4">
        <v>-870.78</v>
      </c>
      <c r="L344" t="s">
        <v>9</v>
      </c>
      <c r="M344" s="4">
        <v>-870.78</v>
      </c>
      <c r="N344" t="s">
        <v>9</v>
      </c>
      <c r="O344" s="4">
        <v>-870.78</v>
      </c>
      <c r="P344" t="s">
        <v>10</v>
      </c>
      <c r="Q344" t="s">
        <v>10</v>
      </c>
      <c r="R344" t="s">
        <v>10</v>
      </c>
      <c r="S344" t="s">
        <v>10</v>
      </c>
      <c r="T344" t="s">
        <v>476</v>
      </c>
      <c r="U344" t="s">
        <v>34</v>
      </c>
      <c r="V344" t="s">
        <v>10</v>
      </c>
      <c r="W344" t="s">
        <v>10</v>
      </c>
      <c r="X344" t="s">
        <v>20474</v>
      </c>
      <c r="Y344" t="s">
        <v>20444</v>
      </c>
      <c r="Z344" t="s">
        <v>20486</v>
      </c>
      <c r="AA344" t="s">
        <v>2866</v>
      </c>
    </row>
    <row r="345" spans="1:27" hidden="1" x14ac:dyDescent="0.2">
      <c r="A345" t="s">
        <v>469</v>
      </c>
      <c r="B345" t="s">
        <v>470</v>
      </c>
      <c r="C345" t="s">
        <v>471</v>
      </c>
      <c r="D345" t="s">
        <v>472</v>
      </c>
      <c r="E345" t="s">
        <v>845</v>
      </c>
      <c r="F345" t="s">
        <v>846</v>
      </c>
      <c r="G345" t="s">
        <v>475</v>
      </c>
      <c r="H345" s="2">
        <v>45835</v>
      </c>
      <c r="I345" s="2">
        <v>45835</v>
      </c>
      <c r="J345" t="s">
        <v>43</v>
      </c>
      <c r="K345" s="4">
        <v>-860.82</v>
      </c>
      <c r="L345" t="s">
        <v>9</v>
      </c>
      <c r="M345" s="4">
        <v>-860.82</v>
      </c>
      <c r="N345" t="s">
        <v>9</v>
      </c>
      <c r="O345" s="4">
        <v>-860.82</v>
      </c>
      <c r="P345" t="s">
        <v>10</v>
      </c>
      <c r="Q345" t="s">
        <v>10</v>
      </c>
      <c r="R345" t="s">
        <v>10</v>
      </c>
      <c r="S345" t="s">
        <v>10</v>
      </c>
      <c r="T345" t="s">
        <v>476</v>
      </c>
      <c r="U345" t="s">
        <v>34</v>
      </c>
      <c r="V345" t="s">
        <v>10</v>
      </c>
      <c r="W345" t="s">
        <v>10</v>
      </c>
      <c r="X345" t="s">
        <v>20474</v>
      </c>
      <c r="Y345" t="s">
        <v>20444</v>
      </c>
      <c r="Z345" t="s">
        <v>20486</v>
      </c>
      <c r="AA345" t="s">
        <v>2866</v>
      </c>
    </row>
    <row r="346" spans="1:27" hidden="1" x14ac:dyDescent="0.2">
      <c r="A346" t="s">
        <v>469</v>
      </c>
      <c r="B346" t="s">
        <v>470</v>
      </c>
      <c r="C346" t="s">
        <v>471</v>
      </c>
      <c r="D346" t="s">
        <v>472</v>
      </c>
      <c r="E346" t="s">
        <v>847</v>
      </c>
      <c r="F346" t="s">
        <v>848</v>
      </c>
      <c r="G346" t="s">
        <v>475</v>
      </c>
      <c r="H346" s="2">
        <v>45835</v>
      </c>
      <c r="I346" s="2">
        <v>45835</v>
      </c>
      <c r="J346" t="s">
        <v>43</v>
      </c>
      <c r="K346" s="4">
        <v>-848.49</v>
      </c>
      <c r="L346" t="s">
        <v>9</v>
      </c>
      <c r="M346" s="4">
        <v>-848.49</v>
      </c>
      <c r="N346" t="s">
        <v>9</v>
      </c>
      <c r="O346" s="4">
        <v>-848.49</v>
      </c>
      <c r="P346" t="s">
        <v>10</v>
      </c>
      <c r="Q346" t="s">
        <v>10</v>
      </c>
      <c r="R346" t="s">
        <v>10</v>
      </c>
      <c r="S346" t="s">
        <v>10</v>
      </c>
      <c r="T346" t="s">
        <v>476</v>
      </c>
      <c r="U346" t="s">
        <v>34</v>
      </c>
      <c r="V346" t="s">
        <v>10</v>
      </c>
      <c r="W346" t="s">
        <v>10</v>
      </c>
      <c r="X346" t="s">
        <v>20474</v>
      </c>
      <c r="Y346" t="s">
        <v>20444</v>
      </c>
      <c r="Z346" t="s">
        <v>20486</v>
      </c>
      <c r="AA346" t="s">
        <v>2866</v>
      </c>
    </row>
    <row r="347" spans="1:27" hidden="1" x14ac:dyDescent="0.2">
      <c r="A347" t="s">
        <v>469</v>
      </c>
      <c r="B347" t="s">
        <v>470</v>
      </c>
      <c r="C347" t="s">
        <v>471</v>
      </c>
      <c r="D347" t="s">
        <v>472</v>
      </c>
      <c r="E347" t="s">
        <v>849</v>
      </c>
      <c r="F347" t="s">
        <v>850</v>
      </c>
      <c r="G347" t="s">
        <v>475</v>
      </c>
      <c r="H347" s="2">
        <v>45835</v>
      </c>
      <c r="I347" s="2">
        <v>45835</v>
      </c>
      <c r="J347" t="s">
        <v>43</v>
      </c>
      <c r="K347" s="4">
        <v>-871.41</v>
      </c>
      <c r="L347" t="s">
        <v>9</v>
      </c>
      <c r="M347" s="4">
        <v>-871.41</v>
      </c>
      <c r="N347" t="s">
        <v>9</v>
      </c>
      <c r="O347" s="4">
        <v>-871.41</v>
      </c>
      <c r="P347" t="s">
        <v>10</v>
      </c>
      <c r="Q347" t="s">
        <v>10</v>
      </c>
      <c r="R347" t="s">
        <v>10</v>
      </c>
      <c r="S347" t="s">
        <v>10</v>
      </c>
      <c r="T347" t="s">
        <v>476</v>
      </c>
      <c r="U347" t="s">
        <v>34</v>
      </c>
      <c r="V347" t="s">
        <v>10</v>
      </c>
      <c r="W347" t="s">
        <v>10</v>
      </c>
      <c r="X347" t="s">
        <v>20474</v>
      </c>
      <c r="Y347" t="s">
        <v>20444</v>
      </c>
      <c r="Z347" t="s">
        <v>20486</v>
      </c>
      <c r="AA347" t="s">
        <v>2866</v>
      </c>
    </row>
    <row r="348" spans="1:27" hidden="1" x14ac:dyDescent="0.2">
      <c r="A348" t="s">
        <v>469</v>
      </c>
      <c r="B348" t="s">
        <v>470</v>
      </c>
      <c r="C348" t="s">
        <v>471</v>
      </c>
      <c r="D348" t="s">
        <v>472</v>
      </c>
      <c r="E348" t="s">
        <v>851</v>
      </c>
      <c r="F348" t="s">
        <v>852</v>
      </c>
      <c r="G348" t="s">
        <v>475</v>
      </c>
      <c r="H348" s="2">
        <v>45835</v>
      </c>
      <c r="I348" s="2">
        <v>45835</v>
      </c>
      <c r="J348" t="s">
        <v>43</v>
      </c>
      <c r="K348" s="4">
        <v>-871.29</v>
      </c>
      <c r="L348" t="s">
        <v>9</v>
      </c>
      <c r="M348" s="4">
        <v>-871.29</v>
      </c>
      <c r="N348" t="s">
        <v>9</v>
      </c>
      <c r="O348" s="4">
        <v>-871.29</v>
      </c>
      <c r="P348" t="s">
        <v>10</v>
      </c>
      <c r="Q348" t="s">
        <v>10</v>
      </c>
      <c r="R348" t="s">
        <v>10</v>
      </c>
      <c r="S348" t="s">
        <v>10</v>
      </c>
      <c r="T348" t="s">
        <v>476</v>
      </c>
      <c r="U348" t="s">
        <v>34</v>
      </c>
      <c r="V348" t="s">
        <v>10</v>
      </c>
      <c r="W348" t="s">
        <v>10</v>
      </c>
      <c r="X348" t="s">
        <v>20474</v>
      </c>
      <c r="Y348" t="s">
        <v>20444</v>
      </c>
      <c r="Z348" t="s">
        <v>20486</v>
      </c>
      <c r="AA348" t="s">
        <v>2866</v>
      </c>
    </row>
    <row r="349" spans="1:27" hidden="1" x14ac:dyDescent="0.2">
      <c r="A349" t="s">
        <v>469</v>
      </c>
      <c r="B349" t="s">
        <v>470</v>
      </c>
      <c r="C349" t="s">
        <v>471</v>
      </c>
      <c r="D349" t="s">
        <v>472</v>
      </c>
      <c r="E349" t="s">
        <v>853</v>
      </c>
      <c r="F349" t="s">
        <v>854</v>
      </c>
      <c r="G349" t="s">
        <v>475</v>
      </c>
      <c r="H349" s="2">
        <v>45835</v>
      </c>
      <c r="I349" s="2">
        <v>45835</v>
      </c>
      <c r="J349" t="s">
        <v>43</v>
      </c>
      <c r="K349" s="4">
        <v>-860.46</v>
      </c>
      <c r="L349" t="s">
        <v>9</v>
      </c>
      <c r="M349" s="4">
        <v>-860.46</v>
      </c>
      <c r="N349" t="s">
        <v>9</v>
      </c>
      <c r="O349" s="4">
        <v>-860.46</v>
      </c>
      <c r="P349" t="s">
        <v>10</v>
      </c>
      <c r="Q349" t="s">
        <v>10</v>
      </c>
      <c r="R349" t="s">
        <v>10</v>
      </c>
      <c r="S349" t="s">
        <v>10</v>
      </c>
      <c r="T349" t="s">
        <v>476</v>
      </c>
      <c r="U349" t="s">
        <v>34</v>
      </c>
      <c r="V349" t="s">
        <v>10</v>
      </c>
      <c r="W349" t="s">
        <v>10</v>
      </c>
      <c r="X349" t="s">
        <v>20474</v>
      </c>
      <c r="Y349" t="s">
        <v>20444</v>
      </c>
      <c r="Z349" t="s">
        <v>20486</v>
      </c>
      <c r="AA349" t="s">
        <v>2866</v>
      </c>
    </row>
    <row r="350" spans="1:27" hidden="1" x14ac:dyDescent="0.2">
      <c r="A350" t="s">
        <v>469</v>
      </c>
      <c r="B350" t="s">
        <v>470</v>
      </c>
      <c r="C350" t="s">
        <v>471</v>
      </c>
      <c r="D350" t="s">
        <v>472</v>
      </c>
      <c r="E350" t="s">
        <v>855</v>
      </c>
      <c r="F350" t="s">
        <v>856</v>
      </c>
      <c r="G350" t="s">
        <v>475</v>
      </c>
      <c r="H350" s="2">
        <v>45835</v>
      </c>
      <c r="I350" s="2">
        <v>45835</v>
      </c>
      <c r="J350" t="s">
        <v>43</v>
      </c>
      <c r="K350" s="4">
        <v>-867</v>
      </c>
      <c r="L350" t="s">
        <v>9</v>
      </c>
      <c r="M350" s="4">
        <v>-867</v>
      </c>
      <c r="N350" t="s">
        <v>9</v>
      </c>
      <c r="O350" s="4">
        <v>-867</v>
      </c>
      <c r="P350" t="s">
        <v>10</v>
      </c>
      <c r="Q350" t="s">
        <v>10</v>
      </c>
      <c r="R350" t="s">
        <v>10</v>
      </c>
      <c r="S350" t="s">
        <v>10</v>
      </c>
      <c r="T350" t="s">
        <v>476</v>
      </c>
      <c r="U350" t="s">
        <v>34</v>
      </c>
      <c r="V350" t="s">
        <v>10</v>
      </c>
      <c r="W350" t="s">
        <v>10</v>
      </c>
      <c r="X350" t="s">
        <v>20474</v>
      </c>
      <c r="Y350" t="s">
        <v>20444</v>
      </c>
      <c r="Z350" t="s">
        <v>20486</v>
      </c>
      <c r="AA350" t="s">
        <v>2866</v>
      </c>
    </row>
    <row r="351" spans="1:27" hidden="1" x14ac:dyDescent="0.2">
      <c r="A351" t="s">
        <v>469</v>
      </c>
      <c r="B351" t="s">
        <v>470</v>
      </c>
      <c r="C351" t="s">
        <v>471</v>
      </c>
      <c r="D351" t="s">
        <v>472</v>
      </c>
      <c r="E351" t="s">
        <v>857</v>
      </c>
      <c r="F351" t="s">
        <v>858</v>
      </c>
      <c r="G351" t="s">
        <v>475</v>
      </c>
      <c r="H351" s="2">
        <v>45835</v>
      </c>
      <c r="I351" s="2">
        <v>45835</v>
      </c>
      <c r="J351" t="s">
        <v>43</v>
      </c>
      <c r="K351" s="4">
        <v>-744.48</v>
      </c>
      <c r="L351" t="s">
        <v>9</v>
      </c>
      <c r="M351" s="4">
        <v>-744.48</v>
      </c>
      <c r="N351" t="s">
        <v>9</v>
      </c>
      <c r="O351" s="4">
        <v>-744.48</v>
      </c>
      <c r="P351" t="s">
        <v>10</v>
      </c>
      <c r="Q351" t="s">
        <v>10</v>
      </c>
      <c r="R351" t="s">
        <v>10</v>
      </c>
      <c r="S351" t="s">
        <v>10</v>
      </c>
      <c r="T351" t="s">
        <v>476</v>
      </c>
      <c r="U351" t="s">
        <v>34</v>
      </c>
      <c r="V351" t="s">
        <v>10</v>
      </c>
      <c r="W351" t="s">
        <v>10</v>
      </c>
      <c r="X351" t="s">
        <v>20474</v>
      </c>
      <c r="Y351" t="s">
        <v>20444</v>
      </c>
      <c r="Z351" t="s">
        <v>20486</v>
      </c>
      <c r="AA351" t="s">
        <v>2866</v>
      </c>
    </row>
    <row r="352" spans="1:27" hidden="1" x14ac:dyDescent="0.2">
      <c r="A352" t="s">
        <v>469</v>
      </c>
      <c r="B352" t="s">
        <v>470</v>
      </c>
      <c r="C352" t="s">
        <v>471</v>
      </c>
      <c r="D352" t="s">
        <v>472</v>
      </c>
      <c r="E352" t="s">
        <v>859</v>
      </c>
      <c r="F352" t="s">
        <v>860</v>
      </c>
      <c r="G352" t="s">
        <v>475</v>
      </c>
      <c r="H352" s="2">
        <v>45835</v>
      </c>
      <c r="I352" s="2">
        <v>45835</v>
      </c>
      <c r="J352" t="s">
        <v>43</v>
      </c>
      <c r="K352" s="4">
        <v>-879.12</v>
      </c>
      <c r="L352" t="s">
        <v>9</v>
      </c>
      <c r="M352" s="4">
        <v>-879.12</v>
      </c>
      <c r="N352" t="s">
        <v>9</v>
      </c>
      <c r="O352" s="4">
        <v>-879.12</v>
      </c>
      <c r="P352" t="s">
        <v>10</v>
      </c>
      <c r="Q352" t="s">
        <v>10</v>
      </c>
      <c r="R352" t="s">
        <v>10</v>
      </c>
      <c r="S352" t="s">
        <v>10</v>
      </c>
      <c r="T352" t="s">
        <v>476</v>
      </c>
      <c r="U352" t="s">
        <v>34</v>
      </c>
      <c r="V352" t="s">
        <v>10</v>
      </c>
      <c r="W352" t="s">
        <v>10</v>
      </c>
      <c r="X352" t="s">
        <v>20474</v>
      </c>
      <c r="Y352" t="s">
        <v>20444</v>
      </c>
      <c r="Z352" t="s">
        <v>20486</v>
      </c>
      <c r="AA352" t="s">
        <v>2866</v>
      </c>
    </row>
    <row r="353" spans="1:27" hidden="1" x14ac:dyDescent="0.2">
      <c r="A353" t="s">
        <v>469</v>
      </c>
      <c r="B353" t="s">
        <v>470</v>
      </c>
      <c r="C353" t="s">
        <v>471</v>
      </c>
      <c r="D353" t="s">
        <v>472</v>
      </c>
      <c r="E353" t="s">
        <v>861</v>
      </c>
      <c r="F353" t="s">
        <v>862</v>
      </c>
      <c r="G353" t="s">
        <v>475</v>
      </c>
      <c r="H353" s="2">
        <v>45835</v>
      </c>
      <c r="I353" s="2">
        <v>45835</v>
      </c>
      <c r="J353" t="s">
        <v>43</v>
      </c>
      <c r="K353" s="4">
        <v>-879.12</v>
      </c>
      <c r="L353" t="s">
        <v>9</v>
      </c>
      <c r="M353" s="4">
        <v>-879.12</v>
      </c>
      <c r="N353" t="s">
        <v>9</v>
      </c>
      <c r="O353" s="4">
        <v>-879.12</v>
      </c>
      <c r="P353" t="s">
        <v>10</v>
      </c>
      <c r="Q353" t="s">
        <v>10</v>
      </c>
      <c r="R353" t="s">
        <v>10</v>
      </c>
      <c r="S353" t="s">
        <v>10</v>
      </c>
      <c r="T353" t="s">
        <v>476</v>
      </c>
      <c r="U353" t="s">
        <v>34</v>
      </c>
      <c r="V353" t="s">
        <v>10</v>
      </c>
      <c r="W353" t="s">
        <v>10</v>
      </c>
      <c r="X353" t="s">
        <v>20474</v>
      </c>
      <c r="Y353" t="s">
        <v>20444</v>
      </c>
      <c r="Z353" t="s">
        <v>20486</v>
      </c>
      <c r="AA353" t="s">
        <v>2866</v>
      </c>
    </row>
    <row r="354" spans="1:27" hidden="1" x14ac:dyDescent="0.2">
      <c r="A354" t="s">
        <v>469</v>
      </c>
      <c r="B354" t="s">
        <v>470</v>
      </c>
      <c r="C354" t="s">
        <v>471</v>
      </c>
      <c r="D354" t="s">
        <v>472</v>
      </c>
      <c r="E354" t="s">
        <v>863</v>
      </c>
      <c r="F354" t="s">
        <v>864</v>
      </c>
      <c r="G354" t="s">
        <v>475</v>
      </c>
      <c r="H354" s="2">
        <v>45835</v>
      </c>
      <c r="I354" s="2">
        <v>45835</v>
      </c>
      <c r="J354" t="s">
        <v>43</v>
      </c>
      <c r="K354" s="4">
        <v>-879.12</v>
      </c>
      <c r="L354" t="s">
        <v>9</v>
      </c>
      <c r="M354" s="4">
        <v>-879.12</v>
      </c>
      <c r="N354" t="s">
        <v>9</v>
      </c>
      <c r="O354" s="4">
        <v>-879.12</v>
      </c>
      <c r="P354" t="s">
        <v>10</v>
      </c>
      <c r="Q354" t="s">
        <v>10</v>
      </c>
      <c r="R354" t="s">
        <v>10</v>
      </c>
      <c r="S354" t="s">
        <v>10</v>
      </c>
      <c r="T354" t="s">
        <v>476</v>
      </c>
      <c r="U354" t="s">
        <v>34</v>
      </c>
      <c r="V354" t="s">
        <v>10</v>
      </c>
      <c r="W354" t="s">
        <v>10</v>
      </c>
      <c r="X354" t="s">
        <v>20474</v>
      </c>
      <c r="Y354" t="s">
        <v>20444</v>
      </c>
      <c r="Z354" t="s">
        <v>20486</v>
      </c>
      <c r="AA354" t="s">
        <v>2866</v>
      </c>
    </row>
    <row r="355" spans="1:27" hidden="1" x14ac:dyDescent="0.2">
      <c r="A355" t="s">
        <v>469</v>
      </c>
      <c r="B355" t="s">
        <v>470</v>
      </c>
      <c r="C355" t="s">
        <v>471</v>
      </c>
      <c r="D355" t="s">
        <v>472</v>
      </c>
      <c r="E355" t="s">
        <v>865</v>
      </c>
      <c r="F355" t="s">
        <v>866</v>
      </c>
      <c r="G355" t="s">
        <v>475</v>
      </c>
      <c r="H355" s="2">
        <v>45835</v>
      </c>
      <c r="I355" s="2">
        <v>45835</v>
      </c>
      <c r="J355" t="s">
        <v>43</v>
      </c>
      <c r="K355" s="4">
        <v>-879.12</v>
      </c>
      <c r="L355" t="s">
        <v>9</v>
      </c>
      <c r="M355" s="4">
        <v>-879.12</v>
      </c>
      <c r="N355" t="s">
        <v>9</v>
      </c>
      <c r="O355" s="4">
        <v>-879.12</v>
      </c>
      <c r="P355" t="s">
        <v>10</v>
      </c>
      <c r="Q355" t="s">
        <v>10</v>
      </c>
      <c r="R355" t="s">
        <v>10</v>
      </c>
      <c r="S355" t="s">
        <v>10</v>
      </c>
      <c r="T355" t="s">
        <v>476</v>
      </c>
      <c r="U355" t="s">
        <v>34</v>
      </c>
      <c r="V355" t="s">
        <v>10</v>
      </c>
      <c r="W355" t="s">
        <v>10</v>
      </c>
      <c r="X355" t="s">
        <v>20474</v>
      </c>
      <c r="Y355" t="s">
        <v>20444</v>
      </c>
      <c r="Z355" t="s">
        <v>20486</v>
      </c>
      <c r="AA355" t="s">
        <v>2866</v>
      </c>
    </row>
    <row r="356" spans="1:27" hidden="1" x14ac:dyDescent="0.2">
      <c r="A356" t="s">
        <v>469</v>
      </c>
      <c r="B356" t="s">
        <v>470</v>
      </c>
      <c r="C356" t="s">
        <v>471</v>
      </c>
      <c r="D356" t="s">
        <v>472</v>
      </c>
      <c r="E356" t="s">
        <v>867</v>
      </c>
      <c r="F356" t="s">
        <v>868</v>
      </c>
      <c r="G356" t="s">
        <v>475</v>
      </c>
      <c r="H356" s="2">
        <v>45835</v>
      </c>
      <c r="I356" s="2">
        <v>45835</v>
      </c>
      <c r="J356" t="s">
        <v>43</v>
      </c>
      <c r="K356" s="4">
        <v>-886.17</v>
      </c>
      <c r="L356" t="s">
        <v>9</v>
      </c>
      <c r="M356" s="4">
        <v>-886.17</v>
      </c>
      <c r="N356" t="s">
        <v>9</v>
      </c>
      <c r="O356" s="4">
        <v>-886.17</v>
      </c>
      <c r="P356" t="s">
        <v>10</v>
      </c>
      <c r="Q356" t="s">
        <v>10</v>
      </c>
      <c r="R356" t="s">
        <v>10</v>
      </c>
      <c r="S356" t="s">
        <v>10</v>
      </c>
      <c r="T356" t="s">
        <v>476</v>
      </c>
      <c r="U356" t="s">
        <v>34</v>
      </c>
      <c r="V356" t="s">
        <v>10</v>
      </c>
      <c r="W356" t="s">
        <v>10</v>
      </c>
      <c r="X356" t="s">
        <v>20474</v>
      </c>
      <c r="Y356" t="s">
        <v>20444</v>
      </c>
      <c r="Z356" t="s">
        <v>20486</v>
      </c>
      <c r="AA356" t="s">
        <v>2866</v>
      </c>
    </row>
    <row r="357" spans="1:27" hidden="1" x14ac:dyDescent="0.2">
      <c r="A357" t="s">
        <v>469</v>
      </c>
      <c r="B357" t="s">
        <v>470</v>
      </c>
      <c r="C357" t="s">
        <v>471</v>
      </c>
      <c r="D357" t="s">
        <v>472</v>
      </c>
      <c r="E357" t="s">
        <v>869</v>
      </c>
      <c r="F357" t="s">
        <v>870</v>
      </c>
      <c r="G357" t="s">
        <v>475</v>
      </c>
      <c r="H357" s="2">
        <v>45835</v>
      </c>
      <c r="I357" s="2">
        <v>45835</v>
      </c>
      <c r="J357" t="s">
        <v>43</v>
      </c>
      <c r="K357" s="4">
        <v>-880.98</v>
      </c>
      <c r="L357" t="s">
        <v>9</v>
      </c>
      <c r="M357" s="4">
        <v>-880.98</v>
      </c>
      <c r="N357" t="s">
        <v>9</v>
      </c>
      <c r="O357" s="4">
        <v>-880.98</v>
      </c>
      <c r="P357" t="s">
        <v>10</v>
      </c>
      <c r="Q357" t="s">
        <v>10</v>
      </c>
      <c r="R357" t="s">
        <v>10</v>
      </c>
      <c r="S357" t="s">
        <v>10</v>
      </c>
      <c r="T357" t="s">
        <v>476</v>
      </c>
      <c r="U357" t="s">
        <v>34</v>
      </c>
      <c r="V357" t="s">
        <v>10</v>
      </c>
      <c r="W357" t="s">
        <v>10</v>
      </c>
      <c r="X357" t="s">
        <v>20474</v>
      </c>
      <c r="Y357" t="s">
        <v>20444</v>
      </c>
      <c r="Z357" t="s">
        <v>20486</v>
      </c>
      <c r="AA357" t="s">
        <v>2866</v>
      </c>
    </row>
    <row r="358" spans="1:27" hidden="1" x14ac:dyDescent="0.2">
      <c r="A358" t="s">
        <v>469</v>
      </c>
      <c r="B358" t="s">
        <v>470</v>
      </c>
      <c r="C358" t="s">
        <v>471</v>
      </c>
      <c r="D358" t="s">
        <v>472</v>
      </c>
      <c r="E358" t="s">
        <v>871</v>
      </c>
      <c r="F358" t="s">
        <v>872</v>
      </c>
      <c r="G358" t="s">
        <v>475</v>
      </c>
      <c r="H358" s="2">
        <v>45835</v>
      </c>
      <c r="I358" s="2">
        <v>45835</v>
      </c>
      <c r="J358" t="s">
        <v>43</v>
      </c>
      <c r="K358" s="4">
        <v>-403.62</v>
      </c>
      <c r="L358" t="s">
        <v>9</v>
      </c>
      <c r="M358" s="4">
        <v>-403.62</v>
      </c>
      <c r="N358" t="s">
        <v>9</v>
      </c>
      <c r="O358" s="4">
        <v>-403.62</v>
      </c>
      <c r="P358" t="s">
        <v>10</v>
      </c>
      <c r="Q358" t="s">
        <v>10</v>
      </c>
      <c r="R358" t="s">
        <v>10</v>
      </c>
      <c r="S358" t="s">
        <v>10</v>
      </c>
      <c r="T358" t="s">
        <v>476</v>
      </c>
      <c r="U358" t="s">
        <v>34</v>
      </c>
      <c r="V358" t="s">
        <v>10</v>
      </c>
      <c r="W358" t="s">
        <v>10</v>
      </c>
      <c r="X358" t="s">
        <v>20474</v>
      </c>
      <c r="Y358" t="s">
        <v>20444</v>
      </c>
      <c r="Z358" t="s">
        <v>20486</v>
      </c>
      <c r="AA358" t="s">
        <v>2866</v>
      </c>
    </row>
    <row r="359" spans="1:27" hidden="1" x14ac:dyDescent="0.2">
      <c r="A359" t="s">
        <v>469</v>
      </c>
      <c r="B359" t="s">
        <v>470</v>
      </c>
      <c r="C359" t="s">
        <v>471</v>
      </c>
      <c r="D359" t="s">
        <v>472</v>
      </c>
      <c r="E359" t="s">
        <v>873</v>
      </c>
      <c r="F359" t="s">
        <v>874</v>
      </c>
      <c r="G359" t="s">
        <v>475</v>
      </c>
      <c r="H359" s="2">
        <v>45835</v>
      </c>
      <c r="I359" s="2">
        <v>45835</v>
      </c>
      <c r="J359" t="s">
        <v>43</v>
      </c>
      <c r="K359" s="4">
        <v>-1724.55</v>
      </c>
      <c r="L359" t="s">
        <v>9</v>
      </c>
      <c r="M359" s="4">
        <v>-1724.55</v>
      </c>
      <c r="N359" t="s">
        <v>9</v>
      </c>
      <c r="O359" s="4">
        <v>-1724.55</v>
      </c>
      <c r="P359" t="s">
        <v>10</v>
      </c>
      <c r="Q359" t="s">
        <v>10</v>
      </c>
      <c r="R359" t="s">
        <v>10</v>
      </c>
      <c r="S359" t="s">
        <v>10</v>
      </c>
      <c r="T359" t="s">
        <v>476</v>
      </c>
      <c r="U359" t="s">
        <v>34</v>
      </c>
      <c r="V359" t="s">
        <v>10</v>
      </c>
      <c r="W359" t="s">
        <v>10</v>
      </c>
      <c r="X359" t="s">
        <v>20474</v>
      </c>
      <c r="Y359" t="s">
        <v>20444</v>
      </c>
      <c r="Z359" t="s">
        <v>20486</v>
      </c>
      <c r="AA359" t="s">
        <v>2866</v>
      </c>
    </row>
    <row r="360" spans="1:27" hidden="1" x14ac:dyDescent="0.2">
      <c r="A360" t="s">
        <v>469</v>
      </c>
      <c r="B360" t="s">
        <v>470</v>
      </c>
      <c r="C360" t="s">
        <v>471</v>
      </c>
      <c r="D360" t="s">
        <v>472</v>
      </c>
      <c r="E360" t="s">
        <v>875</v>
      </c>
      <c r="F360" t="s">
        <v>876</v>
      </c>
      <c r="G360" t="s">
        <v>475</v>
      </c>
      <c r="H360" s="2">
        <v>45835</v>
      </c>
      <c r="I360" s="2">
        <v>45835</v>
      </c>
      <c r="J360" t="s">
        <v>43</v>
      </c>
      <c r="K360" s="4">
        <v>-879.12</v>
      </c>
      <c r="L360" t="s">
        <v>9</v>
      </c>
      <c r="M360" s="4">
        <v>-879.12</v>
      </c>
      <c r="N360" t="s">
        <v>9</v>
      </c>
      <c r="O360" s="4">
        <v>-879.12</v>
      </c>
      <c r="P360" t="s">
        <v>10</v>
      </c>
      <c r="Q360" t="s">
        <v>10</v>
      </c>
      <c r="R360" t="s">
        <v>10</v>
      </c>
      <c r="S360" t="s">
        <v>10</v>
      </c>
      <c r="T360" t="s">
        <v>476</v>
      </c>
      <c r="U360" t="s">
        <v>34</v>
      </c>
      <c r="V360" t="s">
        <v>10</v>
      </c>
      <c r="W360" t="s">
        <v>10</v>
      </c>
      <c r="X360" t="s">
        <v>20474</v>
      </c>
      <c r="Y360" t="s">
        <v>20444</v>
      </c>
      <c r="Z360" t="s">
        <v>20486</v>
      </c>
      <c r="AA360" t="s">
        <v>2866</v>
      </c>
    </row>
    <row r="361" spans="1:27" hidden="1" x14ac:dyDescent="0.2">
      <c r="A361" t="s">
        <v>469</v>
      </c>
      <c r="B361" t="s">
        <v>470</v>
      </c>
      <c r="C361" t="s">
        <v>471</v>
      </c>
      <c r="D361" t="s">
        <v>472</v>
      </c>
      <c r="E361" t="s">
        <v>877</v>
      </c>
      <c r="F361" t="s">
        <v>878</v>
      </c>
      <c r="G361" t="s">
        <v>475</v>
      </c>
      <c r="H361" s="2">
        <v>45835</v>
      </c>
      <c r="I361" s="2">
        <v>45835</v>
      </c>
      <c r="J361" t="s">
        <v>43</v>
      </c>
      <c r="K361" s="4">
        <v>-888.93</v>
      </c>
      <c r="L361" t="s">
        <v>9</v>
      </c>
      <c r="M361" s="4">
        <v>-888.93</v>
      </c>
      <c r="N361" t="s">
        <v>9</v>
      </c>
      <c r="O361" s="4">
        <v>-888.93</v>
      </c>
      <c r="P361" t="s">
        <v>10</v>
      </c>
      <c r="Q361" t="s">
        <v>10</v>
      </c>
      <c r="R361" t="s">
        <v>10</v>
      </c>
      <c r="S361" t="s">
        <v>10</v>
      </c>
      <c r="T361" t="s">
        <v>476</v>
      </c>
      <c r="U361" t="s">
        <v>34</v>
      </c>
      <c r="V361" t="s">
        <v>10</v>
      </c>
      <c r="W361" t="s">
        <v>10</v>
      </c>
      <c r="X361" t="s">
        <v>20474</v>
      </c>
      <c r="Y361" t="s">
        <v>20444</v>
      </c>
      <c r="Z361" t="s">
        <v>20486</v>
      </c>
      <c r="AA361" t="s">
        <v>2866</v>
      </c>
    </row>
    <row r="362" spans="1:27" hidden="1" x14ac:dyDescent="0.2">
      <c r="A362" t="s">
        <v>469</v>
      </c>
      <c r="B362" t="s">
        <v>470</v>
      </c>
      <c r="C362" t="s">
        <v>471</v>
      </c>
      <c r="D362" t="s">
        <v>472</v>
      </c>
      <c r="E362" t="s">
        <v>879</v>
      </c>
      <c r="F362" t="s">
        <v>880</v>
      </c>
      <c r="G362" t="s">
        <v>475</v>
      </c>
      <c r="H362" s="2">
        <v>45835</v>
      </c>
      <c r="I362" s="2">
        <v>45835</v>
      </c>
      <c r="J362" t="s">
        <v>43</v>
      </c>
      <c r="K362" s="4">
        <v>-356.25</v>
      </c>
      <c r="L362" t="s">
        <v>9</v>
      </c>
      <c r="M362" s="4">
        <v>-356.25</v>
      </c>
      <c r="N362" t="s">
        <v>9</v>
      </c>
      <c r="O362" s="4">
        <v>-356.25</v>
      </c>
      <c r="P362" t="s">
        <v>10</v>
      </c>
      <c r="Q362" t="s">
        <v>10</v>
      </c>
      <c r="R362" t="s">
        <v>10</v>
      </c>
      <c r="S362" t="s">
        <v>10</v>
      </c>
      <c r="T362" t="s">
        <v>476</v>
      </c>
      <c r="U362" t="s">
        <v>34</v>
      </c>
      <c r="V362" t="s">
        <v>10</v>
      </c>
      <c r="W362" t="s">
        <v>10</v>
      </c>
      <c r="X362" t="s">
        <v>20474</v>
      </c>
      <c r="Y362" t="s">
        <v>20444</v>
      </c>
      <c r="Z362" t="s">
        <v>20486</v>
      </c>
      <c r="AA362" t="s">
        <v>2866</v>
      </c>
    </row>
    <row r="363" spans="1:27" hidden="1" x14ac:dyDescent="0.2">
      <c r="A363" t="s">
        <v>469</v>
      </c>
      <c r="B363" t="s">
        <v>470</v>
      </c>
      <c r="C363" t="s">
        <v>471</v>
      </c>
      <c r="D363" t="s">
        <v>472</v>
      </c>
      <c r="E363" t="s">
        <v>881</v>
      </c>
      <c r="F363" t="s">
        <v>882</v>
      </c>
      <c r="G363" t="s">
        <v>475</v>
      </c>
      <c r="H363" s="2">
        <v>45835</v>
      </c>
      <c r="I363" s="2">
        <v>45835</v>
      </c>
      <c r="J363" t="s">
        <v>43</v>
      </c>
      <c r="K363" s="4">
        <v>-1770.45</v>
      </c>
      <c r="L363" t="s">
        <v>9</v>
      </c>
      <c r="M363" s="4">
        <v>-1770.45</v>
      </c>
      <c r="N363" t="s">
        <v>9</v>
      </c>
      <c r="O363" s="4">
        <v>-1770.45</v>
      </c>
      <c r="P363" t="s">
        <v>10</v>
      </c>
      <c r="Q363" t="s">
        <v>10</v>
      </c>
      <c r="R363" t="s">
        <v>10</v>
      </c>
      <c r="S363" t="s">
        <v>10</v>
      </c>
      <c r="T363" t="s">
        <v>476</v>
      </c>
      <c r="U363" t="s">
        <v>34</v>
      </c>
      <c r="V363" t="s">
        <v>10</v>
      </c>
      <c r="W363" t="s">
        <v>10</v>
      </c>
      <c r="X363" t="s">
        <v>20474</v>
      </c>
      <c r="Y363" t="s">
        <v>20444</v>
      </c>
      <c r="Z363" t="s">
        <v>20486</v>
      </c>
      <c r="AA363" t="s">
        <v>2866</v>
      </c>
    </row>
    <row r="364" spans="1:27" hidden="1" x14ac:dyDescent="0.2">
      <c r="A364" t="s">
        <v>469</v>
      </c>
      <c r="B364" t="s">
        <v>470</v>
      </c>
      <c r="C364" t="s">
        <v>471</v>
      </c>
      <c r="D364" t="s">
        <v>472</v>
      </c>
      <c r="E364" t="s">
        <v>883</v>
      </c>
      <c r="F364" t="s">
        <v>884</v>
      </c>
      <c r="G364" t="s">
        <v>475</v>
      </c>
      <c r="H364" s="2">
        <v>45835</v>
      </c>
      <c r="I364" s="2">
        <v>45835</v>
      </c>
      <c r="J364" t="s">
        <v>43</v>
      </c>
      <c r="K364" s="4">
        <v>-879.12</v>
      </c>
      <c r="L364" t="s">
        <v>9</v>
      </c>
      <c r="M364" s="4">
        <v>-879.12</v>
      </c>
      <c r="N364" t="s">
        <v>9</v>
      </c>
      <c r="O364" s="4">
        <v>-879.12</v>
      </c>
      <c r="P364" t="s">
        <v>10</v>
      </c>
      <c r="Q364" t="s">
        <v>10</v>
      </c>
      <c r="R364" t="s">
        <v>10</v>
      </c>
      <c r="S364" t="s">
        <v>10</v>
      </c>
      <c r="T364" t="s">
        <v>476</v>
      </c>
      <c r="U364" t="s">
        <v>34</v>
      </c>
      <c r="V364" t="s">
        <v>10</v>
      </c>
      <c r="W364" t="s">
        <v>10</v>
      </c>
      <c r="X364" t="s">
        <v>20474</v>
      </c>
      <c r="Y364" t="s">
        <v>20444</v>
      </c>
      <c r="Z364" t="s">
        <v>20486</v>
      </c>
      <c r="AA364" t="s">
        <v>2866</v>
      </c>
    </row>
    <row r="365" spans="1:27" hidden="1" x14ac:dyDescent="0.2">
      <c r="A365" t="s">
        <v>469</v>
      </c>
      <c r="B365" t="s">
        <v>470</v>
      </c>
      <c r="C365" t="s">
        <v>471</v>
      </c>
      <c r="D365" t="s">
        <v>472</v>
      </c>
      <c r="E365" t="s">
        <v>885</v>
      </c>
      <c r="F365" t="s">
        <v>886</v>
      </c>
      <c r="G365" t="s">
        <v>475</v>
      </c>
      <c r="H365" s="2">
        <v>45835</v>
      </c>
      <c r="I365" s="2">
        <v>45835</v>
      </c>
      <c r="J365" t="s">
        <v>43</v>
      </c>
      <c r="K365" s="4">
        <v>-879.12</v>
      </c>
      <c r="L365" t="s">
        <v>9</v>
      </c>
      <c r="M365" s="4">
        <v>-879.12</v>
      </c>
      <c r="N365" t="s">
        <v>9</v>
      </c>
      <c r="O365" s="4">
        <v>-879.12</v>
      </c>
      <c r="P365" t="s">
        <v>10</v>
      </c>
      <c r="Q365" t="s">
        <v>10</v>
      </c>
      <c r="R365" t="s">
        <v>10</v>
      </c>
      <c r="S365" t="s">
        <v>10</v>
      </c>
      <c r="T365" t="s">
        <v>476</v>
      </c>
      <c r="U365" t="s">
        <v>34</v>
      </c>
      <c r="V365" t="s">
        <v>10</v>
      </c>
      <c r="W365" t="s">
        <v>10</v>
      </c>
      <c r="X365" t="s">
        <v>20474</v>
      </c>
      <c r="Y365" t="s">
        <v>20444</v>
      </c>
      <c r="Z365" t="s">
        <v>20486</v>
      </c>
      <c r="AA365" t="s">
        <v>2866</v>
      </c>
    </row>
    <row r="366" spans="1:27" hidden="1" x14ac:dyDescent="0.2">
      <c r="A366" t="s">
        <v>469</v>
      </c>
      <c r="B366" t="s">
        <v>470</v>
      </c>
      <c r="C366" t="s">
        <v>471</v>
      </c>
      <c r="D366" t="s">
        <v>472</v>
      </c>
      <c r="E366" t="s">
        <v>887</v>
      </c>
      <c r="F366" t="s">
        <v>888</v>
      </c>
      <c r="G366" t="s">
        <v>475</v>
      </c>
      <c r="H366" s="2">
        <v>45835</v>
      </c>
      <c r="I366" s="2">
        <v>45835</v>
      </c>
      <c r="J366" t="s">
        <v>43</v>
      </c>
      <c r="K366" s="4">
        <v>-879.12</v>
      </c>
      <c r="L366" t="s">
        <v>9</v>
      </c>
      <c r="M366" s="4">
        <v>-879.12</v>
      </c>
      <c r="N366" t="s">
        <v>9</v>
      </c>
      <c r="O366" s="4">
        <v>-879.12</v>
      </c>
      <c r="P366" t="s">
        <v>10</v>
      </c>
      <c r="Q366" t="s">
        <v>10</v>
      </c>
      <c r="R366" t="s">
        <v>10</v>
      </c>
      <c r="S366" t="s">
        <v>10</v>
      </c>
      <c r="T366" t="s">
        <v>476</v>
      </c>
      <c r="U366" t="s">
        <v>34</v>
      </c>
      <c r="V366" t="s">
        <v>10</v>
      </c>
      <c r="W366" t="s">
        <v>10</v>
      </c>
      <c r="X366" t="s">
        <v>20474</v>
      </c>
      <c r="Y366" t="s">
        <v>20444</v>
      </c>
      <c r="Z366" t="s">
        <v>20486</v>
      </c>
      <c r="AA366" t="s">
        <v>2866</v>
      </c>
    </row>
    <row r="367" spans="1:27" hidden="1" x14ac:dyDescent="0.2">
      <c r="A367" t="s">
        <v>469</v>
      </c>
      <c r="B367" t="s">
        <v>470</v>
      </c>
      <c r="C367" t="s">
        <v>471</v>
      </c>
      <c r="D367" t="s">
        <v>472</v>
      </c>
      <c r="E367" t="s">
        <v>889</v>
      </c>
      <c r="F367" t="s">
        <v>890</v>
      </c>
      <c r="G367" t="s">
        <v>475</v>
      </c>
      <c r="H367" s="2">
        <v>45835</v>
      </c>
      <c r="I367" s="2">
        <v>45835</v>
      </c>
      <c r="J367" t="s">
        <v>43</v>
      </c>
      <c r="K367" s="4">
        <v>-879.12</v>
      </c>
      <c r="L367" t="s">
        <v>9</v>
      </c>
      <c r="M367" s="4">
        <v>-879.12</v>
      </c>
      <c r="N367" t="s">
        <v>9</v>
      </c>
      <c r="O367" s="4">
        <v>-879.12</v>
      </c>
      <c r="P367" t="s">
        <v>10</v>
      </c>
      <c r="Q367" t="s">
        <v>10</v>
      </c>
      <c r="R367" t="s">
        <v>10</v>
      </c>
      <c r="S367" t="s">
        <v>10</v>
      </c>
      <c r="T367" t="s">
        <v>476</v>
      </c>
      <c r="U367" t="s">
        <v>34</v>
      </c>
      <c r="V367" t="s">
        <v>10</v>
      </c>
      <c r="W367" t="s">
        <v>10</v>
      </c>
      <c r="X367" t="s">
        <v>20474</v>
      </c>
      <c r="Y367" t="s">
        <v>20444</v>
      </c>
      <c r="Z367" t="s">
        <v>20486</v>
      </c>
      <c r="AA367" t="s">
        <v>2866</v>
      </c>
    </row>
    <row r="368" spans="1:27" hidden="1" x14ac:dyDescent="0.2">
      <c r="A368" t="s">
        <v>469</v>
      </c>
      <c r="B368" t="s">
        <v>470</v>
      </c>
      <c r="C368" t="s">
        <v>471</v>
      </c>
      <c r="D368" t="s">
        <v>472</v>
      </c>
      <c r="E368" t="s">
        <v>891</v>
      </c>
      <c r="F368" t="s">
        <v>892</v>
      </c>
      <c r="G368" t="s">
        <v>475</v>
      </c>
      <c r="H368" s="2">
        <v>45835</v>
      </c>
      <c r="I368" s="2">
        <v>45835</v>
      </c>
      <c r="J368" t="s">
        <v>43</v>
      </c>
      <c r="K368" s="4">
        <v>-486</v>
      </c>
      <c r="L368" t="s">
        <v>9</v>
      </c>
      <c r="M368" s="4">
        <v>-486</v>
      </c>
      <c r="N368" t="s">
        <v>9</v>
      </c>
      <c r="O368" s="4">
        <v>-486</v>
      </c>
      <c r="P368" t="s">
        <v>10</v>
      </c>
      <c r="Q368" t="s">
        <v>10</v>
      </c>
      <c r="R368" t="s">
        <v>10</v>
      </c>
      <c r="S368" t="s">
        <v>10</v>
      </c>
      <c r="T368" t="s">
        <v>476</v>
      </c>
      <c r="U368" t="s">
        <v>34</v>
      </c>
      <c r="V368" t="s">
        <v>10</v>
      </c>
      <c r="W368" t="s">
        <v>10</v>
      </c>
      <c r="X368" t="s">
        <v>20474</v>
      </c>
      <c r="Y368" t="s">
        <v>20444</v>
      </c>
      <c r="Z368" t="s">
        <v>20486</v>
      </c>
      <c r="AA368" t="s">
        <v>2866</v>
      </c>
    </row>
    <row r="369" spans="1:27" hidden="1" x14ac:dyDescent="0.2">
      <c r="A369" t="s">
        <v>469</v>
      </c>
      <c r="B369" t="s">
        <v>470</v>
      </c>
      <c r="C369" t="s">
        <v>471</v>
      </c>
      <c r="D369" t="s">
        <v>472</v>
      </c>
      <c r="E369" t="s">
        <v>893</v>
      </c>
      <c r="F369" t="s">
        <v>894</v>
      </c>
      <c r="G369" t="s">
        <v>475</v>
      </c>
      <c r="H369" s="2">
        <v>45835</v>
      </c>
      <c r="I369" s="2">
        <v>45835</v>
      </c>
      <c r="J369" t="s">
        <v>43</v>
      </c>
      <c r="K369" s="4">
        <v>-885.45</v>
      </c>
      <c r="L369" t="s">
        <v>9</v>
      </c>
      <c r="M369" s="4">
        <v>-885.45</v>
      </c>
      <c r="N369" t="s">
        <v>9</v>
      </c>
      <c r="O369" s="4">
        <v>-885.45</v>
      </c>
      <c r="P369" t="s">
        <v>10</v>
      </c>
      <c r="Q369" t="s">
        <v>10</v>
      </c>
      <c r="R369" t="s">
        <v>10</v>
      </c>
      <c r="S369" t="s">
        <v>10</v>
      </c>
      <c r="T369" t="s">
        <v>476</v>
      </c>
      <c r="U369" t="s">
        <v>34</v>
      </c>
      <c r="V369" t="s">
        <v>10</v>
      </c>
      <c r="W369" t="s">
        <v>10</v>
      </c>
      <c r="X369" t="s">
        <v>20474</v>
      </c>
      <c r="Y369" t="s">
        <v>20444</v>
      </c>
      <c r="Z369" t="s">
        <v>20486</v>
      </c>
      <c r="AA369" t="s">
        <v>2866</v>
      </c>
    </row>
    <row r="370" spans="1:27" hidden="1" x14ac:dyDescent="0.2">
      <c r="A370" t="s">
        <v>469</v>
      </c>
      <c r="B370" t="s">
        <v>470</v>
      </c>
      <c r="C370" t="s">
        <v>471</v>
      </c>
      <c r="D370" t="s">
        <v>472</v>
      </c>
      <c r="E370" t="s">
        <v>895</v>
      </c>
      <c r="F370" t="s">
        <v>896</v>
      </c>
      <c r="G370" t="s">
        <v>475</v>
      </c>
      <c r="H370" s="2">
        <v>45835</v>
      </c>
      <c r="I370" s="2">
        <v>45835</v>
      </c>
      <c r="J370" t="s">
        <v>43</v>
      </c>
      <c r="K370" s="4">
        <v>-89.07</v>
      </c>
      <c r="L370" t="s">
        <v>9</v>
      </c>
      <c r="M370" s="4">
        <v>-89.07</v>
      </c>
      <c r="N370" t="s">
        <v>9</v>
      </c>
      <c r="O370" s="4">
        <v>-89.07</v>
      </c>
      <c r="P370" t="s">
        <v>10</v>
      </c>
      <c r="Q370" t="s">
        <v>10</v>
      </c>
      <c r="R370" t="s">
        <v>10</v>
      </c>
      <c r="S370" t="s">
        <v>10</v>
      </c>
      <c r="T370" t="s">
        <v>476</v>
      </c>
      <c r="U370" t="s">
        <v>34</v>
      </c>
      <c r="V370" t="s">
        <v>10</v>
      </c>
      <c r="W370" t="s">
        <v>10</v>
      </c>
      <c r="X370" t="s">
        <v>20474</v>
      </c>
      <c r="Y370" t="s">
        <v>20444</v>
      </c>
      <c r="Z370" t="s">
        <v>20486</v>
      </c>
      <c r="AA370" t="s">
        <v>2866</v>
      </c>
    </row>
    <row r="371" spans="1:27" hidden="1" x14ac:dyDescent="0.2">
      <c r="A371" t="s">
        <v>469</v>
      </c>
      <c r="B371" t="s">
        <v>470</v>
      </c>
      <c r="C371" t="s">
        <v>471</v>
      </c>
      <c r="D371" t="s">
        <v>472</v>
      </c>
      <c r="E371" t="s">
        <v>897</v>
      </c>
      <c r="F371" t="s">
        <v>898</v>
      </c>
      <c r="G371" t="s">
        <v>475</v>
      </c>
      <c r="H371" s="2">
        <v>45835</v>
      </c>
      <c r="I371" s="2">
        <v>45835</v>
      </c>
      <c r="J371" t="s">
        <v>43</v>
      </c>
      <c r="K371" s="4">
        <v>-814.68</v>
      </c>
      <c r="L371" t="s">
        <v>9</v>
      </c>
      <c r="M371" s="4">
        <v>-814.68</v>
      </c>
      <c r="N371" t="s">
        <v>9</v>
      </c>
      <c r="O371" s="4">
        <v>-814.68</v>
      </c>
      <c r="P371" t="s">
        <v>10</v>
      </c>
      <c r="Q371" t="s">
        <v>10</v>
      </c>
      <c r="R371" t="s">
        <v>10</v>
      </c>
      <c r="S371" t="s">
        <v>10</v>
      </c>
      <c r="T371" t="s">
        <v>476</v>
      </c>
      <c r="U371" t="s">
        <v>34</v>
      </c>
      <c r="V371" t="s">
        <v>10</v>
      </c>
      <c r="W371" t="s">
        <v>10</v>
      </c>
      <c r="X371" t="s">
        <v>20474</v>
      </c>
      <c r="Y371" t="s">
        <v>20444</v>
      </c>
      <c r="Z371" t="s">
        <v>20486</v>
      </c>
      <c r="AA371" t="s">
        <v>2866</v>
      </c>
    </row>
    <row r="372" spans="1:27" hidden="1" x14ac:dyDescent="0.2">
      <c r="A372" t="s">
        <v>469</v>
      </c>
      <c r="B372" t="s">
        <v>470</v>
      </c>
      <c r="C372" t="s">
        <v>471</v>
      </c>
      <c r="D372" t="s">
        <v>472</v>
      </c>
      <c r="E372" t="s">
        <v>899</v>
      </c>
      <c r="F372" t="s">
        <v>900</v>
      </c>
      <c r="G372" t="s">
        <v>475</v>
      </c>
      <c r="H372" s="2">
        <v>45835</v>
      </c>
      <c r="I372" s="2">
        <v>45835</v>
      </c>
      <c r="J372" t="s">
        <v>43</v>
      </c>
      <c r="K372" s="4">
        <v>-856.8</v>
      </c>
      <c r="L372" t="s">
        <v>9</v>
      </c>
      <c r="M372" s="4">
        <v>-856.8</v>
      </c>
      <c r="N372" t="s">
        <v>9</v>
      </c>
      <c r="O372" s="4">
        <v>-856.8</v>
      </c>
      <c r="P372" t="s">
        <v>10</v>
      </c>
      <c r="Q372" t="s">
        <v>10</v>
      </c>
      <c r="R372" t="s">
        <v>10</v>
      </c>
      <c r="S372" t="s">
        <v>10</v>
      </c>
      <c r="T372" t="s">
        <v>476</v>
      </c>
      <c r="U372" t="s">
        <v>34</v>
      </c>
      <c r="V372" t="s">
        <v>10</v>
      </c>
      <c r="W372" t="s">
        <v>10</v>
      </c>
      <c r="X372" t="s">
        <v>20474</v>
      </c>
      <c r="Y372" t="s">
        <v>20444</v>
      </c>
      <c r="Z372" t="s">
        <v>20486</v>
      </c>
      <c r="AA372" t="s">
        <v>2866</v>
      </c>
    </row>
    <row r="373" spans="1:27" hidden="1" x14ac:dyDescent="0.2">
      <c r="A373" t="s">
        <v>469</v>
      </c>
      <c r="B373" t="s">
        <v>470</v>
      </c>
      <c r="C373" t="s">
        <v>471</v>
      </c>
      <c r="D373" t="s">
        <v>472</v>
      </c>
      <c r="E373" t="s">
        <v>901</v>
      </c>
      <c r="F373" t="s">
        <v>902</v>
      </c>
      <c r="G373" t="s">
        <v>475</v>
      </c>
      <c r="H373" s="2">
        <v>45835</v>
      </c>
      <c r="I373" s="2">
        <v>45835</v>
      </c>
      <c r="J373" t="s">
        <v>43</v>
      </c>
      <c r="K373" s="4">
        <v>-879.12</v>
      </c>
      <c r="L373" t="s">
        <v>9</v>
      </c>
      <c r="M373" s="4">
        <v>-879.12</v>
      </c>
      <c r="N373" t="s">
        <v>9</v>
      </c>
      <c r="O373" s="4">
        <v>-879.12</v>
      </c>
      <c r="P373" t="s">
        <v>10</v>
      </c>
      <c r="Q373" t="s">
        <v>10</v>
      </c>
      <c r="R373" t="s">
        <v>10</v>
      </c>
      <c r="S373" t="s">
        <v>10</v>
      </c>
      <c r="T373" t="s">
        <v>476</v>
      </c>
      <c r="U373" t="s">
        <v>34</v>
      </c>
      <c r="V373" t="s">
        <v>10</v>
      </c>
      <c r="W373" t="s">
        <v>10</v>
      </c>
      <c r="X373" t="s">
        <v>20474</v>
      </c>
      <c r="Y373" t="s">
        <v>20444</v>
      </c>
      <c r="Z373" t="s">
        <v>20486</v>
      </c>
      <c r="AA373" t="s">
        <v>2866</v>
      </c>
    </row>
    <row r="374" spans="1:27" hidden="1" x14ac:dyDescent="0.2">
      <c r="A374" t="s">
        <v>469</v>
      </c>
      <c r="B374" t="s">
        <v>470</v>
      </c>
      <c r="C374" t="s">
        <v>471</v>
      </c>
      <c r="D374" t="s">
        <v>472</v>
      </c>
      <c r="E374" t="s">
        <v>903</v>
      </c>
      <c r="F374" t="s">
        <v>904</v>
      </c>
      <c r="G374" t="s">
        <v>475</v>
      </c>
      <c r="H374" s="2">
        <v>45835</v>
      </c>
      <c r="I374" s="2">
        <v>45835</v>
      </c>
      <c r="J374" t="s">
        <v>43</v>
      </c>
      <c r="K374" s="4">
        <v>-879.12</v>
      </c>
      <c r="L374" t="s">
        <v>9</v>
      </c>
      <c r="M374" s="4">
        <v>-879.12</v>
      </c>
      <c r="N374" t="s">
        <v>9</v>
      </c>
      <c r="O374" s="4">
        <v>-879.12</v>
      </c>
      <c r="P374" t="s">
        <v>10</v>
      </c>
      <c r="Q374" t="s">
        <v>10</v>
      </c>
      <c r="R374" t="s">
        <v>10</v>
      </c>
      <c r="S374" t="s">
        <v>10</v>
      </c>
      <c r="T374" t="s">
        <v>476</v>
      </c>
      <c r="U374" t="s">
        <v>34</v>
      </c>
      <c r="V374" t="s">
        <v>10</v>
      </c>
      <c r="W374" t="s">
        <v>10</v>
      </c>
      <c r="X374" t="s">
        <v>20474</v>
      </c>
      <c r="Y374" t="s">
        <v>20444</v>
      </c>
      <c r="Z374" t="s">
        <v>20486</v>
      </c>
      <c r="AA374" t="s">
        <v>2866</v>
      </c>
    </row>
    <row r="375" spans="1:27" hidden="1" x14ac:dyDescent="0.2">
      <c r="A375" t="s">
        <v>469</v>
      </c>
      <c r="B375" t="s">
        <v>470</v>
      </c>
      <c r="C375" t="s">
        <v>471</v>
      </c>
      <c r="D375" t="s">
        <v>472</v>
      </c>
      <c r="E375" t="s">
        <v>905</v>
      </c>
      <c r="F375" t="s">
        <v>906</v>
      </c>
      <c r="G375" t="s">
        <v>475</v>
      </c>
      <c r="H375" s="2">
        <v>45835</v>
      </c>
      <c r="I375" s="2">
        <v>45835</v>
      </c>
      <c r="J375" t="s">
        <v>43</v>
      </c>
      <c r="K375" s="4">
        <v>-879.12</v>
      </c>
      <c r="L375" t="s">
        <v>9</v>
      </c>
      <c r="M375" s="4">
        <v>-879.12</v>
      </c>
      <c r="N375" t="s">
        <v>9</v>
      </c>
      <c r="O375" s="4">
        <v>-879.12</v>
      </c>
      <c r="P375" t="s">
        <v>10</v>
      </c>
      <c r="Q375" t="s">
        <v>10</v>
      </c>
      <c r="R375" t="s">
        <v>10</v>
      </c>
      <c r="S375" t="s">
        <v>10</v>
      </c>
      <c r="T375" t="s">
        <v>476</v>
      </c>
      <c r="U375" t="s">
        <v>34</v>
      </c>
      <c r="V375" t="s">
        <v>10</v>
      </c>
      <c r="W375" t="s">
        <v>10</v>
      </c>
      <c r="X375" t="s">
        <v>20474</v>
      </c>
      <c r="Y375" t="s">
        <v>20444</v>
      </c>
      <c r="Z375" t="s">
        <v>20486</v>
      </c>
      <c r="AA375" t="s">
        <v>2866</v>
      </c>
    </row>
    <row r="376" spans="1:27" hidden="1" x14ac:dyDescent="0.2">
      <c r="A376" t="s">
        <v>469</v>
      </c>
      <c r="B376" t="s">
        <v>470</v>
      </c>
      <c r="C376" t="s">
        <v>471</v>
      </c>
      <c r="D376" t="s">
        <v>472</v>
      </c>
      <c r="E376" t="s">
        <v>907</v>
      </c>
      <c r="F376" t="s">
        <v>908</v>
      </c>
      <c r="G376" t="s">
        <v>475</v>
      </c>
      <c r="H376" s="2">
        <v>45835</v>
      </c>
      <c r="I376" s="2">
        <v>45835</v>
      </c>
      <c r="J376" t="s">
        <v>43</v>
      </c>
      <c r="K376" s="4">
        <v>-880.98</v>
      </c>
      <c r="L376" t="s">
        <v>9</v>
      </c>
      <c r="M376" s="4">
        <v>-880.98</v>
      </c>
      <c r="N376" t="s">
        <v>9</v>
      </c>
      <c r="O376" s="4">
        <v>-880.98</v>
      </c>
      <c r="P376" t="s">
        <v>10</v>
      </c>
      <c r="Q376" t="s">
        <v>10</v>
      </c>
      <c r="R376" t="s">
        <v>10</v>
      </c>
      <c r="S376" t="s">
        <v>10</v>
      </c>
      <c r="T376" t="s">
        <v>476</v>
      </c>
      <c r="U376" t="s">
        <v>34</v>
      </c>
      <c r="V376" t="s">
        <v>10</v>
      </c>
      <c r="W376" t="s">
        <v>10</v>
      </c>
      <c r="X376" t="s">
        <v>20474</v>
      </c>
      <c r="Y376" t="s">
        <v>20444</v>
      </c>
      <c r="Z376" t="s">
        <v>20486</v>
      </c>
      <c r="AA376" t="s">
        <v>2866</v>
      </c>
    </row>
    <row r="377" spans="1:27" hidden="1" x14ac:dyDescent="0.2">
      <c r="A377" t="s">
        <v>469</v>
      </c>
      <c r="B377" t="s">
        <v>470</v>
      </c>
      <c r="C377" t="s">
        <v>471</v>
      </c>
      <c r="D377" t="s">
        <v>472</v>
      </c>
      <c r="E377" t="s">
        <v>909</v>
      </c>
      <c r="F377" t="s">
        <v>910</v>
      </c>
      <c r="G377" t="s">
        <v>475</v>
      </c>
      <c r="H377" s="2">
        <v>45835</v>
      </c>
      <c r="I377" s="2">
        <v>45835</v>
      </c>
      <c r="J377" t="s">
        <v>43</v>
      </c>
      <c r="K377" s="4">
        <v>-795.66</v>
      </c>
      <c r="L377" t="s">
        <v>9</v>
      </c>
      <c r="M377" s="4">
        <v>-795.66</v>
      </c>
      <c r="N377" t="s">
        <v>9</v>
      </c>
      <c r="O377" s="4">
        <v>-795.66</v>
      </c>
      <c r="P377" t="s">
        <v>10</v>
      </c>
      <c r="Q377" t="s">
        <v>10</v>
      </c>
      <c r="R377" t="s">
        <v>10</v>
      </c>
      <c r="S377" t="s">
        <v>10</v>
      </c>
      <c r="T377" t="s">
        <v>476</v>
      </c>
      <c r="U377" t="s">
        <v>34</v>
      </c>
      <c r="V377" t="s">
        <v>10</v>
      </c>
      <c r="W377" t="s">
        <v>10</v>
      </c>
      <c r="X377" t="s">
        <v>20474</v>
      </c>
      <c r="Y377" t="s">
        <v>20444</v>
      </c>
      <c r="Z377" t="s">
        <v>20486</v>
      </c>
      <c r="AA377" t="s">
        <v>2866</v>
      </c>
    </row>
    <row r="378" spans="1:27" hidden="1" x14ac:dyDescent="0.2">
      <c r="A378" t="s">
        <v>469</v>
      </c>
      <c r="B378" t="s">
        <v>470</v>
      </c>
      <c r="C378" t="s">
        <v>471</v>
      </c>
      <c r="D378" t="s">
        <v>472</v>
      </c>
      <c r="E378" t="s">
        <v>911</v>
      </c>
      <c r="F378" t="s">
        <v>912</v>
      </c>
      <c r="G378" t="s">
        <v>475</v>
      </c>
      <c r="H378" s="2">
        <v>45835</v>
      </c>
      <c r="I378" s="2">
        <v>45835</v>
      </c>
      <c r="J378" t="s">
        <v>43</v>
      </c>
      <c r="K378" s="4">
        <v>-795.66</v>
      </c>
      <c r="L378" t="s">
        <v>9</v>
      </c>
      <c r="M378" s="4">
        <v>-795.66</v>
      </c>
      <c r="N378" t="s">
        <v>9</v>
      </c>
      <c r="O378" s="4">
        <v>-795.66</v>
      </c>
      <c r="P378" t="s">
        <v>10</v>
      </c>
      <c r="Q378" t="s">
        <v>10</v>
      </c>
      <c r="R378" t="s">
        <v>10</v>
      </c>
      <c r="S378" t="s">
        <v>10</v>
      </c>
      <c r="T378" t="s">
        <v>476</v>
      </c>
      <c r="U378" t="s">
        <v>34</v>
      </c>
      <c r="V378" t="s">
        <v>10</v>
      </c>
      <c r="W378" t="s">
        <v>10</v>
      </c>
      <c r="X378" t="s">
        <v>20474</v>
      </c>
      <c r="Y378" t="s">
        <v>20444</v>
      </c>
      <c r="Z378" t="s">
        <v>20486</v>
      </c>
      <c r="AA378" t="s">
        <v>2866</v>
      </c>
    </row>
    <row r="379" spans="1:27" hidden="1" x14ac:dyDescent="0.2">
      <c r="A379" t="s">
        <v>469</v>
      </c>
      <c r="B379" t="s">
        <v>470</v>
      </c>
      <c r="C379" t="s">
        <v>471</v>
      </c>
      <c r="D379" t="s">
        <v>472</v>
      </c>
      <c r="E379" t="s">
        <v>913</v>
      </c>
      <c r="F379" t="s">
        <v>914</v>
      </c>
      <c r="G379" t="s">
        <v>475</v>
      </c>
      <c r="H379" s="2">
        <v>45835</v>
      </c>
      <c r="I379" s="2">
        <v>45835</v>
      </c>
      <c r="J379" t="s">
        <v>43</v>
      </c>
      <c r="K379" s="4">
        <v>-834.66</v>
      </c>
      <c r="L379" t="s">
        <v>9</v>
      </c>
      <c r="M379" s="4">
        <v>-834.66</v>
      </c>
      <c r="N379" t="s">
        <v>9</v>
      </c>
      <c r="O379" s="4">
        <v>-834.66</v>
      </c>
      <c r="P379" t="s">
        <v>10</v>
      </c>
      <c r="Q379" t="s">
        <v>10</v>
      </c>
      <c r="R379" t="s">
        <v>10</v>
      </c>
      <c r="S379" t="s">
        <v>10</v>
      </c>
      <c r="T379" t="s">
        <v>476</v>
      </c>
      <c r="U379" t="s">
        <v>34</v>
      </c>
      <c r="V379" t="s">
        <v>10</v>
      </c>
      <c r="W379" t="s">
        <v>10</v>
      </c>
      <c r="X379" t="s">
        <v>20474</v>
      </c>
      <c r="Y379" t="s">
        <v>20444</v>
      </c>
      <c r="Z379" t="s">
        <v>20486</v>
      </c>
      <c r="AA379" t="s">
        <v>2866</v>
      </c>
    </row>
    <row r="380" spans="1:27" hidden="1" x14ac:dyDescent="0.2">
      <c r="A380" t="s">
        <v>469</v>
      </c>
      <c r="B380" t="s">
        <v>470</v>
      </c>
      <c r="C380" t="s">
        <v>471</v>
      </c>
      <c r="D380" t="s">
        <v>472</v>
      </c>
      <c r="E380" t="s">
        <v>10</v>
      </c>
      <c r="F380" t="s">
        <v>915</v>
      </c>
      <c r="G380" t="s">
        <v>46</v>
      </c>
      <c r="H380" s="2">
        <v>45666</v>
      </c>
      <c r="I380" s="2">
        <v>45666</v>
      </c>
      <c r="J380" t="s">
        <v>43</v>
      </c>
      <c r="K380" s="4">
        <v>28204.29</v>
      </c>
      <c r="L380" t="s">
        <v>9</v>
      </c>
      <c r="M380" s="4">
        <v>28204.29</v>
      </c>
      <c r="N380" t="s">
        <v>9</v>
      </c>
      <c r="O380" s="4">
        <v>28204.29</v>
      </c>
      <c r="P380" t="s">
        <v>10</v>
      </c>
      <c r="Q380" t="s">
        <v>10</v>
      </c>
      <c r="R380" t="s">
        <v>916</v>
      </c>
      <c r="S380" t="s">
        <v>10</v>
      </c>
      <c r="T380" t="s">
        <v>44</v>
      </c>
      <c r="U380" t="s">
        <v>13</v>
      </c>
      <c r="V380" t="s">
        <v>10</v>
      </c>
      <c r="W380" t="s">
        <v>10</v>
      </c>
      <c r="X380" t="s">
        <v>20309</v>
      </c>
    </row>
    <row r="381" spans="1:27" hidden="1" x14ac:dyDescent="0.2">
      <c r="A381" t="s">
        <v>469</v>
      </c>
      <c r="B381" t="s">
        <v>470</v>
      </c>
      <c r="C381" t="s">
        <v>471</v>
      </c>
      <c r="D381" t="s">
        <v>472</v>
      </c>
      <c r="E381" t="s">
        <v>10</v>
      </c>
      <c r="F381" t="s">
        <v>917</v>
      </c>
      <c r="G381" t="s">
        <v>46</v>
      </c>
      <c r="H381" s="2">
        <v>45695</v>
      </c>
      <c r="I381" s="2">
        <v>45695</v>
      </c>
      <c r="J381" t="s">
        <v>43</v>
      </c>
      <c r="K381" s="4">
        <v>22944.959999999999</v>
      </c>
      <c r="L381" t="s">
        <v>9</v>
      </c>
      <c r="M381" s="4">
        <v>22944.959999999999</v>
      </c>
      <c r="N381" t="s">
        <v>9</v>
      </c>
      <c r="O381" s="4">
        <v>22944.959999999999</v>
      </c>
      <c r="P381" t="s">
        <v>10</v>
      </c>
      <c r="Q381" t="s">
        <v>10</v>
      </c>
      <c r="R381" t="s">
        <v>918</v>
      </c>
      <c r="S381" t="s">
        <v>10</v>
      </c>
      <c r="T381" t="s">
        <v>44</v>
      </c>
      <c r="U381" t="s">
        <v>17</v>
      </c>
      <c r="V381" t="s">
        <v>10</v>
      </c>
      <c r="W381" t="s">
        <v>10</v>
      </c>
      <c r="X381" t="s">
        <v>20309</v>
      </c>
    </row>
    <row r="382" spans="1:27" hidden="1" x14ac:dyDescent="0.2">
      <c r="A382" t="s">
        <v>469</v>
      </c>
      <c r="B382" t="s">
        <v>470</v>
      </c>
      <c r="C382" t="s">
        <v>471</v>
      </c>
      <c r="D382" t="s">
        <v>472</v>
      </c>
      <c r="E382" t="s">
        <v>10</v>
      </c>
      <c r="F382" t="s">
        <v>919</v>
      </c>
      <c r="G382" t="s">
        <v>46</v>
      </c>
      <c r="H382" s="2">
        <v>45729</v>
      </c>
      <c r="I382" s="2">
        <v>45729</v>
      </c>
      <c r="J382" t="s">
        <v>43</v>
      </c>
      <c r="K382" s="4">
        <v>31453.53</v>
      </c>
      <c r="L382" t="s">
        <v>9</v>
      </c>
      <c r="M382" s="4">
        <v>31453.53</v>
      </c>
      <c r="N382" t="s">
        <v>9</v>
      </c>
      <c r="O382" s="4">
        <v>31453.53</v>
      </c>
      <c r="P382" t="s">
        <v>10</v>
      </c>
      <c r="Q382" t="s">
        <v>10</v>
      </c>
      <c r="R382" t="s">
        <v>920</v>
      </c>
      <c r="S382" t="s">
        <v>10</v>
      </c>
      <c r="T382" t="s">
        <v>44</v>
      </c>
      <c r="U382" t="s">
        <v>21</v>
      </c>
      <c r="V382" t="s">
        <v>10</v>
      </c>
      <c r="W382" t="s">
        <v>10</v>
      </c>
      <c r="X382" t="s">
        <v>20309</v>
      </c>
    </row>
    <row r="383" spans="1:27" hidden="1" x14ac:dyDescent="0.2">
      <c r="A383" t="s">
        <v>469</v>
      </c>
      <c r="B383" t="s">
        <v>470</v>
      </c>
      <c r="C383" t="s">
        <v>471</v>
      </c>
      <c r="D383" t="s">
        <v>472</v>
      </c>
      <c r="E383" t="s">
        <v>10</v>
      </c>
      <c r="F383" t="s">
        <v>921</v>
      </c>
      <c r="G383" t="s">
        <v>46</v>
      </c>
      <c r="H383" s="2">
        <v>45757</v>
      </c>
      <c r="I383" s="2">
        <v>45757</v>
      </c>
      <c r="J383" t="s">
        <v>43</v>
      </c>
      <c r="K383" s="4">
        <v>29557.26</v>
      </c>
      <c r="L383" t="s">
        <v>9</v>
      </c>
      <c r="M383" s="4">
        <v>29557.26</v>
      </c>
      <c r="N383" t="s">
        <v>9</v>
      </c>
      <c r="O383" s="4">
        <v>29557.26</v>
      </c>
      <c r="P383" t="s">
        <v>10</v>
      </c>
      <c r="Q383" t="s">
        <v>10</v>
      </c>
      <c r="R383" t="s">
        <v>922</v>
      </c>
      <c r="S383" t="s">
        <v>10</v>
      </c>
      <c r="T383" t="s">
        <v>44</v>
      </c>
      <c r="U383" t="s">
        <v>25</v>
      </c>
      <c r="V383" t="s">
        <v>10</v>
      </c>
      <c r="W383" t="s">
        <v>10</v>
      </c>
      <c r="X383" t="s">
        <v>20309</v>
      </c>
    </row>
    <row r="384" spans="1:27" hidden="1" x14ac:dyDescent="0.2">
      <c r="A384" t="s">
        <v>469</v>
      </c>
      <c r="B384" t="s">
        <v>470</v>
      </c>
      <c r="C384" t="s">
        <v>471</v>
      </c>
      <c r="D384" t="s">
        <v>472</v>
      </c>
      <c r="E384" t="s">
        <v>10</v>
      </c>
      <c r="F384" t="s">
        <v>923</v>
      </c>
      <c r="G384" t="s">
        <v>46</v>
      </c>
      <c r="H384" s="2">
        <v>45786</v>
      </c>
      <c r="I384" s="2">
        <v>45786</v>
      </c>
      <c r="J384" t="s">
        <v>43</v>
      </c>
      <c r="K384" s="4">
        <v>29517.81</v>
      </c>
      <c r="L384" t="s">
        <v>9</v>
      </c>
      <c r="M384" s="4">
        <v>29517.81</v>
      </c>
      <c r="N384" t="s">
        <v>9</v>
      </c>
      <c r="O384" s="4">
        <v>29517.81</v>
      </c>
      <c r="P384" t="s">
        <v>10</v>
      </c>
      <c r="Q384" t="s">
        <v>10</v>
      </c>
      <c r="R384" t="s">
        <v>924</v>
      </c>
      <c r="S384" t="s">
        <v>10</v>
      </c>
      <c r="T384" t="s">
        <v>44</v>
      </c>
      <c r="U384" t="s">
        <v>29</v>
      </c>
      <c r="V384" t="s">
        <v>10</v>
      </c>
      <c r="W384" t="s">
        <v>10</v>
      </c>
      <c r="X384" t="s">
        <v>20309</v>
      </c>
    </row>
    <row r="385" spans="1:27" hidden="1" x14ac:dyDescent="0.2">
      <c r="A385" t="s">
        <v>469</v>
      </c>
      <c r="B385" t="s">
        <v>470</v>
      </c>
      <c r="C385" t="s">
        <v>471</v>
      </c>
      <c r="D385" t="s">
        <v>472</v>
      </c>
      <c r="E385" t="s">
        <v>10</v>
      </c>
      <c r="F385" t="s">
        <v>925</v>
      </c>
      <c r="G385" t="s">
        <v>46</v>
      </c>
      <c r="H385" s="2">
        <v>45821</v>
      </c>
      <c r="I385" s="2">
        <v>45821</v>
      </c>
      <c r="J385" t="s">
        <v>43</v>
      </c>
      <c r="K385" s="4">
        <v>20762.580000000002</v>
      </c>
      <c r="L385" t="s">
        <v>9</v>
      </c>
      <c r="M385" s="4">
        <v>20762.580000000002</v>
      </c>
      <c r="N385" t="s">
        <v>9</v>
      </c>
      <c r="O385" s="4">
        <v>20762.580000000002</v>
      </c>
      <c r="P385" t="s">
        <v>10</v>
      </c>
      <c r="Q385" t="s">
        <v>10</v>
      </c>
      <c r="R385" t="s">
        <v>926</v>
      </c>
      <c r="S385" t="s">
        <v>10</v>
      </c>
      <c r="T385" t="s">
        <v>44</v>
      </c>
      <c r="U385" t="s">
        <v>34</v>
      </c>
      <c r="V385" t="s">
        <v>10</v>
      </c>
      <c r="W385" t="s">
        <v>10</v>
      </c>
      <c r="X385" t="s">
        <v>20309</v>
      </c>
    </row>
    <row r="386" spans="1:27" hidden="1" x14ac:dyDescent="0.2">
      <c r="A386" t="s">
        <v>927</v>
      </c>
      <c r="B386" t="s">
        <v>928</v>
      </c>
      <c r="C386" t="s">
        <v>929</v>
      </c>
      <c r="D386" t="s">
        <v>930</v>
      </c>
      <c r="E386" t="s">
        <v>931</v>
      </c>
      <c r="F386" t="s">
        <v>932</v>
      </c>
      <c r="G386" t="s">
        <v>933</v>
      </c>
      <c r="H386" s="2">
        <v>45667</v>
      </c>
      <c r="I386" s="2">
        <v>45667</v>
      </c>
      <c r="J386" t="s">
        <v>934</v>
      </c>
      <c r="K386" s="3">
        <v>-1028849894</v>
      </c>
      <c r="L386" t="s">
        <v>8</v>
      </c>
      <c r="M386" s="4">
        <v>-1038246.02</v>
      </c>
      <c r="N386" t="s">
        <v>9</v>
      </c>
      <c r="O386" s="79">
        <v>-1038246.02</v>
      </c>
      <c r="P386" t="s">
        <v>10</v>
      </c>
      <c r="Q386" t="s">
        <v>935</v>
      </c>
      <c r="R386" t="s">
        <v>10</v>
      </c>
      <c r="S386" t="s">
        <v>10</v>
      </c>
      <c r="T386" t="s">
        <v>12</v>
      </c>
      <c r="U386" t="s">
        <v>13</v>
      </c>
      <c r="V386" t="s">
        <v>10</v>
      </c>
      <c r="W386" t="s">
        <v>10</v>
      </c>
    </row>
    <row r="387" spans="1:27" hidden="1" x14ac:dyDescent="0.2">
      <c r="A387" t="s">
        <v>927</v>
      </c>
      <c r="B387" t="s">
        <v>928</v>
      </c>
      <c r="C387" t="s">
        <v>929</v>
      </c>
      <c r="D387" t="s">
        <v>930</v>
      </c>
      <c r="E387" t="s">
        <v>936</v>
      </c>
      <c r="F387" t="s">
        <v>937</v>
      </c>
      <c r="G387" t="s">
        <v>933</v>
      </c>
      <c r="H387" s="2">
        <v>45671</v>
      </c>
      <c r="I387" s="2">
        <v>45671</v>
      </c>
      <c r="J387" t="s">
        <v>938</v>
      </c>
      <c r="K387" s="3">
        <v>-11712369</v>
      </c>
      <c r="L387" t="s">
        <v>8</v>
      </c>
      <c r="M387" s="4">
        <v>-12382.51</v>
      </c>
      <c r="N387" t="s">
        <v>9</v>
      </c>
      <c r="O387" s="79">
        <v>-12382.51</v>
      </c>
      <c r="P387" t="s">
        <v>10</v>
      </c>
      <c r="Q387" t="s">
        <v>935</v>
      </c>
      <c r="R387" t="s">
        <v>10</v>
      </c>
      <c r="S387" t="s">
        <v>10</v>
      </c>
      <c r="T387" t="s">
        <v>12</v>
      </c>
      <c r="U387" t="s">
        <v>13</v>
      </c>
      <c r="V387" t="s">
        <v>10</v>
      </c>
      <c r="W387" t="s">
        <v>10</v>
      </c>
    </row>
    <row r="388" spans="1:27" hidden="1" x14ac:dyDescent="0.2">
      <c r="A388" t="s">
        <v>927</v>
      </c>
      <c r="B388" t="s">
        <v>928</v>
      </c>
      <c r="C388" t="s">
        <v>929</v>
      </c>
      <c r="D388" t="s">
        <v>930</v>
      </c>
      <c r="E388" t="s">
        <v>939</v>
      </c>
      <c r="F388" t="s">
        <v>940</v>
      </c>
      <c r="G388" t="s">
        <v>933</v>
      </c>
      <c r="H388" s="2">
        <v>45671</v>
      </c>
      <c r="I388" s="2">
        <v>45671</v>
      </c>
      <c r="J388" t="s">
        <v>941</v>
      </c>
      <c r="K388" s="3">
        <v>-29935642</v>
      </c>
      <c r="L388" t="s">
        <v>8</v>
      </c>
      <c r="M388" s="4">
        <v>-31648.46</v>
      </c>
      <c r="N388" t="s">
        <v>9</v>
      </c>
      <c r="O388" s="79">
        <v>-31648.46</v>
      </c>
      <c r="P388" t="s">
        <v>10</v>
      </c>
      <c r="Q388" t="s">
        <v>935</v>
      </c>
      <c r="R388" t="s">
        <v>10</v>
      </c>
      <c r="S388" t="s">
        <v>10</v>
      </c>
      <c r="T388" t="s">
        <v>12</v>
      </c>
      <c r="U388" t="s">
        <v>13</v>
      </c>
      <c r="V388" t="s">
        <v>10</v>
      </c>
      <c r="W388" t="s">
        <v>10</v>
      </c>
    </row>
    <row r="389" spans="1:27" hidden="1" x14ac:dyDescent="0.2">
      <c r="A389" t="s">
        <v>927</v>
      </c>
      <c r="B389" t="s">
        <v>928</v>
      </c>
      <c r="C389" t="s">
        <v>929</v>
      </c>
      <c r="D389" t="s">
        <v>930</v>
      </c>
      <c r="E389" t="s">
        <v>942</v>
      </c>
      <c r="F389" t="s">
        <v>943</v>
      </c>
      <c r="G389" t="s">
        <v>145</v>
      </c>
      <c r="H389" s="2">
        <v>45706</v>
      </c>
      <c r="I389" s="2">
        <v>45706</v>
      </c>
      <c r="J389" t="s">
        <v>43</v>
      </c>
      <c r="K389" s="4">
        <v>-2690222.69</v>
      </c>
      <c r="L389" t="s">
        <v>9</v>
      </c>
      <c r="M389" s="4">
        <v>-2690222.69</v>
      </c>
      <c r="N389" t="s">
        <v>9</v>
      </c>
      <c r="O389" s="4">
        <v>-2690222.69</v>
      </c>
      <c r="P389" t="s">
        <v>10</v>
      </c>
      <c r="Q389" t="s">
        <v>944</v>
      </c>
      <c r="R389" t="s">
        <v>10</v>
      </c>
      <c r="S389" t="s">
        <v>10</v>
      </c>
      <c r="T389" t="s">
        <v>131</v>
      </c>
      <c r="U389" t="s">
        <v>17</v>
      </c>
      <c r="V389" t="s">
        <v>945</v>
      </c>
      <c r="W389" t="s">
        <v>10</v>
      </c>
      <c r="X389" t="s">
        <v>20475</v>
      </c>
      <c r="Y389" s="111" t="s">
        <v>20444</v>
      </c>
      <c r="Z389" s="111" t="s">
        <v>20486</v>
      </c>
      <c r="AA389" s="111" t="s">
        <v>20448</v>
      </c>
    </row>
    <row r="390" spans="1:27" hidden="1" x14ac:dyDescent="0.2">
      <c r="A390" t="s">
        <v>927</v>
      </c>
      <c r="B390" t="s">
        <v>928</v>
      </c>
      <c r="C390" t="s">
        <v>929</v>
      </c>
      <c r="D390" t="s">
        <v>930</v>
      </c>
      <c r="E390" t="s">
        <v>946</v>
      </c>
      <c r="F390" t="s">
        <v>947</v>
      </c>
      <c r="G390" t="s">
        <v>463</v>
      </c>
      <c r="H390" s="2">
        <v>45714</v>
      </c>
      <c r="I390" s="2">
        <v>45714</v>
      </c>
      <c r="J390" t="s">
        <v>43</v>
      </c>
      <c r="K390" s="4">
        <v>-6492.52</v>
      </c>
      <c r="L390" t="s">
        <v>9</v>
      </c>
      <c r="M390" s="4">
        <v>-6492.52</v>
      </c>
      <c r="N390" t="s">
        <v>9</v>
      </c>
      <c r="O390" s="4">
        <v>-6492.52</v>
      </c>
      <c r="P390" t="s">
        <v>10</v>
      </c>
      <c r="Q390" t="s">
        <v>948</v>
      </c>
      <c r="R390" t="s">
        <v>948</v>
      </c>
      <c r="S390" t="s">
        <v>10</v>
      </c>
      <c r="T390" t="s">
        <v>345</v>
      </c>
      <c r="U390" t="s">
        <v>17</v>
      </c>
      <c r="V390" t="s">
        <v>10</v>
      </c>
      <c r="W390" t="s">
        <v>10</v>
      </c>
      <c r="X390" t="s">
        <v>20313</v>
      </c>
      <c r="Y390" s="111" t="s">
        <v>20444</v>
      </c>
      <c r="Z390" s="111" t="s">
        <v>20486</v>
      </c>
      <c r="AA390" s="111" t="s">
        <v>20448</v>
      </c>
    </row>
    <row r="391" spans="1:27" hidden="1" x14ac:dyDescent="0.2">
      <c r="A391" t="s">
        <v>927</v>
      </c>
      <c r="B391" t="s">
        <v>928</v>
      </c>
      <c r="C391" t="s">
        <v>929</v>
      </c>
      <c r="D391" t="s">
        <v>930</v>
      </c>
      <c r="E391" t="s">
        <v>949</v>
      </c>
      <c r="F391" t="s">
        <v>950</v>
      </c>
      <c r="G391" t="s">
        <v>128</v>
      </c>
      <c r="H391" s="2">
        <v>45716</v>
      </c>
      <c r="I391" s="2">
        <v>45716</v>
      </c>
      <c r="J391" t="s">
        <v>43</v>
      </c>
      <c r="K391" s="4">
        <v>17725.48</v>
      </c>
      <c r="L391" t="s">
        <v>9</v>
      </c>
      <c r="M391" s="4">
        <v>17725.48</v>
      </c>
      <c r="N391" t="s">
        <v>9</v>
      </c>
      <c r="O391" s="4">
        <v>17725.48</v>
      </c>
      <c r="P391" t="s">
        <v>10</v>
      </c>
      <c r="Q391" t="s">
        <v>951</v>
      </c>
      <c r="R391" t="s">
        <v>10</v>
      </c>
      <c r="S391" t="s">
        <v>10</v>
      </c>
      <c r="T391" t="s">
        <v>131</v>
      </c>
      <c r="U391" t="s">
        <v>17</v>
      </c>
      <c r="V391" t="s">
        <v>945</v>
      </c>
      <c r="W391" t="s">
        <v>10</v>
      </c>
      <c r="X391" t="s">
        <v>20475</v>
      </c>
      <c r="Y391" s="111" t="s">
        <v>20444</v>
      </c>
      <c r="Z391" s="111" t="s">
        <v>20486</v>
      </c>
      <c r="AA391" s="111" t="s">
        <v>20448</v>
      </c>
    </row>
    <row r="392" spans="1:27" hidden="1" x14ac:dyDescent="0.2">
      <c r="A392" t="s">
        <v>927</v>
      </c>
      <c r="B392" t="s">
        <v>928</v>
      </c>
      <c r="C392" t="s">
        <v>929</v>
      </c>
      <c r="D392" t="s">
        <v>930</v>
      </c>
      <c r="E392" t="s">
        <v>952</v>
      </c>
      <c r="F392" t="s">
        <v>953</v>
      </c>
      <c r="G392" t="s">
        <v>933</v>
      </c>
      <c r="H392" s="2">
        <v>45702</v>
      </c>
      <c r="I392" s="2">
        <v>45702</v>
      </c>
      <c r="J392" t="s">
        <v>954</v>
      </c>
      <c r="K392" s="3">
        <v>-127609904</v>
      </c>
      <c r="L392" t="s">
        <v>8</v>
      </c>
      <c r="M392" s="4">
        <v>-128776.62</v>
      </c>
      <c r="N392" t="s">
        <v>9</v>
      </c>
      <c r="O392" s="79">
        <v>-128776.62</v>
      </c>
      <c r="P392" t="s">
        <v>10</v>
      </c>
      <c r="Q392" t="s">
        <v>935</v>
      </c>
      <c r="R392" t="s">
        <v>10</v>
      </c>
      <c r="S392" t="s">
        <v>10</v>
      </c>
      <c r="T392" t="s">
        <v>12</v>
      </c>
      <c r="U392" t="s">
        <v>17</v>
      </c>
      <c r="V392" t="s">
        <v>10</v>
      </c>
      <c r="W392" t="s">
        <v>10</v>
      </c>
    </row>
    <row r="393" spans="1:27" hidden="1" x14ac:dyDescent="0.2">
      <c r="A393" t="s">
        <v>927</v>
      </c>
      <c r="B393" t="s">
        <v>928</v>
      </c>
      <c r="C393" t="s">
        <v>929</v>
      </c>
      <c r="D393" t="s">
        <v>930</v>
      </c>
      <c r="E393" t="s">
        <v>955</v>
      </c>
      <c r="F393" t="s">
        <v>956</v>
      </c>
      <c r="G393" t="s">
        <v>145</v>
      </c>
      <c r="H393" s="2">
        <v>45723</v>
      </c>
      <c r="I393" s="2">
        <v>45723</v>
      </c>
      <c r="J393" t="s">
        <v>43</v>
      </c>
      <c r="K393" s="4">
        <v>-5853947.3200000003</v>
      </c>
      <c r="L393" t="s">
        <v>9</v>
      </c>
      <c r="M393" s="4">
        <v>-5853947.3200000003</v>
      </c>
      <c r="N393" t="s">
        <v>9</v>
      </c>
      <c r="O393" s="4">
        <v>-5853947.3200000003</v>
      </c>
      <c r="P393" t="s">
        <v>10</v>
      </c>
      <c r="Q393" t="s">
        <v>957</v>
      </c>
      <c r="R393" t="s">
        <v>10</v>
      </c>
      <c r="S393" t="s">
        <v>10</v>
      </c>
      <c r="T393" t="s">
        <v>131</v>
      </c>
      <c r="U393" t="s">
        <v>21</v>
      </c>
      <c r="V393" t="s">
        <v>958</v>
      </c>
      <c r="W393" t="s">
        <v>10</v>
      </c>
      <c r="X393" t="s">
        <v>20475</v>
      </c>
      <c r="Y393" s="111" t="s">
        <v>20444</v>
      </c>
      <c r="Z393" s="111" t="s">
        <v>20486</v>
      </c>
      <c r="AA393" s="111" t="s">
        <v>20448</v>
      </c>
    </row>
    <row r="394" spans="1:27" hidden="1" x14ac:dyDescent="0.2">
      <c r="A394" t="s">
        <v>927</v>
      </c>
      <c r="B394" t="s">
        <v>928</v>
      </c>
      <c r="C394" t="s">
        <v>929</v>
      </c>
      <c r="D394" t="s">
        <v>930</v>
      </c>
      <c r="E394" t="s">
        <v>959</v>
      </c>
      <c r="F394" t="s">
        <v>960</v>
      </c>
      <c r="G394" t="s">
        <v>145</v>
      </c>
      <c r="H394" s="2">
        <v>45730</v>
      </c>
      <c r="I394" s="2">
        <v>45730</v>
      </c>
      <c r="J394" t="s">
        <v>43</v>
      </c>
      <c r="K394" s="4">
        <v>-5916268.1100000003</v>
      </c>
      <c r="L394" t="s">
        <v>9</v>
      </c>
      <c r="M394" s="4">
        <v>-5916268.1100000003</v>
      </c>
      <c r="N394" t="s">
        <v>9</v>
      </c>
      <c r="O394" s="4">
        <v>-5916268.1100000003</v>
      </c>
      <c r="P394" t="s">
        <v>10</v>
      </c>
      <c r="Q394" t="s">
        <v>961</v>
      </c>
      <c r="R394" t="s">
        <v>10</v>
      </c>
      <c r="S394" t="s">
        <v>10</v>
      </c>
      <c r="T394" t="s">
        <v>131</v>
      </c>
      <c r="U394" t="s">
        <v>21</v>
      </c>
      <c r="V394" t="s">
        <v>962</v>
      </c>
      <c r="W394" t="s">
        <v>10</v>
      </c>
      <c r="X394" t="s">
        <v>20475</v>
      </c>
      <c r="Y394" s="111" t="s">
        <v>20444</v>
      </c>
      <c r="Z394" s="111" t="s">
        <v>20486</v>
      </c>
      <c r="AA394" s="111" t="s">
        <v>20448</v>
      </c>
    </row>
    <row r="395" spans="1:27" hidden="1" x14ac:dyDescent="0.2">
      <c r="A395" t="s">
        <v>927</v>
      </c>
      <c r="B395" t="s">
        <v>928</v>
      </c>
      <c r="C395" t="s">
        <v>929</v>
      </c>
      <c r="D395" t="s">
        <v>930</v>
      </c>
      <c r="E395" t="s">
        <v>963</v>
      </c>
      <c r="F395" t="s">
        <v>964</v>
      </c>
      <c r="G395" t="s">
        <v>128</v>
      </c>
      <c r="H395" s="2">
        <v>45747</v>
      </c>
      <c r="I395" s="2">
        <v>45747</v>
      </c>
      <c r="J395" t="s">
        <v>43</v>
      </c>
      <c r="K395" s="4">
        <v>161444.15</v>
      </c>
      <c r="L395" t="s">
        <v>9</v>
      </c>
      <c r="M395" s="4">
        <v>161444.15</v>
      </c>
      <c r="N395" t="s">
        <v>9</v>
      </c>
      <c r="O395" s="4">
        <v>161444.15</v>
      </c>
      <c r="P395" t="s">
        <v>10</v>
      </c>
      <c r="Q395" t="s">
        <v>965</v>
      </c>
      <c r="R395" t="s">
        <v>10</v>
      </c>
      <c r="S395" t="s">
        <v>10</v>
      </c>
      <c r="T395" t="s">
        <v>131</v>
      </c>
      <c r="U395" t="s">
        <v>21</v>
      </c>
      <c r="V395" t="s">
        <v>958</v>
      </c>
      <c r="W395" t="s">
        <v>10</v>
      </c>
      <c r="X395" t="s">
        <v>20475</v>
      </c>
      <c r="Y395" s="111" t="s">
        <v>20444</v>
      </c>
      <c r="Z395" s="111" t="s">
        <v>20486</v>
      </c>
      <c r="AA395" s="111" t="s">
        <v>20448</v>
      </c>
    </row>
    <row r="396" spans="1:27" hidden="1" x14ac:dyDescent="0.2">
      <c r="A396" t="s">
        <v>927</v>
      </c>
      <c r="B396" t="s">
        <v>928</v>
      </c>
      <c r="C396" t="s">
        <v>929</v>
      </c>
      <c r="D396" t="s">
        <v>930</v>
      </c>
      <c r="E396" t="s">
        <v>966</v>
      </c>
      <c r="F396" t="s">
        <v>967</v>
      </c>
      <c r="G396" t="s">
        <v>128</v>
      </c>
      <c r="H396" s="2">
        <v>45747</v>
      </c>
      <c r="I396" s="2">
        <v>45747</v>
      </c>
      <c r="J396" t="s">
        <v>43</v>
      </c>
      <c r="K396" s="4">
        <v>163162.85</v>
      </c>
      <c r="L396" t="s">
        <v>9</v>
      </c>
      <c r="M396" s="4">
        <v>163162.85</v>
      </c>
      <c r="N396" t="s">
        <v>9</v>
      </c>
      <c r="O396" s="4">
        <v>163162.85</v>
      </c>
      <c r="P396" t="s">
        <v>10</v>
      </c>
      <c r="Q396" t="s">
        <v>968</v>
      </c>
      <c r="R396" t="s">
        <v>10</v>
      </c>
      <c r="S396" t="s">
        <v>10</v>
      </c>
      <c r="T396" t="s">
        <v>131</v>
      </c>
      <c r="U396" t="s">
        <v>21</v>
      </c>
      <c r="V396" t="s">
        <v>962</v>
      </c>
      <c r="W396" t="s">
        <v>10</v>
      </c>
      <c r="X396" t="s">
        <v>20475</v>
      </c>
      <c r="Y396" s="111" t="s">
        <v>20444</v>
      </c>
      <c r="Z396" s="111" t="s">
        <v>20486</v>
      </c>
      <c r="AA396" s="111" t="s">
        <v>20448</v>
      </c>
    </row>
    <row r="397" spans="1:27" hidden="1" x14ac:dyDescent="0.2">
      <c r="A397" t="s">
        <v>927</v>
      </c>
      <c r="B397" t="s">
        <v>928</v>
      </c>
      <c r="C397" t="s">
        <v>929</v>
      </c>
      <c r="D397" t="s">
        <v>930</v>
      </c>
      <c r="E397" t="s">
        <v>969</v>
      </c>
      <c r="F397" t="s">
        <v>970</v>
      </c>
      <c r="G397" t="s">
        <v>145</v>
      </c>
      <c r="H397" s="2">
        <v>45754</v>
      </c>
      <c r="I397" s="2">
        <v>45754</v>
      </c>
      <c r="J397" t="s">
        <v>43</v>
      </c>
      <c r="K397" s="4">
        <v>-5766454.0999999996</v>
      </c>
      <c r="L397" t="s">
        <v>9</v>
      </c>
      <c r="M397" s="4">
        <v>-5766454.0999999996</v>
      </c>
      <c r="N397" t="s">
        <v>9</v>
      </c>
      <c r="O397" s="4">
        <v>-5766454.0999999996</v>
      </c>
      <c r="P397" t="s">
        <v>10</v>
      </c>
      <c r="Q397" t="s">
        <v>971</v>
      </c>
      <c r="R397" t="s">
        <v>10</v>
      </c>
      <c r="S397" t="s">
        <v>10</v>
      </c>
      <c r="T397" t="s">
        <v>131</v>
      </c>
      <c r="U397" t="s">
        <v>25</v>
      </c>
      <c r="V397" t="s">
        <v>972</v>
      </c>
      <c r="W397" t="s">
        <v>10</v>
      </c>
      <c r="X397" t="s">
        <v>20475</v>
      </c>
      <c r="Y397" s="111" t="s">
        <v>20444</v>
      </c>
      <c r="Z397" s="111" t="s">
        <v>20486</v>
      </c>
      <c r="AA397" s="111" t="s">
        <v>20448</v>
      </c>
    </row>
    <row r="398" spans="1:27" hidden="1" x14ac:dyDescent="0.2">
      <c r="A398" t="s">
        <v>927</v>
      </c>
      <c r="B398" t="s">
        <v>928</v>
      </c>
      <c r="C398" t="s">
        <v>929</v>
      </c>
      <c r="D398" t="s">
        <v>930</v>
      </c>
      <c r="E398" t="s">
        <v>973</v>
      </c>
      <c r="F398" t="s">
        <v>974</v>
      </c>
      <c r="G398" t="s">
        <v>145</v>
      </c>
      <c r="H398" s="2">
        <v>45761</v>
      </c>
      <c r="I398" s="2">
        <v>45761</v>
      </c>
      <c r="J398" t="s">
        <v>43</v>
      </c>
      <c r="K398" s="4">
        <v>-3477672.2</v>
      </c>
      <c r="L398" t="s">
        <v>9</v>
      </c>
      <c r="M398" s="4">
        <v>-3477672.2</v>
      </c>
      <c r="N398" t="s">
        <v>9</v>
      </c>
      <c r="O398" s="4">
        <v>-3477672.2</v>
      </c>
      <c r="P398" t="s">
        <v>10</v>
      </c>
      <c r="Q398" t="s">
        <v>971</v>
      </c>
      <c r="R398" t="s">
        <v>10</v>
      </c>
      <c r="S398" t="s">
        <v>10</v>
      </c>
      <c r="T398" t="s">
        <v>131</v>
      </c>
      <c r="U398" t="s">
        <v>25</v>
      </c>
      <c r="V398" t="s">
        <v>975</v>
      </c>
      <c r="W398" t="s">
        <v>10</v>
      </c>
      <c r="X398" t="s">
        <v>20475</v>
      </c>
      <c r="Y398" s="111" t="s">
        <v>20444</v>
      </c>
      <c r="Z398" s="111" t="s">
        <v>20486</v>
      </c>
      <c r="AA398" s="111" t="s">
        <v>20448</v>
      </c>
    </row>
    <row r="399" spans="1:27" hidden="1" x14ac:dyDescent="0.2">
      <c r="A399" t="s">
        <v>927</v>
      </c>
      <c r="B399" t="s">
        <v>928</v>
      </c>
      <c r="C399" t="s">
        <v>929</v>
      </c>
      <c r="D399" t="s">
        <v>930</v>
      </c>
      <c r="E399" t="s">
        <v>976</v>
      </c>
      <c r="F399" t="s">
        <v>977</v>
      </c>
      <c r="G399" t="s">
        <v>933</v>
      </c>
      <c r="H399" s="2">
        <v>45756</v>
      </c>
      <c r="I399" s="2">
        <v>45756</v>
      </c>
      <c r="J399" t="s">
        <v>978</v>
      </c>
      <c r="K399" s="3">
        <v>-650911950</v>
      </c>
      <c r="L399" t="s">
        <v>8</v>
      </c>
      <c r="M399" s="4">
        <v>-698590.77</v>
      </c>
      <c r="N399" t="s">
        <v>9</v>
      </c>
      <c r="O399" s="79">
        <v>-698590.77</v>
      </c>
      <c r="P399" t="s">
        <v>10</v>
      </c>
      <c r="Q399" t="s">
        <v>935</v>
      </c>
      <c r="R399" t="s">
        <v>10</v>
      </c>
      <c r="S399" t="s">
        <v>10</v>
      </c>
      <c r="T399" t="s">
        <v>12</v>
      </c>
      <c r="U399" t="s">
        <v>25</v>
      </c>
      <c r="V399" t="s">
        <v>10</v>
      </c>
      <c r="W399" t="s">
        <v>10</v>
      </c>
    </row>
    <row r="400" spans="1:27" hidden="1" x14ac:dyDescent="0.2">
      <c r="A400" t="s">
        <v>927</v>
      </c>
      <c r="B400" t="s">
        <v>928</v>
      </c>
      <c r="C400" t="s">
        <v>929</v>
      </c>
      <c r="D400" t="s">
        <v>930</v>
      </c>
      <c r="E400" t="s">
        <v>979</v>
      </c>
      <c r="F400" t="s">
        <v>980</v>
      </c>
      <c r="G400" t="s">
        <v>933</v>
      </c>
      <c r="H400" s="2">
        <v>45772</v>
      </c>
      <c r="I400" s="2">
        <v>45772</v>
      </c>
      <c r="J400" t="s">
        <v>978</v>
      </c>
      <c r="K400" s="3">
        <v>-1386462942</v>
      </c>
      <c r="L400" t="s">
        <v>8</v>
      </c>
      <c r="M400" s="4">
        <v>-1488020.33</v>
      </c>
      <c r="N400" t="s">
        <v>9</v>
      </c>
      <c r="O400" s="79">
        <v>-1488020.33</v>
      </c>
      <c r="P400" t="s">
        <v>10</v>
      </c>
      <c r="Q400" t="s">
        <v>935</v>
      </c>
      <c r="R400" t="s">
        <v>10</v>
      </c>
      <c r="S400" t="s">
        <v>10</v>
      </c>
      <c r="T400" t="s">
        <v>12</v>
      </c>
      <c r="U400" t="s">
        <v>25</v>
      </c>
      <c r="V400" t="s">
        <v>10</v>
      </c>
      <c r="W400" t="s">
        <v>10</v>
      </c>
    </row>
    <row r="401" spans="1:27" hidden="1" x14ac:dyDescent="0.2">
      <c r="A401" t="s">
        <v>927</v>
      </c>
      <c r="B401" t="s">
        <v>928</v>
      </c>
      <c r="C401" t="s">
        <v>929</v>
      </c>
      <c r="D401" t="s">
        <v>930</v>
      </c>
      <c r="E401" t="s">
        <v>981</v>
      </c>
      <c r="F401" t="s">
        <v>982</v>
      </c>
      <c r="G401" t="s">
        <v>463</v>
      </c>
      <c r="H401" s="2">
        <v>45776</v>
      </c>
      <c r="I401" s="2">
        <v>45776</v>
      </c>
      <c r="J401" t="s">
        <v>43</v>
      </c>
      <c r="K401" s="4">
        <v>-11471.68</v>
      </c>
      <c r="L401" t="s">
        <v>9</v>
      </c>
      <c r="M401" s="4">
        <v>-11471.68</v>
      </c>
      <c r="N401" t="s">
        <v>9</v>
      </c>
      <c r="O401" s="4">
        <v>-11471.68</v>
      </c>
      <c r="P401" t="s">
        <v>10</v>
      </c>
      <c r="Q401" t="s">
        <v>948</v>
      </c>
      <c r="R401" t="s">
        <v>948</v>
      </c>
      <c r="S401" t="s">
        <v>10</v>
      </c>
      <c r="T401" t="s">
        <v>345</v>
      </c>
      <c r="U401" t="s">
        <v>25</v>
      </c>
      <c r="V401" t="s">
        <v>10</v>
      </c>
      <c r="W401" t="s">
        <v>10</v>
      </c>
      <c r="X401" t="s">
        <v>20313</v>
      </c>
      <c r="Y401" s="111" t="s">
        <v>20444</v>
      </c>
      <c r="Z401" s="111" t="s">
        <v>20486</v>
      </c>
      <c r="AA401" s="111" t="s">
        <v>20448</v>
      </c>
    </row>
    <row r="402" spans="1:27" hidden="1" x14ac:dyDescent="0.2">
      <c r="A402" t="s">
        <v>927</v>
      </c>
      <c r="B402" t="s">
        <v>928</v>
      </c>
      <c r="C402" t="s">
        <v>929</v>
      </c>
      <c r="D402" t="s">
        <v>930</v>
      </c>
      <c r="E402" t="s">
        <v>983</v>
      </c>
      <c r="F402" t="s">
        <v>984</v>
      </c>
      <c r="G402" t="s">
        <v>128</v>
      </c>
      <c r="H402" s="2">
        <v>45777</v>
      </c>
      <c r="I402" s="2">
        <v>45777</v>
      </c>
      <c r="J402" t="s">
        <v>43</v>
      </c>
      <c r="K402" s="4">
        <v>69266.289999999994</v>
      </c>
      <c r="L402" t="s">
        <v>9</v>
      </c>
      <c r="M402" s="4">
        <v>69266.289999999994</v>
      </c>
      <c r="N402" t="s">
        <v>9</v>
      </c>
      <c r="O402" s="4">
        <v>69266.289999999994</v>
      </c>
      <c r="P402" t="s">
        <v>10</v>
      </c>
      <c r="Q402" t="s">
        <v>985</v>
      </c>
      <c r="R402" t="s">
        <v>10</v>
      </c>
      <c r="S402" t="s">
        <v>10</v>
      </c>
      <c r="T402" t="s">
        <v>131</v>
      </c>
      <c r="U402" t="s">
        <v>25</v>
      </c>
      <c r="V402" t="s">
        <v>972</v>
      </c>
      <c r="W402" t="s">
        <v>10</v>
      </c>
      <c r="X402" t="s">
        <v>20475</v>
      </c>
      <c r="Y402" s="111" t="s">
        <v>20444</v>
      </c>
      <c r="Z402" s="111" t="s">
        <v>20486</v>
      </c>
      <c r="AA402" s="111" t="s">
        <v>20448</v>
      </c>
    </row>
    <row r="403" spans="1:27" hidden="1" x14ac:dyDescent="0.2">
      <c r="A403" t="s">
        <v>927</v>
      </c>
      <c r="B403" t="s">
        <v>928</v>
      </c>
      <c r="C403" t="s">
        <v>929</v>
      </c>
      <c r="D403" t="s">
        <v>930</v>
      </c>
      <c r="E403" t="s">
        <v>986</v>
      </c>
      <c r="F403" t="s">
        <v>987</v>
      </c>
      <c r="G403" t="s">
        <v>128</v>
      </c>
      <c r="H403" s="2">
        <v>45777</v>
      </c>
      <c r="I403" s="2">
        <v>45777</v>
      </c>
      <c r="J403" t="s">
        <v>43</v>
      </c>
      <c r="K403" s="4">
        <v>41773.57</v>
      </c>
      <c r="L403" t="s">
        <v>9</v>
      </c>
      <c r="M403" s="4">
        <v>41773.57</v>
      </c>
      <c r="N403" t="s">
        <v>9</v>
      </c>
      <c r="O403" s="4">
        <v>41773.57</v>
      </c>
      <c r="P403" t="s">
        <v>10</v>
      </c>
      <c r="Q403" t="s">
        <v>988</v>
      </c>
      <c r="R403" t="s">
        <v>10</v>
      </c>
      <c r="S403" t="s">
        <v>10</v>
      </c>
      <c r="T403" t="s">
        <v>131</v>
      </c>
      <c r="U403" t="s">
        <v>25</v>
      </c>
      <c r="V403" t="s">
        <v>975</v>
      </c>
      <c r="W403" t="s">
        <v>10</v>
      </c>
      <c r="X403" t="s">
        <v>20475</v>
      </c>
      <c r="Y403" s="111" t="s">
        <v>20444</v>
      </c>
      <c r="Z403" s="111" t="s">
        <v>20486</v>
      </c>
      <c r="AA403" s="111" t="s">
        <v>20448</v>
      </c>
    </row>
    <row r="404" spans="1:27" hidden="1" x14ac:dyDescent="0.2">
      <c r="A404" t="s">
        <v>927</v>
      </c>
      <c r="B404" t="s">
        <v>928</v>
      </c>
      <c r="C404" t="s">
        <v>929</v>
      </c>
      <c r="D404" t="s">
        <v>930</v>
      </c>
      <c r="E404" t="s">
        <v>989</v>
      </c>
      <c r="F404" t="s">
        <v>990</v>
      </c>
      <c r="G404" t="s">
        <v>933</v>
      </c>
      <c r="H404" s="2">
        <v>45792</v>
      </c>
      <c r="I404" s="2">
        <v>45792</v>
      </c>
      <c r="J404" t="s">
        <v>991</v>
      </c>
      <c r="K404" s="3">
        <v>-1313827698</v>
      </c>
      <c r="L404" t="s">
        <v>8</v>
      </c>
      <c r="M404" s="4">
        <v>-1401356.42</v>
      </c>
      <c r="N404" t="s">
        <v>9</v>
      </c>
      <c r="O404" s="79">
        <v>-1401356.42</v>
      </c>
      <c r="P404" t="s">
        <v>10</v>
      </c>
      <c r="Q404" t="s">
        <v>935</v>
      </c>
      <c r="R404" t="s">
        <v>10</v>
      </c>
      <c r="S404" t="s">
        <v>10</v>
      </c>
      <c r="T404" t="s">
        <v>12</v>
      </c>
      <c r="U404" t="s">
        <v>29</v>
      </c>
      <c r="V404" t="s">
        <v>10</v>
      </c>
      <c r="W404" t="s">
        <v>10</v>
      </c>
    </row>
    <row r="405" spans="1:27" hidden="1" x14ac:dyDescent="0.2">
      <c r="A405" t="s">
        <v>927</v>
      </c>
      <c r="B405" t="s">
        <v>928</v>
      </c>
      <c r="C405" t="s">
        <v>929</v>
      </c>
      <c r="D405" t="s">
        <v>930</v>
      </c>
      <c r="E405" t="s">
        <v>992</v>
      </c>
      <c r="F405" t="s">
        <v>993</v>
      </c>
      <c r="G405" t="s">
        <v>933</v>
      </c>
      <c r="H405" s="2">
        <v>45804</v>
      </c>
      <c r="I405" s="2">
        <v>45804</v>
      </c>
      <c r="J405" t="s">
        <v>991</v>
      </c>
      <c r="K405" s="3">
        <v>-96102819</v>
      </c>
      <c r="L405" t="s">
        <v>8</v>
      </c>
      <c r="M405" s="4">
        <v>-102505.3</v>
      </c>
      <c r="N405" t="s">
        <v>9</v>
      </c>
      <c r="O405" s="79">
        <v>-102505.3</v>
      </c>
      <c r="P405" t="s">
        <v>10</v>
      </c>
      <c r="Q405" t="s">
        <v>935</v>
      </c>
      <c r="R405" t="s">
        <v>10</v>
      </c>
      <c r="S405" t="s">
        <v>10</v>
      </c>
      <c r="T405" t="s">
        <v>12</v>
      </c>
      <c r="U405" t="s">
        <v>29</v>
      </c>
      <c r="V405" t="s">
        <v>10</v>
      </c>
      <c r="W405" t="s">
        <v>10</v>
      </c>
    </row>
    <row r="406" spans="1:27" hidden="1" x14ac:dyDescent="0.2">
      <c r="A406" t="s">
        <v>927</v>
      </c>
      <c r="B406" t="s">
        <v>928</v>
      </c>
      <c r="C406" t="s">
        <v>929</v>
      </c>
      <c r="D406" t="s">
        <v>930</v>
      </c>
      <c r="E406" t="s">
        <v>994</v>
      </c>
      <c r="F406" t="s">
        <v>995</v>
      </c>
      <c r="G406" t="s">
        <v>145</v>
      </c>
      <c r="H406" s="2">
        <v>45789</v>
      </c>
      <c r="I406" s="2">
        <v>45789</v>
      </c>
      <c r="J406" t="s">
        <v>43</v>
      </c>
      <c r="K406" s="4">
        <v>-906066</v>
      </c>
      <c r="L406" t="s">
        <v>9</v>
      </c>
      <c r="M406" s="4">
        <v>-906066</v>
      </c>
      <c r="N406" t="s">
        <v>9</v>
      </c>
      <c r="O406" s="4">
        <v>-906066</v>
      </c>
      <c r="P406" t="s">
        <v>10</v>
      </c>
      <c r="Q406" t="s">
        <v>996</v>
      </c>
      <c r="R406" t="s">
        <v>10</v>
      </c>
      <c r="S406" t="s">
        <v>10</v>
      </c>
      <c r="T406" t="s">
        <v>131</v>
      </c>
      <c r="U406" t="s">
        <v>29</v>
      </c>
      <c r="V406" t="s">
        <v>997</v>
      </c>
      <c r="W406" t="s">
        <v>10</v>
      </c>
      <c r="X406" t="s">
        <v>20476</v>
      </c>
      <c r="Y406" s="111" t="s">
        <v>20444</v>
      </c>
      <c r="Z406" s="111" t="s">
        <v>20486</v>
      </c>
      <c r="AA406" s="111" t="s">
        <v>20448</v>
      </c>
    </row>
    <row r="407" spans="1:27" hidden="1" x14ac:dyDescent="0.2">
      <c r="A407" t="s">
        <v>927</v>
      </c>
      <c r="B407" t="s">
        <v>928</v>
      </c>
      <c r="C407" t="s">
        <v>929</v>
      </c>
      <c r="D407" t="s">
        <v>930</v>
      </c>
      <c r="E407" t="s">
        <v>998</v>
      </c>
      <c r="F407" t="s">
        <v>999</v>
      </c>
      <c r="G407" t="s">
        <v>1000</v>
      </c>
      <c r="H407" s="2">
        <v>45818</v>
      </c>
      <c r="I407" s="2">
        <v>45818</v>
      </c>
      <c r="J407" t="s">
        <v>43</v>
      </c>
      <c r="K407" s="4">
        <v>-100674</v>
      </c>
      <c r="L407" t="s">
        <v>9</v>
      </c>
      <c r="M407" s="4">
        <v>-100674</v>
      </c>
      <c r="N407" t="s">
        <v>9</v>
      </c>
      <c r="O407" s="4">
        <v>-100674</v>
      </c>
      <c r="P407" t="s">
        <v>10</v>
      </c>
      <c r="Q407" t="s">
        <v>1001</v>
      </c>
      <c r="R407" t="s">
        <v>10</v>
      </c>
      <c r="S407" t="s">
        <v>10</v>
      </c>
      <c r="T407" t="s">
        <v>131</v>
      </c>
      <c r="U407" t="s">
        <v>34</v>
      </c>
      <c r="V407" t="s">
        <v>997</v>
      </c>
      <c r="W407" t="s">
        <v>10</v>
      </c>
      <c r="X407" t="s">
        <v>20476</v>
      </c>
      <c r="Y407" s="111" t="s">
        <v>20444</v>
      </c>
      <c r="Z407" s="111" t="s">
        <v>20486</v>
      </c>
      <c r="AA407" s="111" t="s">
        <v>20448</v>
      </c>
    </row>
    <row r="408" spans="1:27" hidden="1" x14ac:dyDescent="0.2">
      <c r="A408" t="s">
        <v>927</v>
      </c>
      <c r="B408" t="s">
        <v>928</v>
      </c>
      <c r="C408" t="s">
        <v>929</v>
      </c>
      <c r="D408" t="s">
        <v>930</v>
      </c>
      <c r="E408" t="s">
        <v>1002</v>
      </c>
      <c r="F408" t="s">
        <v>1003</v>
      </c>
      <c r="G408" t="s">
        <v>933</v>
      </c>
      <c r="H408" s="2">
        <v>45827</v>
      </c>
      <c r="I408" s="2">
        <v>45827</v>
      </c>
      <c r="J408" t="s">
        <v>1004</v>
      </c>
      <c r="K408" s="3">
        <v>-1400202947</v>
      </c>
      <c r="L408" t="s">
        <v>8</v>
      </c>
      <c r="M408" s="4">
        <v>-1489244.9</v>
      </c>
      <c r="N408" t="s">
        <v>9</v>
      </c>
      <c r="O408" s="79">
        <v>-1489244.9</v>
      </c>
      <c r="P408" t="s">
        <v>10</v>
      </c>
      <c r="Q408" t="s">
        <v>935</v>
      </c>
      <c r="R408" t="s">
        <v>10</v>
      </c>
      <c r="S408" t="s">
        <v>10</v>
      </c>
      <c r="T408" t="s">
        <v>12</v>
      </c>
      <c r="U408" t="s">
        <v>34</v>
      </c>
      <c r="V408" t="s">
        <v>10</v>
      </c>
      <c r="W408" t="s">
        <v>10</v>
      </c>
    </row>
    <row r="409" spans="1:27" hidden="1" x14ac:dyDescent="0.2">
      <c r="A409" t="s">
        <v>927</v>
      </c>
      <c r="B409" t="s">
        <v>928</v>
      </c>
      <c r="C409" t="s">
        <v>929</v>
      </c>
      <c r="D409" t="s">
        <v>930</v>
      </c>
      <c r="E409" t="s">
        <v>1005</v>
      </c>
      <c r="F409" t="s">
        <v>1006</v>
      </c>
      <c r="G409" t="s">
        <v>933</v>
      </c>
      <c r="H409" s="2">
        <v>45827</v>
      </c>
      <c r="I409" s="2">
        <v>45827</v>
      </c>
      <c r="J409" t="s">
        <v>1004</v>
      </c>
      <c r="K409" s="3">
        <v>-844443876</v>
      </c>
      <c r="L409" t="s">
        <v>8</v>
      </c>
      <c r="M409" s="4">
        <v>-898143.9</v>
      </c>
      <c r="N409" t="s">
        <v>9</v>
      </c>
      <c r="O409" s="79">
        <v>-898143.9</v>
      </c>
      <c r="P409" t="s">
        <v>10</v>
      </c>
      <c r="Q409" t="s">
        <v>935</v>
      </c>
      <c r="R409" t="s">
        <v>10</v>
      </c>
      <c r="S409" t="s">
        <v>10</v>
      </c>
      <c r="T409" t="s">
        <v>12</v>
      </c>
      <c r="U409" t="s">
        <v>34</v>
      </c>
      <c r="V409" t="s">
        <v>10</v>
      </c>
      <c r="W409" t="s">
        <v>10</v>
      </c>
    </row>
    <row r="410" spans="1:27" hidden="1" x14ac:dyDescent="0.2">
      <c r="A410" t="s">
        <v>927</v>
      </c>
      <c r="B410" t="s">
        <v>928</v>
      </c>
      <c r="C410" t="s">
        <v>929</v>
      </c>
      <c r="D410" t="s">
        <v>930</v>
      </c>
      <c r="E410" t="s">
        <v>1007</v>
      </c>
      <c r="F410" t="s">
        <v>1008</v>
      </c>
      <c r="G410" t="s">
        <v>145</v>
      </c>
      <c r="H410" s="2">
        <v>45831</v>
      </c>
      <c r="I410" s="2">
        <v>45831</v>
      </c>
      <c r="J410" t="s">
        <v>43</v>
      </c>
      <c r="K410" s="4">
        <v>-3084821.58</v>
      </c>
      <c r="L410" t="s">
        <v>9</v>
      </c>
      <c r="M410" s="4">
        <v>-3084821.58</v>
      </c>
      <c r="N410" t="s">
        <v>9</v>
      </c>
      <c r="O410" s="4">
        <v>-3084821.58</v>
      </c>
      <c r="P410" t="s">
        <v>10</v>
      </c>
      <c r="Q410" t="s">
        <v>1009</v>
      </c>
      <c r="R410" t="s">
        <v>10</v>
      </c>
      <c r="S410" t="s">
        <v>10</v>
      </c>
      <c r="T410" t="s">
        <v>131</v>
      </c>
      <c r="U410" t="s">
        <v>34</v>
      </c>
      <c r="V410" t="s">
        <v>1010</v>
      </c>
      <c r="W410" t="s">
        <v>10</v>
      </c>
      <c r="X410" t="s">
        <v>20475</v>
      </c>
      <c r="Y410" s="111" t="s">
        <v>20444</v>
      </c>
      <c r="Z410" s="111" t="s">
        <v>20486</v>
      </c>
      <c r="AA410" s="111" t="s">
        <v>20448</v>
      </c>
    </row>
    <row r="411" spans="1:27" hidden="1" x14ac:dyDescent="0.2">
      <c r="A411" t="s">
        <v>927</v>
      </c>
      <c r="B411" t="s">
        <v>928</v>
      </c>
      <c r="C411" t="s">
        <v>929</v>
      </c>
      <c r="D411" t="s">
        <v>930</v>
      </c>
      <c r="E411" t="s">
        <v>1011</v>
      </c>
      <c r="F411" t="s">
        <v>1012</v>
      </c>
      <c r="G411" t="s">
        <v>933</v>
      </c>
      <c r="H411" s="2">
        <v>45827</v>
      </c>
      <c r="I411" s="2">
        <v>45827</v>
      </c>
      <c r="J411" t="s">
        <v>1013</v>
      </c>
      <c r="K411" s="3">
        <v>-3640697</v>
      </c>
      <c r="L411" t="s">
        <v>8</v>
      </c>
      <c r="M411" s="4">
        <v>-3924.73</v>
      </c>
      <c r="N411" t="s">
        <v>9</v>
      </c>
      <c r="O411" s="79">
        <v>-3924.73</v>
      </c>
      <c r="P411" t="s">
        <v>10</v>
      </c>
      <c r="Q411" t="s">
        <v>935</v>
      </c>
      <c r="R411" t="s">
        <v>10</v>
      </c>
      <c r="S411" t="s">
        <v>10</v>
      </c>
      <c r="T411" t="s">
        <v>12</v>
      </c>
      <c r="U411" t="s">
        <v>34</v>
      </c>
      <c r="V411" t="s">
        <v>10</v>
      </c>
      <c r="W411" t="s">
        <v>10</v>
      </c>
    </row>
    <row r="412" spans="1:27" hidden="1" x14ac:dyDescent="0.2">
      <c r="A412" t="s">
        <v>927</v>
      </c>
      <c r="B412" t="s">
        <v>928</v>
      </c>
      <c r="C412" t="s">
        <v>929</v>
      </c>
      <c r="D412" t="s">
        <v>930</v>
      </c>
      <c r="E412" t="s">
        <v>1014</v>
      </c>
      <c r="F412" t="s">
        <v>1015</v>
      </c>
      <c r="G412" t="s">
        <v>933</v>
      </c>
      <c r="H412" s="2">
        <v>45838</v>
      </c>
      <c r="I412" s="2">
        <v>45838</v>
      </c>
      <c r="J412" t="s">
        <v>1004</v>
      </c>
      <c r="K412" s="3">
        <v>-179843933</v>
      </c>
      <c r="L412" t="s">
        <v>8</v>
      </c>
      <c r="M412" s="4">
        <v>-191280.6</v>
      </c>
      <c r="N412" t="s">
        <v>9</v>
      </c>
      <c r="O412" s="79">
        <v>-191280.6</v>
      </c>
      <c r="P412" t="s">
        <v>10</v>
      </c>
      <c r="Q412" t="s">
        <v>935</v>
      </c>
      <c r="R412" t="s">
        <v>10</v>
      </c>
      <c r="S412" t="s">
        <v>10</v>
      </c>
      <c r="T412" t="s">
        <v>12</v>
      </c>
      <c r="U412" t="s">
        <v>34</v>
      </c>
      <c r="V412" t="s">
        <v>10</v>
      </c>
      <c r="W412" t="s">
        <v>10</v>
      </c>
    </row>
    <row r="413" spans="1:27" hidden="1" x14ac:dyDescent="0.2">
      <c r="A413" t="s">
        <v>927</v>
      </c>
      <c r="B413" t="s">
        <v>928</v>
      </c>
      <c r="C413" t="s">
        <v>929</v>
      </c>
      <c r="D413" t="s">
        <v>930</v>
      </c>
      <c r="E413" t="s">
        <v>10</v>
      </c>
      <c r="F413" t="s">
        <v>1016</v>
      </c>
      <c r="G413" t="s">
        <v>46</v>
      </c>
      <c r="H413" s="2">
        <v>45659</v>
      </c>
      <c r="I413" s="2">
        <v>45659</v>
      </c>
      <c r="J413" t="s">
        <v>43</v>
      </c>
      <c r="K413" s="4">
        <v>3971866.93</v>
      </c>
      <c r="L413" t="s">
        <v>9</v>
      </c>
      <c r="M413" s="4">
        <v>3971866.93</v>
      </c>
      <c r="N413" t="s">
        <v>9</v>
      </c>
      <c r="O413" s="4">
        <v>3971866.93</v>
      </c>
      <c r="P413" t="s">
        <v>10</v>
      </c>
      <c r="Q413" t="s">
        <v>10</v>
      </c>
      <c r="R413" t="s">
        <v>1017</v>
      </c>
      <c r="S413" t="s">
        <v>10</v>
      </c>
      <c r="T413" t="s">
        <v>1018</v>
      </c>
      <c r="U413" t="s">
        <v>13</v>
      </c>
      <c r="V413" t="s">
        <v>10</v>
      </c>
      <c r="W413" t="s">
        <v>10</v>
      </c>
      <c r="X413" t="s">
        <v>20309</v>
      </c>
    </row>
    <row r="414" spans="1:27" hidden="1" x14ac:dyDescent="0.2">
      <c r="A414" t="s">
        <v>927</v>
      </c>
      <c r="B414" t="s">
        <v>928</v>
      </c>
      <c r="C414" t="s">
        <v>929</v>
      </c>
      <c r="D414" t="s">
        <v>930</v>
      </c>
      <c r="E414" t="s">
        <v>1019</v>
      </c>
      <c r="F414" t="s">
        <v>1020</v>
      </c>
      <c r="G414" t="s">
        <v>344</v>
      </c>
      <c r="H414" s="2">
        <v>45678</v>
      </c>
      <c r="I414" s="2">
        <v>45678</v>
      </c>
      <c r="J414" t="s">
        <v>43</v>
      </c>
      <c r="K414" s="4">
        <v>499279.86</v>
      </c>
      <c r="L414" t="s">
        <v>9</v>
      </c>
      <c r="M414" s="4">
        <v>499279.86</v>
      </c>
      <c r="N414" t="s">
        <v>9</v>
      </c>
      <c r="O414" s="4">
        <v>499279.86</v>
      </c>
      <c r="P414" t="s">
        <v>10</v>
      </c>
      <c r="Q414" t="s">
        <v>1019</v>
      </c>
      <c r="R414" t="s">
        <v>1019</v>
      </c>
      <c r="S414" t="s">
        <v>10</v>
      </c>
      <c r="T414" t="s">
        <v>44</v>
      </c>
      <c r="U414" t="s">
        <v>13</v>
      </c>
      <c r="V414" t="s">
        <v>10</v>
      </c>
      <c r="W414" t="s">
        <v>10</v>
      </c>
      <c r="X414" t="s">
        <v>20309</v>
      </c>
    </row>
    <row r="415" spans="1:27" hidden="1" x14ac:dyDescent="0.2">
      <c r="A415" t="s">
        <v>927</v>
      </c>
      <c r="B415" t="s">
        <v>928</v>
      </c>
      <c r="C415" t="s">
        <v>929</v>
      </c>
      <c r="D415" t="s">
        <v>930</v>
      </c>
      <c r="E415" t="s">
        <v>1021</v>
      </c>
      <c r="F415" t="s">
        <v>1022</v>
      </c>
      <c r="G415" t="s">
        <v>55</v>
      </c>
      <c r="H415" s="2">
        <v>45688</v>
      </c>
      <c r="I415" s="2">
        <v>45688</v>
      </c>
      <c r="J415" t="s">
        <v>1023</v>
      </c>
      <c r="K415" s="3">
        <v>1070497905</v>
      </c>
      <c r="L415" t="s">
        <v>8</v>
      </c>
      <c r="M415" s="4">
        <v>1082276.99</v>
      </c>
      <c r="N415" t="s">
        <v>9</v>
      </c>
      <c r="O415" s="79">
        <v>1082276.99</v>
      </c>
      <c r="P415" t="s">
        <v>10</v>
      </c>
      <c r="Q415" t="s">
        <v>10</v>
      </c>
      <c r="R415" t="s">
        <v>10</v>
      </c>
      <c r="S415" t="s">
        <v>10</v>
      </c>
      <c r="T415" t="s">
        <v>1024</v>
      </c>
      <c r="U415" t="s">
        <v>13</v>
      </c>
      <c r="V415" t="s">
        <v>10</v>
      </c>
      <c r="W415" t="s">
        <v>10</v>
      </c>
    </row>
    <row r="416" spans="1:27" hidden="1" x14ac:dyDescent="0.2">
      <c r="A416" t="s">
        <v>927</v>
      </c>
      <c r="B416" t="s">
        <v>928</v>
      </c>
      <c r="C416" t="s">
        <v>929</v>
      </c>
      <c r="D416" t="s">
        <v>930</v>
      </c>
      <c r="E416" t="s">
        <v>1021</v>
      </c>
      <c r="F416" t="s">
        <v>1025</v>
      </c>
      <c r="G416" t="s">
        <v>55</v>
      </c>
      <c r="H416" s="2">
        <v>45716</v>
      </c>
      <c r="I416" s="2">
        <v>45716</v>
      </c>
      <c r="J416" t="s">
        <v>954</v>
      </c>
      <c r="K416" s="3">
        <v>127609904</v>
      </c>
      <c r="L416" t="s">
        <v>8</v>
      </c>
      <c r="M416" s="4">
        <v>128776.62</v>
      </c>
      <c r="N416" t="s">
        <v>9</v>
      </c>
      <c r="O416" s="79">
        <v>128776.62</v>
      </c>
      <c r="P416" t="s">
        <v>10</v>
      </c>
      <c r="Q416" t="s">
        <v>10</v>
      </c>
      <c r="R416" t="s">
        <v>10</v>
      </c>
      <c r="S416" t="s">
        <v>10</v>
      </c>
      <c r="T416" t="s">
        <v>1024</v>
      </c>
      <c r="U416" t="s">
        <v>17</v>
      </c>
      <c r="V416" t="s">
        <v>10</v>
      </c>
      <c r="W416" t="s">
        <v>10</v>
      </c>
    </row>
    <row r="417" spans="1:27" hidden="1" x14ac:dyDescent="0.2">
      <c r="A417" t="s">
        <v>927</v>
      </c>
      <c r="B417" t="s">
        <v>928</v>
      </c>
      <c r="C417" t="s">
        <v>929</v>
      </c>
      <c r="D417" t="s">
        <v>930</v>
      </c>
      <c r="E417" t="s">
        <v>1019</v>
      </c>
      <c r="F417" t="s">
        <v>1026</v>
      </c>
      <c r="G417" t="s">
        <v>42</v>
      </c>
      <c r="H417" s="2">
        <v>45771</v>
      </c>
      <c r="I417" s="2">
        <v>45771</v>
      </c>
      <c r="J417" t="s">
        <v>43</v>
      </c>
      <c r="K417" s="4">
        <v>5518107.3600000003</v>
      </c>
      <c r="L417" t="s">
        <v>9</v>
      </c>
      <c r="M417" s="4">
        <v>5518107.3600000003</v>
      </c>
      <c r="N417" t="s">
        <v>9</v>
      </c>
      <c r="O417" s="4">
        <v>5518107.3600000003</v>
      </c>
      <c r="P417" t="s">
        <v>10</v>
      </c>
      <c r="Q417" t="s">
        <v>1019</v>
      </c>
      <c r="R417" t="s">
        <v>1019</v>
      </c>
      <c r="S417" t="s">
        <v>10</v>
      </c>
      <c r="T417" t="s">
        <v>44</v>
      </c>
      <c r="U417" t="s">
        <v>25</v>
      </c>
      <c r="V417" t="s">
        <v>10</v>
      </c>
      <c r="W417" t="s">
        <v>10</v>
      </c>
      <c r="X417" t="s">
        <v>20309</v>
      </c>
    </row>
    <row r="418" spans="1:27" hidden="1" x14ac:dyDescent="0.2">
      <c r="A418" t="s">
        <v>927</v>
      </c>
      <c r="B418" t="s">
        <v>928</v>
      </c>
      <c r="C418" t="s">
        <v>929</v>
      </c>
      <c r="D418" t="s">
        <v>930</v>
      </c>
      <c r="E418" t="s">
        <v>1027</v>
      </c>
      <c r="F418" t="s">
        <v>1028</v>
      </c>
      <c r="G418" t="s">
        <v>55</v>
      </c>
      <c r="H418" s="2">
        <v>45777</v>
      </c>
      <c r="I418" s="2">
        <v>45777</v>
      </c>
      <c r="J418" t="s">
        <v>978</v>
      </c>
      <c r="K418" s="3">
        <v>2037374892</v>
      </c>
      <c r="L418" t="s">
        <v>8</v>
      </c>
      <c r="M418" s="4">
        <v>2186611.1</v>
      </c>
      <c r="N418" t="s">
        <v>9</v>
      </c>
      <c r="O418" s="79">
        <v>2186611.1</v>
      </c>
      <c r="P418" t="s">
        <v>10</v>
      </c>
      <c r="Q418" t="s">
        <v>10</v>
      </c>
      <c r="R418" t="s">
        <v>10</v>
      </c>
      <c r="S418" t="s">
        <v>10</v>
      </c>
      <c r="T418" t="s">
        <v>1024</v>
      </c>
      <c r="U418" t="s">
        <v>25</v>
      </c>
      <c r="V418" t="s">
        <v>10</v>
      </c>
      <c r="W418" t="s">
        <v>10</v>
      </c>
    </row>
    <row r="419" spans="1:27" hidden="1" x14ac:dyDescent="0.2">
      <c r="A419" t="s">
        <v>927</v>
      </c>
      <c r="B419" t="s">
        <v>928</v>
      </c>
      <c r="C419" t="s">
        <v>929</v>
      </c>
      <c r="D419" t="s">
        <v>930</v>
      </c>
      <c r="E419" t="s">
        <v>1019</v>
      </c>
      <c r="F419" t="s">
        <v>1029</v>
      </c>
      <c r="G419" t="s">
        <v>42</v>
      </c>
      <c r="H419" s="2">
        <v>45784</v>
      </c>
      <c r="I419" s="2">
        <v>45784</v>
      </c>
      <c r="J419" t="s">
        <v>43</v>
      </c>
      <c r="K419" s="4">
        <v>2590654.5099999998</v>
      </c>
      <c r="L419" t="s">
        <v>9</v>
      </c>
      <c r="M419" s="4">
        <v>2590654.5099999998</v>
      </c>
      <c r="N419" t="s">
        <v>9</v>
      </c>
      <c r="O419" s="4">
        <v>2590654.5099999998</v>
      </c>
      <c r="P419" t="s">
        <v>10</v>
      </c>
      <c r="Q419" t="s">
        <v>1019</v>
      </c>
      <c r="R419" t="s">
        <v>1019</v>
      </c>
      <c r="S419" t="s">
        <v>10</v>
      </c>
      <c r="T419" t="s">
        <v>44</v>
      </c>
      <c r="U419" t="s">
        <v>29</v>
      </c>
      <c r="V419" t="s">
        <v>10</v>
      </c>
      <c r="W419" t="s">
        <v>10</v>
      </c>
      <c r="X419" t="s">
        <v>20309</v>
      </c>
    </row>
    <row r="420" spans="1:27" hidden="1" x14ac:dyDescent="0.2">
      <c r="A420" t="s">
        <v>927</v>
      </c>
      <c r="B420" t="s">
        <v>928</v>
      </c>
      <c r="C420" t="s">
        <v>929</v>
      </c>
      <c r="D420" t="s">
        <v>930</v>
      </c>
      <c r="E420" t="s">
        <v>1019</v>
      </c>
      <c r="F420" t="s">
        <v>1030</v>
      </c>
      <c r="G420" t="s">
        <v>42</v>
      </c>
      <c r="H420" s="2">
        <v>45786</v>
      </c>
      <c r="I420" s="2">
        <v>45786</v>
      </c>
      <c r="J420" t="s">
        <v>43</v>
      </c>
      <c r="K420" s="4">
        <v>5916268.1100000003</v>
      </c>
      <c r="L420" t="s">
        <v>9</v>
      </c>
      <c r="M420" s="4">
        <v>5916268.1100000003</v>
      </c>
      <c r="N420" t="s">
        <v>9</v>
      </c>
      <c r="O420" s="4">
        <v>5916268.1100000003</v>
      </c>
      <c r="P420" t="s">
        <v>10</v>
      </c>
      <c r="Q420" t="s">
        <v>1019</v>
      </c>
      <c r="R420" t="s">
        <v>1019</v>
      </c>
      <c r="S420" t="s">
        <v>10</v>
      </c>
      <c r="T420" t="s">
        <v>44</v>
      </c>
      <c r="U420" t="s">
        <v>29</v>
      </c>
      <c r="V420" t="s">
        <v>10</v>
      </c>
      <c r="W420" t="s">
        <v>10</v>
      </c>
      <c r="X420" t="s">
        <v>20309</v>
      </c>
    </row>
    <row r="421" spans="1:27" hidden="1" x14ac:dyDescent="0.2">
      <c r="A421" t="s">
        <v>927</v>
      </c>
      <c r="B421" t="s">
        <v>928</v>
      </c>
      <c r="C421" t="s">
        <v>929</v>
      </c>
      <c r="D421" t="s">
        <v>930</v>
      </c>
      <c r="E421" t="s">
        <v>1019</v>
      </c>
      <c r="F421" t="s">
        <v>1031</v>
      </c>
      <c r="G421" t="s">
        <v>42</v>
      </c>
      <c r="H421" s="2">
        <v>45790</v>
      </c>
      <c r="I421" s="2">
        <v>45790</v>
      </c>
      <c r="J421" t="s">
        <v>43</v>
      </c>
      <c r="K421" s="4">
        <v>5766454.0999999996</v>
      </c>
      <c r="L421" t="s">
        <v>9</v>
      </c>
      <c r="M421" s="4">
        <v>5766454.0999999996</v>
      </c>
      <c r="N421" t="s">
        <v>9</v>
      </c>
      <c r="O421" s="4">
        <v>5766454.0999999996</v>
      </c>
      <c r="P421" t="s">
        <v>10</v>
      </c>
      <c r="Q421" t="s">
        <v>1019</v>
      </c>
      <c r="R421" t="s">
        <v>1019</v>
      </c>
      <c r="S421" t="s">
        <v>10</v>
      </c>
      <c r="T421" t="s">
        <v>44</v>
      </c>
      <c r="U421" t="s">
        <v>29</v>
      </c>
      <c r="V421" t="s">
        <v>10</v>
      </c>
      <c r="W421" t="s">
        <v>10</v>
      </c>
      <c r="X421" t="s">
        <v>20309</v>
      </c>
    </row>
    <row r="422" spans="1:27" hidden="1" x14ac:dyDescent="0.2">
      <c r="A422" t="s">
        <v>927</v>
      </c>
      <c r="B422" t="s">
        <v>928</v>
      </c>
      <c r="C422" t="s">
        <v>929</v>
      </c>
      <c r="D422" t="s">
        <v>930</v>
      </c>
      <c r="E422" t="s">
        <v>1019</v>
      </c>
      <c r="F422" t="s">
        <v>1032</v>
      </c>
      <c r="G422" t="s">
        <v>42</v>
      </c>
      <c r="H422" s="2">
        <v>45793</v>
      </c>
      <c r="I422" s="2">
        <v>45793</v>
      </c>
      <c r="J422" t="s">
        <v>43</v>
      </c>
      <c r="K422" s="4">
        <v>3477672.2</v>
      </c>
      <c r="L422" t="s">
        <v>9</v>
      </c>
      <c r="M422" s="4">
        <v>3477672.2</v>
      </c>
      <c r="N422" t="s">
        <v>9</v>
      </c>
      <c r="O422" s="4">
        <v>3477672.2</v>
      </c>
      <c r="P422" t="s">
        <v>10</v>
      </c>
      <c r="Q422" t="s">
        <v>1019</v>
      </c>
      <c r="R422" t="s">
        <v>1019</v>
      </c>
      <c r="S422" t="s">
        <v>10</v>
      </c>
      <c r="T422" t="s">
        <v>44</v>
      </c>
      <c r="U422" t="s">
        <v>29</v>
      </c>
      <c r="V422" t="s">
        <v>10</v>
      </c>
      <c r="W422" t="s">
        <v>10</v>
      </c>
      <c r="X422" t="s">
        <v>20309</v>
      </c>
    </row>
    <row r="423" spans="1:27" hidden="1" x14ac:dyDescent="0.2">
      <c r="A423" t="s">
        <v>927</v>
      </c>
      <c r="B423" t="s">
        <v>928</v>
      </c>
      <c r="C423" t="s">
        <v>929</v>
      </c>
      <c r="D423" t="s">
        <v>930</v>
      </c>
      <c r="E423" t="s">
        <v>1027</v>
      </c>
      <c r="F423" t="s">
        <v>1033</v>
      </c>
      <c r="G423" t="s">
        <v>55</v>
      </c>
      <c r="H423" s="2">
        <v>45808</v>
      </c>
      <c r="I423" s="2">
        <v>45808</v>
      </c>
      <c r="J423" t="s">
        <v>991</v>
      </c>
      <c r="K423" s="3">
        <v>1409930517</v>
      </c>
      <c r="L423" t="s">
        <v>8</v>
      </c>
      <c r="M423" s="4">
        <v>1503861.72</v>
      </c>
      <c r="N423" t="s">
        <v>9</v>
      </c>
      <c r="O423" s="79">
        <v>1503861.72</v>
      </c>
      <c r="P423" t="s">
        <v>10</v>
      </c>
      <c r="Q423" t="s">
        <v>10</v>
      </c>
      <c r="R423" t="s">
        <v>10</v>
      </c>
      <c r="S423" t="s">
        <v>10</v>
      </c>
      <c r="T423" t="s">
        <v>1024</v>
      </c>
      <c r="U423" t="s">
        <v>29</v>
      </c>
      <c r="V423" t="s">
        <v>10</v>
      </c>
      <c r="W423" t="s">
        <v>10</v>
      </c>
    </row>
    <row r="424" spans="1:27" hidden="1" x14ac:dyDescent="0.2">
      <c r="A424" t="s">
        <v>927</v>
      </c>
      <c r="B424" t="s">
        <v>928</v>
      </c>
      <c r="C424" t="s">
        <v>929</v>
      </c>
      <c r="D424" t="s">
        <v>930</v>
      </c>
      <c r="E424" t="s">
        <v>10</v>
      </c>
      <c r="F424" t="s">
        <v>1034</v>
      </c>
      <c r="G424" t="s">
        <v>46</v>
      </c>
      <c r="H424" s="2">
        <v>45820</v>
      </c>
      <c r="I424" s="2">
        <v>45820</v>
      </c>
      <c r="J424" t="s">
        <v>43</v>
      </c>
      <c r="K424" s="4">
        <v>1006740</v>
      </c>
      <c r="L424" t="s">
        <v>9</v>
      </c>
      <c r="M424" s="4">
        <v>1006740</v>
      </c>
      <c r="N424" t="s">
        <v>9</v>
      </c>
      <c r="O424" s="4">
        <v>1006740</v>
      </c>
      <c r="P424" t="s">
        <v>10</v>
      </c>
      <c r="Q424" t="s">
        <v>10</v>
      </c>
      <c r="R424" t="s">
        <v>1035</v>
      </c>
      <c r="S424" t="s">
        <v>10</v>
      </c>
      <c r="T424" t="s">
        <v>44</v>
      </c>
      <c r="U424" t="s">
        <v>34</v>
      </c>
      <c r="V424" t="s">
        <v>10</v>
      </c>
      <c r="W424" t="s">
        <v>10</v>
      </c>
      <c r="X424" t="s">
        <v>20309</v>
      </c>
    </row>
    <row r="425" spans="1:27" hidden="1" x14ac:dyDescent="0.2">
      <c r="A425" t="s">
        <v>927</v>
      </c>
      <c r="B425" t="s">
        <v>928</v>
      </c>
      <c r="C425" t="s">
        <v>929</v>
      </c>
      <c r="D425" t="s">
        <v>930</v>
      </c>
      <c r="E425" t="s">
        <v>1027</v>
      </c>
      <c r="F425" t="s">
        <v>1036</v>
      </c>
      <c r="G425" t="s">
        <v>55</v>
      </c>
      <c r="H425" s="2">
        <v>45838</v>
      </c>
      <c r="I425" s="2">
        <v>45838</v>
      </c>
      <c r="J425" t="s">
        <v>1037</v>
      </c>
      <c r="K425" s="3">
        <v>2428131453</v>
      </c>
      <c r="L425" t="s">
        <v>8</v>
      </c>
      <c r="M425" s="4">
        <v>2582594.13</v>
      </c>
      <c r="N425" t="s">
        <v>9</v>
      </c>
      <c r="O425" s="79">
        <v>2582594.13</v>
      </c>
      <c r="P425" t="s">
        <v>10</v>
      </c>
      <c r="Q425" t="s">
        <v>10</v>
      </c>
      <c r="R425" t="s">
        <v>10</v>
      </c>
      <c r="S425" t="s">
        <v>10</v>
      </c>
      <c r="T425" t="s">
        <v>1024</v>
      </c>
      <c r="U425" t="s">
        <v>34</v>
      </c>
      <c r="V425" t="s">
        <v>10</v>
      </c>
      <c r="W425" t="s">
        <v>10</v>
      </c>
    </row>
    <row r="426" spans="1:27" hidden="1" x14ac:dyDescent="0.2">
      <c r="A426" t="s">
        <v>1038</v>
      </c>
      <c r="B426" t="s">
        <v>1039</v>
      </c>
      <c r="C426" t="s">
        <v>1040</v>
      </c>
      <c r="D426" t="s">
        <v>1041</v>
      </c>
      <c r="E426" t="s">
        <v>1042</v>
      </c>
      <c r="F426" t="s">
        <v>1043</v>
      </c>
      <c r="G426" t="s">
        <v>475</v>
      </c>
      <c r="H426" s="2">
        <v>45688</v>
      </c>
      <c r="I426" s="2">
        <v>45688</v>
      </c>
      <c r="J426" t="s">
        <v>43</v>
      </c>
      <c r="K426" s="4">
        <v>-945.42</v>
      </c>
      <c r="L426" t="s">
        <v>9</v>
      </c>
      <c r="M426" s="4">
        <v>-945.42</v>
      </c>
      <c r="N426" t="s">
        <v>9</v>
      </c>
      <c r="O426" s="4">
        <v>-945.42</v>
      </c>
      <c r="P426" t="s">
        <v>10</v>
      </c>
      <c r="Q426" t="s">
        <v>10</v>
      </c>
      <c r="R426" t="s">
        <v>10</v>
      </c>
      <c r="S426" t="s">
        <v>10</v>
      </c>
      <c r="T426" t="s">
        <v>537</v>
      </c>
      <c r="U426" t="s">
        <v>13</v>
      </c>
      <c r="V426" t="s">
        <v>10</v>
      </c>
      <c r="W426" t="s">
        <v>10</v>
      </c>
      <c r="X426" t="s">
        <v>20474</v>
      </c>
      <c r="Y426" t="s">
        <v>20444</v>
      </c>
      <c r="Z426" t="s">
        <v>20486</v>
      </c>
      <c r="AA426" t="s">
        <v>20450</v>
      </c>
    </row>
    <row r="427" spans="1:27" hidden="1" x14ac:dyDescent="0.2">
      <c r="A427" t="s">
        <v>1038</v>
      </c>
      <c r="B427" t="s">
        <v>1039</v>
      </c>
      <c r="C427" t="s">
        <v>1040</v>
      </c>
      <c r="D427" t="s">
        <v>1041</v>
      </c>
      <c r="E427" t="s">
        <v>1044</v>
      </c>
      <c r="F427" t="s">
        <v>1045</v>
      </c>
      <c r="G427" t="s">
        <v>475</v>
      </c>
      <c r="H427" s="2">
        <v>45688</v>
      </c>
      <c r="I427" s="2">
        <v>45688</v>
      </c>
      <c r="J427" t="s">
        <v>43</v>
      </c>
      <c r="K427" s="4">
        <v>-179.58</v>
      </c>
      <c r="L427" t="s">
        <v>9</v>
      </c>
      <c r="M427" s="4">
        <v>-179.58</v>
      </c>
      <c r="N427" t="s">
        <v>9</v>
      </c>
      <c r="O427" s="4">
        <v>-179.58</v>
      </c>
      <c r="P427" t="s">
        <v>10</v>
      </c>
      <c r="Q427" t="s">
        <v>10</v>
      </c>
      <c r="R427" t="s">
        <v>10</v>
      </c>
      <c r="S427" t="s">
        <v>10</v>
      </c>
      <c r="T427" t="s">
        <v>537</v>
      </c>
      <c r="U427" t="s">
        <v>13</v>
      </c>
      <c r="V427" t="s">
        <v>10</v>
      </c>
      <c r="W427" t="s">
        <v>10</v>
      </c>
      <c r="X427" t="s">
        <v>20474</v>
      </c>
      <c r="Y427" t="s">
        <v>20444</v>
      </c>
      <c r="Z427" t="s">
        <v>20486</v>
      </c>
      <c r="AA427" t="s">
        <v>20450</v>
      </c>
    </row>
    <row r="428" spans="1:27" hidden="1" x14ac:dyDescent="0.2">
      <c r="A428" t="s">
        <v>1038</v>
      </c>
      <c r="B428" t="s">
        <v>1039</v>
      </c>
      <c r="C428" t="s">
        <v>1040</v>
      </c>
      <c r="D428" t="s">
        <v>1041</v>
      </c>
      <c r="E428" t="s">
        <v>1046</v>
      </c>
      <c r="F428" t="s">
        <v>1047</v>
      </c>
      <c r="G428" t="s">
        <v>475</v>
      </c>
      <c r="H428" s="2">
        <v>45688</v>
      </c>
      <c r="I428" s="2">
        <v>45688</v>
      </c>
      <c r="J428" t="s">
        <v>43</v>
      </c>
      <c r="K428" s="4">
        <v>-880.98</v>
      </c>
      <c r="L428" t="s">
        <v>9</v>
      </c>
      <c r="M428" s="4">
        <v>-880.98</v>
      </c>
      <c r="N428" t="s">
        <v>9</v>
      </c>
      <c r="O428" s="4">
        <v>-880.98</v>
      </c>
      <c r="P428" t="s">
        <v>10</v>
      </c>
      <c r="Q428" t="s">
        <v>10</v>
      </c>
      <c r="R428" t="s">
        <v>10</v>
      </c>
      <c r="S428" t="s">
        <v>10</v>
      </c>
      <c r="T428" t="s">
        <v>537</v>
      </c>
      <c r="U428" t="s">
        <v>13</v>
      </c>
      <c r="V428" t="s">
        <v>10</v>
      </c>
      <c r="W428" t="s">
        <v>10</v>
      </c>
      <c r="X428" t="s">
        <v>20474</v>
      </c>
      <c r="Y428" t="s">
        <v>20444</v>
      </c>
      <c r="Z428" t="s">
        <v>20486</v>
      </c>
      <c r="AA428" t="s">
        <v>20450</v>
      </c>
    </row>
    <row r="429" spans="1:27" hidden="1" x14ac:dyDescent="0.2">
      <c r="A429" t="s">
        <v>1038</v>
      </c>
      <c r="B429" t="s">
        <v>1039</v>
      </c>
      <c r="C429" t="s">
        <v>1040</v>
      </c>
      <c r="D429" t="s">
        <v>1041</v>
      </c>
      <c r="E429" t="s">
        <v>1048</v>
      </c>
      <c r="F429" t="s">
        <v>1049</v>
      </c>
      <c r="G429" t="s">
        <v>475</v>
      </c>
      <c r="H429" s="2">
        <v>45688</v>
      </c>
      <c r="I429" s="2">
        <v>45688</v>
      </c>
      <c r="J429" t="s">
        <v>43</v>
      </c>
      <c r="K429" s="4">
        <v>-9373.5</v>
      </c>
      <c r="L429" t="s">
        <v>9</v>
      </c>
      <c r="M429" s="4">
        <v>-9373.5</v>
      </c>
      <c r="N429" t="s">
        <v>9</v>
      </c>
      <c r="O429" s="4">
        <v>-9373.5</v>
      </c>
      <c r="P429" t="s">
        <v>10</v>
      </c>
      <c r="Q429" t="s">
        <v>10</v>
      </c>
      <c r="R429" t="s">
        <v>10</v>
      </c>
      <c r="S429" t="s">
        <v>10</v>
      </c>
      <c r="T429" t="s">
        <v>537</v>
      </c>
      <c r="U429" t="s">
        <v>13</v>
      </c>
      <c r="V429" t="s">
        <v>10</v>
      </c>
      <c r="W429" t="s">
        <v>10</v>
      </c>
      <c r="X429" t="s">
        <v>20474</v>
      </c>
      <c r="Y429" t="s">
        <v>20444</v>
      </c>
      <c r="Z429" t="s">
        <v>20486</v>
      </c>
      <c r="AA429" t="s">
        <v>20450</v>
      </c>
    </row>
    <row r="430" spans="1:27" hidden="1" x14ac:dyDescent="0.2">
      <c r="A430" t="s">
        <v>1038</v>
      </c>
      <c r="B430" t="s">
        <v>1039</v>
      </c>
      <c r="C430" t="s">
        <v>1040</v>
      </c>
      <c r="D430" t="s">
        <v>1041</v>
      </c>
      <c r="E430" t="s">
        <v>1050</v>
      </c>
      <c r="F430" t="s">
        <v>1051</v>
      </c>
      <c r="G430" t="s">
        <v>475</v>
      </c>
      <c r="H430" s="2">
        <v>45688</v>
      </c>
      <c r="I430" s="2">
        <v>45688</v>
      </c>
      <c r="J430" t="s">
        <v>43</v>
      </c>
      <c r="K430" s="4">
        <v>-879.12</v>
      </c>
      <c r="L430" t="s">
        <v>9</v>
      </c>
      <c r="M430" s="4">
        <v>-879.12</v>
      </c>
      <c r="N430" t="s">
        <v>9</v>
      </c>
      <c r="O430" s="4">
        <v>-879.12</v>
      </c>
      <c r="P430" t="s">
        <v>10</v>
      </c>
      <c r="Q430" t="s">
        <v>10</v>
      </c>
      <c r="R430" t="s">
        <v>10</v>
      </c>
      <c r="S430" t="s">
        <v>10</v>
      </c>
      <c r="T430" t="s">
        <v>537</v>
      </c>
      <c r="U430" t="s">
        <v>13</v>
      </c>
      <c r="V430" t="s">
        <v>10</v>
      </c>
      <c r="W430" t="s">
        <v>10</v>
      </c>
      <c r="X430" t="s">
        <v>20474</v>
      </c>
      <c r="Y430" t="s">
        <v>20444</v>
      </c>
      <c r="Z430" t="s">
        <v>20486</v>
      </c>
      <c r="AA430" t="s">
        <v>20450</v>
      </c>
    </row>
    <row r="431" spans="1:27" hidden="1" x14ac:dyDescent="0.2">
      <c r="A431" t="s">
        <v>1038</v>
      </c>
      <c r="B431" t="s">
        <v>1039</v>
      </c>
      <c r="C431" t="s">
        <v>1040</v>
      </c>
      <c r="D431" t="s">
        <v>1041</v>
      </c>
      <c r="E431" t="s">
        <v>1052</v>
      </c>
      <c r="F431" t="s">
        <v>1053</v>
      </c>
      <c r="G431" t="s">
        <v>475</v>
      </c>
      <c r="H431" s="2">
        <v>45688</v>
      </c>
      <c r="I431" s="2">
        <v>45688</v>
      </c>
      <c r="J431" t="s">
        <v>43</v>
      </c>
      <c r="K431" s="4">
        <v>-880.98</v>
      </c>
      <c r="L431" t="s">
        <v>9</v>
      </c>
      <c r="M431" s="4">
        <v>-880.98</v>
      </c>
      <c r="N431" t="s">
        <v>9</v>
      </c>
      <c r="O431" s="4">
        <v>-880.98</v>
      </c>
      <c r="P431" t="s">
        <v>10</v>
      </c>
      <c r="Q431" t="s">
        <v>10</v>
      </c>
      <c r="R431" t="s">
        <v>10</v>
      </c>
      <c r="S431" t="s">
        <v>10</v>
      </c>
      <c r="T431" t="s">
        <v>537</v>
      </c>
      <c r="U431" t="s">
        <v>13</v>
      </c>
      <c r="V431" t="s">
        <v>10</v>
      </c>
      <c r="W431" t="s">
        <v>10</v>
      </c>
      <c r="X431" t="s">
        <v>20474</v>
      </c>
      <c r="Y431" t="s">
        <v>20444</v>
      </c>
      <c r="Z431" t="s">
        <v>20486</v>
      </c>
      <c r="AA431" t="s">
        <v>20450</v>
      </c>
    </row>
    <row r="432" spans="1:27" hidden="1" x14ac:dyDescent="0.2">
      <c r="A432" t="s">
        <v>1038</v>
      </c>
      <c r="B432" t="s">
        <v>1039</v>
      </c>
      <c r="C432" t="s">
        <v>1040</v>
      </c>
      <c r="D432" t="s">
        <v>1041</v>
      </c>
      <c r="E432" t="s">
        <v>1054</v>
      </c>
      <c r="F432" t="s">
        <v>1055</v>
      </c>
      <c r="G432" t="s">
        <v>475</v>
      </c>
      <c r="H432" s="2">
        <v>45688</v>
      </c>
      <c r="I432" s="2">
        <v>45688</v>
      </c>
      <c r="J432" t="s">
        <v>43</v>
      </c>
      <c r="K432" s="4">
        <v>-132.15</v>
      </c>
      <c r="L432" t="s">
        <v>9</v>
      </c>
      <c r="M432" s="4">
        <v>-132.15</v>
      </c>
      <c r="N432" t="s">
        <v>9</v>
      </c>
      <c r="O432" s="4">
        <v>-132.15</v>
      </c>
      <c r="P432" t="s">
        <v>10</v>
      </c>
      <c r="Q432" t="s">
        <v>10</v>
      </c>
      <c r="R432" t="s">
        <v>10</v>
      </c>
      <c r="S432" t="s">
        <v>10</v>
      </c>
      <c r="T432" t="s">
        <v>537</v>
      </c>
      <c r="U432" t="s">
        <v>13</v>
      </c>
      <c r="V432" t="s">
        <v>10</v>
      </c>
      <c r="W432" t="s">
        <v>10</v>
      </c>
      <c r="X432" t="s">
        <v>20474</v>
      </c>
      <c r="Y432" t="s">
        <v>20444</v>
      </c>
      <c r="Z432" t="s">
        <v>20486</v>
      </c>
      <c r="AA432" t="s">
        <v>20450</v>
      </c>
    </row>
    <row r="433" spans="1:27" hidden="1" x14ac:dyDescent="0.2">
      <c r="A433" t="s">
        <v>1038</v>
      </c>
      <c r="B433" t="s">
        <v>1039</v>
      </c>
      <c r="C433" t="s">
        <v>1040</v>
      </c>
      <c r="D433" t="s">
        <v>1041</v>
      </c>
      <c r="E433" t="s">
        <v>1056</v>
      </c>
      <c r="F433" t="s">
        <v>1057</v>
      </c>
      <c r="G433" t="s">
        <v>475</v>
      </c>
      <c r="H433" s="2">
        <v>45688</v>
      </c>
      <c r="I433" s="2">
        <v>45688</v>
      </c>
      <c r="J433" t="s">
        <v>43</v>
      </c>
      <c r="K433" s="4">
        <v>-1874.7</v>
      </c>
      <c r="L433" t="s">
        <v>9</v>
      </c>
      <c r="M433" s="4">
        <v>-1874.7</v>
      </c>
      <c r="N433" t="s">
        <v>9</v>
      </c>
      <c r="O433" s="4">
        <v>-1874.7</v>
      </c>
      <c r="P433" t="s">
        <v>10</v>
      </c>
      <c r="Q433" t="s">
        <v>10</v>
      </c>
      <c r="R433" t="s">
        <v>10</v>
      </c>
      <c r="S433" t="s">
        <v>10</v>
      </c>
      <c r="T433" t="s">
        <v>537</v>
      </c>
      <c r="U433" t="s">
        <v>13</v>
      </c>
      <c r="V433" t="s">
        <v>10</v>
      </c>
      <c r="W433" t="s">
        <v>10</v>
      </c>
      <c r="X433" t="s">
        <v>20474</v>
      </c>
      <c r="Y433" t="s">
        <v>20444</v>
      </c>
      <c r="Z433" t="s">
        <v>20486</v>
      </c>
      <c r="AA433" t="s">
        <v>20450</v>
      </c>
    </row>
    <row r="434" spans="1:27" hidden="1" x14ac:dyDescent="0.2">
      <c r="A434" t="s">
        <v>1038</v>
      </c>
      <c r="B434" t="s">
        <v>1039</v>
      </c>
      <c r="C434" t="s">
        <v>1040</v>
      </c>
      <c r="D434" t="s">
        <v>1041</v>
      </c>
      <c r="E434" t="s">
        <v>1058</v>
      </c>
      <c r="F434" t="s">
        <v>1059</v>
      </c>
      <c r="G434" t="s">
        <v>475</v>
      </c>
      <c r="H434" s="2">
        <v>45688</v>
      </c>
      <c r="I434" s="2">
        <v>45688</v>
      </c>
      <c r="J434" t="s">
        <v>43</v>
      </c>
      <c r="K434" s="4">
        <v>-944.79</v>
      </c>
      <c r="L434" t="s">
        <v>9</v>
      </c>
      <c r="M434" s="4">
        <v>-944.79</v>
      </c>
      <c r="N434" t="s">
        <v>9</v>
      </c>
      <c r="O434" s="4">
        <v>-944.79</v>
      </c>
      <c r="P434" t="s">
        <v>10</v>
      </c>
      <c r="Q434" t="s">
        <v>10</v>
      </c>
      <c r="R434" t="s">
        <v>10</v>
      </c>
      <c r="S434" t="s">
        <v>10</v>
      </c>
      <c r="T434" t="s">
        <v>537</v>
      </c>
      <c r="U434" t="s">
        <v>13</v>
      </c>
      <c r="V434" t="s">
        <v>10</v>
      </c>
      <c r="W434" t="s">
        <v>10</v>
      </c>
      <c r="X434" t="s">
        <v>20474</v>
      </c>
      <c r="Y434" t="s">
        <v>20444</v>
      </c>
      <c r="Z434" t="s">
        <v>20486</v>
      </c>
      <c r="AA434" t="s">
        <v>20450</v>
      </c>
    </row>
    <row r="435" spans="1:27" hidden="1" x14ac:dyDescent="0.2">
      <c r="A435" t="s">
        <v>1038</v>
      </c>
      <c r="B435" t="s">
        <v>1039</v>
      </c>
      <c r="C435" t="s">
        <v>1040</v>
      </c>
      <c r="D435" t="s">
        <v>1041</v>
      </c>
      <c r="E435" t="s">
        <v>1060</v>
      </c>
      <c r="F435" t="s">
        <v>1061</v>
      </c>
      <c r="G435" t="s">
        <v>475</v>
      </c>
      <c r="H435" s="2">
        <v>45688</v>
      </c>
      <c r="I435" s="2">
        <v>45688</v>
      </c>
      <c r="J435" t="s">
        <v>43</v>
      </c>
      <c r="K435" s="4">
        <v>-879.12</v>
      </c>
      <c r="L435" t="s">
        <v>9</v>
      </c>
      <c r="M435" s="4">
        <v>-879.12</v>
      </c>
      <c r="N435" t="s">
        <v>9</v>
      </c>
      <c r="O435" s="4">
        <v>-879.12</v>
      </c>
      <c r="P435" t="s">
        <v>10</v>
      </c>
      <c r="Q435" t="s">
        <v>10</v>
      </c>
      <c r="R435" t="s">
        <v>10</v>
      </c>
      <c r="S435" t="s">
        <v>10</v>
      </c>
      <c r="T435" t="s">
        <v>537</v>
      </c>
      <c r="U435" t="s">
        <v>13</v>
      </c>
      <c r="V435" t="s">
        <v>10</v>
      </c>
      <c r="W435" t="s">
        <v>10</v>
      </c>
      <c r="X435" t="s">
        <v>20474</v>
      </c>
      <c r="Y435" t="s">
        <v>20444</v>
      </c>
      <c r="Z435" t="s">
        <v>20486</v>
      </c>
      <c r="AA435" t="s">
        <v>20450</v>
      </c>
    </row>
    <row r="436" spans="1:27" hidden="1" x14ac:dyDescent="0.2">
      <c r="A436" t="s">
        <v>1038</v>
      </c>
      <c r="B436" t="s">
        <v>1039</v>
      </c>
      <c r="C436" t="s">
        <v>1040</v>
      </c>
      <c r="D436" t="s">
        <v>1041</v>
      </c>
      <c r="E436" t="s">
        <v>1062</v>
      </c>
      <c r="F436" t="s">
        <v>1063</v>
      </c>
      <c r="G436" t="s">
        <v>475</v>
      </c>
      <c r="H436" s="2">
        <v>45688</v>
      </c>
      <c r="I436" s="2">
        <v>45688</v>
      </c>
      <c r="J436" t="s">
        <v>43</v>
      </c>
      <c r="K436" s="4">
        <v>-440.49</v>
      </c>
      <c r="L436" t="s">
        <v>9</v>
      </c>
      <c r="M436" s="4">
        <v>-440.49</v>
      </c>
      <c r="N436" t="s">
        <v>9</v>
      </c>
      <c r="O436" s="4">
        <v>-440.49</v>
      </c>
      <c r="P436" t="s">
        <v>10</v>
      </c>
      <c r="Q436" t="s">
        <v>10</v>
      </c>
      <c r="R436" t="s">
        <v>10</v>
      </c>
      <c r="S436" t="s">
        <v>10</v>
      </c>
      <c r="T436" t="s">
        <v>537</v>
      </c>
      <c r="U436" t="s">
        <v>13</v>
      </c>
      <c r="V436" t="s">
        <v>10</v>
      </c>
      <c r="W436" t="s">
        <v>10</v>
      </c>
      <c r="X436" t="s">
        <v>20474</v>
      </c>
      <c r="Y436" t="s">
        <v>20444</v>
      </c>
      <c r="Z436" t="s">
        <v>20486</v>
      </c>
      <c r="AA436" t="s">
        <v>20450</v>
      </c>
    </row>
    <row r="437" spans="1:27" hidden="1" x14ac:dyDescent="0.2">
      <c r="A437" t="s">
        <v>1038</v>
      </c>
      <c r="B437" t="s">
        <v>1039</v>
      </c>
      <c r="C437" t="s">
        <v>1040</v>
      </c>
      <c r="D437" t="s">
        <v>1041</v>
      </c>
      <c r="E437" t="s">
        <v>1064</v>
      </c>
      <c r="F437" t="s">
        <v>1065</v>
      </c>
      <c r="G437" t="s">
        <v>475</v>
      </c>
      <c r="H437" s="2">
        <v>45688</v>
      </c>
      <c r="I437" s="2">
        <v>45688</v>
      </c>
      <c r="J437" t="s">
        <v>43</v>
      </c>
      <c r="K437" s="4">
        <v>-991.08</v>
      </c>
      <c r="L437" t="s">
        <v>9</v>
      </c>
      <c r="M437" s="4">
        <v>-991.08</v>
      </c>
      <c r="N437" t="s">
        <v>9</v>
      </c>
      <c r="O437" s="4">
        <v>-991.08</v>
      </c>
      <c r="P437" t="s">
        <v>10</v>
      </c>
      <c r="Q437" t="s">
        <v>10</v>
      </c>
      <c r="R437" t="s">
        <v>10</v>
      </c>
      <c r="S437" t="s">
        <v>10</v>
      </c>
      <c r="T437" t="s">
        <v>537</v>
      </c>
      <c r="U437" t="s">
        <v>13</v>
      </c>
      <c r="V437" t="s">
        <v>10</v>
      </c>
      <c r="W437" t="s">
        <v>10</v>
      </c>
      <c r="X437" t="s">
        <v>20474</v>
      </c>
      <c r="Y437" t="s">
        <v>20444</v>
      </c>
      <c r="Z437" t="s">
        <v>20486</v>
      </c>
      <c r="AA437" t="s">
        <v>20450</v>
      </c>
    </row>
    <row r="438" spans="1:27" hidden="1" x14ac:dyDescent="0.2">
      <c r="A438" t="s">
        <v>1038</v>
      </c>
      <c r="B438" t="s">
        <v>1039</v>
      </c>
      <c r="C438" t="s">
        <v>1040</v>
      </c>
      <c r="D438" t="s">
        <v>1041</v>
      </c>
      <c r="E438" t="s">
        <v>1066</v>
      </c>
      <c r="F438" t="s">
        <v>1067</v>
      </c>
      <c r="G438" t="s">
        <v>463</v>
      </c>
      <c r="H438" s="2">
        <v>45715</v>
      </c>
      <c r="I438" s="2">
        <v>45715</v>
      </c>
      <c r="J438" t="s">
        <v>1068</v>
      </c>
      <c r="K438" s="4">
        <v>-450</v>
      </c>
      <c r="L438" t="s">
        <v>1069</v>
      </c>
      <c r="M438" s="4">
        <v>-571.28</v>
      </c>
      <c r="N438" t="s">
        <v>9</v>
      </c>
      <c r="O438" s="4">
        <v>-571.28</v>
      </c>
      <c r="P438" t="s">
        <v>10</v>
      </c>
      <c r="Q438" t="s">
        <v>1070</v>
      </c>
      <c r="R438" t="s">
        <v>1071</v>
      </c>
      <c r="S438" t="s">
        <v>10</v>
      </c>
      <c r="T438" t="s">
        <v>345</v>
      </c>
      <c r="U438" t="s">
        <v>17</v>
      </c>
      <c r="V438" t="s">
        <v>10</v>
      </c>
      <c r="W438" t="s">
        <v>10</v>
      </c>
      <c r="X438" t="s">
        <v>20313</v>
      </c>
      <c r="Y438" t="s">
        <v>20444</v>
      </c>
      <c r="Z438" t="s">
        <v>20486</v>
      </c>
      <c r="AA438" t="s">
        <v>20450</v>
      </c>
    </row>
    <row r="439" spans="1:27" hidden="1" x14ac:dyDescent="0.2">
      <c r="A439" t="s">
        <v>1038</v>
      </c>
      <c r="B439" t="s">
        <v>1039</v>
      </c>
      <c r="C439" t="s">
        <v>1040</v>
      </c>
      <c r="D439" t="s">
        <v>1041</v>
      </c>
      <c r="E439" t="s">
        <v>1072</v>
      </c>
      <c r="F439" t="s">
        <v>1073</v>
      </c>
      <c r="G439" t="s">
        <v>475</v>
      </c>
      <c r="H439" s="2">
        <v>45700</v>
      </c>
      <c r="I439" s="2">
        <v>45700</v>
      </c>
      <c r="J439" t="s">
        <v>43</v>
      </c>
      <c r="K439" s="4">
        <v>-880.98</v>
      </c>
      <c r="L439" t="s">
        <v>9</v>
      </c>
      <c r="M439" s="4">
        <v>-880.98</v>
      </c>
      <c r="N439" t="s">
        <v>9</v>
      </c>
      <c r="O439" s="4">
        <v>-880.98</v>
      </c>
      <c r="P439" t="s">
        <v>10</v>
      </c>
      <c r="Q439" t="s">
        <v>10</v>
      </c>
      <c r="R439" t="s">
        <v>10</v>
      </c>
      <c r="S439" t="s">
        <v>10</v>
      </c>
      <c r="T439" t="s">
        <v>537</v>
      </c>
      <c r="U439" t="s">
        <v>17</v>
      </c>
      <c r="V439" t="s">
        <v>10</v>
      </c>
      <c r="W439" t="s">
        <v>10</v>
      </c>
      <c r="X439" t="s">
        <v>20474</v>
      </c>
      <c r="Y439" t="s">
        <v>20444</v>
      </c>
      <c r="Z439" t="s">
        <v>20486</v>
      </c>
      <c r="AA439" t="s">
        <v>20450</v>
      </c>
    </row>
    <row r="440" spans="1:27" hidden="1" x14ac:dyDescent="0.2">
      <c r="A440" t="s">
        <v>1038</v>
      </c>
      <c r="B440" t="s">
        <v>1039</v>
      </c>
      <c r="C440" t="s">
        <v>1040</v>
      </c>
      <c r="D440" t="s">
        <v>1041</v>
      </c>
      <c r="E440" t="s">
        <v>1074</v>
      </c>
      <c r="F440" t="s">
        <v>1075</v>
      </c>
      <c r="G440" t="s">
        <v>475</v>
      </c>
      <c r="H440" s="2">
        <v>45700</v>
      </c>
      <c r="I440" s="2">
        <v>45700</v>
      </c>
      <c r="J440" t="s">
        <v>43</v>
      </c>
      <c r="K440" s="4">
        <v>-879.12</v>
      </c>
      <c r="L440" t="s">
        <v>9</v>
      </c>
      <c r="M440" s="4">
        <v>-879.12</v>
      </c>
      <c r="N440" t="s">
        <v>9</v>
      </c>
      <c r="O440" s="4">
        <v>-879.12</v>
      </c>
      <c r="P440" t="s">
        <v>10</v>
      </c>
      <c r="Q440" t="s">
        <v>10</v>
      </c>
      <c r="R440" t="s">
        <v>10</v>
      </c>
      <c r="S440" t="s">
        <v>10</v>
      </c>
      <c r="T440" t="s">
        <v>537</v>
      </c>
      <c r="U440" t="s">
        <v>17</v>
      </c>
      <c r="V440" t="s">
        <v>10</v>
      </c>
      <c r="W440" t="s">
        <v>10</v>
      </c>
      <c r="X440" t="s">
        <v>20474</v>
      </c>
      <c r="Y440" t="s">
        <v>20444</v>
      </c>
      <c r="Z440" t="s">
        <v>20486</v>
      </c>
      <c r="AA440" t="s">
        <v>20450</v>
      </c>
    </row>
    <row r="441" spans="1:27" hidden="1" x14ac:dyDescent="0.2">
      <c r="A441" t="s">
        <v>1038</v>
      </c>
      <c r="B441" t="s">
        <v>1039</v>
      </c>
      <c r="C441" t="s">
        <v>1040</v>
      </c>
      <c r="D441" t="s">
        <v>1041</v>
      </c>
      <c r="E441" t="s">
        <v>1076</v>
      </c>
      <c r="F441" t="s">
        <v>1077</v>
      </c>
      <c r="G441" t="s">
        <v>475</v>
      </c>
      <c r="H441" s="2">
        <v>45700</v>
      </c>
      <c r="I441" s="2">
        <v>45700</v>
      </c>
      <c r="J441" t="s">
        <v>43</v>
      </c>
      <c r="K441" s="4">
        <v>-880.98</v>
      </c>
      <c r="L441" t="s">
        <v>9</v>
      </c>
      <c r="M441" s="4">
        <v>-880.98</v>
      </c>
      <c r="N441" t="s">
        <v>9</v>
      </c>
      <c r="O441" s="4">
        <v>-880.98</v>
      </c>
      <c r="P441" t="s">
        <v>10</v>
      </c>
      <c r="Q441" t="s">
        <v>10</v>
      </c>
      <c r="R441" t="s">
        <v>10</v>
      </c>
      <c r="S441" t="s">
        <v>10</v>
      </c>
      <c r="T441" t="s">
        <v>537</v>
      </c>
      <c r="U441" t="s">
        <v>17</v>
      </c>
      <c r="V441" t="s">
        <v>10</v>
      </c>
      <c r="W441" t="s">
        <v>10</v>
      </c>
      <c r="X441" t="s">
        <v>20474</v>
      </c>
      <c r="Y441" t="s">
        <v>20444</v>
      </c>
      <c r="Z441" t="s">
        <v>20486</v>
      </c>
      <c r="AA441" t="s">
        <v>20450</v>
      </c>
    </row>
    <row r="442" spans="1:27" hidden="1" x14ac:dyDescent="0.2">
      <c r="A442" t="s">
        <v>1038</v>
      </c>
      <c r="B442" t="s">
        <v>1039</v>
      </c>
      <c r="C442" t="s">
        <v>1040</v>
      </c>
      <c r="D442" t="s">
        <v>1041</v>
      </c>
      <c r="E442" t="s">
        <v>1078</v>
      </c>
      <c r="F442" t="s">
        <v>1079</v>
      </c>
      <c r="G442" t="s">
        <v>475</v>
      </c>
      <c r="H442" s="2">
        <v>45707</v>
      </c>
      <c r="I442" s="2">
        <v>45707</v>
      </c>
      <c r="J442" t="s">
        <v>43</v>
      </c>
      <c r="K442" s="4">
        <v>-879.12</v>
      </c>
      <c r="L442" t="s">
        <v>9</v>
      </c>
      <c r="M442" s="4">
        <v>-879.12</v>
      </c>
      <c r="N442" t="s">
        <v>9</v>
      </c>
      <c r="O442" s="4">
        <v>-879.12</v>
      </c>
      <c r="P442" t="s">
        <v>10</v>
      </c>
      <c r="Q442" t="s">
        <v>10</v>
      </c>
      <c r="R442" t="s">
        <v>10</v>
      </c>
      <c r="S442" t="s">
        <v>10</v>
      </c>
      <c r="T442" t="s">
        <v>537</v>
      </c>
      <c r="U442" t="s">
        <v>17</v>
      </c>
      <c r="V442" t="s">
        <v>10</v>
      </c>
      <c r="W442" t="s">
        <v>10</v>
      </c>
      <c r="X442" t="s">
        <v>20474</v>
      </c>
      <c r="Y442" t="s">
        <v>20444</v>
      </c>
      <c r="Z442" t="s">
        <v>20486</v>
      </c>
      <c r="AA442" t="s">
        <v>20450</v>
      </c>
    </row>
    <row r="443" spans="1:27" hidden="1" x14ac:dyDescent="0.2">
      <c r="A443" t="s">
        <v>1038</v>
      </c>
      <c r="B443" t="s">
        <v>1039</v>
      </c>
      <c r="C443" t="s">
        <v>1040</v>
      </c>
      <c r="D443" t="s">
        <v>1041</v>
      </c>
      <c r="E443" t="s">
        <v>1080</v>
      </c>
      <c r="F443" t="s">
        <v>1081</v>
      </c>
      <c r="G443" t="s">
        <v>475</v>
      </c>
      <c r="H443" s="2">
        <v>45707</v>
      </c>
      <c r="I443" s="2">
        <v>45707</v>
      </c>
      <c r="J443" t="s">
        <v>43</v>
      </c>
      <c r="K443" s="4">
        <v>-880.98</v>
      </c>
      <c r="L443" t="s">
        <v>9</v>
      </c>
      <c r="M443" s="4">
        <v>-880.98</v>
      </c>
      <c r="N443" t="s">
        <v>9</v>
      </c>
      <c r="O443" s="4">
        <v>-880.98</v>
      </c>
      <c r="P443" t="s">
        <v>10</v>
      </c>
      <c r="Q443" t="s">
        <v>10</v>
      </c>
      <c r="R443" t="s">
        <v>10</v>
      </c>
      <c r="S443" t="s">
        <v>10</v>
      </c>
      <c r="T443" t="s">
        <v>537</v>
      </c>
      <c r="U443" t="s">
        <v>17</v>
      </c>
      <c r="V443" t="s">
        <v>10</v>
      </c>
      <c r="W443" t="s">
        <v>10</v>
      </c>
      <c r="X443" t="s">
        <v>20474</v>
      </c>
      <c r="Y443" t="s">
        <v>20444</v>
      </c>
      <c r="Z443" t="s">
        <v>20486</v>
      </c>
      <c r="AA443" t="s">
        <v>20450</v>
      </c>
    </row>
    <row r="444" spans="1:27" hidden="1" x14ac:dyDescent="0.2">
      <c r="A444" t="s">
        <v>1038</v>
      </c>
      <c r="B444" t="s">
        <v>1039</v>
      </c>
      <c r="C444" t="s">
        <v>1040</v>
      </c>
      <c r="D444" t="s">
        <v>1041</v>
      </c>
      <c r="E444" t="s">
        <v>1082</v>
      </c>
      <c r="F444" t="s">
        <v>1083</v>
      </c>
      <c r="G444" t="s">
        <v>475</v>
      </c>
      <c r="H444" s="2">
        <v>45714</v>
      </c>
      <c r="I444" s="2">
        <v>45714</v>
      </c>
      <c r="J444" t="s">
        <v>43</v>
      </c>
      <c r="K444" s="4">
        <v>-879.12</v>
      </c>
      <c r="L444" t="s">
        <v>9</v>
      </c>
      <c r="M444" s="4">
        <v>-879.12</v>
      </c>
      <c r="N444" t="s">
        <v>9</v>
      </c>
      <c r="O444" s="4">
        <v>-879.12</v>
      </c>
      <c r="P444" t="s">
        <v>10</v>
      </c>
      <c r="Q444" t="s">
        <v>10</v>
      </c>
      <c r="R444" t="s">
        <v>10</v>
      </c>
      <c r="S444" t="s">
        <v>10</v>
      </c>
      <c r="T444" t="s">
        <v>537</v>
      </c>
      <c r="U444" t="s">
        <v>17</v>
      </c>
      <c r="V444" t="s">
        <v>10</v>
      </c>
      <c r="W444" t="s">
        <v>10</v>
      </c>
      <c r="X444" t="s">
        <v>20474</v>
      </c>
      <c r="Y444" t="s">
        <v>20444</v>
      </c>
      <c r="Z444" t="s">
        <v>20486</v>
      </c>
      <c r="AA444" t="s">
        <v>20450</v>
      </c>
    </row>
    <row r="445" spans="1:27" hidden="1" x14ac:dyDescent="0.2">
      <c r="A445" t="s">
        <v>1038</v>
      </c>
      <c r="B445" t="s">
        <v>1039</v>
      </c>
      <c r="C445" t="s">
        <v>1040</v>
      </c>
      <c r="D445" t="s">
        <v>1041</v>
      </c>
      <c r="E445" t="s">
        <v>1084</v>
      </c>
      <c r="F445" t="s">
        <v>1085</v>
      </c>
      <c r="G445" t="s">
        <v>475</v>
      </c>
      <c r="H445" s="2">
        <v>45714</v>
      </c>
      <c r="I445" s="2">
        <v>45714</v>
      </c>
      <c r="J445" t="s">
        <v>43</v>
      </c>
      <c r="K445" s="4">
        <v>-879.12</v>
      </c>
      <c r="L445" t="s">
        <v>9</v>
      </c>
      <c r="M445" s="4">
        <v>-879.12</v>
      </c>
      <c r="N445" t="s">
        <v>9</v>
      </c>
      <c r="O445" s="4">
        <v>-879.12</v>
      </c>
      <c r="P445" t="s">
        <v>10</v>
      </c>
      <c r="Q445" t="s">
        <v>10</v>
      </c>
      <c r="R445" t="s">
        <v>10</v>
      </c>
      <c r="S445" t="s">
        <v>10</v>
      </c>
      <c r="T445" t="s">
        <v>537</v>
      </c>
      <c r="U445" t="s">
        <v>17</v>
      </c>
      <c r="V445" t="s">
        <v>10</v>
      </c>
      <c r="W445" t="s">
        <v>10</v>
      </c>
      <c r="X445" t="s">
        <v>20474</v>
      </c>
      <c r="Y445" t="s">
        <v>20444</v>
      </c>
      <c r="Z445" t="s">
        <v>20486</v>
      </c>
      <c r="AA445" t="s">
        <v>20450</v>
      </c>
    </row>
    <row r="446" spans="1:27" hidden="1" x14ac:dyDescent="0.2">
      <c r="A446" t="s">
        <v>1038</v>
      </c>
      <c r="B446" t="s">
        <v>1039</v>
      </c>
      <c r="C446" t="s">
        <v>1040</v>
      </c>
      <c r="D446" t="s">
        <v>1041</v>
      </c>
      <c r="E446" t="s">
        <v>1086</v>
      </c>
      <c r="F446" t="s">
        <v>1087</v>
      </c>
      <c r="G446" t="s">
        <v>475</v>
      </c>
      <c r="H446" s="2">
        <v>45714</v>
      </c>
      <c r="I446" s="2">
        <v>45714</v>
      </c>
      <c r="J446" t="s">
        <v>43</v>
      </c>
      <c r="K446" s="4">
        <v>-880.98</v>
      </c>
      <c r="L446" t="s">
        <v>9</v>
      </c>
      <c r="M446" s="4">
        <v>-880.98</v>
      </c>
      <c r="N446" t="s">
        <v>9</v>
      </c>
      <c r="O446" s="4">
        <v>-880.98</v>
      </c>
      <c r="P446" t="s">
        <v>10</v>
      </c>
      <c r="Q446" t="s">
        <v>10</v>
      </c>
      <c r="R446" t="s">
        <v>10</v>
      </c>
      <c r="S446" t="s">
        <v>10</v>
      </c>
      <c r="T446" t="s">
        <v>537</v>
      </c>
      <c r="U446" t="s">
        <v>17</v>
      </c>
      <c r="V446" t="s">
        <v>10</v>
      </c>
      <c r="W446" t="s">
        <v>10</v>
      </c>
      <c r="X446" t="s">
        <v>20474</v>
      </c>
      <c r="Y446" t="s">
        <v>20444</v>
      </c>
      <c r="Z446" t="s">
        <v>20486</v>
      </c>
      <c r="AA446" t="s">
        <v>20450</v>
      </c>
    </row>
    <row r="447" spans="1:27" hidden="1" x14ac:dyDescent="0.2">
      <c r="A447" t="s">
        <v>1038</v>
      </c>
      <c r="B447" t="s">
        <v>1039</v>
      </c>
      <c r="C447" t="s">
        <v>1040</v>
      </c>
      <c r="D447" t="s">
        <v>1041</v>
      </c>
      <c r="E447" t="s">
        <v>1088</v>
      </c>
      <c r="F447" t="s">
        <v>1089</v>
      </c>
      <c r="G447" t="s">
        <v>475</v>
      </c>
      <c r="H447" s="2">
        <v>45714</v>
      </c>
      <c r="I447" s="2">
        <v>45714</v>
      </c>
      <c r="J447" t="s">
        <v>43</v>
      </c>
      <c r="K447" s="4">
        <v>-880.98</v>
      </c>
      <c r="L447" t="s">
        <v>9</v>
      </c>
      <c r="M447" s="4">
        <v>-880.98</v>
      </c>
      <c r="N447" t="s">
        <v>9</v>
      </c>
      <c r="O447" s="4">
        <v>-880.98</v>
      </c>
      <c r="P447" t="s">
        <v>10</v>
      </c>
      <c r="Q447" t="s">
        <v>10</v>
      </c>
      <c r="R447" t="s">
        <v>10</v>
      </c>
      <c r="S447" t="s">
        <v>10</v>
      </c>
      <c r="T447" t="s">
        <v>537</v>
      </c>
      <c r="U447" t="s">
        <v>17</v>
      </c>
      <c r="V447" t="s">
        <v>10</v>
      </c>
      <c r="W447" t="s">
        <v>10</v>
      </c>
      <c r="X447" t="s">
        <v>20474</v>
      </c>
      <c r="Y447" t="s">
        <v>20444</v>
      </c>
      <c r="Z447" t="s">
        <v>20486</v>
      </c>
      <c r="AA447" t="s">
        <v>20450</v>
      </c>
    </row>
    <row r="448" spans="1:27" hidden="1" x14ac:dyDescent="0.2">
      <c r="A448" t="s">
        <v>1038</v>
      </c>
      <c r="B448" t="s">
        <v>1039</v>
      </c>
      <c r="C448" t="s">
        <v>1040</v>
      </c>
      <c r="D448" t="s">
        <v>1041</v>
      </c>
      <c r="E448" t="s">
        <v>1090</v>
      </c>
      <c r="F448" t="s">
        <v>1091</v>
      </c>
      <c r="G448" t="s">
        <v>475</v>
      </c>
      <c r="H448" s="2">
        <v>45715</v>
      </c>
      <c r="I448" s="2">
        <v>45715</v>
      </c>
      <c r="J448" t="s">
        <v>43</v>
      </c>
      <c r="K448" s="4">
        <v>-9373.5</v>
      </c>
      <c r="L448" t="s">
        <v>9</v>
      </c>
      <c r="M448" s="4">
        <v>-9373.5</v>
      </c>
      <c r="N448" t="s">
        <v>9</v>
      </c>
      <c r="O448" s="4">
        <v>-9373.5</v>
      </c>
      <c r="P448" t="s">
        <v>10</v>
      </c>
      <c r="Q448" t="s">
        <v>10</v>
      </c>
      <c r="R448" t="s">
        <v>10</v>
      </c>
      <c r="S448" t="s">
        <v>10</v>
      </c>
      <c r="T448" t="s">
        <v>537</v>
      </c>
      <c r="U448" t="s">
        <v>17</v>
      </c>
      <c r="V448" t="s">
        <v>10</v>
      </c>
      <c r="W448" t="s">
        <v>10</v>
      </c>
      <c r="X448" t="s">
        <v>20474</v>
      </c>
      <c r="Y448" t="s">
        <v>20444</v>
      </c>
      <c r="Z448" t="s">
        <v>20486</v>
      </c>
      <c r="AA448" t="s">
        <v>20450</v>
      </c>
    </row>
    <row r="449" spans="1:27" hidden="1" x14ac:dyDescent="0.2">
      <c r="A449" t="s">
        <v>1038</v>
      </c>
      <c r="B449" t="s">
        <v>1039</v>
      </c>
      <c r="C449" t="s">
        <v>1040</v>
      </c>
      <c r="D449" t="s">
        <v>1041</v>
      </c>
      <c r="E449" t="s">
        <v>1092</v>
      </c>
      <c r="F449" t="s">
        <v>1093</v>
      </c>
      <c r="G449" t="s">
        <v>475</v>
      </c>
      <c r="H449" s="2">
        <v>45715</v>
      </c>
      <c r="I449" s="2">
        <v>45715</v>
      </c>
      <c r="J449" t="s">
        <v>43</v>
      </c>
      <c r="K449" s="4">
        <v>-880.98</v>
      </c>
      <c r="L449" t="s">
        <v>9</v>
      </c>
      <c r="M449" s="4">
        <v>-880.98</v>
      </c>
      <c r="N449" t="s">
        <v>9</v>
      </c>
      <c r="O449" s="4">
        <v>-880.98</v>
      </c>
      <c r="P449" t="s">
        <v>10</v>
      </c>
      <c r="Q449" t="s">
        <v>10</v>
      </c>
      <c r="R449" t="s">
        <v>10</v>
      </c>
      <c r="S449" t="s">
        <v>10</v>
      </c>
      <c r="T449" t="s">
        <v>537</v>
      </c>
      <c r="U449" t="s">
        <v>17</v>
      </c>
      <c r="V449" t="s">
        <v>10</v>
      </c>
      <c r="W449" t="s">
        <v>10</v>
      </c>
      <c r="X449" t="s">
        <v>20474</v>
      </c>
      <c r="Y449" t="s">
        <v>20444</v>
      </c>
      <c r="Z449" t="s">
        <v>20486</v>
      </c>
      <c r="AA449" t="s">
        <v>20450</v>
      </c>
    </row>
    <row r="450" spans="1:27" hidden="1" x14ac:dyDescent="0.2">
      <c r="A450" t="s">
        <v>1038</v>
      </c>
      <c r="B450" t="s">
        <v>1039</v>
      </c>
      <c r="C450" t="s">
        <v>1040</v>
      </c>
      <c r="D450" t="s">
        <v>1041</v>
      </c>
      <c r="E450" t="s">
        <v>1094</v>
      </c>
      <c r="F450" t="s">
        <v>1095</v>
      </c>
      <c r="G450" t="s">
        <v>475</v>
      </c>
      <c r="H450" s="2">
        <v>45716</v>
      </c>
      <c r="I450" s="2">
        <v>45716</v>
      </c>
      <c r="J450" t="s">
        <v>43</v>
      </c>
      <c r="K450" s="4">
        <v>-761.79</v>
      </c>
      <c r="L450" t="s">
        <v>9</v>
      </c>
      <c r="M450" s="4">
        <v>-761.79</v>
      </c>
      <c r="N450" t="s">
        <v>9</v>
      </c>
      <c r="O450" s="4">
        <v>-761.79</v>
      </c>
      <c r="P450" t="s">
        <v>10</v>
      </c>
      <c r="Q450" t="s">
        <v>10</v>
      </c>
      <c r="R450" t="s">
        <v>10</v>
      </c>
      <c r="S450" t="s">
        <v>10</v>
      </c>
      <c r="T450" t="s">
        <v>537</v>
      </c>
      <c r="U450" t="s">
        <v>17</v>
      </c>
      <c r="V450" t="s">
        <v>10</v>
      </c>
      <c r="W450" t="s">
        <v>10</v>
      </c>
      <c r="X450" t="s">
        <v>20474</v>
      </c>
      <c r="Y450" t="s">
        <v>20444</v>
      </c>
      <c r="Z450" t="s">
        <v>20486</v>
      </c>
      <c r="AA450" t="s">
        <v>20450</v>
      </c>
    </row>
    <row r="451" spans="1:27" hidden="1" x14ac:dyDescent="0.2">
      <c r="A451" t="s">
        <v>1038</v>
      </c>
      <c r="B451" t="s">
        <v>1039</v>
      </c>
      <c r="C451" t="s">
        <v>1040</v>
      </c>
      <c r="D451" t="s">
        <v>1041</v>
      </c>
      <c r="E451" t="s">
        <v>1096</v>
      </c>
      <c r="F451" t="s">
        <v>1097</v>
      </c>
      <c r="G451" t="s">
        <v>475</v>
      </c>
      <c r="H451" s="2">
        <v>45716</v>
      </c>
      <c r="I451" s="2">
        <v>45716</v>
      </c>
      <c r="J451" t="s">
        <v>43</v>
      </c>
      <c r="K451" s="4">
        <v>-2812.05</v>
      </c>
      <c r="L451" t="s">
        <v>9</v>
      </c>
      <c r="M451" s="4">
        <v>-2812.05</v>
      </c>
      <c r="N451" t="s">
        <v>9</v>
      </c>
      <c r="O451" s="4">
        <v>-2812.05</v>
      </c>
      <c r="P451" t="s">
        <v>10</v>
      </c>
      <c r="Q451" t="s">
        <v>10</v>
      </c>
      <c r="R451" t="s">
        <v>10</v>
      </c>
      <c r="S451" t="s">
        <v>10</v>
      </c>
      <c r="T451" t="s">
        <v>537</v>
      </c>
      <c r="U451" t="s">
        <v>17</v>
      </c>
      <c r="V451" t="s">
        <v>10</v>
      </c>
      <c r="W451" t="s">
        <v>10</v>
      </c>
      <c r="X451" t="s">
        <v>20474</v>
      </c>
      <c r="Y451" t="s">
        <v>20444</v>
      </c>
      <c r="Z451" t="s">
        <v>20486</v>
      </c>
      <c r="AA451" t="s">
        <v>20450</v>
      </c>
    </row>
    <row r="452" spans="1:27" hidden="1" x14ac:dyDescent="0.2">
      <c r="A452" t="s">
        <v>1038</v>
      </c>
      <c r="B452" t="s">
        <v>1039</v>
      </c>
      <c r="C452" t="s">
        <v>1040</v>
      </c>
      <c r="D452" t="s">
        <v>1041</v>
      </c>
      <c r="E452" t="s">
        <v>1098</v>
      </c>
      <c r="F452" t="s">
        <v>1099</v>
      </c>
      <c r="G452" t="s">
        <v>475</v>
      </c>
      <c r="H452" s="2">
        <v>45716</v>
      </c>
      <c r="I452" s="2">
        <v>45716</v>
      </c>
      <c r="J452" t="s">
        <v>43</v>
      </c>
      <c r="K452" s="4">
        <v>-879.12</v>
      </c>
      <c r="L452" t="s">
        <v>9</v>
      </c>
      <c r="M452" s="4">
        <v>-879.12</v>
      </c>
      <c r="N452" t="s">
        <v>9</v>
      </c>
      <c r="O452" s="4">
        <v>-879.12</v>
      </c>
      <c r="P452" t="s">
        <v>10</v>
      </c>
      <c r="Q452" t="s">
        <v>10</v>
      </c>
      <c r="R452" t="s">
        <v>10</v>
      </c>
      <c r="S452" t="s">
        <v>10</v>
      </c>
      <c r="T452" t="s">
        <v>537</v>
      </c>
      <c r="U452" t="s">
        <v>17</v>
      </c>
      <c r="V452" t="s">
        <v>10</v>
      </c>
      <c r="W452" t="s">
        <v>10</v>
      </c>
      <c r="X452" t="s">
        <v>20474</v>
      </c>
      <c r="Y452" t="s">
        <v>20444</v>
      </c>
      <c r="Z452" t="s">
        <v>20486</v>
      </c>
      <c r="AA452" t="s">
        <v>20450</v>
      </c>
    </row>
    <row r="453" spans="1:27" hidden="1" x14ac:dyDescent="0.2">
      <c r="A453" t="s">
        <v>1038</v>
      </c>
      <c r="B453" t="s">
        <v>1039</v>
      </c>
      <c r="C453" t="s">
        <v>1040</v>
      </c>
      <c r="D453" t="s">
        <v>1041</v>
      </c>
      <c r="E453" t="s">
        <v>1100</v>
      </c>
      <c r="F453" t="s">
        <v>1101</v>
      </c>
      <c r="G453" t="s">
        <v>475</v>
      </c>
      <c r="H453" s="2">
        <v>45716</v>
      </c>
      <c r="I453" s="2">
        <v>45716</v>
      </c>
      <c r="J453" t="s">
        <v>43</v>
      </c>
      <c r="K453" s="4">
        <v>-726.81</v>
      </c>
      <c r="L453" t="s">
        <v>9</v>
      </c>
      <c r="M453" s="4">
        <v>-726.81</v>
      </c>
      <c r="N453" t="s">
        <v>9</v>
      </c>
      <c r="O453" s="4">
        <v>-726.81</v>
      </c>
      <c r="P453" t="s">
        <v>10</v>
      </c>
      <c r="Q453" t="s">
        <v>10</v>
      </c>
      <c r="R453" t="s">
        <v>10</v>
      </c>
      <c r="S453" t="s">
        <v>10</v>
      </c>
      <c r="T453" t="s">
        <v>537</v>
      </c>
      <c r="U453" t="s">
        <v>17</v>
      </c>
      <c r="V453" t="s">
        <v>10</v>
      </c>
      <c r="W453" t="s">
        <v>10</v>
      </c>
      <c r="X453" t="s">
        <v>20474</v>
      </c>
      <c r="Y453" t="s">
        <v>20444</v>
      </c>
      <c r="Z453" t="s">
        <v>20486</v>
      </c>
      <c r="AA453" t="s">
        <v>20450</v>
      </c>
    </row>
    <row r="454" spans="1:27" hidden="1" x14ac:dyDescent="0.2">
      <c r="A454" t="s">
        <v>1038</v>
      </c>
      <c r="B454" t="s">
        <v>1039</v>
      </c>
      <c r="C454" t="s">
        <v>1040</v>
      </c>
      <c r="D454" t="s">
        <v>1041</v>
      </c>
      <c r="E454" t="s">
        <v>1102</v>
      </c>
      <c r="F454" t="s">
        <v>1103</v>
      </c>
      <c r="G454" t="s">
        <v>128</v>
      </c>
      <c r="H454" s="2">
        <v>45716</v>
      </c>
      <c r="I454" s="2">
        <v>45716</v>
      </c>
      <c r="J454" t="s">
        <v>43</v>
      </c>
      <c r="K454" s="4">
        <v>1.02</v>
      </c>
      <c r="L454" t="s">
        <v>9</v>
      </c>
      <c r="M454" s="4">
        <v>1.02</v>
      </c>
      <c r="N454" t="s">
        <v>9</v>
      </c>
      <c r="O454" s="4">
        <v>1.02</v>
      </c>
      <c r="P454" t="s">
        <v>10</v>
      </c>
      <c r="Q454" t="s">
        <v>10</v>
      </c>
      <c r="R454" t="s">
        <v>10</v>
      </c>
      <c r="S454" t="s">
        <v>10</v>
      </c>
      <c r="T454" t="s">
        <v>537</v>
      </c>
      <c r="U454" t="s">
        <v>17</v>
      </c>
      <c r="V454" t="s">
        <v>10</v>
      </c>
      <c r="W454" t="s">
        <v>10</v>
      </c>
      <c r="X454" t="s">
        <v>20474</v>
      </c>
      <c r="Y454" t="s">
        <v>20444</v>
      </c>
      <c r="Z454" t="s">
        <v>20486</v>
      </c>
      <c r="AA454" t="s">
        <v>20450</v>
      </c>
    </row>
    <row r="455" spans="1:27" hidden="1" x14ac:dyDescent="0.2">
      <c r="A455" t="s">
        <v>1038</v>
      </c>
      <c r="B455" t="s">
        <v>1039</v>
      </c>
      <c r="C455" t="s">
        <v>1040</v>
      </c>
      <c r="D455" t="s">
        <v>1041</v>
      </c>
      <c r="E455" t="s">
        <v>1104</v>
      </c>
      <c r="F455" t="s">
        <v>1105</v>
      </c>
      <c r="G455" t="s">
        <v>475</v>
      </c>
      <c r="H455" s="2">
        <v>45723</v>
      </c>
      <c r="I455" s="2">
        <v>45723</v>
      </c>
      <c r="J455" t="s">
        <v>43</v>
      </c>
      <c r="K455" s="4">
        <v>-179.58</v>
      </c>
      <c r="L455" t="s">
        <v>9</v>
      </c>
      <c r="M455" s="4">
        <v>-179.58</v>
      </c>
      <c r="N455" t="s">
        <v>9</v>
      </c>
      <c r="O455" s="4">
        <v>-179.58</v>
      </c>
      <c r="P455" t="s">
        <v>10</v>
      </c>
      <c r="Q455" t="s">
        <v>10</v>
      </c>
      <c r="R455" t="s">
        <v>10</v>
      </c>
      <c r="S455" t="s">
        <v>10</v>
      </c>
      <c r="T455" t="s">
        <v>624</v>
      </c>
      <c r="U455" t="s">
        <v>21</v>
      </c>
      <c r="V455" t="s">
        <v>10</v>
      </c>
      <c r="W455" t="s">
        <v>10</v>
      </c>
      <c r="X455" t="s">
        <v>20474</v>
      </c>
      <c r="Y455" t="s">
        <v>20444</v>
      </c>
      <c r="Z455" t="s">
        <v>20486</v>
      </c>
      <c r="AA455" t="s">
        <v>20450</v>
      </c>
    </row>
    <row r="456" spans="1:27" hidden="1" x14ac:dyDescent="0.2">
      <c r="A456" t="s">
        <v>1038</v>
      </c>
      <c r="B456" t="s">
        <v>1039</v>
      </c>
      <c r="C456" t="s">
        <v>1040</v>
      </c>
      <c r="D456" t="s">
        <v>1041</v>
      </c>
      <c r="E456" t="s">
        <v>1106</v>
      </c>
      <c r="F456" t="s">
        <v>1107</v>
      </c>
      <c r="G456" t="s">
        <v>475</v>
      </c>
      <c r="H456" s="2">
        <v>45723</v>
      </c>
      <c r="I456" s="2">
        <v>45723</v>
      </c>
      <c r="J456" t="s">
        <v>43</v>
      </c>
      <c r="K456" s="4">
        <v>-179.58</v>
      </c>
      <c r="L456" t="s">
        <v>9</v>
      </c>
      <c r="M456" s="4">
        <v>-179.58</v>
      </c>
      <c r="N456" t="s">
        <v>9</v>
      </c>
      <c r="O456" s="4">
        <v>-179.58</v>
      </c>
      <c r="P456" t="s">
        <v>10</v>
      </c>
      <c r="Q456" t="s">
        <v>10</v>
      </c>
      <c r="R456" t="s">
        <v>10</v>
      </c>
      <c r="S456" t="s">
        <v>10</v>
      </c>
      <c r="T456" t="s">
        <v>624</v>
      </c>
      <c r="U456" t="s">
        <v>21</v>
      </c>
      <c r="V456" t="s">
        <v>10</v>
      </c>
      <c r="W456" t="s">
        <v>10</v>
      </c>
      <c r="X456" t="s">
        <v>20474</v>
      </c>
      <c r="Y456" t="s">
        <v>20444</v>
      </c>
      <c r="Z456" t="s">
        <v>20486</v>
      </c>
      <c r="AA456" t="s">
        <v>20450</v>
      </c>
    </row>
    <row r="457" spans="1:27" hidden="1" x14ac:dyDescent="0.2">
      <c r="A457" t="s">
        <v>1038</v>
      </c>
      <c r="B457" t="s">
        <v>1039</v>
      </c>
      <c r="C457" t="s">
        <v>1040</v>
      </c>
      <c r="D457" t="s">
        <v>1041</v>
      </c>
      <c r="E457" t="s">
        <v>1108</v>
      </c>
      <c r="F457" t="s">
        <v>1109</v>
      </c>
      <c r="G457" t="s">
        <v>475</v>
      </c>
      <c r="H457" s="2">
        <v>45723</v>
      </c>
      <c r="I457" s="2">
        <v>45723</v>
      </c>
      <c r="J457" t="s">
        <v>43</v>
      </c>
      <c r="K457" s="4">
        <v>-746.04</v>
      </c>
      <c r="L457" t="s">
        <v>9</v>
      </c>
      <c r="M457" s="4">
        <v>-746.04</v>
      </c>
      <c r="N457" t="s">
        <v>9</v>
      </c>
      <c r="O457" s="4">
        <v>-746.04</v>
      </c>
      <c r="P457" t="s">
        <v>10</v>
      </c>
      <c r="Q457" t="s">
        <v>10</v>
      </c>
      <c r="R457" t="s">
        <v>10</v>
      </c>
      <c r="S457" t="s">
        <v>10</v>
      </c>
      <c r="T457" t="s">
        <v>624</v>
      </c>
      <c r="U457" t="s">
        <v>21</v>
      </c>
      <c r="V457" t="s">
        <v>10</v>
      </c>
      <c r="W457" t="s">
        <v>10</v>
      </c>
      <c r="X457" t="s">
        <v>20474</v>
      </c>
      <c r="Y457" t="s">
        <v>20444</v>
      </c>
      <c r="Z457" t="s">
        <v>20486</v>
      </c>
      <c r="AA457" t="s">
        <v>20450</v>
      </c>
    </row>
    <row r="458" spans="1:27" hidden="1" x14ac:dyDescent="0.2">
      <c r="A458" t="s">
        <v>1038</v>
      </c>
      <c r="B458" t="s">
        <v>1039</v>
      </c>
      <c r="C458" t="s">
        <v>1040</v>
      </c>
      <c r="D458" t="s">
        <v>1041</v>
      </c>
      <c r="E458" t="s">
        <v>1110</v>
      </c>
      <c r="F458" t="s">
        <v>1111</v>
      </c>
      <c r="G458" t="s">
        <v>475</v>
      </c>
      <c r="H458" s="2">
        <v>45728</v>
      </c>
      <c r="I458" s="2">
        <v>45728</v>
      </c>
      <c r="J458" t="s">
        <v>43</v>
      </c>
      <c r="K458" s="4">
        <v>-880.98</v>
      </c>
      <c r="L458" t="s">
        <v>9</v>
      </c>
      <c r="M458" s="4">
        <v>-880.98</v>
      </c>
      <c r="N458" t="s">
        <v>9</v>
      </c>
      <c r="O458" s="4">
        <v>-880.98</v>
      </c>
      <c r="P458" t="s">
        <v>10</v>
      </c>
      <c r="Q458" t="s">
        <v>10</v>
      </c>
      <c r="R458" t="s">
        <v>10</v>
      </c>
      <c r="S458" t="s">
        <v>10</v>
      </c>
      <c r="T458" t="s">
        <v>624</v>
      </c>
      <c r="U458" t="s">
        <v>21</v>
      </c>
      <c r="V458" t="s">
        <v>10</v>
      </c>
      <c r="W458" t="s">
        <v>10</v>
      </c>
      <c r="X458" t="s">
        <v>20474</v>
      </c>
      <c r="Y458" t="s">
        <v>20444</v>
      </c>
      <c r="Z458" t="s">
        <v>20486</v>
      </c>
      <c r="AA458" t="s">
        <v>20450</v>
      </c>
    </row>
    <row r="459" spans="1:27" hidden="1" x14ac:dyDescent="0.2">
      <c r="A459" t="s">
        <v>1038</v>
      </c>
      <c r="B459" t="s">
        <v>1039</v>
      </c>
      <c r="C459" t="s">
        <v>1040</v>
      </c>
      <c r="D459" t="s">
        <v>1041</v>
      </c>
      <c r="E459" t="s">
        <v>1112</v>
      </c>
      <c r="F459" t="s">
        <v>1113</v>
      </c>
      <c r="G459" t="s">
        <v>475</v>
      </c>
      <c r="H459" s="2">
        <v>45728</v>
      </c>
      <c r="I459" s="2">
        <v>45728</v>
      </c>
      <c r="J459" t="s">
        <v>43</v>
      </c>
      <c r="K459" s="4">
        <v>-880.98</v>
      </c>
      <c r="L459" t="s">
        <v>9</v>
      </c>
      <c r="M459" s="4">
        <v>-880.98</v>
      </c>
      <c r="N459" t="s">
        <v>9</v>
      </c>
      <c r="O459" s="4">
        <v>-880.98</v>
      </c>
      <c r="P459" t="s">
        <v>10</v>
      </c>
      <c r="Q459" t="s">
        <v>10</v>
      </c>
      <c r="R459" t="s">
        <v>10</v>
      </c>
      <c r="S459" t="s">
        <v>10</v>
      </c>
      <c r="T459" t="s">
        <v>624</v>
      </c>
      <c r="U459" t="s">
        <v>21</v>
      </c>
      <c r="V459" t="s">
        <v>10</v>
      </c>
      <c r="W459" t="s">
        <v>10</v>
      </c>
      <c r="X459" t="s">
        <v>20474</v>
      </c>
      <c r="Y459" t="s">
        <v>20444</v>
      </c>
      <c r="Z459" t="s">
        <v>20486</v>
      </c>
      <c r="AA459" t="s">
        <v>20450</v>
      </c>
    </row>
    <row r="460" spans="1:27" hidden="1" x14ac:dyDescent="0.2">
      <c r="A460" t="s">
        <v>1038</v>
      </c>
      <c r="B460" t="s">
        <v>1039</v>
      </c>
      <c r="C460" t="s">
        <v>1040</v>
      </c>
      <c r="D460" t="s">
        <v>1041</v>
      </c>
      <c r="E460" t="s">
        <v>1114</v>
      </c>
      <c r="F460" t="s">
        <v>1115</v>
      </c>
      <c r="G460" t="s">
        <v>475</v>
      </c>
      <c r="H460" s="2">
        <v>45728</v>
      </c>
      <c r="I460" s="2">
        <v>45728</v>
      </c>
      <c r="J460" t="s">
        <v>43</v>
      </c>
      <c r="K460" s="4">
        <v>-879.12</v>
      </c>
      <c r="L460" t="s">
        <v>9</v>
      </c>
      <c r="M460" s="4">
        <v>-879.12</v>
      </c>
      <c r="N460" t="s">
        <v>9</v>
      </c>
      <c r="O460" s="4">
        <v>-879.12</v>
      </c>
      <c r="P460" t="s">
        <v>10</v>
      </c>
      <c r="Q460" t="s">
        <v>10</v>
      </c>
      <c r="R460" t="s">
        <v>10</v>
      </c>
      <c r="S460" t="s">
        <v>10</v>
      </c>
      <c r="T460" t="s">
        <v>624</v>
      </c>
      <c r="U460" t="s">
        <v>21</v>
      </c>
      <c r="V460" t="s">
        <v>10</v>
      </c>
      <c r="W460" t="s">
        <v>10</v>
      </c>
      <c r="X460" t="s">
        <v>20474</v>
      </c>
      <c r="Y460" t="s">
        <v>20444</v>
      </c>
      <c r="Z460" t="s">
        <v>20486</v>
      </c>
      <c r="AA460" t="s">
        <v>20450</v>
      </c>
    </row>
    <row r="461" spans="1:27" hidden="1" x14ac:dyDescent="0.2">
      <c r="A461" t="s">
        <v>1038</v>
      </c>
      <c r="B461" t="s">
        <v>1039</v>
      </c>
      <c r="C461" t="s">
        <v>1040</v>
      </c>
      <c r="D461" t="s">
        <v>1041</v>
      </c>
      <c r="E461" t="s">
        <v>1116</v>
      </c>
      <c r="F461" t="s">
        <v>1117</v>
      </c>
      <c r="G461" t="s">
        <v>475</v>
      </c>
      <c r="H461" s="2">
        <v>45728</v>
      </c>
      <c r="I461" s="2">
        <v>45728</v>
      </c>
      <c r="J461" t="s">
        <v>43</v>
      </c>
      <c r="K461" s="4">
        <v>-880.98</v>
      </c>
      <c r="L461" t="s">
        <v>9</v>
      </c>
      <c r="M461" s="4">
        <v>-880.98</v>
      </c>
      <c r="N461" t="s">
        <v>9</v>
      </c>
      <c r="O461" s="4">
        <v>-880.98</v>
      </c>
      <c r="P461" t="s">
        <v>10</v>
      </c>
      <c r="Q461" t="s">
        <v>10</v>
      </c>
      <c r="R461" t="s">
        <v>10</v>
      </c>
      <c r="S461" t="s">
        <v>10</v>
      </c>
      <c r="T461" t="s">
        <v>624</v>
      </c>
      <c r="U461" t="s">
        <v>21</v>
      </c>
      <c r="V461" t="s">
        <v>10</v>
      </c>
      <c r="W461" t="s">
        <v>10</v>
      </c>
      <c r="X461" t="s">
        <v>20474</v>
      </c>
      <c r="Y461" t="s">
        <v>20444</v>
      </c>
      <c r="Z461" t="s">
        <v>20486</v>
      </c>
      <c r="AA461" t="s">
        <v>20450</v>
      </c>
    </row>
    <row r="462" spans="1:27" hidden="1" x14ac:dyDescent="0.2">
      <c r="A462" t="s">
        <v>1038</v>
      </c>
      <c r="B462" t="s">
        <v>1039</v>
      </c>
      <c r="C462" t="s">
        <v>1040</v>
      </c>
      <c r="D462" t="s">
        <v>1041</v>
      </c>
      <c r="E462" t="s">
        <v>1118</v>
      </c>
      <c r="F462" t="s">
        <v>1119</v>
      </c>
      <c r="G462" t="s">
        <v>475</v>
      </c>
      <c r="H462" s="2">
        <v>45728</v>
      </c>
      <c r="I462" s="2">
        <v>45728</v>
      </c>
      <c r="J462" t="s">
        <v>43</v>
      </c>
      <c r="K462" s="4">
        <v>-132.15</v>
      </c>
      <c r="L462" t="s">
        <v>9</v>
      </c>
      <c r="M462" s="4">
        <v>-132.15</v>
      </c>
      <c r="N462" t="s">
        <v>9</v>
      </c>
      <c r="O462" s="4">
        <v>-132.15</v>
      </c>
      <c r="P462" t="s">
        <v>10</v>
      </c>
      <c r="Q462" t="s">
        <v>10</v>
      </c>
      <c r="R462" t="s">
        <v>10</v>
      </c>
      <c r="S462" t="s">
        <v>10</v>
      </c>
      <c r="T462" t="s">
        <v>624</v>
      </c>
      <c r="U462" t="s">
        <v>21</v>
      </c>
      <c r="V462" t="s">
        <v>10</v>
      </c>
      <c r="W462" t="s">
        <v>10</v>
      </c>
      <c r="X462" t="s">
        <v>20474</v>
      </c>
      <c r="Y462" t="s">
        <v>20444</v>
      </c>
      <c r="Z462" t="s">
        <v>20486</v>
      </c>
      <c r="AA462" t="s">
        <v>20450</v>
      </c>
    </row>
    <row r="463" spans="1:27" hidden="1" x14ac:dyDescent="0.2">
      <c r="A463" t="s">
        <v>1038</v>
      </c>
      <c r="B463" t="s">
        <v>1039</v>
      </c>
      <c r="C463" t="s">
        <v>1040</v>
      </c>
      <c r="D463" t="s">
        <v>1041</v>
      </c>
      <c r="E463" t="s">
        <v>1120</v>
      </c>
      <c r="F463" t="s">
        <v>1121</v>
      </c>
      <c r="G463" t="s">
        <v>475</v>
      </c>
      <c r="H463" s="2">
        <v>45730</v>
      </c>
      <c r="I463" s="2">
        <v>45730</v>
      </c>
      <c r="J463" t="s">
        <v>43</v>
      </c>
      <c r="K463" s="4">
        <v>-880.98</v>
      </c>
      <c r="L463" t="s">
        <v>9</v>
      </c>
      <c r="M463" s="4">
        <v>-880.98</v>
      </c>
      <c r="N463" t="s">
        <v>9</v>
      </c>
      <c r="O463" s="4">
        <v>-880.98</v>
      </c>
      <c r="P463" t="s">
        <v>10</v>
      </c>
      <c r="Q463" t="s">
        <v>10</v>
      </c>
      <c r="R463" t="s">
        <v>10</v>
      </c>
      <c r="S463" t="s">
        <v>10</v>
      </c>
      <c r="T463" t="s">
        <v>624</v>
      </c>
      <c r="U463" t="s">
        <v>21</v>
      </c>
      <c r="V463" t="s">
        <v>10</v>
      </c>
      <c r="W463" t="s">
        <v>10</v>
      </c>
      <c r="X463" t="s">
        <v>20474</v>
      </c>
      <c r="Y463" t="s">
        <v>20444</v>
      </c>
      <c r="Z463" t="s">
        <v>20486</v>
      </c>
      <c r="AA463" t="s">
        <v>20450</v>
      </c>
    </row>
    <row r="464" spans="1:27" hidden="1" x14ac:dyDescent="0.2">
      <c r="A464" t="s">
        <v>1038</v>
      </c>
      <c r="B464" t="s">
        <v>1039</v>
      </c>
      <c r="C464" t="s">
        <v>1040</v>
      </c>
      <c r="D464" t="s">
        <v>1041</v>
      </c>
      <c r="E464" t="s">
        <v>1122</v>
      </c>
      <c r="F464" t="s">
        <v>1123</v>
      </c>
      <c r="G464" t="s">
        <v>475</v>
      </c>
      <c r="H464" s="2">
        <v>45730</v>
      </c>
      <c r="I464" s="2">
        <v>45730</v>
      </c>
      <c r="J464" t="s">
        <v>43</v>
      </c>
      <c r="K464" s="4">
        <v>-880.98</v>
      </c>
      <c r="L464" t="s">
        <v>9</v>
      </c>
      <c r="M464" s="4">
        <v>-880.98</v>
      </c>
      <c r="N464" t="s">
        <v>9</v>
      </c>
      <c r="O464" s="4">
        <v>-880.98</v>
      </c>
      <c r="P464" t="s">
        <v>10</v>
      </c>
      <c r="Q464" t="s">
        <v>10</v>
      </c>
      <c r="R464" t="s">
        <v>10</v>
      </c>
      <c r="S464" t="s">
        <v>10</v>
      </c>
      <c r="T464" t="s">
        <v>624</v>
      </c>
      <c r="U464" t="s">
        <v>21</v>
      </c>
      <c r="V464" t="s">
        <v>10</v>
      </c>
      <c r="W464" t="s">
        <v>10</v>
      </c>
      <c r="X464" t="s">
        <v>20474</v>
      </c>
      <c r="Y464" t="s">
        <v>20444</v>
      </c>
      <c r="Z464" t="s">
        <v>20486</v>
      </c>
      <c r="AA464" t="s">
        <v>20450</v>
      </c>
    </row>
    <row r="465" spans="1:27" hidden="1" x14ac:dyDescent="0.2">
      <c r="A465" t="s">
        <v>1038</v>
      </c>
      <c r="B465" t="s">
        <v>1039</v>
      </c>
      <c r="C465" t="s">
        <v>1040</v>
      </c>
      <c r="D465" t="s">
        <v>1041</v>
      </c>
      <c r="E465" t="s">
        <v>1124</v>
      </c>
      <c r="F465" t="s">
        <v>1125</v>
      </c>
      <c r="G465" t="s">
        <v>475</v>
      </c>
      <c r="H465" s="2">
        <v>45734</v>
      </c>
      <c r="I465" s="2">
        <v>45734</v>
      </c>
      <c r="J465" t="s">
        <v>43</v>
      </c>
      <c r="K465" s="4">
        <v>-880.98</v>
      </c>
      <c r="L465" t="s">
        <v>9</v>
      </c>
      <c r="M465" s="4">
        <v>-880.98</v>
      </c>
      <c r="N465" t="s">
        <v>9</v>
      </c>
      <c r="O465" s="4">
        <v>-880.98</v>
      </c>
      <c r="P465" t="s">
        <v>10</v>
      </c>
      <c r="Q465" t="s">
        <v>10</v>
      </c>
      <c r="R465" t="s">
        <v>10</v>
      </c>
      <c r="S465" t="s">
        <v>10</v>
      </c>
      <c r="T465" t="s">
        <v>624</v>
      </c>
      <c r="U465" t="s">
        <v>21</v>
      </c>
      <c r="V465" t="s">
        <v>10</v>
      </c>
      <c r="W465" t="s">
        <v>10</v>
      </c>
      <c r="X465" t="s">
        <v>20474</v>
      </c>
      <c r="Y465" t="s">
        <v>20444</v>
      </c>
      <c r="Z465" t="s">
        <v>20486</v>
      </c>
      <c r="AA465" t="s">
        <v>20450</v>
      </c>
    </row>
    <row r="466" spans="1:27" hidden="1" x14ac:dyDescent="0.2">
      <c r="A466" t="s">
        <v>1038</v>
      </c>
      <c r="B466" t="s">
        <v>1039</v>
      </c>
      <c r="C466" t="s">
        <v>1040</v>
      </c>
      <c r="D466" t="s">
        <v>1041</v>
      </c>
      <c r="E466" t="s">
        <v>1126</v>
      </c>
      <c r="F466" t="s">
        <v>1127</v>
      </c>
      <c r="G466" t="s">
        <v>475</v>
      </c>
      <c r="H466" s="2">
        <v>45734</v>
      </c>
      <c r="I466" s="2">
        <v>45734</v>
      </c>
      <c r="J466" t="s">
        <v>43</v>
      </c>
      <c r="K466" s="4">
        <v>-879.12</v>
      </c>
      <c r="L466" t="s">
        <v>9</v>
      </c>
      <c r="M466" s="4">
        <v>-879.12</v>
      </c>
      <c r="N466" t="s">
        <v>9</v>
      </c>
      <c r="O466" s="4">
        <v>-879.12</v>
      </c>
      <c r="P466" t="s">
        <v>10</v>
      </c>
      <c r="Q466" t="s">
        <v>10</v>
      </c>
      <c r="R466" t="s">
        <v>10</v>
      </c>
      <c r="S466" t="s">
        <v>10</v>
      </c>
      <c r="T466" t="s">
        <v>624</v>
      </c>
      <c r="U466" t="s">
        <v>21</v>
      </c>
      <c r="V466" t="s">
        <v>10</v>
      </c>
      <c r="W466" t="s">
        <v>10</v>
      </c>
      <c r="X466" t="s">
        <v>20474</v>
      </c>
      <c r="Y466" t="s">
        <v>20444</v>
      </c>
      <c r="Z466" t="s">
        <v>20486</v>
      </c>
      <c r="AA466" t="s">
        <v>20450</v>
      </c>
    </row>
    <row r="467" spans="1:27" hidden="1" x14ac:dyDescent="0.2">
      <c r="A467" t="s">
        <v>1038</v>
      </c>
      <c r="B467" t="s">
        <v>1039</v>
      </c>
      <c r="C467" t="s">
        <v>1040</v>
      </c>
      <c r="D467" t="s">
        <v>1041</v>
      </c>
      <c r="E467" t="s">
        <v>1128</v>
      </c>
      <c r="F467" t="s">
        <v>1129</v>
      </c>
      <c r="G467" t="s">
        <v>475</v>
      </c>
      <c r="H467" s="2">
        <v>45742</v>
      </c>
      <c r="I467" s="2">
        <v>45742</v>
      </c>
      <c r="J467" t="s">
        <v>43</v>
      </c>
      <c r="K467" s="4">
        <v>-955.89</v>
      </c>
      <c r="L467" t="s">
        <v>9</v>
      </c>
      <c r="M467" s="4">
        <v>-955.89</v>
      </c>
      <c r="N467" t="s">
        <v>9</v>
      </c>
      <c r="O467" s="4">
        <v>-955.89</v>
      </c>
      <c r="P467" t="s">
        <v>10</v>
      </c>
      <c r="Q467" t="s">
        <v>10</v>
      </c>
      <c r="R467" t="s">
        <v>10</v>
      </c>
      <c r="S467" t="s">
        <v>10</v>
      </c>
      <c r="T467" t="s">
        <v>624</v>
      </c>
      <c r="U467" t="s">
        <v>21</v>
      </c>
      <c r="V467" t="s">
        <v>10</v>
      </c>
      <c r="W467" t="s">
        <v>10</v>
      </c>
      <c r="X467" t="s">
        <v>20474</v>
      </c>
      <c r="Y467" t="s">
        <v>20444</v>
      </c>
      <c r="Z467" t="s">
        <v>20486</v>
      </c>
      <c r="AA467" t="s">
        <v>20450</v>
      </c>
    </row>
    <row r="468" spans="1:27" hidden="1" x14ac:dyDescent="0.2">
      <c r="A468" t="s">
        <v>1038</v>
      </c>
      <c r="B468" t="s">
        <v>1039</v>
      </c>
      <c r="C468" t="s">
        <v>1040</v>
      </c>
      <c r="D468" t="s">
        <v>1041</v>
      </c>
      <c r="E468" t="s">
        <v>1130</v>
      </c>
      <c r="F468" t="s">
        <v>1131</v>
      </c>
      <c r="G468" t="s">
        <v>475</v>
      </c>
      <c r="H468" s="2">
        <v>45742</v>
      </c>
      <c r="I468" s="2">
        <v>45742</v>
      </c>
      <c r="J468" t="s">
        <v>43</v>
      </c>
      <c r="K468" s="4">
        <v>-923.67</v>
      </c>
      <c r="L468" t="s">
        <v>9</v>
      </c>
      <c r="M468" s="4">
        <v>-923.67</v>
      </c>
      <c r="N468" t="s">
        <v>9</v>
      </c>
      <c r="O468" s="4">
        <v>-923.67</v>
      </c>
      <c r="P468" t="s">
        <v>10</v>
      </c>
      <c r="Q468" t="s">
        <v>10</v>
      </c>
      <c r="R468" t="s">
        <v>10</v>
      </c>
      <c r="S468" t="s">
        <v>10</v>
      </c>
      <c r="T468" t="s">
        <v>624</v>
      </c>
      <c r="U468" t="s">
        <v>21</v>
      </c>
      <c r="V468" t="s">
        <v>10</v>
      </c>
      <c r="W468" t="s">
        <v>10</v>
      </c>
      <c r="X468" t="s">
        <v>20474</v>
      </c>
      <c r="Y468" t="s">
        <v>20444</v>
      </c>
      <c r="Z468" t="s">
        <v>20486</v>
      </c>
      <c r="AA468" t="s">
        <v>20450</v>
      </c>
    </row>
    <row r="469" spans="1:27" hidden="1" x14ac:dyDescent="0.2">
      <c r="A469" t="s">
        <v>1038</v>
      </c>
      <c r="B469" t="s">
        <v>1039</v>
      </c>
      <c r="C469" t="s">
        <v>1040</v>
      </c>
      <c r="D469" t="s">
        <v>1041</v>
      </c>
      <c r="E469" t="s">
        <v>1132</v>
      </c>
      <c r="F469" t="s">
        <v>1133</v>
      </c>
      <c r="G469" t="s">
        <v>475</v>
      </c>
      <c r="H469" s="2">
        <v>45742</v>
      </c>
      <c r="I469" s="2">
        <v>45742</v>
      </c>
      <c r="J469" t="s">
        <v>43</v>
      </c>
      <c r="K469" s="4">
        <v>-880.98</v>
      </c>
      <c r="L469" t="s">
        <v>9</v>
      </c>
      <c r="M469" s="4">
        <v>-880.98</v>
      </c>
      <c r="N469" t="s">
        <v>9</v>
      </c>
      <c r="O469" s="4">
        <v>-880.98</v>
      </c>
      <c r="P469" t="s">
        <v>10</v>
      </c>
      <c r="Q469" t="s">
        <v>10</v>
      </c>
      <c r="R469" t="s">
        <v>10</v>
      </c>
      <c r="S469" t="s">
        <v>10</v>
      </c>
      <c r="T469" t="s">
        <v>624</v>
      </c>
      <c r="U469" t="s">
        <v>21</v>
      </c>
      <c r="V469" t="s">
        <v>10</v>
      </c>
      <c r="W469" t="s">
        <v>10</v>
      </c>
      <c r="X469" t="s">
        <v>20474</v>
      </c>
      <c r="Y469" t="s">
        <v>20444</v>
      </c>
      <c r="Z469" t="s">
        <v>20486</v>
      </c>
      <c r="AA469" t="s">
        <v>20450</v>
      </c>
    </row>
    <row r="470" spans="1:27" hidden="1" x14ac:dyDescent="0.2">
      <c r="A470" t="s">
        <v>1038</v>
      </c>
      <c r="B470" t="s">
        <v>1039</v>
      </c>
      <c r="C470" t="s">
        <v>1040</v>
      </c>
      <c r="D470" t="s">
        <v>1041</v>
      </c>
      <c r="E470" t="s">
        <v>1134</v>
      </c>
      <c r="F470" t="s">
        <v>1135</v>
      </c>
      <c r="G470" t="s">
        <v>475</v>
      </c>
      <c r="H470" s="2">
        <v>45742</v>
      </c>
      <c r="I470" s="2">
        <v>45742</v>
      </c>
      <c r="J470" t="s">
        <v>43</v>
      </c>
      <c r="K470" s="4">
        <v>-879.12</v>
      </c>
      <c r="L470" t="s">
        <v>9</v>
      </c>
      <c r="M470" s="4">
        <v>-879.12</v>
      </c>
      <c r="N470" t="s">
        <v>9</v>
      </c>
      <c r="O470" s="4">
        <v>-879.12</v>
      </c>
      <c r="P470" t="s">
        <v>10</v>
      </c>
      <c r="Q470" t="s">
        <v>10</v>
      </c>
      <c r="R470" t="s">
        <v>10</v>
      </c>
      <c r="S470" t="s">
        <v>10</v>
      </c>
      <c r="T470" t="s">
        <v>624</v>
      </c>
      <c r="U470" t="s">
        <v>21</v>
      </c>
      <c r="V470" t="s">
        <v>10</v>
      </c>
      <c r="W470" t="s">
        <v>10</v>
      </c>
      <c r="X470" t="s">
        <v>20474</v>
      </c>
      <c r="Y470" t="s">
        <v>20444</v>
      </c>
      <c r="Z470" t="s">
        <v>20486</v>
      </c>
      <c r="AA470" t="s">
        <v>20450</v>
      </c>
    </row>
    <row r="471" spans="1:27" hidden="1" x14ac:dyDescent="0.2">
      <c r="A471" t="s">
        <v>1038</v>
      </c>
      <c r="B471" t="s">
        <v>1039</v>
      </c>
      <c r="C471" t="s">
        <v>1040</v>
      </c>
      <c r="D471" t="s">
        <v>1041</v>
      </c>
      <c r="E471" t="s">
        <v>1136</v>
      </c>
      <c r="F471" t="s">
        <v>1137</v>
      </c>
      <c r="G471" t="s">
        <v>475</v>
      </c>
      <c r="H471" s="2">
        <v>45742</v>
      </c>
      <c r="I471" s="2">
        <v>45742</v>
      </c>
      <c r="J471" t="s">
        <v>43</v>
      </c>
      <c r="K471" s="4">
        <v>-1891.47</v>
      </c>
      <c r="L471" t="s">
        <v>9</v>
      </c>
      <c r="M471" s="4">
        <v>-1891.47</v>
      </c>
      <c r="N471" t="s">
        <v>9</v>
      </c>
      <c r="O471" s="4">
        <v>-1891.47</v>
      </c>
      <c r="P471" t="s">
        <v>10</v>
      </c>
      <c r="Q471" t="s">
        <v>10</v>
      </c>
      <c r="R471" t="s">
        <v>10</v>
      </c>
      <c r="S471" t="s">
        <v>10</v>
      </c>
      <c r="T471" t="s">
        <v>624</v>
      </c>
      <c r="U471" t="s">
        <v>21</v>
      </c>
      <c r="V471" t="s">
        <v>10</v>
      </c>
      <c r="W471" t="s">
        <v>10</v>
      </c>
      <c r="X471" t="s">
        <v>20474</v>
      </c>
      <c r="Y471" t="s">
        <v>20444</v>
      </c>
      <c r="Z471" t="s">
        <v>20486</v>
      </c>
      <c r="AA471" t="s">
        <v>20450</v>
      </c>
    </row>
    <row r="472" spans="1:27" hidden="1" x14ac:dyDescent="0.2">
      <c r="A472" t="s">
        <v>1038</v>
      </c>
      <c r="B472" t="s">
        <v>1039</v>
      </c>
      <c r="C472" t="s">
        <v>1040</v>
      </c>
      <c r="D472" t="s">
        <v>1041</v>
      </c>
      <c r="E472" t="s">
        <v>1138</v>
      </c>
      <c r="F472" t="s">
        <v>1139</v>
      </c>
      <c r="G472" t="s">
        <v>475</v>
      </c>
      <c r="H472" s="2">
        <v>45742</v>
      </c>
      <c r="I472" s="2">
        <v>45742</v>
      </c>
      <c r="J472" t="s">
        <v>43</v>
      </c>
      <c r="K472" s="4">
        <v>-1093.02</v>
      </c>
      <c r="L472" t="s">
        <v>9</v>
      </c>
      <c r="M472" s="4">
        <v>-1093.02</v>
      </c>
      <c r="N472" t="s">
        <v>9</v>
      </c>
      <c r="O472" s="4">
        <v>-1093.02</v>
      </c>
      <c r="P472" t="s">
        <v>10</v>
      </c>
      <c r="Q472" t="s">
        <v>10</v>
      </c>
      <c r="R472" t="s">
        <v>10</v>
      </c>
      <c r="S472" t="s">
        <v>10</v>
      </c>
      <c r="T472" t="s">
        <v>624</v>
      </c>
      <c r="U472" t="s">
        <v>21</v>
      </c>
      <c r="V472" t="s">
        <v>10</v>
      </c>
      <c r="W472" t="s">
        <v>10</v>
      </c>
      <c r="X472" t="s">
        <v>20474</v>
      </c>
      <c r="Y472" t="s">
        <v>20444</v>
      </c>
      <c r="Z472" t="s">
        <v>20486</v>
      </c>
      <c r="AA472" t="s">
        <v>20450</v>
      </c>
    </row>
    <row r="473" spans="1:27" hidden="1" x14ac:dyDescent="0.2">
      <c r="A473" t="s">
        <v>1038</v>
      </c>
      <c r="B473" t="s">
        <v>1039</v>
      </c>
      <c r="C473" t="s">
        <v>1040</v>
      </c>
      <c r="D473" t="s">
        <v>1041</v>
      </c>
      <c r="E473" t="s">
        <v>1140</v>
      </c>
      <c r="F473" t="s">
        <v>1141</v>
      </c>
      <c r="G473" t="s">
        <v>475</v>
      </c>
      <c r="H473" s="2">
        <v>45742</v>
      </c>
      <c r="I473" s="2">
        <v>45742</v>
      </c>
      <c r="J473" t="s">
        <v>43</v>
      </c>
      <c r="K473" s="4">
        <v>-11248.2</v>
      </c>
      <c r="L473" t="s">
        <v>9</v>
      </c>
      <c r="M473" s="4">
        <v>-11248.2</v>
      </c>
      <c r="N473" t="s">
        <v>9</v>
      </c>
      <c r="O473" s="4">
        <v>-11248.2</v>
      </c>
      <c r="P473" t="s">
        <v>10</v>
      </c>
      <c r="Q473" t="s">
        <v>10</v>
      </c>
      <c r="R473" t="s">
        <v>10</v>
      </c>
      <c r="S473" t="s">
        <v>10</v>
      </c>
      <c r="T473" t="s">
        <v>624</v>
      </c>
      <c r="U473" t="s">
        <v>21</v>
      </c>
      <c r="V473" t="s">
        <v>10</v>
      </c>
      <c r="W473" t="s">
        <v>10</v>
      </c>
      <c r="X473" t="s">
        <v>20474</v>
      </c>
      <c r="Y473" t="s">
        <v>20444</v>
      </c>
      <c r="Z473" t="s">
        <v>20486</v>
      </c>
      <c r="AA473" t="s">
        <v>20450</v>
      </c>
    </row>
    <row r="474" spans="1:27" hidden="1" x14ac:dyDescent="0.2">
      <c r="A474" t="s">
        <v>1038</v>
      </c>
      <c r="B474" t="s">
        <v>1039</v>
      </c>
      <c r="C474" t="s">
        <v>1040</v>
      </c>
      <c r="D474" t="s">
        <v>1041</v>
      </c>
      <c r="E474" t="s">
        <v>1142</v>
      </c>
      <c r="F474" t="s">
        <v>1143</v>
      </c>
      <c r="G474" t="s">
        <v>475</v>
      </c>
      <c r="H474" s="2">
        <v>45742</v>
      </c>
      <c r="I474" s="2">
        <v>45742</v>
      </c>
      <c r="J474" t="s">
        <v>43</v>
      </c>
      <c r="K474" s="4">
        <v>-760.74</v>
      </c>
      <c r="L474" t="s">
        <v>9</v>
      </c>
      <c r="M474" s="4">
        <v>-760.74</v>
      </c>
      <c r="N474" t="s">
        <v>9</v>
      </c>
      <c r="O474" s="4">
        <v>-760.74</v>
      </c>
      <c r="P474" t="s">
        <v>10</v>
      </c>
      <c r="Q474" t="s">
        <v>10</v>
      </c>
      <c r="R474" t="s">
        <v>10</v>
      </c>
      <c r="S474" t="s">
        <v>10</v>
      </c>
      <c r="T474" t="s">
        <v>624</v>
      </c>
      <c r="U474" t="s">
        <v>21</v>
      </c>
      <c r="V474" t="s">
        <v>10</v>
      </c>
      <c r="W474" t="s">
        <v>10</v>
      </c>
      <c r="X474" t="s">
        <v>20474</v>
      </c>
      <c r="Y474" t="s">
        <v>20444</v>
      </c>
      <c r="Z474" t="s">
        <v>20486</v>
      </c>
      <c r="AA474" t="s">
        <v>20450</v>
      </c>
    </row>
    <row r="475" spans="1:27" hidden="1" x14ac:dyDescent="0.2">
      <c r="A475" t="s">
        <v>1038</v>
      </c>
      <c r="B475" t="s">
        <v>1039</v>
      </c>
      <c r="C475" t="s">
        <v>1040</v>
      </c>
      <c r="D475" t="s">
        <v>1041</v>
      </c>
      <c r="E475" t="s">
        <v>1144</v>
      </c>
      <c r="F475" t="s">
        <v>1145</v>
      </c>
      <c r="G475" t="s">
        <v>475</v>
      </c>
      <c r="H475" s="2">
        <v>45744</v>
      </c>
      <c r="I475" s="2">
        <v>45744</v>
      </c>
      <c r="J475" t="s">
        <v>43</v>
      </c>
      <c r="K475" s="4">
        <v>-934.77</v>
      </c>
      <c r="L475" t="s">
        <v>9</v>
      </c>
      <c r="M475" s="4">
        <v>-934.77</v>
      </c>
      <c r="N475" t="s">
        <v>9</v>
      </c>
      <c r="O475" s="4">
        <v>-934.77</v>
      </c>
      <c r="P475" t="s">
        <v>10</v>
      </c>
      <c r="Q475" t="s">
        <v>10</v>
      </c>
      <c r="R475" t="s">
        <v>10</v>
      </c>
      <c r="S475" t="s">
        <v>10</v>
      </c>
      <c r="T475" t="s">
        <v>624</v>
      </c>
      <c r="U475" t="s">
        <v>21</v>
      </c>
      <c r="V475" t="s">
        <v>10</v>
      </c>
      <c r="W475" t="s">
        <v>10</v>
      </c>
      <c r="X475" t="s">
        <v>20474</v>
      </c>
      <c r="Y475" t="s">
        <v>20444</v>
      </c>
      <c r="Z475" t="s">
        <v>20486</v>
      </c>
      <c r="AA475" t="s">
        <v>20450</v>
      </c>
    </row>
    <row r="476" spans="1:27" hidden="1" x14ac:dyDescent="0.2">
      <c r="A476" t="s">
        <v>1038</v>
      </c>
      <c r="B476" t="s">
        <v>1039</v>
      </c>
      <c r="C476" t="s">
        <v>1040</v>
      </c>
      <c r="D476" t="s">
        <v>1041</v>
      </c>
      <c r="E476" t="s">
        <v>1146</v>
      </c>
      <c r="F476" t="s">
        <v>1147</v>
      </c>
      <c r="G476" t="s">
        <v>475</v>
      </c>
      <c r="H476" s="2">
        <v>45744</v>
      </c>
      <c r="I476" s="2">
        <v>45744</v>
      </c>
      <c r="J476" t="s">
        <v>43</v>
      </c>
      <c r="K476" s="4">
        <v>-931.44</v>
      </c>
      <c r="L476" t="s">
        <v>9</v>
      </c>
      <c r="M476" s="4">
        <v>-931.44</v>
      </c>
      <c r="N476" t="s">
        <v>9</v>
      </c>
      <c r="O476" s="4">
        <v>-931.44</v>
      </c>
      <c r="P476" t="s">
        <v>10</v>
      </c>
      <c r="Q476" t="s">
        <v>10</v>
      </c>
      <c r="R476" t="s">
        <v>10</v>
      </c>
      <c r="S476" t="s">
        <v>10</v>
      </c>
      <c r="T476" t="s">
        <v>624</v>
      </c>
      <c r="U476" t="s">
        <v>21</v>
      </c>
      <c r="V476" t="s">
        <v>10</v>
      </c>
      <c r="W476" t="s">
        <v>10</v>
      </c>
      <c r="X476" t="s">
        <v>20474</v>
      </c>
      <c r="Y476" t="s">
        <v>20444</v>
      </c>
      <c r="Z476" t="s">
        <v>20486</v>
      </c>
      <c r="AA476" t="s">
        <v>20450</v>
      </c>
    </row>
    <row r="477" spans="1:27" hidden="1" x14ac:dyDescent="0.2">
      <c r="A477" t="s">
        <v>1038</v>
      </c>
      <c r="B477" t="s">
        <v>1039</v>
      </c>
      <c r="C477" t="s">
        <v>1040</v>
      </c>
      <c r="D477" t="s">
        <v>1041</v>
      </c>
      <c r="E477" t="s">
        <v>1148</v>
      </c>
      <c r="F477" t="s">
        <v>1149</v>
      </c>
      <c r="G477" t="s">
        <v>475</v>
      </c>
      <c r="H477" s="2">
        <v>45747</v>
      </c>
      <c r="I477" s="2">
        <v>45747</v>
      </c>
      <c r="J477" t="s">
        <v>43</v>
      </c>
      <c r="K477" s="4">
        <v>-4686.75</v>
      </c>
      <c r="L477" t="s">
        <v>9</v>
      </c>
      <c r="M477" s="4">
        <v>-4686.75</v>
      </c>
      <c r="N477" t="s">
        <v>9</v>
      </c>
      <c r="O477" s="4">
        <v>-4686.75</v>
      </c>
      <c r="P477" t="s">
        <v>10</v>
      </c>
      <c r="Q477" t="s">
        <v>10</v>
      </c>
      <c r="R477" t="s">
        <v>10</v>
      </c>
      <c r="S477" t="s">
        <v>10</v>
      </c>
      <c r="T477" t="s">
        <v>624</v>
      </c>
      <c r="U477" t="s">
        <v>21</v>
      </c>
      <c r="V477" t="s">
        <v>10</v>
      </c>
      <c r="W477" t="s">
        <v>10</v>
      </c>
      <c r="X477" t="s">
        <v>20474</v>
      </c>
      <c r="Y477" t="s">
        <v>20444</v>
      </c>
      <c r="Z477" t="s">
        <v>20486</v>
      </c>
      <c r="AA477" t="s">
        <v>20450</v>
      </c>
    </row>
    <row r="478" spans="1:27" hidden="1" x14ac:dyDescent="0.2">
      <c r="A478" t="s">
        <v>1038</v>
      </c>
      <c r="B478" t="s">
        <v>1039</v>
      </c>
      <c r="C478" t="s">
        <v>1040</v>
      </c>
      <c r="D478" t="s">
        <v>1041</v>
      </c>
      <c r="E478" t="s">
        <v>1150</v>
      </c>
      <c r="F478" t="s">
        <v>1151</v>
      </c>
      <c r="G478" t="s">
        <v>475</v>
      </c>
      <c r="H478" s="2">
        <v>45747</v>
      </c>
      <c r="I478" s="2">
        <v>45747</v>
      </c>
      <c r="J478" t="s">
        <v>43</v>
      </c>
      <c r="K478" s="4">
        <v>-88.11</v>
      </c>
      <c r="L478" t="s">
        <v>9</v>
      </c>
      <c r="M478" s="4">
        <v>-88.11</v>
      </c>
      <c r="N478" t="s">
        <v>9</v>
      </c>
      <c r="O478" s="4">
        <v>-88.11</v>
      </c>
      <c r="P478" t="s">
        <v>10</v>
      </c>
      <c r="Q478" t="s">
        <v>10</v>
      </c>
      <c r="R478" t="s">
        <v>10</v>
      </c>
      <c r="S478" t="s">
        <v>10</v>
      </c>
      <c r="T478" t="s">
        <v>624</v>
      </c>
      <c r="U478" t="s">
        <v>21</v>
      </c>
      <c r="V478" t="s">
        <v>10</v>
      </c>
      <c r="W478" t="s">
        <v>10</v>
      </c>
      <c r="X478" t="s">
        <v>20474</v>
      </c>
      <c r="Y478" t="s">
        <v>20444</v>
      </c>
      <c r="Z478" t="s">
        <v>20486</v>
      </c>
      <c r="AA478" t="s">
        <v>20450</v>
      </c>
    </row>
    <row r="479" spans="1:27" hidden="1" x14ac:dyDescent="0.2">
      <c r="A479" t="s">
        <v>1038</v>
      </c>
      <c r="B479" t="s">
        <v>1039</v>
      </c>
      <c r="C479" t="s">
        <v>1040</v>
      </c>
      <c r="D479" t="s">
        <v>1041</v>
      </c>
      <c r="E479" t="s">
        <v>1152</v>
      </c>
      <c r="F479" t="s">
        <v>1153</v>
      </c>
      <c r="G479" t="s">
        <v>475</v>
      </c>
      <c r="H479" s="2">
        <v>45747</v>
      </c>
      <c r="I479" s="2">
        <v>45747</v>
      </c>
      <c r="J479" t="s">
        <v>43</v>
      </c>
      <c r="K479" s="4">
        <v>-971.61</v>
      </c>
      <c r="L479" t="s">
        <v>9</v>
      </c>
      <c r="M479" s="4">
        <v>-971.61</v>
      </c>
      <c r="N479" t="s">
        <v>9</v>
      </c>
      <c r="O479" s="4">
        <v>-971.61</v>
      </c>
      <c r="P479" t="s">
        <v>10</v>
      </c>
      <c r="Q479" t="s">
        <v>10</v>
      </c>
      <c r="R479" t="s">
        <v>10</v>
      </c>
      <c r="S479" t="s">
        <v>10</v>
      </c>
      <c r="T479" t="s">
        <v>624</v>
      </c>
      <c r="U479" t="s">
        <v>21</v>
      </c>
      <c r="V479" t="s">
        <v>10</v>
      </c>
      <c r="W479" t="s">
        <v>10</v>
      </c>
      <c r="X479" t="s">
        <v>20474</v>
      </c>
      <c r="Y479" t="s">
        <v>20444</v>
      </c>
      <c r="Z479" t="s">
        <v>20486</v>
      </c>
      <c r="AA479" t="s">
        <v>20450</v>
      </c>
    </row>
    <row r="480" spans="1:27" hidden="1" x14ac:dyDescent="0.2">
      <c r="A480" t="s">
        <v>1038</v>
      </c>
      <c r="B480" t="s">
        <v>1039</v>
      </c>
      <c r="C480" t="s">
        <v>1040</v>
      </c>
      <c r="D480" t="s">
        <v>1041</v>
      </c>
      <c r="E480" t="s">
        <v>1154</v>
      </c>
      <c r="F480" t="s">
        <v>1155</v>
      </c>
      <c r="G480" t="s">
        <v>475</v>
      </c>
      <c r="H480" s="2">
        <v>45747</v>
      </c>
      <c r="I480" s="2">
        <v>45747</v>
      </c>
      <c r="J480" t="s">
        <v>43</v>
      </c>
      <c r="K480" s="4">
        <v>-4686.75</v>
      </c>
      <c r="L480" t="s">
        <v>9</v>
      </c>
      <c r="M480" s="4">
        <v>-4686.75</v>
      </c>
      <c r="N480" t="s">
        <v>9</v>
      </c>
      <c r="O480" s="4">
        <v>-4686.75</v>
      </c>
      <c r="P480" t="s">
        <v>10</v>
      </c>
      <c r="Q480" t="s">
        <v>10</v>
      </c>
      <c r="R480" t="s">
        <v>10</v>
      </c>
      <c r="S480" t="s">
        <v>10</v>
      </c>
      <c r="T480" t="s">
        <v>624</v>
      </c>
      <c r="U480" t="s">
        <v>21</v>
      </c>
      <c r="V480" t="s">
        <v>10</v>
      </c>
      <c r="W480" t="s">
        <v>10</v>
      </c>
      <c r="X480" t="s">
        <v>20474</v>
      </c>
      <c r="Y480" t="s">
        <v>20444</v>
      </c>
      <c r="Z480" t="s">
        <v>20486</v>
      </c>
      <c r="AA480" t="s">
        <v>20450</v>
      </c>
    </row>
    <row r="481" spans="1:27" hidden="1" x14ac:dyDescent="0.2">
      <c r="A481" t="s">
        <v>1038</v>
      </c>
      <c r="B481" t="s">
        <v>1039</v>
      </c>
      <c r="C481" t="s">
        <v>1040</v>
      </c>
      <c r="D481" t="s">
        <v>1041</v>
      </c>
      <c r="E481" t="s">
        <v>1156</v>
      </c>
      <c r="F481" t="s">
        <v>1157</v>
      </c>
      <c r="G481" t="s">
        <v>475</v>
      </c>
      <c r="H481" s="2">
        <v>45747</v>
      </c>
      <c r="I481" s="2">
        <v>45747</v>
      </c>
      <c r="J481" t="s">
        <v>43</v>
      </c>
      <c r="K481" s="4">
        <v>-925.02</v>
      </c>
      <c r="L481" t="s">
        <v>9</v>
      </c>
      <c r="M481" s="4">
        <v>-925.02</v>
      </c>
      <c r="N481" t="s">
        <v>9</v>
      </c>
      <c r="O481" s="4">
        <v>-925.02</v>
      </c>
      <c r="P481" t="s">
        <v>10</v>
      </c>
      <c r="Q481" t="s">
        <v>10</v>
      </c>
      <c r="R481" t="s">
        <v>10</v>
      </c>
      <c r="S481" t="s">
        <v>10</v>
      </c>
      <c r="T481" t="s">
        <v>624</v>
      </c>
      <c r="U481" t="s">
        <v>21</v>
      </c>
      <c r="V481" t="s">
        <v>10</v>
      </c>
      <c r="W481" t="s">
        <v>10</v>
      </c>
      <c r="X481" t="s">
        <v>20474</v>
      </c>
      <c r="Y481" t="s">
        <v>20444</v>
      </c>
      <c r="Z481" t="s">
        <v>20486</v>
      </c>
      <c r="AA481" t="s">
        <v>20450</v>
      </c>
    </row>
    <row r="482" spans="1:27" hidden="1" x14ac:dyDescent="0.2">
      <c r="A482" t="s">
        <v>1038</v>
      </c>
      <c r="B482" t="s">
        <v>1039</v>
      </c>
      <c r="C482" t="s">
        <v>1040</v>
      </c>
      <c r="D482" t="s">
        <v>1041</v>
      </c>
      <c r="E482" t="s">
        <v>1158</v>
      </c>
      <c r="F482" t="s">
        <v>1159</v>
      </c>
      <c r="G482" t="s">
        <v>475</v>
      </c>
      <c r="H482" s="2">
        <v>45747</v>
      </c>
      <c r="I482" s="2">
        <v>45747</v>
      </c>
      <c r="J482" t="s">
        <v>43</v>
      </c>
      <c r="K482" s="4">
        <v>-879.12</v>
      </c>
      <c r="L482" t="s">
        <v>9</v>
      </c>
      <c r="M482" s="4">
        <v>-879.12</v>
      </c>
      <c r="N482" t="s">
        <v>9</v>
      </c>
      <c r="O482" s="4">
        <v>-879.12</v>
      </c>
      <c r="P482" t="s">
        <v>10</v>
      </c>
      <c r="Q482" t="s">
        <v>10</v>
      </c>
      <c r="R482" t="s">
        <v>10</v>
      </c>
      <c r="S482" t="s">
        <v>10</v>
      </c>
      <c r="T482" t="s">
        <v>624</v>
      </c>
      <c r="U482" t="s">
        <v>21</v>
      </c>
      <c r="V482" t="s">
        <v>10</v>
      </c>
      <c r="W482" t="s">
        <v>10</v>
      </c>
      <c r="X482" t="s">
        <v>20474</v>
      </c>
      <c r="Y482" t="s">
        <v>20444</v>
      </c>
      <c r="Z482" t="s">
        <v>20486</v>
      </c>
      <c r="AA482" t="s">
        <v>20450</v>
      </c>
    </row>
    <row r="483" spans="1:27" hidden="1" x14ac:dyDescent="0.2">
      <c r="A483" t="s">
        <v>1038</v>
      </c>
      <c r="B483" t="s">
        <v>1039</v>
      </c>
      <c r="C483" t="s">
        <v>1040</v>
      </c>
      <c r="D483" t="s">
        <v>1041</v>
      </c>
      <c r="E483" t="s">
        <v>1160</v>
      </c>
      <c r="F483" t="s">
        <v>1161</v>
      </c>
      <c r="G483" t="s">
        <v>475</v>
      </c>
      <c r="H483" s="2">
        <v>45747</v>
      </c>
      <c r="I483" s="2">
        <v>45747</v>
      </c>
      <c r="J483" t="s">
        <v>43</v>
      </c>
      <c r="K483" s="4">
        <v>-718.26</v>
      </c>
      <c r="L483" t="s">
        <v>9</v>
      </c>
      <c r="M483" s="4">
        <v>-718.26</v>
      </c>
      <c r="N483" t="s">
        <v>9</v>
      </c>
      <c r="O483" s="4">
        <v>-718.26</v>
      </c>
      <c r="P483" t="s">
        <v>10</v>
      </c>
      <c r="Q483" t="s">
        <v>10</v>
      </c>
      <c r="R483" t="s">
        <v>10</v>
      </c>
      <c r="S483" t="s">
        <v>10</v>
      </c>
      <c r="T483" t="s">
        <v>624</v>
      </c>
      <c r="U483" t="s">
        <v>21</v>
      </c>
      <c r="V483" t="s">
        <v>10</v>
      </c>
      <c r="W483" t="s">
        <v>10</v>
      </c>
      <c r="X483" t="s">
        <v>20474</v>
      </c>
      <c r="Y483" t="s">
        <v>20444</v>
      </c>
      <c r="Z483" t="s">
        <v>20486</v>
      </c>
      <c r="AA483" t="s">
        <v>20450</v>
      </c>
    </row>
    <row r="484" spans="1:27" hidden="1" x14ac:dyDescent="0.2">
      <c r="A484" t="s">
        <v>1038</v>
      </c>
      <c r="B484" t="s">
        <v>1039</v>
      </c>
      <c r="C484" t="s">
        <v>1040</v>
      </c>
      <c r="D484" t="s">
        <v>1041</v>
      </c>
      <c r="E484" t="s">
        <v>1162</v>
      </c>
      <c r="F484" t="s">
        <v>1163</v>
      </c>
      <c r="G484" t="s">
        <v>475</v>
      </c>
      <c r="H484" s="2">
        <v>45758</v>
      </c>
      <c r="I484" s="2">
        <v>45758</v>
      </c>
      <c r="J484" t="s">
        <v>43</v>
      </c>
      <c r="K484" s="4">
        <v>-880.98</v>
      </c>
      <c r="L484" t="s">
        <v>9</v>
      </c>
      <c r="M484" s="4">
        <v>-880.98</v>
      </c>
      <c r="N484" t="s">
        <v>9</v>
      </c>
      <c r="O484" s="4">
        <v>-880.98</v>
      </c>
      <c r="P484" t="s">
        <v>10</v>
      </c>
      <c r="Q484" t="s">
        <v>10</v>
      </c>
      <c r="R484" t="s">
        <v>10</v>
      </c>
      <c r="S484" t="s">
        <v>10</v>
      </c>
      <c r="T484" t="s">
        <v>773</v>
      </c>
      <c r="U484" t="s">
        <v>25</v>
      </c>
      <c r="V484" t="s">
        <v>10</v>
      </c>
      <c r="W484" t="s">
        <v>10</v>
      </c>
      <c r="X484" t="s">
        <v>20474</v>
      </c>
      <c r="Y484" t="s">
        <v>20444</v>
      </c>
      <c r="Z484" t="s">
        <v>20486</v>
      </c>
      <c r="AA484" t="s">
        <v>20450</v>
      </c>
    </row>
    <row r="485" spans="1:27" hidden="1" x14ac:dyDescent="0.2">
      <c r="A485" t="s">
        <v>1038</v>
      </c>
      <c r="B485" t="s">
        <v>1039</v>
      </c>
      <c r="C485" t="s">
        <v>1040</v>
      </c>
      <c r="D485" t="s">
        <v>1041</v>
      </c>
      <c r="E485" t="s">
        <v>1164</v>
      </c>
      <c r="F485" t="s">
        <v>1165</v>
      </c>
      <c r="G485" t="s">
        <v>475</v>
      </c>
      <c r="H485" s="2">
        <v>45758</v>
      </c>
      <c r="I485" s="2">
        <v>45758</v>
      </c>
      <c r="J485" t="s">
        <v>43</v>
      </c>
      <c r="K485" s="4">
        <v>-746.04</v>
      </c>
      <c r="L485" t="s">
        <v>9</v>
      </c>
      <c r="M485" s="4">
        <v>-746.04</v>
      </c>
      <c r="N485" t="s">
        <v>9</v>
      </c>
      <c r="O485" s="4">
        <v>-746.04</v>
      </c>
      <c r="P485" t="s">
        <v>10</v>
      </c>
      <c r="Q485" t="s">
        <v>10</v>
      </c>
      <c r="R485" t="s">
        <v>10</v>
      </c>
      <c r="S485" t="s">
        <v>10</v>
      </c>
      <c r="T485" t="s">
        <v>773</v>
      </c>
      <c r="U485" t="s">
        <v>25</v>
      </c>
      <c r="V485" t="s">
        <v>10</v>
      </c>
      <c r="W485" t="s">
        <v>10</v>
      </c>
      <c r="X485" t="s">
        <v>20474</v>
      </c>
      <c r="Y485" t="s">
        <v>20444</v>
      </c>
      <c r="Z485" t="s">
        <v>20486</v>
      </c>
      <c r="AA485" t="s">
        <v>20450</v>
      </c>
    </row>
    <row r="486" spans="1:27" hidden="1" x14ac:dyDescent="0.2">
      <c r="A486" t="s">
        <v>1038</v>
      </c>
      <c r="B486" t="s">
        <v>1039</v>
      </c>
      <c r="C486" t="s">
        <v>1040</v>
      </c>
      <c r="D486" t="s">
        <v>1041</v>
      </c>
      <c r="E486" t="s">
        <v>1166</v>
      </c>
      <c r="F486" t="s">
        <v>1167</v>
      </c>
      <c r="G486" t="s">
        <v>475</v>
      </c>
      <c r="H486" s="2">
        <v>45758</v>
      </c>
      <c r="I486" s="2">
        <v>45758</v>
      </c>
      <c r="J486" t="s">
        <v>43</v>
      </c>
      <c r="K486" s="4">
        <v>-807.3</v>
      </c>
      <c r="L486" t="s">
        <v>9</v>
      </c>
      <c r="M486" s="4">
        <v>-807.3</v>
      </c>
      <c r="N486" t="s">
        <v>9</v>
      </c>
      <c r="O486" s="4">
        <v>-807.3</v>
      </c>
      <c r="P486" t="s">
        <v>10</v>
      </c>
      <c r="Q486" t="s">
        <v>10</v>
      </c>
      <c r="R486" t="s">
        <v>10</v>
      </c>
      <c r="S486" t="s">
        <v>10</v>
      </c>
      <c r="T486" t="s">
        <v>773</v>
      </c>
      <c r="U486" t="s">
        <v>25</v>
      </c>
      <c r="V486" t="s">
        <v>10</v>
      </c>
      <c r="W486" t="s">
        <v>10</v>
      </c>
      <c r="X486" t="s">
        <v>20474</v>
      </c>
      <c r="Y486" t="s">
        <v>20444</v>
      </c>
      <c r="Z486" t="s">
        <v>20486</v>
      </c>
      <c r="AA486" t="s">
        <v>20450</v>
      </c>
    </row>
    <row r="487" spans="1:27" hidden="1" x14ac:dyDescent="0.2">
      <c r="A487" t="s">
        <v>1038</v>
      </c>
      <c r="B487" t="s">
        <v>1039</v>
      </c>
      <c r="C487" t="s">
        <v>1040</v>
      </c>
      <c r="D487" t="s">
        <v>1041</v>
      </c>
      <c r="E487" t="s">
        <v>1168</v>
      </c>
      <c r="F487" t="s">
        <v>1169</v>
      </c>
      <c r="G487" t="s">
        <v>475</v>
      </c>
      <c r="H487" s="2">
        <v>45758</v>
      </c>
      <c r="I487" s="2">
        <v>45758</v>
      </c>
      <c r="J487" t="s">
        <v>43</v>
      </c>
      <c r="K487" s="4">
        <v>-880.98</v>
      </c>
      <c r="L487" t="s">
        <v>9</v>
      </c>
      <c r="M487" s="4">
        <v>-880.98</v>
      </c>
      <c r="N487" t="s">
        <v>9</v>
      </c>
      <c r="O487" s="4">
        <v>-880.98</v>
      </c>
      <c r="P487" t="s">
        <v>10</v>
      </c>
      <c r="Q487" t="s">
        <v>10</v>
      </c>
      <c r="R487" t="s">
        <v>10</v>
      </c>
      <c r="S487" t="s">
        <v>10</v>
      </c>
      <c r="T487" t="s">
        <v>773</v>
      </c>
      <c r="U487" t="s">
        <v>25</v>
      </c>
      <c r="V487" t="s">
        <v>10</v>
      </c>
      <c r="W487" t="s">
        <v>10</v>
      </c>
      <c r="X487" t="s">
        <v>20474</v>
      </c>
      <c r="Y487" t="s">
        <v>20444</v>
      </c>
      <c r="Z487" t="s">
        <v>20486</v>
      </c>
      <c r="AA487" t="s">
        <v>20450</v>
      </c>
    </row>
    <row r="488" spans="1:27" hidden="1" x14ac:dyDescent="0.2">
      <c r="A488" t="s">
        <v>1038</v>
      </c>
      <c r="B488" t="s">
        <v>1039</v>
      </c>
      <c r="C488" t="s">
        <v>1040</v>
      </c>
      <c r="D488" t="s">
        <v>1041</v>
      </c>
      <c r="E488" t="s">
        <v>1170</v>
      </c>
      <c r="F488" t="s">
        <v>1171</v>
      </c>
      <c r="G488" t="s">
        <v>475</v>
      </c>
      <c r="H488" s="2">
        <v>45761</v>
      </c>
      <c r="I488" s="2">
        <v>45761</v>
      </c>
      <c r="J488" t="s">
        <v>43</v>
      </c>
      <c r="K488" s="4">
        <v>-812.04</v>
      </c>
      <c r="L488" t="s">
        <v>9</v>
      </c>
      <c r="M488" s="4">
        <v>-812.04</v>
      </c>
      <c r="N488" t="s">
        <v>9</v>
      </c>
      <c r="O488" s="4">
        <v>-812.04</v>
      </c>
      <c r="P488" t="s">
        <v>10</v>
      </c>
      <c r="Q488" t="s">
        <v>10</v>
      </c>
      <c r="R488" t="s">
        <v>10</v>
      </c>
      <c r="S488" t="s">
        <v>10</v>
      </c>
      <c r="T488" t="s">
        <v>773</v>
      </c>
      <c r="U488" t="s">
        <v>25</v>
      </c>
      <c r="V488" t="s">
        <v>10</v>
      </c>
      <c r="W488" t="s">
        <v>10</v>
      </c>
      <c r="X488" t="s">
        <v>20474</v>
      </c>
      <c r="Y488" t="s">
        <v>20444</v>
      </c>
      <c r="Z488" t="s">
        <v>20486</v>
      </c>
      <c r="AA488" t="s">
        <v>20450</v>
      </c>
    </row>
    <row r="489" spans="1:27" hidden="1" x14ac:dyDescent="0.2">
      <c r="A489" t="s">
        <v>1038</v>
      </c>
      <c r="B489" t="s">
        <v>1039</v>
      </c>
      <c r="C489" t="s">
        <v>1040</v>
      </c>
      <c r="D489" t="s">
        <v>1041</v>
      </c>
      <c r="E489" t="s">
        <v>1172</v>
      </c>
      <c r="F489" t="s">
        <v>1173</v>
      </c>
      <c r="G489" t="s">
        <v>475</v>
      </c>
      <c r="H489" s="2">
        <v>45763</v>
      </c>
      <c r="I489" s="2">
        <v>45763</v>
      </c>
      <c r="J489" t="s">
        <v>43</v>
      </c>
      <c r="K489" s="4">
        <v>-879.12</v>
      </c>
      <c r="L489" t="s">
        <v>9</v>
      </c>
      <c r="M489" s="4">
        <v>-879.12</v>
      </c>
      <c r="N489" t="s">
        <v>9</v>
      </c>
      <c r="O489" s="4">
        <v>-879.12</v>
      </c>
      <c r="P489" t="s">
        <v>10</v>
      </c>
      <c r="Q489" t="s">
        <v>10</v>
      </c>
      <c r="R489" t="s">
        <v>10</v>
      </c>
      <c r="S489" t="s">
        <v>10</v>
      </c>
      <c r="T489" t="s">
        <v>773</v>
      </c>
      <c r="U489" t="s">
        <v>25</v>
      </c>
      <c r="V489" t="s">
        <v>10</v>
      </c>
      <c r="W489" t="s">
        <v>10</v>
      </c>
      <c r="X489" t="s">
        <v>20474</v>
      </c>
      <c r="Y489" t="s">
        <v>20444</v>
      </c>
      <c r="Z489" t="s">
        <v>20486</v>
      </c>
      <c r="AA489" t="s">
        <v>20450</v>
      </c>
    </row>
    <row r="490" spans="1:27" hidden="1" x14ac:dyDescent="0.2">
      <c r="A490" t="s">
        <v>1038</v>
      </c>
      <c r="B490" t="s">
        <v>1039</v>
      </c>
      <c r="C490" t="s">
        <v>1040</v>
      </c>
      <c r="D490" t="s">
        <v>1041</v>
      </c>
      <c r="E490" t="s">
        <v>1174</v>
      </c>
      <c r="F490" t="s">
        <v>1175</v>
      </c>
      <c r="G490" t="s">
        <v>475</v>
      </c>
      <c r="H490" s="2">
        <v>45764</v>
      </c>
      <c r="I490" s="2">
        <v>45764</v>
      </c>
      <c r="J490" t="s">
        <v>43</v>
      </c>
      <c r="K490" s="4">
        <v>-179.58</v>
      </c>
      <c r="L490" t="s">
        <v>9</v>
      </c>
      <c r="M490" s="4">
        <v>-179.58</v>
      </c>
      <c r="N490" t="s">
        <v>9</v>
      </c>
      <c r="O490" s="4">
        <v>-179.58</v>
      </c>
      <c r="P490" t="s">
        <v>10</v>
      </c>
      <c r="Q490" t="s">
        <v>10</v>
      </c>
      <c r="R490" t="s">
        <v>10</v>
      </c>
      <c r="S490" t="s">
        <v>10</v>
      </c>
      <c r="T490" t="s">
        <v>773</v>
      </c>
      <c r="U490" t="s">
        <v>25</v>
      </c>
      <c r="V490" t="s">
        <v>10</v>
      </c>
      <c r="W490" t="s">
        <v>10</v>
      </c>
      <c r="X490" t="s">
        <v>20474</v>
      </c>
      <c r="Y490" t="s">
        <v>20444</v>
      </c>
      <c r="Z490" t="s">
        <v>20486</v>
      </c>
      <c r="AA490" t="s">
        <v>20450</v>
      </c>
    </row>
    <row r="491" spans="1:27" hidden="1" x14ac:dyDescent="0.2">
      <c r="A491" t="s">
        <v>1038</v>
      </c>
      <c r="B491" t="s">
        <v>1039</v>
      </c>
      <c r="C491" t="s">
        <v>1040</v>
      </c>
      <c r="D491" t="s">
        <v>1041</v>
      </c>
      <c r="E491" t="s">
        <v>1176</v>
      </c>
      <c r="F491" t="s">
        <v>1177</v>
      </c>
      <c r="G491" t="s">
        <v>475</v>
      </c>
      <c r="H491" s="2">
        <v>45764</v>
      </c>
      <c r="I491" s="2">
        <v>45764</v>
      </c>
      <c r="J491" t="s">
        <v>43</v>
      </c>
      <c r="K491" s="4">
        <v>-880.98</v>
      </c>
      <c r="L491" t="s">
        <v>9</v>
      </c>
      <c r="M491" s="4">
        <v>-880.98</v>
      </c>
      <c r="N491" t="s">
        <v>9</v>
      </c>
      <c r="O491" s="4">
        <v>-880.98</v>
      </c>
      <c r="P491" t="s">
        <v>10</v>
      </c>
      <c r="Q491" t="s">
        <v>10</v>
      </c>
      <c r="R491" t="s">
        <v>10</v>
      </c>
      <c r="S491" t="s">
        <v>10</v>
      </c>
      <c r="T491" t="s">
        <v>773</v>
      </c>
      <c r="U491" t="s">
        <v>25</v>
      </c>
      <c r="V491" t="s">
        <v>10</v>
      </c>
      <c r="W491" t="s">
        <v>10</v>
      </c>
      <c r="X491" t="s">
        <v>20474</v>
      </c>
      <c r="Y491" t="s">
        <v>20444</v>
      </c>
      <c r="Z491" t="s">
        <v>20486</v>
      </c>
      <c r="AA491" t="s">
        <v>20450</v>
      </c>
    </row>
    <row r="492" spans="1:27" hidden="1" x14ac:dyDescent="0.2">
      <c r="A492" t="s">
        <v>1038</v>
      </c>
      <c r="B492" t="s">
        <v>1039</v>
      </c>
      <c r="C492" t="s">
        <v>1040</v>
      </c>
      <c r="D492" t="s">
        <v>1041</v>
      </c>
      <c r="E492" t="s">
        <v>1178</v>
      </c>
      <c r="F492" t="s">
        <v>1179</v>
      </c>
      <c r="G492" t="s">
        <v>475</v>
      </c>
      <c r="H492" s="2">
        <v>45770</v>
      </c>
      <c r="I492" s="2">
        <v>45770</v>
      </c>
      <c r="J492" t="s">
        <v>43</v>
      </c>
      <c r="K492" s="4">
        <v>-879.12</v>
      </c>
      <c r="L492" t="s">
        <v>9</v>
      </c>
      <c r="M492" s="4">
        <v>-879.12</v>
      </c>
      <c r="N492" t="s">
        <v>9</v>
      </c>
      <c r="O492" s="4">
        <v>-879.12</v>
      </c>
      <c r="P492" t="s">
        <v>10</v>
      </c>
      <c r="Q492" t="s">
        <v>10</v>
      </c>
      <c r="R492" t="s">
        <v>10</v>
      </c>
      <c r="S492" t="s">
        <v>10</v>
      </c>
      <c r="T492" t="s">
        <v>773</v>
      </c>
      <c r="U492" t="s">
        <v>25</v>
      </c>
      <c r="V492" t="s">
        <v>10</v>
      </c>
      <c r="W492" t="s">
        <v>10</v>
      </c>
      <c r="X492" t="s">
        <v>20474</v>
      </c>
      <c r="Y492" t="s">
        <v>20444</v>
      </c>
      <c r="Z492" t="s">
        <v>20486</v>
      </c>
      <c r="AA492" t="s">
        <v>20450</v>
      </c>
    </row>
    <row r="493" spans="1:27" hidden="1" x14ac:dyDescent="0.2">
      <c r="A493" t="s">
        <v>1038</v>
      </c>
      <c r="B493" t="s">
        <v>1039</v>
      </c>
      <c r="C493" t="s">
        <v>1040</v>
      </c>
      <c r="D493" t="s">
        <v>1041</v>
      </c>
      <c r="E493" t="s">
        <v>1180</v>
      </c>
      <c r="F493" t="s">
        <v>1181</v>
      </c>
      <c r="G493" t="s">
        <v>475</v>
      </c>
      <c r="H493" s="2">
        <v>45770</v>
      </c>
      <c r="I493" s="2">
        <v>45770</v>
      </c>
      <c r="J493" t="s">
        <v>43</v>
      </c>
      <c r="K493" s="4">
        <v>-879.12</v>
      </c>
      <c r="L493" t="s">
        <v>9</v>
      </c>
      <c r="M493" s="4">
        <v>-879.12</v>
      </c>
      <c r="N493" t="s">
        <v>9</v>
      </c>
      <c r="O493" s="4">
        <v>-879.12</v>
      </c>
      <c r="P493" t="s">
        <v>10</v>
      </c>
      <c r="Q493" t="s">
        <v>10</v>
      </c>
      <c r="R493" t="s">
        <v>10</v>
      </c>
      <c r="S493" t="s">
        <v>10</v>
      </c>
      <c r="T493" t="s">
        <v>773</v>
      </c>
      <c r="U493" t="s">
        <v>25</v>
      </c>
      <c r="V493" t="s">
        <v>10</v>
      </c>
      <c r="W493" t="s">
        <v>10</v>
      </c>
      <c r="X493" t="s">
        <v>20474</v>
      </c>
      <c r="Y493" t="s">
        <v>20444</v>
      </c>
      <c r="Z493" t="s">
        <v>20486</v>
      </c>
      <c r="AA493" t="s">
        <v>20450</v>
      </c>
    </row>
    <row r="494" spans="1:27" hidden="1" x14ac:dyDescent="0.2">
      <c r="A494" t="s">
        <v>1038</v>
      </c>
      <c r="B494" t="s">
        <v>1039</v>
      </c>
      <c r="C494" t="s">
        <v>1040</v>
      </c>
      <c r="D494" t="s">
        <v>1041</v>
      </c>
      <c r="E494" t="s">
        <v>1182</v>
      </c>
      <c r="F494" t="s">
        <v>1183</v>
      </c>
      <c r="G494" t="s">
        <v>475</v>
      </c>
      <c r="H494" s="2">
        <v>45770</v>
      </c>
      <c r="I494" s="2">
        <v>45770</v>
      </c>
      <c r="J494" t="s">
        <v>43</v>
      </c>
      <c r="K494" s="4">
        <v>-746.04</v>
      </c>
      <c r="L494" t="s">
        <v>9</v>
      </c>
      <c r="M494" s="4">
        <v>-746.04</v>
      </c>
      <c r="N494" t="s">
        <v>9</v>
      </c>
      <c r="O494" s="4">
        <v>-746.04</v>
      </c>
      <c r="P494" t="s">
        <v>10</v>
      </c>
      <c r="Q494" t="s">
        <v>10</v>
      </c>
      <c r="R494" t="s">
        <v>10</v>
      </c>
      <c r="S494" t="s">
        <v>10</v>
      </c>
      <c r="T494" t="s">
        <v>773</v>
      </c>
      <c r="U494" t="s">
        <v>25</v>
      </c>
      <c r="V494" t="s">
        <v>10</v>
      </c>
      <c r="W494" t="s">
        <v>10</v>
      </c>
      <c r="X494" t="s">
        <v>20474</v>
      </c>
      <c r="Y494" t="s">
        <v>20444</v>
      </c>
      <c r="Z494" t="s">
        <v>20486</v>
      </c>
      <c r="AA494" t="s">
        <v>20450</v>
      </c>
    </row>
    <row r="495" spans="1:27" hidden="1" x14ac:dyDescent="0.2">
      <c r="A495" t="s">
        <v>1038</v>
      </c>
      <c r="B495" t="s">
        <v>1039</v>
      </c>
      <c r="C495" t="s">
        <v>1040</v>
      </c>
      <c r="D495" t="s">
        <v>1041</v>
      </c>
      <c r="E495" t="s">
        <v>1184</v>
      </c>
      <c r="F495" t="s">
        <v>1185</v>
      </c>
      <c r="G495" t="s">
        <v>475</v>
      </c>
      <c r="H495" s="2">
        <v>45771</v>
      </c>
      <c r="I495" s="2">
        <v>45771</v>
      </c>
      <c r="J495" t="s">
        <v>43</v>
      </c>
      <c r="K495" s="4">
        <v>-880.98</v>
      </c>
      <c r="L495" t="s">
        <v>9</v>
      </c>
      <c r="M495" s="4">
        <v>-880.98</v>
      </c>
      <c r="N495" t="s">
        <v>9</v>
      </c>
      <c r="O495" s="4">
        <v>-880.98</v>
      </c>
      <c r="P495" t="s">
        <v>10</v>
      </c>
      <c r="Q495" t="s">
        <v>10</v>
      </c>
      <c r="R495" t="s">
        <v>10</v>
      </c>
      <c r="S495" t="s">
        <v>10</v>
      </c>
      <c r="T495" t="s">
        <v>773</v>
      </c>
      <c r="U495" t="s">
        <v>25</v>
      </c>
      <c r="V495" t="s">
        <v>10</v>
      </c>
      <c r="W495" t="s">
        <v>10</v>
      </c>
      <c r="X495" t="s">
        <v>20474</v>
      </c>
      <c r="Y495" t="s">
        <v>20444</v>
      </c>
      <c r="Z495" t="s">
        <v>20486</v>
      </c>
      <c r="AA495" t="s">
        <v>20450</v>
      </c>
    </row>
    <row r="496" spans="1:27" hidden="1" x14ac:dyDescent="0.2">
      <c r="A496" t="s">
        <v>1038</v>
      </c>
      <c r="B496" t="s">
        <v>1039</v>
      </c>
      <c r="C496" t="s">
        <v>1040</v>
      </c>
      <c r="D496" t="s">
        <v>1041</v>
      </c>
      <c r="E496" t="s">
        <v>1186</v>
      </c>
      <c r="F496" t="s">
        <v>1187</v>
      </c>
      <c r="G496" t="s">
        <v>475</v>
      </c>
      <c r="H496" s="2">
        <v>45771</v>
      </c>
      <c r="I496" s="2">
        <v>45771</v>
      </c>
      <c r="J496" t="s">
        <v>43</v>
      </c>
      <c r="K496" s="4">
        <v>-746.04</v>
      </c>
      <c r="L496" t="s">
        <v>9</v>
      </c>
      <c r="M496" s="4">
        <v>-746.04</v>
      </c>
      <c r="N496" t="s">
        <v>9</v>
      </c>
      <c r="O496" s="4">
        <v>-746.04</v>
      </c>
      <c r="P496" t="s">
        <v>10</v>
      </c>
      <c r="Q496" t="s">
        <v>10</v>
      </c>
      <c r="R496" t="s">
        <v>10</v>
      </c>
      <c r="S496" t="s">
        <v>10</v>
      </c>
      <c r="T496" t="s">
        <v>773</v>
      </c>
      <c r="U496" t="s">
        <v>25</v>
      </c>
      <c r="V496" t="s">
        <v>10</v>
      </c>
      <c r="W496" t="s">
        <v>10</v>
      </c>
      <c r="X496" t="s">
        <v>20474</v>
      </c>
      <c r="Y496" t="s">
        <v>20444</v>
      </c>
      <c r="Z496" t="s">
        <v>20486</v>
      </c>
      <c r="AA496" t="s">
        <v>20450</v>
      </c>
    </row>
    <row r="497" spans="1:27" hidden="1" x14ac:dyDescent="0.2">
      <c r="A497" t="s">
        <v>1038</v>
      </c>
      <c r="B497" t="s">
        <v>1039</v>
      </c>
      <c r="C497" t="s">
        <v>1040</v>
      </c>
      <c r="D497" t="s">
        <v>1041</v>
      </c>
      <c r="E497" t="s">
        <v>1188</v>
      </c>
      <c r="F497" t="s">
        <v>1189</v>
      </c>
      <c r="G497" t="s">
        <v>475</v>
      </c>
      <c r="H497" s="2">
        <v>45776</v>
      </c>
      <c r="I497" s="2">
        <v>45776</v>
      </c>
      <c r="J497" t="s">
        <v>43</v>
      </c>
      <c r="K497" s="4">
        <v>-11248.2</v>
      </c>
      <c r="L497" t="s">
        <v>9</v>
      </c>
      <c r="M497" s="4">
        <v>-11248.2</v>
      </c>
      <c r="N497" t="s">
        <v>9</v>
      </c>
      <c r="O497" s="4">
        <v>-11248.2</v>
      </c>
      <c r="P497" t="s">
        <v>10</v>
      </c>
      <c r="Q497" t="s">
        <v>10</v>
      </c>
      <c r="R497" t="s">
        <v>10</v>
      </c>
      <c r="S497" t="s">
        <v>10</v>
      </c>
      <c r="T497" t="s">
        <v>773</v>
      </c>
      <c r="U497" t="s">
        <v>25</v>
      </c>
      <c r="V497" t="s">
        <v>10</v>
      </c>
      <c r="W497" t="s">
        <v>10</v>
      </c>
      <c r="X497" t="s">
        <v>20474</v>
      </c>
      <c r="Y497" t="s">
        <v>20444</v>
      </c>
      <c r="Z497" t="s">
        <v>20486</v>
      </c>
      <c r="AA497" t="s">
        <v>20450</v>
      </c>
    </row>
    <row r="498" spans="1:27" hidden="1" x14ac:dyDescent="0.2">
      <c r="A498" t="s">
        <v>1038</v>
      </c>
      <c r="B498" t="s">
        <v>1039</v>
      </c>
      <c r="C498" t="s">
        <v>1040</v>
      </c>
      <c r="D498" t="s">
        <v>1041</v>
      </c>
      <c r="E498" t="s">
        <v>1190</v>
      </c>
      <c r="F498" t="s">
        <v>1191</v>
      </c>
      <c r="G498" t="s">
        <v>475</v>
      </c>
      <c r="H498" s="2">
        <v>45777</v>
      </c>
      <c r="I498" s="2">
        <v>45777</v>
      </c>
      <c r="J498" t="s">
        <v>43</v>
      </c>
      <c r="K498" s="4">
        <v>-744.48</v>
      </c>
      <c r="L498" t="s">
        <v>9</v>
      </c>
      <c r="M498" s="4">
        <v>-744.48</v>
      </c>
      <c r="N498" t="s">
        <v>9</v>
      </c>
      <c r="O498" s="4">
        <v>-744.48</v>
      </c>
      <c r="P498" t="s">
        <v>10</v>
      </c>
      <c r="Q498" t="s">
        <v>10</v>
      </c>
      <c r="R498" t="s">
        <v>10</v>
      </c>
      <c r="S498" t="s">
        <v>10</v>
      </c>
      <c r="T498" t="s">
        <v>773</v>
      </c>
      <c r="U498" t="s">
        <v>25</v>
      </c>
      <c r="V498" t="s">
        <v>10</v>
      </c>
      <c r="W498" t="s">
        <v>10</v>
      </c>
      <c r="X498" t="s">
        <v>20474</v>
      </c>
      <c r="Y498" t="s">
        <v>20444</v>
      </c>
      <c r="Z498" t="s">
        <v>20486</v>
      </c>
      <c r="AA498" t="s">
        <v>20450</v>
      </c>
    </row>
    <row r="499" spans="1:27" hidden="1" x14ac:dyDescent="0.2">
      <c r="A499" t="s">
        <v>1038</v>
      </c>
      <c r="B499" t="s">
        <v>1039</v>
      </c>
      <c r="C499" t="s">
        <v>1040</v>
      </c>
      <c r="D499" t="s">
        <v>1041</v>
      </c>
      <c r="E499" t="s">
        <v>1192</v>
      </c>
      <c r="F499" t="s">
        <v>1193</v>
      </c>
      <c r="G499" t="s">
        <v>475</v>
      </c>
      <c r="H499" s="2">
        <v>45777</v>
      </c>
      <c r="I499" s="2">
        <v>45777</v>
      </c>
      <c r="J499" t="s">
        <v>43</v>
      </c>
      <c r="K499" s="4">
        <v>-744.48</v>
      </c>
      <c r="L499" t="s">
        <v>9</v>
      </c>
      <c r="M499" s="4">
        <v>-744.48</v>
      </c>
      <c r="N499" t="s">
        <v>9</v>
      </c>
      <c r="O499" s="4">
        <v>-744.48</v>
      </c>
      <c r="P499" t="s">
        <v>10</v>
      </c>
      <c r="Q499" t="s">
        <v>10</v>
      </c>
      <c r="R499" t="s">
        <v>10</v>
      </c>
      <c r="S499" t="s">
        <v>10</v>
      </c>
      <c r="T499" t="s">
        <v>773</v>
      </c>
      <c r="U499" t="s">
        <v>25</v>
      </c>
      <c r="V499" t="s">
        <v>10</v>
      </c>
      <c r="W499" t="s">
        <v>10</v>
      </c>
      <c r="X499" t="s">
        <v>20474</v>
      </c>
      <c r="Y499" t="s">
        <v>20444</v>
      </c>
      <c r="Z499" t="s">
        <v>20486</v>
      </c>
      <c r="AA499" t="s">
        <v>20450</v>
      </c>
    </row>
    <row r="500" spans="1:27" hidden="1" x14ac:dyDescent="0.2">
      <c r="A500" t="s">
        <v>1038</v>
      </c>
      <c r="B500" t="s">
        <v>1039</v>
      </c>
      <c r="C500" t="s">
        <v>1040</v>
      </c>
      <c r="D500" t="s">
        <v>1041</v>
      </c>
      <c r="E500" t="s">
        <v>1194</v>
      </c>
      <c r="F500" t="s">
        <v>1195</v>
      </c>
      <c r="G500" t="s">
        <v>475</v>
      </c>
      <c r="H500" s="2">
        <v>45777</v>
      </c>
      <c r="I500" s="2">
        <v>45777</v>
      </c>
      <c r="J500" t="s">
        <v>43</v>
      </c>
      <c r="K500" s="4">
        <v>-718.26</v>
      </c>
      <c r="L500" t="s">
        <v>9</v>
      </c>
      <c r="M500" s="4">
        <v>-718.26</v>
      </c>
      <c r="N500" t="s">
        <v>9</v>
      </c>
      <c r="O500" s="4">
        <v>-718.26</v>
      </c>
      <c r="P500" t="s">
        <v>10</v>
      </c>
      <c r="Q500" t="s">
        <v>10</v>
      </c>
      <c r="R500" t="s">
        <v>10</v>
      </c>
      <c r="S500" t="s">
        <v>10</v>
      </c>
      <c r="T500" t="s">
        <v>773</v>
      </c>
      <c r="U500" t="s">
        <v>25</v>
      </c>
      <c r="V500" t="s">
        <v>10</v>
      </c>
      <c r="W500" t="s">
        <v>10</v>
      </c>
      <c r="X500" t="s">
        <v>20474</v>
      </c>
      <c r="Y500" t="s">
        <v>20444</v>
      </c>
      <c r="Z500" t="s">
        <v>20486</v>
      </c>
      <c r="AA500" t="s">
        <v>20450</v>
      </c>
    </row>
    <row r="501" spans="1:27" hidden="1" x14ac:dyDescent="0.2">
      <c r="A501" t="s">
        <v>1038</v>
      </c>
      <c r="B501" t="s">
        <v>1039</v>
      </c>
      <c r="C501" t="s">
        <v>1040</v>
      </c>
      <c r="D501" t="s">
        <v>1041</v>
      </c>
      <c r="E501" t="s">
        <v>1196</v>
      </c>
      <c r="F501" t="s">
        <v>1197</v>
      </c>
      <c r="G501" t="s">
        <v>475</v>
      </c>
      <c r="H501" s="2">
        <v>45777</v>
      </c>
      <c r="I501" s="2">
        <v>45777</v>
      </c>
      <c r="J501" t="s">
        <v>43</v>
      </c>
      <c r="K501" s="4">
        <v>-5624.1</v>
      </c>
      <c r="L501" t="s">
        <v>9</v>
      </c>
      <c r="M501" s="4">
        <v>-5624.1</v>
      </c>
      <c r="N501" t="s">
        <v>9</v>
      </c>
      <c r="O501" s="4">
        <v>-5624.1</v>
      </c>
      <c r="P501" t="s">
        <v>10</v>
      </c>
      <c r="Q501" t="s">
        <v>10</v>
      </c>
      <c r="R501" t="s">
        <v>10</v>
      </c>
      <c r="S501" t="s">
        <v>10</v>
      </c>
      <c r="T501" t="s">
        <v>773</v>
      </c>
      <c r="U501" t="s">
        <v>25</v>
      </c>
      <c r="V501" t="s">
        <v>10</v>
      </c>
      <c r="W501" t="s">
        <v>10</v>
      </c>
      <c r="X501" t="s">
        <v>20474</v>
      </c>
      <c r="Y501" t="s">
        <v>20444</v>
      </c>
      <c r="Z501" t="s">
        <v>20486</v>
      </c>
      <c r="AA501" t="s">
        <v>20450</v>
      </c>
    </row>
    <row r="502" spans="1:27" hidden="1" x14ac:dyDescent="0.2">
      <c r="A502" t="s">
        <v>1038</v>
      </c>
      <c r="B502" t="s">
        <v>1039</v>
      </c>
      <c r="C502" t="s">
        <v>1040</v>
      </c>
      <c r="D502" t="s">
        <v>1041</v>
      </c>
      <c r="E502" t="s">
        <v>1198</v>
      </c>
      <c r="F502" t="s">
        <v>1199</v>
      </c>
      <c r="G502" t="s">
        <v>475</v>
      </c>
      <c r="H502" s="2">
        <v>45777</v>
      </c>
      <c r="I502" s="2">
        <v>45777</v>
      </c>
      <c r="J502" t="s">
        <v>43</v>
      </c>
      <c r="K502" s="4">
        <v>-198.21</v>
      </c>
      <c r="L502" t="s">
        <v>9</v>
      </c>
      <c r="M502" s="4">
        <v>-198.21</v>
      </c>
      <c r="N502" t="s">
        <v>9</v>
      </c>
      <c r="O502" s="4">
        <v>-198.21</v>
      </c>
      <c r="P502" t="s">
        <v>10</v>
      </c>
      <c r="Q502" t="s">
        <v>10</v>
      </c>
      <c r="R502" t="s">
        <v>10</v>
      </c>
      <c r="S502" t="s">
        <v>10</v>
      </c>
      <c r="T502" t="s">
        <v>773</v>
      </c>
      <c r="U502" t="s">
        <v>25</v>
      </c>
      <c r="V502" t="s">
        <v>10</v>
      </c>
      <c r="W502" t="s">
        <v>10</v>
      </c>
      <c r="X502" t="s">
        <v>20474</v>
      </c>
      <c r="Y502" t="s">
        <v>20444</v>
      </c>
      <c r="Z502" t="s">
        <v>20486</v>
      </c>
      <c r="AA502" t="s">
        <v>20450</v>
      </c>
    </row>
    <row r="503" spans="1:27" hidden="1" x14ac:dyDescent="0.2">
      <c r="A503" t="s">
        <v>1038</v>
      </c>
      <c r="B503" t="s">
        <v>1039</v>
      </c>
      <c r="C503" t="s">
        <v>1040</v>
      </c>
      <c r="D503" t="s">
        <v>1041</v>
      </c>
      <c r="E503" t="s">
        <v>1200</v>
      </c>
      <c r="F503" t="s">
        <v>1201</v>
      </c>
      <c r="G503" t="s">
        <v>475</v>
      </c>
      <c r="H503" s="2">
        <v>45777</v>
      </c>
      <c r="I503" s="2">
        <v>45777</v>
      </c>
      <c r="J503" t="s">
        <v>43</v>
      </c>
      <c r="K503" s="4">
        <v>-858.93</v>
      </c>
      <c r="L503" t="s">
        <v>9</v>
      </c>
      <c r="M503" s="4">
        <v>-858.93</v>
      </c>
      <c r="N503" t="s">
        <v>9</v>
      </c>
      <c r="O503" s="4">
        <v>-858.93</v>
      </c>
      <c r="P503" t="s">
        <v>10</v>
      </c>
      <c r="Q503" t="s">
        <v>10</v>
      </c>
      <c r="R503" t="s">
        <v>10</v>
      </c>
      <c r="S503" t="s">
        <v>10</v>
      </c>
      <c r="T503" t="s">
        <v>773</v>
      </c>
      <c r="U503" t="s">
        <v>25</v>
      </c>
      <c r="V503" t="s">
        <v>10</v>
      </c>
      <c r="W503" t="s">
        <v>10</v>
      </c>
      <c r="X503" t="s">
        <v>20474</v>
      </c>
      <c r="Y503" t="s">
        <v>20444</v>
      </c>
      <c r="Z503" t="s">
        <v>20486</v>
      </c>
      <c r="AA503" t="s">
        <v>20450</v>
      </c>
    </row>
    <row r="504" spans="1:27" hidden="1" x14ac:dyDescent="0.2">
      <c r="A504" t="s">
        <v>1038</v>
      </c>
      <c r="B504" t="s">
        <v>1039</v>
      </c>
      <c r="C504" t="s">
        <v>1040</v>
      </c>
      <c r="D504" t="s">
        <v>1041</v>
      </c>
      <c r="E504" t="s">
        <v>1202</v>
      </c>
      <c r="F504" t="s">
        <v>1203</v>
      </c>
      <c r="G504" t="s">
        <v>475</v>
      </c>
      <c r="H504" s="2">
        <v>45777</v>
      </c>
      <c r="I504" s="2">
        <v>45777</v>
      </c>
      <c r="J504" t="s">
        <v>43</v>
      </c>
      <c r="K504" s="4">
        <v>-5624.1</v>
      </c>
      <c r="L504" t="s">
        <v>9</v>
      </c>
      <c r="M504" s="4">
        <v>-5624.1</v>
      </c>
      <c r="N504" t="s">
        <v>9</v>
      </c>
      <c r="O504" s="4">
        <v>-5624.1</v>
      </c>
      <c r="P504" t="s">
        <v>10</v>
      </c>
      <c r="Q504" t="s">
        <v>10</v>
      </c>
      <c r="R504" t="s">
        <v>10</v>
      </c>
      <c r="S504" t="s">
        <v>10</v>
      </c>
      <c r="T504" t="s">
        <v>773</v>
      </c>
      <c r="U504" t="s">
        <v>25</v>
      </c>
      <c r="V504" t="s">
        <v>10</v>
      </c>
      <c r="W504" t="s">
        <v>10</v>
      </c>
      <c r="X504" t="s">
        <v>20474</v>
      </c>
      <c r="Y504" t="s">
        <v>20444</v>
      </c>
      <c r="Z504" t="s">
        <v>20486</v>
      </c>
      <c r="AA504" t="s">
        <v>20450</v>
      </c>
    </row>
    <row r="505" spans="1:27" hidden="1" x14ac:dyDescent="0.2">
      <c r="A505" t="s">
        <v>1038</v>
      </c>
      <c r="B505" t="s">
        <v>1039</v>
      </c>
      <c r="C505" t="s">
        <v>1040</v>
      </c>
      <c r="D505" t="s">
        <v>1041</v>
      </c>
      <c r="E505" t="s">
        <v>1204</v>
      </c>
      <c r="F505" t="s">
        <v>1205</v>
      </c>
      <c r="G505" t="s">
        <v>475</v>
      </c>
      <c r="H505" s="2">
        <v>45785</v>
      </c>
      <c r="I505" s="2">
        <v>45810</v>
      </c>
      <c r="J505" t="s">
        <v>43</v>
      </c>
      <c r="K505" s="4">
        <v>-1115.73</v>
      </c>
      <c r="L505" t="s">
        <v>9</v>
      </c>
      <c r="M505" s="4">
        <v>-1115.73</v>
      </c>
      <c r="N505" t="s">
        <v>9</v>
      </c>
      <c r="O505" s="4">
        <v>-1115.73</v>
      </c>
      <c r="P505" t="s">
        <v>10</v>
      </c>
      <c r="Q505" t="s">
        <v>10</v>
      </c>
      <c r="R505" t="s">
        <v>10</v>
      </c>
      <c r="S505" t="s">
        <v>10</v>
      </c>
      <c r="T505" t="s">
        <v>773</v>
      </c>
      <c r="U505" t="s">
        <v>34</v>
      </c>
      <c r="V505" t="s">
        <v>10</v>
      </c>
      <c r="W505" t="s">
        <v>10</v>
      </c>
      <c r="X505" t="s">
        <v>20474</v>
      </c>
      <c r="Y505" t="s">
        <v>20444</v>
      </c>
      <c r="Z505" t="s">
        <v>20486</v>
      </c>
      <c r="AA505" t="s">
        <v>20450</v>
      </c>
    </row>
    <row r="506" spans="1:27" hidden="1" x14ac:dyDescent="0.2">
      <c r="A506" t="s">
        <v>1038</v>
      </c>
      <c r="B506" t="s">
        <v>1039</v>
      </c>
      <c r="C506" t="s">
        <v>1040</v>
      </c>
      <c r="D506" t="s">
        <v>1041</v>
      </c>
      <c r="E506" t="s">
        <v>1206</v>
      </c>
      <c r="F506" t="s">
        <v>1207</v>
      </c>
      <c r="G506" t="s">
        <v>475</v>
      </c>
      <c r="H506" s="2">
        <v>45785</v>
      </c>
      <c r="I506" s="2">
        <v>45810</v>
      </c>
      <c r="J506" t="s">
        <v>43</v>
      </c>
      <c r="K506" s="4">
        <v>-880.98</v>
      </c>
      <c r="L506" t="s">
        <v>9</v>
      </c>
      <c r="M506" s="4">
        <v>-880.98</v>
      </c>
      <c r="N506" t="s">
        <v>9</v>
      </c>
      <c r="O506" s="4">
        <v>-880.98</v>
      </c>
      <c r="P506" t="s">
        <v>10</v>
      </c>
      <c r="Q506" t="s">
        <v>10</v>
      </c>
      <c r="R506" t="s">
        <v>10</v>
      </c>
      <c r="S506" t="s">
        <v>10</v>
      </c>
      <c r="T506" t="s">
        <v>773</v>
      </c>
      <c r="U506" t="s">
        <v>34</v>
      </c>
      <c r="V506" t="s">
        <v>10</v>
      </c>
      <c r="W506" t="s">
        <v>10</v>
      </c>
      <c r="X506" t="s">
        <v>20474</v>
      </c>
      <c r="Y506" t="s">
        <v>20444</v>
      </c>
      <c r="Z506" t="s">
        <v>20486</v>
      </c>
      <c r="AA506" t="s">
        <v>20450</v>
      </c>
    </row>
    <row r="507" spans="1:27" hidden="1" x14ac:dyDescent="0.2">
      <c r="A507" t="s">
        <v>1038</v>
      </c>
      <c r="B507" t="s">
        <v>1039</v>
      </c>
      <c r="C507" t="s">
        <v>1040</v>
      </c>
      <c r="D507" t="s">
        <v>1041</v>
      </c>
      <c r="E507" t="s">
        <v>1208</v>
      </c>
      <c r="F507" t="s">
        <v>1209</v>
      </c>
      <c r="G507" t="s">
        <v>475</v>
      </c>
      <c r="H507" s="2">
        <v>45785</v>
      </c>
      <c r="I507" s="2">
        <v>45810</v>
      </c>
      <c r="J507" t="s">
        <v>43</v>
      </c>
      <c r="K507" s="4">
        <v>-973.35</v>
      </c>
      <c r="L507" t="s">
        <v>9</v>
      </c>
      <c r="M507" s="4">
        <v>-973.35</v>
      </c>
      <c r="N507" t="s">
        <v>9</v>
      </c>
      <c r="O507" s="4">
        <v>-973.35</v>
      </c>
      <c r="P507" t="s">
        <v>10</v>
      </c>
      <c r="Q507" t="s">
        <v>10</v>
      </c>
      <c r="R507" t="s">
        <v>10</v>
      </c>
      <c r="S507" t="s">
        <v>10</v>
      </c>
      <c r="T507" t="s">
        <v>773</v>
      </c>
      <c r="U507" t="s">
        <v>34</v>
      </c>
      <c r="V507" t="s">
        <v>10</v>
      </c>
      <c r="W507" t="s">
        <v>10</v>
      </c>
      <c r="X507" t="s">
        <v>20474</v>
      </c>
      <c r="Y507" t="s">
        <v>20444</v>
      </c>
      <c r="Z507" t="s">
        <v>20486</v>
      </c>
      <c r="AA507" t="s">
        <v>20450</v>
      </c>
    </row>
    <row r="508" spans="1:27" hidden="1" x14ac:dyDescent="0.2">
      <c r="A508" t="s">
        <v>1038</v>
      </c>
      <c r="B508" t="s">
        <v>1039</v>
      </c>
      <c r="C508" t="s">
        <v>1040</v>
      </c>
      <c r="D508" t="s">
        <v>1041</v>
      </c>
      <c r="E508" t="s">
        <v>1210</v>
      </c>
      <c r="F508" t="s">
        <v>1211</v>
      </c>
      <c r="G508" t="s">
        <v>475</v>
      </c>
      <c r="H508" s="2">
        <v>45785</v>
      </c>
      <c r="I508" s="2">
        <v>45810</v>
      </c>
      <c r="J508" t="s">
        <v>43</v>
      </c>
      <c r="K508" s="4">
        <v>-879.12</v>
      </c>
      <c r="L508" t="s">
        <v>9</v>
      </c>
      <c r="M508" s="4">
        <v>-879.12</v>
      </c>
      <c r="N508" t="s">
        <v>9</v>
      </c>
      <c r="O508" s="4">
        <v>-879.12</v>
      </c>
      <c r="P508" t="s">
        <v>10</v>
      </c>
      <c r="Q508" t="s">
        <v>10</v>
      </c>
      <c r="R508" t="s">
        <v>10</v>
      </c>
      <c r="S508" t="s">
        <v>10</v>
      </c>
      <c r="T508" t="s">
        <v>773</v>
      </c>
      <c r="U508" t="s">
        <v>34</v>
      </c>
      <c r="V508" t="s">
        <v>10</v>
      </c>
      <c r="W508" t="s">
        <v>10</v>
      </c>
      <c r="X508" t="s">
        <v>20474</v>
      </c>
      <c r="Y508" t="s">
        <v>20444</v>
      </c>
      <c r="Z508" t="s">
        <v>20486</v>
      </c>
      <c r="AA508" t="s">
        <v>20450</v>
      </c>
    </row>
    <row r="509" spans="1:27" hidden="1" x14ac:dyDescent="0.2">
      <c r="A509" t="s">
        <v>1038</v>
      </c>
      <c r="B509" t="s">
        <v>1039</v>
      </c>
      <c r="C509" t="s">
        <v>1040</v>
      </c>
      <c r="D509" t="s">
        <v>1041</v>
      </c>
      <c r="E509" t="s">
        <v>1212</v>
      </c>
      <c r="F509" t="s">
        <v>1213</v>
      </c>
      <c r="G509" t="s">
        <v>475</v>
      </c>
      <c r="H509" s="2">
        <v>45792</v>
      </c>
      <c r="I509" s="2">
        <v>45810</v>
      </c>
      <c r="J509" t="s">
        <v>43</v>
      </c>
      <c r="K509" s="4">
        <v>-962.4</v>
      </c>
      <c r="L509" t="s">
        <v>9</v>
      </c>
      <c r="M509" s="4">
        <v>-962.4</v>
      </c>
      <c r="N509" t="s">
        <v>9</v>
      </c>
      <c r="O509" s="4">
        <v>-962.4</v>
      </c>
      <c r="P509" t="s">
        <v>10</v>
      </c>
      <c r="Q509" t="s">
        <v>10</v>
      </c>
      <c r="R509" t="s">
        <v>10</v>
      </c>
      <c r="S509" t="s">
        <v>10</v>
      </c>
      <c r="T509" t="s">
        <v>773</v>
      </c>
      <c r="U509" t="s">
        <v>34</v>
      </c>
      <c r="V509" t="s">
        <v>10</v>
      </c>
      <c r="W509" t="s">
        <v>10</v>
      </c>
      <c r="X509" t="s">
        <v>20474</v>
      </c>
      <c r="Y509" t="s">
        <v>20444</v>
      </c>
      <c r="Z509" t="s">
        <v>20486</v>
      </c>
      <c r="AA509" t="s">
        <v>20450</v>
      </c>
    </row>
    <row r="510" spans="1:27" hidden="1" x14ac:dyDescent="0.2">
      <c r="A510" t="s">
        <v>1038</v>
      </c>
      <c r="B510" t="s">
        <v>1039</v>
      </c>
      <c r="C510" t="s">
        <v>1040</v>
      </c>
      <c r="D510" t="s">
        <v>1041</v>
      </c>
      <c r="E510" t="s">
        <v>1214</v>
      </c>
      <c r="F510" t="s">
        <v>1215</v>
      </c>
      <c r="G510" t="s">
        <v>475</v>
      </c>
      <c r="H510" s="2">
        <v>45792</v>
      </c>
      <c r="I510" s="2">
        <v>45810</v>
      </c>
      <c r="J510" t="s">
        <v>43</v>
      </c>
      <c r="K510" s="4">
        <v>-879.12</v>
      </c>
      <c r="L510" t="s">
        <v>9</v>
      </c>
      <c r="M510" s="4">
        <v>-879.12</v>
      </c>
      <c r="N510" t="s">
        <v>9</v>
      </c>
      <c r="O510" s="4">
        <v>-879.12</v>
      </c>
      <c r="P510" t="s">
        <v>10</v>
      </c>
      <c r="Q510" t="s">
        <v>10</v>
      </c>
      <c r="R510" t="s">
        <v>10</v>
      </c>
      <c r="S510" t="s">
        <v>10</v>
      </c>
      <c r="T510" t="s">
        <v>773</v>
      </c>
      <c r="U510" t="s">
        <v>34</v>
      </c>
      <c r="V510" t="s">
        <v>10</v>
      </c>
      <c r="W510" t="s">
        <v>10</v>
      </c>
      <c r="X510" t="s">
        <v>20474</v>
      </c>
      <c r="Y510" t="s">
        <v>20444</v>
      </c>
      <c r="Z510" t="s">
        <v>20486</v>
      </c>
      <c r="AA510" t="s">
        <v>20450</v>
      </c>
    </row>
    <row r="511" spans="1:27" hidden="1" x14ac:dyDescent="0.2">
      <c r="A511" t="s">
        <v>1038</v>
      </c>
      <c r="B511" t="s">
        <v>1039</v>
      </c>
      <c r="C511" t="s">
        <v>1040</v>
      </c>
      <c r="D511" t="s">
        <v>1041</v>
      </c>
      <c r="E511" t="s">
        <v>1216</v>
      </c>
      <c r="F511" t="s">
        <v>1217</v>
      </c>
      <c r="G511" t="s">
        <v>475</v>
      </c>
      <c r="H511" s="2">
        <v>45792</v>
      </c>
      <c r="I511" s="2">
        <v>45810</v>
      </c>
      <c r="J511" t="s">
        <v>43</v>
      </c>
      <c r="K511" s="4">
        <v>-132.15</v>
      </c>
      <c r="L511" t="s">
        <v>9</v>
      </c>
      <c r="M511" s="4">
        <v>-132.15</v>
      </c>
      <c r="N511" t="s">
        <v>9</v>
      </c>
      <c r="O511" s="4">
        <v>-132.15</v>
      </c>
      <c r="P511" t="s">
        <v>10</v>
      </c>
      <c r="Q511" t="s">
        <v>10</v>
      </c>
      <c r="R511" t="s">
        <v>10</v>
      </c>
      <c r="S511" t="s">
        <v>10</v>
      </c>
      <c r="T511" t="s">
        <v>773</v>
      </c>
      <c r="U511" t="s">
        <v>34</v>
      </c>
      <c r="V511" t="s">
        <v>10</v>
      </c>
      <c r="W511" t="s">
        <v>10</v>
      </c>
      <c r="X511" t="s">
        <v>20474</v>
      </c>
      <c r="Y511" t="s">
        <v>20444</v>
      </c>
      <c r="Z511" t="s">
        <v>20486</v>
      </c>
      <c r="AA511" t="s">
        <v>20450</v>
      </c>
    </row>
    <row r="512" spans="1:27" hidden="1" x14ac:dyDescent="0.2">
      <c r="A512" t="s">
        <v>1038</v>
      </c>
      <c r="B512" t="s">
        <v>1039</v>
      </c>
      <c r="C512" t="s">
        <v>1040</v>
      </c>
      <c r="D512" t="s">
        <v>1041</v>
      </c>
      <c r="E512" t="s">
        <v>1218</v>
      </c>
      <c r="F512" t="s">
        <v>1219</v>
      </c>
      <c r="G512" t="s">
        <v>475</v>
      </c>
      <c r="H512" s="2">
        <v>45796</v>
      </c>
      <c r="I512" s="2">
        <v>45810</v>
      </c>
      <c r="J512" t="s">
        <v>43</v>
      </c>
      <c r="K512" s="4">
        <v>-790.5</v>
      </c>
      <c r="L512" t="s">
        <v>9</v>
      </c>
      <c r="M512" s="4">
        <v>-790.5</v>
      </c>
      <c r="N512" t="s">
        <v>9</v>
      </c>
      <c r="O512" s="4">
        <v>-790.5</v>
      </c>
      <c r="P512" t="s">
        <v>10</v>
      </c>
      <c r="Q512" t="s">
        <v>10</v>
      </c>
      <c r="R512" t="s">
        <v>10</v>
      </c>
      <c r="S512" t="s">
        <v>10</v>
      </c>
      <c r="T512" t="s">
        <v>773</v>
      </c>
      <c r="U512" t="s">
        <v>34</v>
      </c>
      <c r="V512" t="s">
        <v>10</v>
      </c>
      <c r="W512" t="s">
        <v>10</v>
      </c>
      <c r="X512" t="s">
        <v>20474</v>
      </c>
      <c r="Y512" t="s">
        <v>20444</v>
      </c>
      <c r="Z512" t="s">
        <v>20486</v>
      </c>
      <c r="AA512" t="s">
        <v>20450</v>
      </c>
    </row>
    <row r="513" spans="1:27" hidden="1" x14ac:dyDescent="0.2">
      <c r="A513" t="s">
        <v>1038</v>
      </c>
      <c r="B513" t="s">
        <v>1039</v>
      </c>
      <c r="C513" t="s">
        <v>1040</v>
      </c>
      <c r="D513" t="s">
        <v>1041</v>
      </c>
      <c r="E513" t="s">
        <v>1220</v>
      </c>
      <c r="F513" t="s">
        <v>1221</v>
      </c>
      <c r="G513" t="s">
        <v>475</v>
      </c>
      <c r="H513" s="2">
        <v>45796</v>
      </c>
      <c r="I513" s="2">
        <v>45810</v>
      </c>
      <c r="J513" t="s">
        <v>43</v>
      </c>
      <c r="K513" s="4">
        <v>-790.5</v>
      </c>
      <c r="L513" t="s">
        <v>9</v>
      </c>
      <c r="M513" s="4">
        <v>-790.5</v>
      </c>
      <c r="N513" t="s">
        <v>9</v>
      </c>
      <c r="O513" s="4">
        <v>-790.5</v>
      </c>
      <c r="P513" t="s">
        <v>10</v>
      </c>
      <c r="Q513" t="s">
        <v>10</v>
      </c>
      <c r="R513" t="s">
        <v>10</v>
      </c>
      <c r="S513" t="s">
        <v>10</v>
      </c>
      <c r="T513" t="s">
        <v>773</v>
      </c>
      <c r="U513" t="s">
        <v>34</v>
      </c>
      <c r="V513" t="s">
        <v>10</v>
      </c>
      <c r="W513" t="s">
        <v>10</v>
      </c>
      <c r="X513" t="s">
        <v>20474</v>
      </c>
      <c r="Y513" t="s">
        <v>20444</v>
      </c>
      <c r="Z513" t="s">
        <v>20486</v>
      </c>
      <c r="AA513" t="s">
        <v>20450</v>
      </c>
    </row>
    <row r="514" spans="1:27" hidden="1" x14ac:dyDescent="0.2">
      <c r="A514" t="s">
        <v>1038</v>
      </c>
      <c r="B514" t="s">
        <v>1039</v>
      </c>
      <c r="C514" t="s">
        <v>1040</v>
      </c>
      <c r="D514" t="s">
        <v>1041</v>
      </c>
      <c r="E514" t="s">
        <v>1222</v>
      </c>
      <c r="F514" t="s">
        <v>1223</v>
      </c>
      <c r="G514" t="s">
        <v>475</v>
      </c>
      <c r="H514" s="2">
        <v>45800</v>
      </c>
      <c r="I514" s="2">
        <v>45810</v>
      </c>
      <c r="J514" t="s">
        <v>43</v>
      </c>
      <c r="K514" s="4">
        <v>-2187.5100000000002</v>
      </c>
      <c r="L514" t="s">
        <v>9</v>
      </c>
      <c r="M514" s="4">
        <v>-2187.5100000000002</v>
      </c>
      <c r="N514" t="s">
        <v>9</v>
      </c>
      <c r="O514" s="4">
        <v>-2187.5100000000002</v>
      </c>
      <c r="P514" t="s">
        <v>10</v>
      </c>
      <c r="Q514" t="s">
        <v>10</v>
      </c>
      <c r="R514" t="s">
        <v>10</v>
      </c>
      <c r="S514" t="s">
        <v>10</v>
      </c>
      <c r="T514" t="s">
        <v>773</v>
      </c>
      <c r="U514" t="s">
        <v>34</v>
      </c>
      <c r="V514" t="s">
        <v>10</v>
      </c>
      <c r="W514" t="s">
        <v>10</v>
      </c>
      <c r="X514" t="s">
        <v>20474</v>
      </c>
      <c r="Y514" t="s">
        <v>20444</v>
      </c>
      <c r="Z514" t="s">
        <v>20486</v>
      </c>
      <c r="AA514" t="s">
        <v>20450</v>
      </c>
    </row>
    <row r="515" spans="1:27" hidden="1" x14ac:dyDescent="0.2">
      <c r="A515" t="s">
        <v>1038</v>
      </c>
      <c r="B515" t="s">
        <v>1039</v>
      </c>
      <c r="C515" t="s">
        <v>1040</v>
      </c>
      <c r="D515" t="s">
        <v>1041</v>
      </c>
      <c r="E515" t="s">
        <v>1224</v>
      </c>
      <c r="F515" t="s">
        <v>1225</v>
      </c>
      <c r="G515" t="s">
        <v>475</v>
      </c>
      <c r="H515" s="2">
        <v>45804</v>
      </c>
      <c r="I515" s="2">
        <v>45810</v>
      </c>
      <c r="J515" t="s">
        <v>43</v>
      </c>
      <c r="K515" s="4">
        <v>-179.58</v>
      </c>
      <c r="L515" t="s">
        <v>9</v>
      </c>
      <c r="M515" s="4">
        <v>-179.58</v>
      </c>
      <c r="N515" t="s">
        <v>9</v>
      </c>
      <c r="O515" s="4">
        <v>-179.58</v>
      </c>
      <c r="P515" t="s">
        <v>10</v>
      </c>
      <c r="Q515" t="s">
        <v>10</v>
      </c>
      <c r="R515" t="s">
        <v>10</v>
      </c>
      <c r="S515" t="s">
        <v>10</v>
      </c>
      <c r="T515" t="s">
        <v>773</v>
      </c>
      <c r="U515" t="s">
        <v>34</v>
      </c>
      <c r="V515" t="s">
        <v>10</v>
      </c>
      <c r="W515" t="s">
        <v>10</v>
      </c>
      <c r="X515" t="s">
        <v>20474</v>
      </c>
      <c r="Y515" t="s">
        <v>20444</v>
      </c>
      <c r="Z515" t="s">
        <v>20486</v>
      </c>
      <c r="AA515" t="s">
        <v>20450</v>
      </c>
    </row>
    <row r="516" spans="1:27" hidden="1" x14ac:dyDescent="0.2">
      <c r="A516" t="s">
        <v>1038</v>
      </c>
      <c r="B516" t="s">
        <v>1039</v>
      </c>
      <c r="C516" t="s">
        <v>1040</v>
      </c>
      <c r="D516" t="s">
        <v>1041</v>
      </c>
      <c r="E516" t="s">
        <v>1226</v>
      </c>
      <c r="F516" t="s">
        <v>1227</v>
      </c>
      <c r="G516" t="s">
        <v>475</v>
      </c>
      <c r="H516" s="2">
        <v>45804</v>
      </c>
      <c r="I516" s="2">
        <v>45810</v>
      </c>
      <c r="J516" t="s">
        <v>43</v>
      </c>
      <c r="K516" s="4">
        <v>-179.58</v>
      </c>
      <c r="L516" t="s">
        <v>9</v>
      </c>
      <c r="M516" s="4">
        <v>-179.58</v>
      </c>
      <c r="N516" t="s">
        <v>9</v>
      </c>
      <c r="O516" s="4">
        <v>-179.58</v>
      </c>
      <c r="P516" t="s">
        <v>10</v>
      </c>
      <c r="Q516" t="s">
        <v>10</v>
      </c>
      <c r="R516" t="s">
        <v>10</v>
      </c>
      <c r="S516" t="s">
        <v>10</v>
      </c>
      <c r="T516" t="s">
        <v>773</v>
      </c>
      <c r="U516" t="s">
        <v>34</v>
      </c>
      <c r="V516" t="s">
        <v>10</v>
      </c>
      <c r="W516" t="s">
        <v>10</v>
      </c>
      <c r="X516" t="s">
        <v>20474</v>
      </c>
      <c r="Y516" t="s">
        <v>20444</v>
      </c>
      <c r="Z516" t="s">
        <v>20486</v>
      </c>
      <c r="AA516" t="s">
        <v>20450</v>
      </c>
    </row>
    <row r="517" spans="1:27" hidden="1" x14ac:dyDescent="0.2">
      <c r="A517" t="s">
        <v>1038</v>
      </c>
      <c r="B517" t="s">
        <v>1039</v>
      </c>
      <c r="C517" t="s">
        <v>1040</v>
      </c>
      <c r="D517" t="s">
        <v>1041</v>
      </c>
      <c r="E517" t="s">
        <v>1228</v>
      </c>
      <c r="F517" t="s">
        <v>1229</v>
      </c>
      <c r="G517" t="s">
        <v>475</v>
      </c>
      <c r="H517" s="2">
        <v>45804</v>
      </c>
      <c r="I517" s="2">
        <v>45810</v>
      </c>
      <c r="J517" t="s">
        <v>43</v>
      </c>
      <c r="K517" s="4">
        <v>-968.91</v>
      </c>
      <c r="L517" t="s">
        <v>9</v>
      </c>
      <c r="M517" s="4">
        <v>-968.91</v>
      </c>
      <c r="N517" t="s">
        <v>9</v>
      </c>
      <c r="O517" s="4">
        <v>-968.91</v>
      </c>
      <c r="P517" t="s">
        <v>10</v>
      </c>
      <c r="Q517" t="s">
        <v>10</v>
      </c>
      <c r="R517" t="s">
        <v>10</v>
      </c>
      <c r="S517" t="s">
        <v>10</v>
      </c>
      <c r="T517" t="s">
        <v>773</v>
      </c>
      <c r="U517" t="s">
        <v>34</v>
      </c>
      <c r="V517" t="s">
        <v>10</v>
      </c>
      <c r="W517" t="s">
        <v>10</v>
      </c>
      <c r="X517" t="s">
        <v>20474</v>
      </c>
      <c r="Y517" t="s">
        <v>20444</v>
      </c>
      <c r="Z517" t="s">
        <v>20486</v>
      </c>
      <c r="AA517" t="s">
        <v>20450</v>
      </c>
    </row>
    <row r="518" spans="1:27" hidden="1" x14ac:dyDescent="0.2">
      <c r="A518" t="s">
        <v>1038</v>
      </c>
      <c r="B518" t="s">
        <v>1039</v>
      </c>
      <c r="C518" t="s">
        <v>1040</v>
      </c>
      <c r="D518" t="s">
        <v>1041</v>
      </c>
      <c r="E518" t="s">
        <v>1230</v>
      </c>
      <c r="F518" t="s">
        <v>1231</v>
      </c>
      <c r="G518" t="s">
        <v>475</v>
      </c>
      <c r="H518" s="2">
        <v>45804</v>
      </c>
      <c r="I518" s="2">
        <v>45810</v>
      </c>
      <c r="J518" t="s">
        <v>43</v>
      </c>
      <c r="K518" s="4">
        <v>-880.98</v>
      </c>
      <c r="L518" t="s">
        <v>9</v>
      </c>
      <c r="M518" s="4">
        <v>-880.98</v>
      </c>
      <c r="N518" t="s">
        <v>9</v>
      </c>
      <c r="O518" s="4">
        <v>-880.98</v>
      </c>
      <c r="P518" t="s">
        <v>10</v>
      </c>
      <c r="Q518" t="s">
        <v>10</v>
      </c>
      <c r="R518" t="s">
        <v>10</v>
      </c>
      <c r="S518" t="s">
        <v>10</v>
      </c>
      <c r="T518" t="s">
        <v>773</v>
      </c>
      <c r="U518" t="s">
        <v>34</v>
      </c>
      <c r="V518" t="s">
        <v>10</v>
      </c>
      <c r="W518" t="s">
        <v>10</v>
      </c>
      <c r="X518" t="s">
        <v>20474</v>
      </c>
      <c r="Y518" t="s">
        <v>20444</v>
      </c>
      <c r="Z518" t="s">
        <v>20486</v>
      </c>
      <c r="AA518" t="s">
        <v>20450</v>
      </c>
    </row>
    <row r="519" spans="1:27" hidden="1" x14ac:dyDescent="0.2">
      <c r="A519" t="s">
        <v>1038</v>
      </c>
      <c r="B519" t="s">
        <v>1039</v>
      </c>
      <c r="C519" t="s">
        <v>1040</v>
      </c>
      <c r="D519" t="s">
        <v>1041</v>
      </c>
      <c r="E519" t="s">
        <v>1232</v>
      </c>
      <c r="F519" t="s">
        <v>1233</v>
      </c>
      <c r="G519" t="s">
        <v>475</v>
      </c>
      <c r="H519" s="2">
        <v>45806</v>
      </c>
      <c r="I519" s="2">
        <v>45810</v>
      </c>
      <c r="J519" t="s">
        <v>43</v>
      </c>
      <c r="K519" s="4">
        <v>-880.98</v>
      </c>
      <c r="L519" t="s">
        <v>9</v>
      </c>
      <c r="M519" s="4">
        <v>-880.98</v>
      </c>
      <c r="N519" t="s">
        <v>9</v>
      </c>
      <c r="O519" s="4">
        <v>-880.98</v>
      </c>
      <c r="P519" t="s">
        <v>10</v>
      </c>
      <c r="Q519" t="s">
        <v>10</v>
      </c>
      <c r="R519" t="s">
        <v>10</v>
      </c>
      <c r="S519" t="s">
        <v>10</v>
      </c>
      <c r="T519" t="s">
        <v>773</v>
      </c>
      <c r="U519" t="s">
        <v>34</v>
      </c>
      <c r="V519" t="s">
        <v>10</v>
      </c>
      <c r="W519" t="s">
        <v>10</v>
      </c>
      <c r="X519" t="s">
        <v>20474</v>
      </c>
      <c r="Y519" t="s">
        <v>20444</v>
      </c>
      <c r="Z519" t="s">
        <v>20486</v>
      </c>
      <c r="AA519" t="s">
        <v>20450</v>
      </c>
    </row>
    <row r="520" spans="1:27" hidden="1" x14ac:dyDescent="0.2">
      <c r="A520" t="s">
        <v>1038</v>
      </c>
      <c r="B520" t="s">
        <v>1039</v>
      </c>
      <c r="C520" t="s">
        <v>1040</v>
      </c>
      <c r="D520" t="s">
        <v>1041</v>
      </c>
      <c r="E520" t="s">
        <v>1234</v>
      </c>
      <c r="F520" t="s">
        <v>1235</v>
      </c>
      <c r="G520" t="s">
        <v>475</v>
      </c>
      <c r="H520" s="2">
        <v>45806</v>
      </c>
      <c r="I520" s="2">
        <v>45810</v>
      </c>
      <c r="J520" t="s">
        <v>43</v>
      </c>
      <c r="K520" s="4">
        <v>-11248.2</v>
      </c>
      <c r="L520" t="s">
        <v>9</v>
      </c>
      <c r="M520" s="4">
        <v>-11248.2</v>
      </c>
      <c r="N520" t="s">
        <v>9</v>
      </c>
      <c r="O520" s="4">
        <v>-11248.2</v>
      </c>
      <c r="P520" t="s">
        <v>10</v>
      </c>
      <c r="Q520" t="s">
        <v>10</v>
      </c>
      <c r="R520" t="s">
        <v>10</v>
      </c>
      <c r="S520" t="s">
        <v>10</v>
      </c>
      <c r="T520" t="s">
        <v>773</v>
      </c>
      <c r="U520" t="s">
        <v>34</v>
      </c>
      <c r="V520" t="s">
        <v>10</v>
      </c>
      <c r="W520" t="s">
        <v>10</v>
      </c>
      <c r="X520" t="s">
        <v>20474</v>
      </c>
      <c r="Y520" t="s">
        <v>20444</v>
      </c>
      <c r="Z520" t="s">
        <v>20486</v>
      </c>
      <c r="AA520" t="s">
        <v>20450</v>
      </c>
    </row>
    <row r="521" spans="1:27" hidden="1" x14ac:dyDescent="0.2">
      <c r="A521" t="s">
        <v>1038</v>
      </c>
      <c r="B521" t="s">
        <v>1039</v>
      </c>
      <c r="C521" t="s">
        <v>1040</v>
      </c>
      <c r="D521" t="s">
        <v>1041</v>
      </c>
      <c r="E521" t="s">
        <v>1236</v>
      </c>
      <c r="F521" t="s">
        <v>1237</v>
      </c>
      <c r="G521" t="s">
        <v>475</v>
      </c>
      <c r="H521" s="2">
        <v>45806</v>
      </c>
      <c r="I521" s="2">
        <v>45810</v>
      </c>
      <c r="J521" t="s">
        <v>43</v>
      </c>
      <c r="K521" s="4">
        <v>-879.12</v>
      </c>
      <c r="L521" t="s">
        <v>9</v>
      </c>
      <c r="M521" s="4">
        <v>-879.12</v>
      </c>
      <c r="N521" t="s">
        <v>9</v>
      </c>
      <c r="O521" s="4">
        <v>-879.12</v>
      </c>
      <c r="P521" t="s">
        <v>10</v>
      </c>
      <c r="Q521" t="s">
        <v>10</v>
      </c>
      <c r="R521" t="s">
        <v>10</v>
      </c>
      <c r="S521" t="s">
        <v>10</v>
      </c>
      <c r="T521" t="s">
        <v>773</v>
      </c>
      <c r="U521" t="s">
        <v>34</v>
      </c>
      <c r="V521" t="s">
        <v>10</v>
      </c>
      <c r="W521" t="s">
        <v>10</v>
      </c>
      <c r="X521" t="s">
        <v>20474</v>
      </c>
      <c r="Y521" t="s">
        <v>20444</v>
      </c>
      <c r="Z521" t="s">
        <v>20486</v>
      </c>
      <c r="AA521" t="s">
        <v>20450</v>
      </c>
    </row>
    <row r="522" spans="1:27" hidden="1" x14ac:dyDescent="0.2">
      <c r="A522" t="s">
        <v>1038</v>
      </c>
      <c r="B522" t="s">
        <v>1039</v>
      </c>
      <c r="C522" t="s">
        <v>1040</v>
      </c>
      <c r="D522" t="s">
        <v>1041</v>
      </c>
      <c r="E522" t="s">
        <v>1238</v>
      </c>
      <c r="F522" t="s">
        <v>1239</v>
      </c>
      <c r="G522" t="s">
        <v>475</v>
      </c>
      <c r="H522" s="2">
        <v>45807</v>
      </c>
      <c r="I522" s="2">
        <v>45810</v>
      </c>
      <c r="J522" t="s">
        <v>43</v>
      </c>
      <c r="K522" s="4">
        <v>-708.72</v>
      </c>
      <c r="L522" t="s">
        <v>9</v>
      </c>
      <c r="M522" s="4">
        <v>-708.72</v>
      </c>
      <c r="N522" t="s">
        <v>9</v>
      </c>
      <c r="O522" s="4">
        <v>-708.72</v>
      </c>
      <c r="P522" t="s">
        <v>10</v>
      </c>
      <c r="Q522" t="s">
        <v>10</v>
      </c>
      <c r="R522" t="s">
        <v>10</v>
      </c>
      <c r="S522" t="s">
        <v>10</v>
      </c>
      <c r="T522" t="s">
        <v>773</v>
      </c>
      <c r="U522" t="s">
        <v>34</v>
      </c>
      <c r="V522" t="s">
        <v>10</v>
      </c>
      <c r="W522" t="s">
        <v>10</v>
      </c>
      <c r="X522" t="s">
        <v>20474</v>
      </c>
      <c r="Y522" t="s">
        <v>20444</v>
      </c>
      <c r="Z522" t="s">
        <v>20486</v>
      </c>
      <c r="AA522" t="s">
        <v>20450</v>
      </c>
    </row>
    <row r="523" spans="1:27" hidden="1" x14ac:dyDescent="0.2">
      <c r="A523" t="s">
        <v>1038</v>
      </c>
      <c r="B523" t="s">
        <v>1039</v>
      </c>
      <c r="C523" t="s">
        <v>1040</v>
      </c>
      <c r="D523" t="s">
        <v>1041</v>
      </c>
      <c r="E523" t="s">
        <v>1240</v>
      </c>
      <c r="F523" t="s">
        <v>1241</v>
      </c>
      <c r="G523" t="s">
        <v>475</v>
      </c>
      <c r="H523" s="2">
        <v>45807</v>
      </c>
      <c r="I523" s="2">
        <v>45810</v>
      </c>
      <c r="J523" t="s">
        <v>43</v>
      </c>
      <c r="K523" s="4">
        <v>-1080.81</v>
      </c>
      <c r="L523" t="s">
        <v>9</v>
      </c>
      <c r="M523" s="4">
        <v>-1080.81</v>
      </c>
      <c r="N523" t="s">
        <v>9</v>
      </c>
      <c r="O523" s="4">
        <v>-1080.81</v>
      </c>
      <c r="P523" t="s">
        <v>10</v>
      </c>
      <c r="Q523" t="s">
        <v>10</v>
      </c>
      <c r="R523" t="s">
        <v>10</v>
      </c>
      <c r="S523" t="s">
        <v>10</v>
      </c>
      <c r="T523" t="s">
        <v>773</v>
      </c>
      <c r="U523" t="s">
        <v>34</v>
      </c>
      <c r="V523" t="s">
        <v>10</v>
      </c>
      <c r="W523" t="s">
        <v>10</v>
      </c>
      <c r="X523" t="s">
        <v>20474</v>
      </c>
      <c r="Y523" t="s">
        <v>20444</v>
      </c>
      <c r="Z523" t="s">
        <v>20486</v>
      </c>
      <c r="AA523" t="s">
        <v>20450</v>
      </c>
    </row>
    <row r="524" spans="1:27" hidden="1" x14ac:dyDescent="0.2">
      <c r="A524" t="s">
        <v>1038</v>
      </c>
      <c r="B524" t="s">
        <v>1039</v>
      </c>
      <c r="C524" t="s">
        <v>1040</v>
      </c>
      <c r="D524" t="s">
        <v>1041</v>
      </c>
      <c r="E524" t="s">
        <v>1242</v>
      </c>
      <c r="F524" t="s">
        <v>1243</v>
      </c>
      <c r="G524" t="s">
        <v>475</v>
      </c>
      <c r="H524" s="2">
        <v>45807</v>
      </c>
      <c r="I524" s="2">
        <v>45810</v>
      </c>
      <c r="J524" t="s">
        <v>43</v>
      </c>
      <c r="K524" s="4">
        <v>-880.98</v>
      </c>
      <c r="L524" t="s">
        <v>9</v>
      </c>
      <c r="M524" s="4">
        <v>-880.98</v>
      </c>
      <c r="N524" t="s">
        <v>9</v>
      </c>
      <c r="O524" s="4">
        <v>-880.98</v>
      </c>
      <c r="P524" t="s">
        <v>10</v>
      </c>
      <c r="Q524" t="s">
        <v>10</v>
      </c>
      <c r="R524" t="s">
        <v>10</v>
      </c>
      <c r="S524" t="s">
        <v>10</v>
      </c>
      <c r="T524" t="s">
        <v>773</v>
      </c>
      <c r="U524" t="s">
        <v>34</v>
      </c>
      <c r="V524" t="s">
        <v>10</v>
      </c>
      <c r="W524" t="s">
        <v>10</v>
      </c>
      <c r="X524" t="s">
        <v>20474</v>
      </c>
      <c r="Y524" t="s">
        <v>20444</v>
      </c>
      <c r="Z524" t="s">
        <v>20486</v>
      </c>
      <c r="AA524" t="s">
        <v>20450</v>
      </c>
    </row>
    <row r="525" spans="1:27" hidden="1" x14ac:dyDescent="0.2">
      <c r="A525" t="s">
        <v>1038</v>
      </c>
      <c r="B525" t="s">
        <v>1039</v>
      </c>
      <c r="C525" t="s">
        <v>1040</v>
      </c>
      <c r="D525" t="s">
        <v>1041</v>
      </c>
      <c r="E525" t="s">
        <v>1244</v>
      </c>
      <c r="F525" t="s">
        <v>1245</v>
      </c>
      <c r="G525" t="s">
        <v>475</v>
      </c>
      <c r="H525" s="2">
        <v>45807</v>
      </c>
      <c r="I525" s="2">
        <v>45810</v>
      </c>
      <c r="J525" t="s">
        <v>43</v>
      </c>
      <c r="K525" s="4">
        <v>-1091.9100000000001</v>
      </c>
      <c r="L525" t="s">
        <v>9</v>
      </c>
      <c r="M525" s="4">
        <v>-1091.9100000000001</v>
      </c>
      <c r="N525" t="s">
        <v>9</v>
      </c>
      <c r="O525" s="4">
        <v>-1091.9100000000001</v>
      </c>
      <c r="P525" t="s">
        <v>10</v>
      </c>
      <c r="Q525" t="s">
        <v>10</v>
      </c>
      <c r="R525" t="s">
        <v>10</v>
      </c>
      <c r="S525" t="s">
        <v>10</v>
      </c>
      <c r="T525" t="s">
        <v>773</v>
      </c>
      <c r="U525" t="s">
        <v>34</v>
      </c>
      <c r="V525" t="s">
        <v>10</v>
      </c>
      <c r="W525" t="s">
        <v>10</v>
      </c>
      <c r="X525" t="s">
        <v>20474</v>
      </c>
      <c r="Y525" t="s">
        <v>20444</v>
      </c>
      <c r="Z525" t="s">
        <v>20486</v>
      </c>
      <c r="AA525" t="s">
        <v>20450</v>
      </c>
    </row>
    <row r="526" spans="1:27" hidden="1" x14ac:dyDescent="0.2">
      <c r="A526" t="s">
        <v>1038</v>
      </c>
      <c r="B526" t="s">
        <v>1039</v>
      </c>
      <c r="C526" t="s">
        <v>1040</v>
      </c>
      <c r="D526" t="s">
        <v>1041</v>
      </c>
      <c r="E526" t="s">
        <v>1246</v>
      </c>
      <c r="F526" t="s">
        <v>1247</v>
      </c>
      <c r="G526" t="s">
        <v>475</v>
      </c>
      <c r="H526" s="2">
        <v>45807</v>
      </c>
      <c r="I526" s="2">
        <v>45810</v>
      </c>
      <c r="J526" t="s">
        <v>43</v>
      </c>
      <c r="K526" s="4">
        <v>-3749.4</v>
      </c>
      <c r="L526" t="s">
        <v>9</v>
      </c>
      <c r="M526" s="4">
        <v>-3749.4</v>
      </c>
      <c r="N526" t="s">
        <v>9</v>
      </c>
      <c r="O526" s="4">
        <v>-3749.4</v>
      </c>
      <c r="P526" t="s">
        <v>10</v>
      </c>
      <c r="Q526" t="s">
        <v>10</v>
      </c>
      <c r="R526" t="s">
        <v>10</v>
      </c>
      <c r="S526" t="s">
        <v>10</v>
      </c>
      <c r="T526" t="s">
        <v>773</v>
      </c>
      <c r="U526" t="s">
        <v>34</v>
      </c>
      <c r="V526" t="s">
        <v>10</v>
      </c>
      <c r="W526" t="s">
        <v>10</v>
      </c>
      <c r="X526" t="s">
        <v>20474</v>
      </c>
      <c r="Y526" t="s">
        <v>20444</v>
      </c>
      <c r="Z526" t="s">
        <v>20486</v>
      </c>
      <c r="AA526" t="s">
        <v>20450</v>
      </c>
    </row>
    <row r="527" spans="1:27" hidden="1" x14ac:dyDescent="0.2">
      <c r="A527" t="s">
        <v>1038</v>
      </c>
      <c r="B527" t="s">
        <v>1039</v>
      </c>
      <c r="C527" t="s">
        <v>1040</v>
      </c>
      <c r="D527" t="s">
        <v>1041</v>
      </c>
      <c r="E527" t="s">
        <v>1248</v>
      </c>
      <c r="F527" t="s">
        <v>1249</v>
      </c>
      <c r="G527" t="s">
        <v>475</v>
      </c>
      <c r="H527" s="2">
        <v>45807</v>
      </c>
      <c r="I527" s="2">
        <v>45810</v>
      </c>
      <c r="J527" t="s">
        <v>43</v>
      </c>
      <c r="K527" s="4">
        <v>-4686.75</v>
      </c>
      <c r="L527" t="s">
        <v>9</v>
      </c>
      <c r="M527" s="4">
        <v>-4686.75</v>
      </c>
      <c r="N527" t="s">
        <v>9</v>
      </c>
      <c r="O527" s="4">
        <v>-4686.75</v>
      </c>
      <c r="P527" t="s">
        <v>10</v>
      </c>
      <c r="Q527" t="s">
        <v>10</v>
      </c>
      <c r="R527" t="s">
        <v>10</v>
      </c>
      <c r="S527" t="s">
        <v>10</v>
      </c>
      <c r="T527" t="s">
        <v>773</v>
      </c>
      <c r="U527" t="s">
        <v>34</v>
      </c>
      <c r="V527" t="s">
        <v>10</v>
      </c>
      <c r="W527" t="s">
        <v>10</v>
      </c>
      <c r="X527" t="s">
        <v>20474</v>
      </c>
      <c r="Y527" t="s">
        <v>20444</v>
      </c>
      <c r="Z527" t="s">
        <v>20486</v>
      </c>
      <c r="AA527" t="s">
        <v>20450</v>
      </c>
    </row>
    <row r="528" spans="1:27" hidden="1" x14ac:dyDescent="0.2">
      <c r="A528" t="s">
        <v>1038</v>
      </c>
      <c r="B528" t="s">
        <v>1039</v>
      </c>
      <c r="C528" t="s">
        <v>1040</v>
      </c>
      <c r="D528" t="s">
        <v>1041</v>
      </c>
      <c r="E528" t="s">
        <v>1250</v>
      </c>
      <c r="F528" t="s">
        <v>1251</v>
      </c>
      <c r="G528" t="s">
        <v>475</v>
      </c>
      <c r="H528" s="2">
        <v>45807</v>
      </c>
      <c r="I528" s="2">
        <v>45810</v>
      </c>
      <c r="J528" t="s">
        <v>43</v>
      </c>
      <c r="K528" s="4">
        <v>-925.02</v>
      </c>
      <c r="L528" t="s">
        <v>9</v>
      </c>
      <c r="M528" s="4">
        <v>-925.02</v>
      </c>
      <c r="N528" t="s">
        <v>9</v>
      </c>
      <c r="O528" s="4">
        <v>-925.02</v>
      </c>
      <c r="P528" t="s">
        <v>10</v>
      </c>
      <c r="Q528" t="s">
        <v>10</v>
      </c>
      <c r="R528" t="s">
        <v>10</v>
      </c>
      <c r="S528" t="s">
        <v>10</v>
      </c>
      <c r="T528" t="s">
        <v>773</v>
      </c>
      <c r="U528" t="s">
        <v>34</v>
      </c>
      <c r="V528" t="s">
        <v>10</v>
      </c>
      <c r="W528" t="s">
        <v>10</v>
      </c>
      <c r="X528" t="s">
        <v>20474</v>
      </c>
      <c r="Y528" t="s">
        <v>20444</v>
      </c>
      <c r="Z528" t="s">
        <v>20486</v>
      </c>
      <c r="AA528" t="s">
        <v>20450</v>
      </c>
    </row>
    <row r="529" spans="1:27" hidden="1" x14ac:dyDescent="0.2">
      <c r="A529" t="s">
        <v>1038</v>
      </c>
      <c r="B529" t="s">
        <v>1039</v>
      </c>
      <c r="C529" t="s">
        <v>1040</v>
      </c>
      <c r="D529" t="s">
        <v>1041</v>
      </c>
      <c r="E529" t="s">
        <v>1252</v>
      </c>
      <c r="F529" t="s">
        <v>1253</v>
      </c>
      <c r="G529" t="s">
        <v>475</v>
      </c>
      <c r="H529" s="2">
        <v>45807</v>
      </c>
      <c r="I529" s="2">
        <v>45810</v>
      </c>
      <c r="J529" t="s">
        <v>43</v>
      </c>
      <c r="K529" s="4">
        <v>-937.35</v>
      </c>
      <c r="L529" t="s">
        <v>9</v>
      </c>
      <c r="M529" s="4">
        <v>-937.35</v>
      </c>
      <c r="N529" t="s">
        <v>9</v>
      </c>
      <c r="O529" s="4">
        <v>-937.35</v>
      </c>
      <c r="P529" t="s">
        <v>10</v>
      </c>
      <c r="Q529" t="s">
        <v>10</v>
      </c>
      <c r="R529" t="s">
        <v>10</v>
      </c>
      <c r="S529" t="s">
        <v>10</v>
      </c>
      <c r="T529" t="s">
        <v>773</v>
      </c>
      <c r="U529" t="s">
        <v>34</v>
      </c>
      <c r="V529" t="s">
        <v>10</v>
      </c>
      <c r="W529" t="s">
        <v>10</v>
      </c>
      <c r="X529" t="s">
        <v>20474</v>
      </c>
      <c r="Y529" t="s">
        <v>20444</v>
      </c>
      <c r="Z529" t="s">
        <v>20486</v>
      </c>
      <c r="AA529" t="s">
        <v>20450</v>
      </c>
    </row>
    <row r="530" spans="1:27" hidden="1" x14ac:dyDescent="0.2">
      <c r="A530" t="s">
        <v>1038</v>
      </c>
      <c r="B530" t="s">
        <v>1039</v>
      </c>
      <c r="C530" t="s">
        <v>1040</v>
      </c>
      <c r="D530" t="s">
        <v>1041</v>
      </c>
      <c r="E530" t="s">
        <v>1254</v>
      </c>
      <c r="F530" t="s">
        <v>1255</v>
      </c>
      <c r="G530" t="s">
        <v>475</v>
      </c>
      <c r="H530" s="2">
        <v>45818</v>
      </c>
      <c r="I530" s="2">
        <v>45818</v>
      </c>
      <c r="J530" t="s">
        <v>43</v>
      </c>
      <c r="K530" s="4">
        <v>-880.98</v>
      </c>
      <c r="L530" t="s">
        <v>9</v>
      </c>
      <c r="M530" s="4">
        <v>-880.98</v>
      </c>
      <c r="N530" t="s">
        <v>9</v>
      </c>
      <c r="O530" s="4">
        <v>-880.98</v>
      </c>
      <c r="P530" t="s">
        <v>10</v>
      </c>
      <c r="Q530" t="s">
        <v>10</v>
      </c>
      <c r="R530" t="s">
        <v>10</v>
      </c>
      <c r="S530" t="s">
        <v>10</v>
      </c>
      <c r="T530" t="s">
        <v>476</v>
      </c>
      <c r="U530" t="s">
        <v>34</v>
      </c>
      <c r="V530" t="s">
        <v>10</v>
      </c>
      <c r="W530" t="s">
        <v>10</v>
      </c>
      <c r="X530" t="s">
        <v>20474</v>
      </c>
      <c r="Y530" t="s">
        <v>20444</v>
      </c>
      <c r="Z530" t="s">
        <v>20486</v>
      </c>
      <c r="AA530" t="s">
        <v>20450</v>
      </c>
    </row>
    <row r="531" spans="1:27" hidden="1" x14ac:dyDescent="0.2">
      <c r="A531" t="s">
        <v>1038</v>
      </c>
      <c r="B531" t="s">
        <v>1039</v>
      </c>
      <c r="C531" t="s">
        <v>1040</v>
      </c>
      <c r="D531" t="s">
        <v>1041</v>
      </c>
      <c r="E531" t="s">
        <v>1256</v>
      </c>
      <c r="F531" t="s">
        <v>1257</v>
      </c>
      <c r="G531" t="s">
        <v>475</v>
      </c>
      <c r="H531" s="2">
        <v>45818</v>
      </c>
      <c r="I531" s="2">
        <v>45818</v>
      </c>
      <c r="J531" t="s">
        <v>43</v>
      </c>
      <c r="K531" s="4">
        <v>-3249.09</v>
      </c>
      <c r="L531" t="s">
        <v>9</v>
      </c>
      <c r="M531" s="4">
        <v>-3249.09</v>
      </c>
      <c r="N531" t="s">
        <v>9</v>
      </c>
      <c r="O531" s="4">
        <v>-3249.09</v>
      </c>
      <c r="P531" t="s">
        <v>10</v>
      </c>
      <c r="Q531" t="s">
        <v>10</v>
      </c>
      <c r="R531" t="s">
        <v>10</v>
      </c>
      <c r="S531" t="s">
        <v>10</v>
      </c>
      <c r="T531" t="s">
        <v>476</v>
      </c>
      <c r="U531" t="s">
        <v>34</v>
      </c>
      <c r="V531" t="s">
        <v>10</v>
      </c>
      <c r="W531" t="s">
        <v>10</v>
      </c>
      <c r="X531" t="s">
        <v>20474</v>
      </c>
      <c r="Y531" t="s">
        <v>20444</v>
      </c>
      <c r="Z531" t="s">
        <v>20486</v>
      </c>
      <c r="AA531" t="s">
        <v>20450</v>
      </c>
    </row>
    <row r="532" spans="1:27" hidden="1" x14ac:dyDescent="0.2">
      <c r="A532" t="s">
        <v>1038</v>
      </c>
      <c r="B532" t="s">
        <v>1039</v>
      </c>
      <c r="C532" t="s">
        <v>1040</v>
      </c>
      <c r="D532" t="s">
        <v>1041</v>
      </c>
      <c r="E532" t="s">
        <v>1258</v>
      </c>
      <c r="F532" t="s">
        <v>1259</v>
      </c>
      <c r="G532" t="s">
        <v>475</v>
      </c>
      <c r="H532" s="2">
        <v>45818</v>
      </c>
      <c r="I532" s="2">
        <v>45818</v>
      </c>
      <c r="J532" t="s">
        <v>43</v>
      </c>
      <c r="K532" s="4">
        <v>-1114.47</v>
      </c>
      <c r="L532" t="s">
        <v>9</v>
      </c>
      <c r="M532" s="4">
        <v>-1114.47</v>
      </c>
      <c r="N532" t="s">
        <v>9</v>
      </c>
      <c r="O532" s="4">
        <v>-1114.47</v>
      </c>
      <c r="P532" t="s">
        <v>10</v>
      </c>
      <c r="Q532" t="s">
        <v>10</v>
      </c>
      <c r="R532" t="s">
        <v>10</v>
      </c>
      <c r="S532" t="s">
        <v>10</v>
      </c>
      <c r="T532" t="s">
        <v>476</v>
      </c>
      <c r="U532" t="s">
        <v>34</v>
      </c>
      <c r="V532" t="s">
        <v>10</v>
      </c>
      <c r="W532" t="s">
        <v>10</v>
      </c>
      <c r="X532" t="s">
        <v>20474</v>
      </c>
      <c r="Y532" t="s">
        <v>20444</v>
      </c>
      <c r="Z532" t="s">
        <v>20486</v>
      </c>
      <c r="AA532" t="s">
        <v>20450</v>
      </c>
    </row>
    <row r="533" spans="1:27" hidden="1" x14ac:dyDescent="0.2">
      <c r="A533" t="s">
        <v>1038</v>
      </c>
      <c r="B533" t="s">
        <v>1039</v>
      </c>
      <c r="C533" t="s">
        <v>1040</v>
      </c>
      <c r="D533" t="s">
        <v>1041</v>
      </c>
      <c r="E533" t="s">
        <v>1260</v>
      </c>
      <c r="F533" t="s">
        <v>1261</v>
      </c>
      <c r="G533" t="s">
        <v>475</v>
      </c>
      <c r="H533" s="2">
        <v>45818</v>
      </c>
      <c r="I533" s="2">
        <v>45818</v>
      </c>
      <c r="J533" t="s">
        <v>43</v>
      </c>
      <c r="K533" s="4">
        <v>-1087.47</v>
      </c>
      <c r="L533" t="s">
        <v>9</v>
      </c>
      <c r="M533" s="4">
        <v>-1087.47</v>
      </c>
      <c r="N533" t="s">
        <v>9</v>
      </c>
      <c r="O533" s="4">
        <v>-1087.47</v>
      </c>
      <c r="P533" t="s">
        <v>10</v>
      </c>
      <c r="Q533" t="s">
        <v>10</v>
      </c>
      <c r="R533" t="s">
        <v>10</v>
      </c>
      <c r="S533" t="s">
        <v>10</v>
      </c>
      <c r="T533" t="s">
        <v>476</v>
      </c>
      <c r="U533" t="s">
        <v>34</v>
      </c>
      <c r="V533" t="s">
        <v>10</v>
      </c>
      <c r="W533" t="s">
        <v>10</v>
      </c>
      <c r="X533" t="s">
        <v>20474</v>
      </c>
      <c r="Y533" t="s">
        <v>20444</v>
      </c>
      <c r="Z533" t="s">
        <v>20486</v>
      </c>
      <c r="AA533" t="s">
        <v>20450</v>
      </c>
    </row>
    <row r="534" spans="1:27" hidden="1" x14ac:dyDescent="0.2">
      <c r="A534" t="s">
        <v>1038</v>
      </c>
      <c r="B534" t="s">
        <v>1039</v>
      </c>
      <c r="C534" t="s">
        <v>1040</v>
      </c>
      <c r="D534" t="s">
        <v>1041</v>
      </c>
      <c r="E534" t="s">
        <v>1262</v>
      </c>
      <c r="F534" t="s">
        <v>1263</v>
      </c>
      <c r="G534" t="s">
        <v>475</v>
      </c>
      <c r="H534" s="2">
        <v>45820</v>
      </c>
      <c r="I534" s="2">
        <v>45820</v>
      </c>
      <c r="J534" t="s">
        <v>43</v>
      </c>
      <c r="K534" s="4">
        <v>-880.98</v>
      </c>
      <c r="L534" t="s">
        <v>9</v>
      </c>
      <c r="M534" s="4">
        <v>-880.98</v>
      </c>
      <c r="N534" t="s">
        <v>9</v>
      </c>
      <c r="O534" s="4">
        <v>-880.98</v>
      </c>
      <c r="P534" t="s">
        <v>10</v>
      </c>
      <c r="Q534" t="s">
        <v>10</v>
      </c>
      <c r="R534" t="s">
        <v>10</v>
      </c>
      <c r="S534" t="s">
        <v>10</v>
      </c>
      <c r="T534" t="s">
        <v>476</v>
      </c>
      <c r="U534" t="s">
        <v>34</v>
      </c>
      <c r="V534" t="s">
        <v>10</v>
      </c>
      <c r="W534" t="s">
        <v>10</v>
      </c>
      <c r="X534" t="s">
        <v>20474</v>
      </c>
      <c r="Y534" t="s">
        <v>20444</v>
      </c>
      <c r="Z534" t="s">
        <v>20486</v>
      </c>
      <c r="AA534" t="s">
        <v>20450</v>
      </c>
    </row>
    <row r="535" spans="1:27" hidden="1" x14ac:dyDescent="0.2">
      <c r="A535" t="s">
        <v>1038</v>
      </c>
      <c r="B535" t="s">
        <v>1039</v>
      </c>
      <c r="C535" t="s">
        <v>1040</v>
      </c>
      <c r="D535" t="s">
        <v>1041</v>
      </c>
      <c r="E535" t="s">
        <v>1264</v>
      </c>
      <c r="F535" t="s">
        <v>1265</v>
      </c>
      <c r="G535" t="s">
        <v>475</v>
      </c>
      <c r="H535" s="2">
        <v>45820</v>
      </c>
      <c r="I535" s="2">
        <v>45820</v>
      </c>
      <c r="J535" t="s">
        <v>43</v>
      </c>
      <c r="K535" s="4">
        <v>-879.12</v>
      </c>
      <c r="L535" t="s">
        <v>9</v>
      </c>
      <c r="M535" s="4">
        <v>-879.12</v>
      </c>
      <c r="N535" t="s">
        <v>9</v>
      </c>
      <c r="O535" s="4">
        <v>-879.12</v>
      </c>
      <c r="P535" t="s">
        <v>10</v>
      </c>
      <c r="Q535" t="s">
        <v>10</v>
      </c>
      <c r="R535" t="s">
        <v>10</v>
      </c>
      <c r="S535" t="s">
        <v>10</v>
      </c>
      <c r="T535" t="s">
        <v>476</v>
      </c>
      <c r="U535" t="s">
        <v>34</v>
      </c>
      <c r="V535" t="s">
        <v>10</v>
      </c>
      <c r="W535" t="s">
        <v>10</v>
      </c>
      <c r="X535" t="s">
        <v>20474</v>
      </c>
      <c r="Y535" t="s">
        <v>20444</v>
      </c>
      <c r="Z535" t="s">
        <v>20486</v>
      </c>
      <c r="AA535" t="s">
        <v>20450</v>
      </c>
    </row>
    <row r="536" spans="1:27" hidden="1" x14ac:dyDescent="0.2">
      <c r="A536" t="s">
        <v>1038</v>
      </c>
      <c r="B536" t="s">
        <v>1039</v>
      </c>
      <c r="C536" t="s">
        <v>1040</v>
      </c>
      <c r="D536" t="s">
        <v>1041</v>
      </c>
      <c r="E536" t="s">
        <v>1266</v>
      </c>
      <c r="F536" t="s">
        <v>1267</v>
      </c>
      <c r="G536" t="s">
        <v>475</v>
      </c>
      <c r="H536" s="2">
        <v>45820</v>
      </c>
      <c r="I536" s="2">
        <v>45820</v>
      </c>
      <c r="J536" t="s">
        <v>43</v>
      </c>
      <c r="K536" s="4">
        <v>-746.04</v>
      </c>
      <c r="L536" t="s">
        <v>9</v>
      </c>
      <c r="M536" s="4">
        <v>-746.04</v>
      </c>
      <c r="N536" t="s">
        <v>9</v>
      </c>
      <c r="O536" s="4">
        <v>-746.04</v>
      </c>
      <c r="P536" t="s">
        <v>10</v>
      </c>
      <c r="Q536" t="s">
        <v>10</v>
      </c>
      <c r="R536" t="s">
        <v>10</v>
      </c>
      <c r="S536" t="s">
        <v>10</v>
      </c>
      <c r="T536" t="s">
        <v>476</v>
      </c>
      <c r="U536" t="s">
        <v>34</v>
      </c>
      <c r="V536" t="s">
        <v>10</v>
      </c>
      <c r="W536" t="s">
        <v>10</v>
      </c>
      <c r="X536" t="s">
        <v>20474</v>
      </c>
      <c r="Y536" t="s">
        <v>20444</v>
      </c>
      <c r="Z536" t="s">
        <v>20486</v>
      </c>
      <c r="AA536" t="s">
        <v>20450</v>
      </c>
    </row>
    <row r="537" spans="1:27" hidden="1" x14ac:dyDescent="0.2">
      <c r="A537" t="s">
        <v>1038</v>
      </c>
      <c r="B537" t="s">
        <v>1039</v>
      </c>
      <c r="C537" t="s">
        <v>1040</v>
      </c>
      <c r="D537" t="s">
        <v>1041</v>
      </c>
      <c r="E537" t="s">
        <v>1268</v>
      </c>
      <c r="F537" t="s">
        <v>1269</v>
      </c>
      <c r="G537" t="s">
        <v>475</v>
      </c>
      <c r="H537" s="2">
        <v>45820</v>
      </c>
      <c r="I537" s="2">
        <v>45820</v>
      </c>
      <c r="J537" t="s">
        <v>43</v>
      </c>
      <c r="K537" s="4">
        <v>-718.26</v>
      </c>
      <c r="L537" t="s">
        <v>9</v>
      </c>
      <c r="M537" s="4">
        <v>-718.26</v>
      </c>
      <c r="N537" t="s">
        <v>9</v>
      </c>
      <c r="O537" s="4">
        <v>-718.26</v>
      </c>
      <c r="P537" t="s">
        <v>10</v>
      </c>
      <c r="Q537" t="s">
        <v>10</v>
      </c>
      <c r="R537" t="s">
        <v>10</v>
      </c>
      <c r="S537" t="s">
        <v>10</v>
      </c>
      <c r="T537" t="s">
        <v>476</v>
      </c>
      <c r="U537" t="s">
        <v>34</v>
      </c>
      <c r="V537" t="s">
        <v>10</v>
      </c>
      <c r="W537" t="s">
        <v>10</v>
      </c>
      <c r="X537" t="s">
        <v>20474</v>
      </c>
      <c r="Y537" t="s">
        <v>20444</v>
      </c>
      <c r="Z537" t="s">
        <v>20486</v>
      </c>
      <c r="AA537" t="s">
        <v>20450</v>
      </c>
    </row>
    <row r="538" spans="1:27" hidden="1" x14ac:dyDescent="0.2">
      <c r="A538" t="s">
        <v>1038</v>
      </c>
      <c r="B538" t="s">
        <v>1039</v>
      </c>
      <c r="C538" t="s">
        <v>1040</v>
      </c>
      <c r="D538" t="s">
        <v>1041</v>
      </c>
      <c r="E538" t="s">
        <v>1270</v>
      </c>
      <c r="F538" t="s">
        <v>1271</v>
      </c>
      <c r="G538" t="s">
        <v>475</v>
      </c>
      <c r="H538" s="2">
        <v>45824</v>
      </c>
      <c r="I538" s="2">
        <v>45824</v>
      </c>
      <c r="J538" t="s">
        <v>43</v>
      </c>
      <c r="K538" s="4">
        <v>-2196.39</v>
      </c>
      <c r="L538" t="s">
        <v>9</v>
      </c>
      <c r="M538" s="4">
        <v>-2196.39</v>
      </c>
      <c r="N538" t="s">
        <v>9</v>
      </c>
      <c r="O538" s="4">
        <v>-2196.39</v>
      </c>
      <c r="P538" t="s">
        <v>10</v>
      </c>
      <c r="Q538" t="s">
        <v>10</v>
      </c>
      <c r="R538" t="s">
        <v>10</v>
      </c>
      <c r="S538" t="s">
        <v>10</v>
      </c>
      <c r="T538" t="s">
        <v>476</v>
      </c>
      <c r="U538" t="s">
        <v>34</v>
      </c>
      <c r="V538" t="s">
        <v>10</v>
      </c>
      <c r="W538" t="s">
        <v>10</v>
      </c>
      <c r="X538" t="s">
        <v>20474</v>
      </c>
      <c r="Y538" t="s">
        <v>20444</v>
      </c>
      <c r="Z538" t="s">
        <v>20486</v>
      </c>
      <c r="AA538" t="s">
        <v>20450</v>
      </c>
    </row>
    <row r="539" spans="1:27" hidden="1" x14ac:dyDescent="0.2">
      <c r="A539" t="s">
        <v>1038</v>
      </c>
      <c r="B539" t="s">
        <v>1039</v>
      </c>
      <c r="C539" t="s">
        <v>1040</v>
      </c>
      <c r="D539" t="s">
        <v>1041</v>
      </c>
      <c r="E539" t="s">
        <v>1272</v>
      </c>
      <c r="F539" t="s">
        <v>1273</v>
      </c>
      <c r="G539" t="s">
        <v>475</v>
      </c>
      <c r="H539" s="2">
        <v>45827</v>
      </c>
      <c r="I539" s="2">
        <v>45827</v>
      </c>
      <c r="J539" t="s">
        <v>43</v>
      </c>
      <c r="K539" s="4">
        <v>-879.12</v>
      </c>
      <c r="L539" t="s">
        <v>9</v>
      </c>
      <c r="M539" s="4">
        <v>-879.12</v>
      </c>
      <c r="N539" t="s">
        <v>9</v>
      </c>
      <c r="O539" s="4">
        <v>-879.12</v>
      </c>
      <c r="P539" t="s">
        <v>10</v>
      </c>
      <c r="Q539" t="s">
        <v>10</v>
      </c>
      <c r="R539" t="s">
        <v>10</v>
      </c>
      <c r="S539" t="s">
        <v>10</v>
      </c>
      <c r="T539" t="s">
        <v>476</v>
      </c>
      <c r="U539" t="s">
        <v>34</v>
      </c>
      <c r="V539" t="s">
        <v>10</v>
      </c>
      <c r="W539" t="s">
        <v>10</v>
      </c>
      <c r="X539" t="s">
        <v>20474</v>
      </c>
      <c r="Y539" t="s">
        <v>20444</v>
      </c>
      <c r="Z539" t="s">
        <v>20486</v>
      </c>
      <c r="AA539" t="s">
        <v>20450</v>
      </c>
    </row>
    <row r="540" spans="1:27" hidden="1" x14ac:dyDescent="0.2">
      <c r="A540" t="s">
        <v>1038</v>
      </c>
      <c r="B540" t="s">
        <v>1039</v>
      </c>
      <c r="C540" t="s">
        <v>1040</v>
      </c>
      <c r="D540" t="s">
        <v>1041</v>
      </c>
      <c r="E540" t="s">
        <v>1274</v>
      </c>
      <c r="F540" t="s">
        <v>1275</v>
      </c>
      <c r="G540" t="s">
        <v>475</v>
      </c>
      <c r="H540" s="2">
        <v>45827</v>
      </c>
      <c r="I540" s="2">
        <v>45827</v>
      </c>
      <c r="J540" t="s">
        <v>43</v>
      </c>
      <c r="K540" s="4">
        <v>-879.12</v>
      </c>
      <c r="L540" t="s">
        <v>9</v>
      </c>
      <c r="M540" s="4">
        <v>-879.12</v>
      </c>
      <c r="N540" t="s">
        <v>9</v>
      </c>
      <c r="O540" s="4">
        <v>-879.12</v>
      </c>
      <c r="P540" t="s">
        <v>10</v>
      </c>
      <c r="Q540" t="s">
        <v>10</v>
      </c>
      <c r="R540" t="s">
        <v>10</v>
      </c>
      <c r="S540" t="s">
        <v>10</v>
      </c>
      <c r="T540" t="s">
        <v>476</v>
      </c>
      <c r="U540" t="s">
        <v>34</v>
      </c>
      <c r="V540" t="s">
        <v>10</v>
      </c>
      <c r="W540" t="s">
        <v>10</v>
      </c>
      <c r="X540" t="s">
        <v>20474</v>
      </c>
      <c r="Y540" t="s">
        <v>20444</v>
      </c>
      <c r="Z540" t="s">
        <v>20486</v>
      </c>
      <c r="AA540" t="s">
        <v>20450</v>
      </c>
    </row>
    <row r="541" spans="1:27" hidden="1" x14ac:dyDescent="0.2">
      <c r="A541" t="s">
        <v>1038</v>
      </c>
      <c r="B541" t="s">
        <v>1039</v>
      </c>
      <c r="C541" t="s">
        <v>1040</v>
      </c>
      <c r="D541" t="s">
        <v>1041</v>
      </c>
      <c r="E541" t="s">
        <v>1276</v>
      </c>
      <c r="F541" t="s">
        <v>1277</v>
      </c>
      <c r="G541" t="s">
        <v>475</v>
      </c>
      <c r="H541" s="2">
        <v>45827</v>
      </c>
      <c r="I541" s="2">
        <v>45827</v>
      </c>
      <c r="J541" t="s">
        <v>43</v>
      </c>
      <c r="K541" s="4">
        <v>-1095.9000000000001</v>
      </c>
      <c r="L541" t="s">
        <v>9</v>
      </c>
      <c r="M541" s="4">
        <v>-1095.9000000000001</v>
      </c>
      <c r="N541" t="s">
        <v>9</v>
      </c>
      <c r="O541" s="4">
        <v>-1095.9000000000001</v>
      </c>
      <c r="P541" t="s">
        <v>10</v>
      </c>
      <c r="Q541" t="s">
        <v>10</v>
      </c>
      <c r="R541" t="s">
        <v>10</v>
      </c>
      <c r="S541" t="s">
        <v>10</v>
      </c>
      <c r="T541" t="s">
        <v>476</v>
      </c>
      <c r="U541" t="s">
        <v>34</v>
      </c>
      <c r="V541" t="s">
        <v>10</v>
      </c>
      <c r="W541" t="s">
        <v>10</v>
      </c>
      <c r="X541" t="s">
        <v>20474</v>
      </c>
      <c r="Y541" t="s">
        <v>20444</v>
      </c>
      <c r="Z541" t="s">
        <v>20486</v>
      </c>
      <c r="AA541" t="s">
        <v>20450</v>
      </c>
    </row>
    <row r="542" spans="1:27" hidden="1" x14ac:dyDescent="0.2">
      <c r="A542" t="s">
        <v>1038</v>
      </c>
      <c r="B542" t="s">
        <v>1039</v>
      </c>
      <c r="C542" t="s">
        <v>1040</v>
      </c>
      <c r="D542" t="s">
        <v>1041</v>
      </c>
      <c r="E542" t="s">
        <v>1278</v>
      </c>
      <c r="F542" t="s">
        <v>1279</v>
      </c>
      <c r="G542" t="s">
        <v>475</v>
      </c>
      <c r="H542" s="2">
        <v>45827</v>
      </c>
      <c r="I542" s="2">
        <v>45827</v>
      </c>
      <c r="J542" t="s">
        <v>43</v>
      </c>
      <c r="K542" s="4">
        <v>-880.98</v>
      </c>
      <c r="L542" t="s">
        <v>9</v>
      </c>
      <c r="M542" s="4">
        <v>-880.98</v>
      </c>
      <c r="N542" t="s">
        <v>9</v>
      </c>
      <c r="O542" s="4">
        <v>-880.98</v>
      </c>
      <c r="P542" t="s">
        <v>10</v>
      </c>
      <c r="Q542" t="s">
        <v>10</v>
      </c>
      <c r="R542" t="s">
        <v>10</v>
      </c>
      <c r="S542" t="s">
        <v>10</v>
      </c>
      <c r="T542" t="s">
        <v>476</v>
      </c>
      <c r="U542" t="s">
        <v>34</v>
      </c>
      <c r="V542" t="s">
        <v>10</v>
      </c>
      <c r="W542" t="s">
        <v>10</v>
      </c>
      <c r="X542" t="s">
        <v>20474</v>
      </c>
      <c r="Y542" t="s">
        <v>20444</v>
      </c>
      <c r="Z542" t="s">
        <v>20486</v>
      </c>
      <c r="AA542" t="s">
        <v>20450</v>
      </c>
    </row>
    <row r="543" spans="1:27" hidden="1" x14ac:dyDescent="0.2">
      <c r="A543" t="s">
        <v>1038</v>
      </c>
      <c r="B543" t="s">
        <v>1039</v>
      </c>
      <c r="C543" t="s">
        <v>1040</v>
      </c>
      <c r="D543" t="s">
        <v>1041</v>
      </c>
      <c r="E543" t="s">
        <v>1280</v>
      </c>
      <c r="F543" t="s">
        <v>1281</v>
      </c>
      <c r="G543" t="s">
        <v>475</v>
      </c>
      <c r="H543" s="2">
        <v>45827</v>
      </c>
      <c r="I543" s="2">
        <v>45827</v>
      </c>
      <c r="J543" t="s">
        <v>43</v>
      </c>
      <c r="K543" s="4">
        <v>-880.98</v>
      </c>
      <c r="L543" t="s">
        <v>9</v>
      </c>
      <c r="M543" s="4">
        <v>-880.98</v>
      </c>
      <c r="N543" t="s">
        <v>9</v>
      </c>
      <c r="O543" s="4">
        <v>-880.98</v>
      </c>
      <c r="P543" t="s">
        <v>10</v>
      </c>
      <c r="Q543" t="s">
        <v>10</v>
      </c>
      <c r="R543" t="s">
        <v>10</v>
      </c>
      <c r="S543" t="s">
        <v>10</v>
      </c>
      <c r="T543" t="s">
        <v>476</v>
      </c>
      <c r="U543" t="s">
        <v>34</v>
      </c>
      <c r="V543" t="s">
        <v>10</v>
      </c>
      <c r="W543" t="s">
        <v>10</v>
      </c>
      <c r="X543" t="s">
        <v>20474</v>
      </c>
      <c r="Y543" t="s">
        <v>20444</v>
      </c>
      <c r="Z543" t="s">
        <v>20486</v>
      </c>
      <c r="AA543" t="s">
        <v>20450</v>
      </c>
    </row>
    <row r="544" spans="1:27" hidden="1" x14ac:dyDescent="0.2">
      <c r="A544" t="s">
        <v>1038</v>
      </c>
      <c r="B544" t="s">
        <v>1039</v>
      </c>
      <c r="C544" t="s">
        <v>1040</v>
      </c>
      <c r="D544" t="s">
        <v>1041</v>
      </c>
      <c r="E544" t="s">
        <v>1282</v>
      </c>
      <c r="F544" t="s">
        <v>1283</v>
      </c>
      <c r="G544" t="s">
        <v>475</v>
      </c>
      <c r="H544" s="2">
        <v>45832</v>
      </c>
      <c r="I544" s="2">
        <v>45832</v>
      </c>
      <c r="J544" t="s">
        <v>43</v>
      </c>
      <c r="K544" s="4">
        <v>-1488.96</v>
      </c>
      <c r="L544" t="s">
        <v>9</v>
      </c>
      <c r="M544" s="4">
        <v>-1488.96</v>
      </c>
      <c r="N544" t="s">
        <v>9</v>
      </c>
      <c r="O544" s="4">
        <v>-1488.96</v>
      </c>
      <c r="P544" t="s">
        <v>10</v>
      </c>
      <c r="Q544" t="s">
        <v>10</v>
      </c>
      <c r="R544" t="s">
        <v>10</v>
      </c>
      <c r="S544" t="s">
        <v>10</v>
      </c>
      <c r="T544" t="s">
        <v>476</v>
      </c>
      <c r="U544" t="s">
        <v>34</v>
      </c>
      <c r="V544" t="s">
        <v>10</v>
      </c>
      <c r="W544" t="s">
        <v>10</v>
      </c>
      <c r="X544" t="s">
        <v>20474</v>
      </c>
      <c r="Y544" t="s">
        <v>20444</v>
      </c>
      <c r="Z544" t="s">
        <v>20486</v>
      </c>
      <c r="AA544" t="s">
        <v>20450</v>
      </c>
    </row>
    <row r="545" spans="1:27" hidden="1" x14ac:dyDescent="0.2">
      <c r="A545" t="s">
        <v>1038</v>
      </c>
      <c r="B545" t="s">
        <v>1039</v>
      </c>
      <c r="C545" t="s">
        <v>1040</v>
      </c>
      <c r="D545" t="s">
        <v>1041</v>
      </c>
      <c r="E545" t="s">
        <v>1284</v>
      </c>
      <c r="F545" t="s">
        <v>1285</v>
      </c>
      <c r="G545" t="s">
        <v>475</v>
      </c>
      <c r="H545" s="2">
        <v>45834</v>
      </c>
      <c r="I545" s="2">
        <v>45834</v>
      </c>
      <c r="J545" t="s">
        <v>43</v>
      </c>
      <c r="K545" s="4">
        <v>-880.98</v>
      </c>
      <c r="L545" t="s">
        <v>9</v>
      </c>
      <c r="M545" s="4">
        <v>-880.98</v>
      </c>
      <c r="N545" t="s">
        <v>9</v>
      </c>
      <c r="O545" s="4">
        <v>-880.98</v>
      </c>
      <c r="P545" t="s">
        <v>10</v>
      </c>
      <c r="Q545" t="s">
        <v>10</v>
      </c>
      <c r="R545" t="s">
        <v>10</v>
      </c>
      <c r="S545" t="s">
        <v>10</v>
      </c>
      <c r="T545" t="s">
        <v>476</v>
      </c>
      <c r="U545" t="s">
        <v>34</v>
      </c>
      <c r="V545" t="s">
        <v>10</v>
      </c>
      <c r="W545" t="s">
        <v>10</v>
      </c>
      <c r="X545" t="s">
        <v>20474</v>
      </c>
      <c r="Y545" t="s">
        <v>20444</v>
      </c>
      <c r="Z545" t="s">
        <v>20486</v>
      </c>
      <c r="AA545" t="s">
        <v>20450</v>
      </c>
    </row>
    <row r="546" spans="1:27" hidden="1" x14ac:dyDescent="0.2">
      <c r="A546" t="s">
        <v>1038</v>
      </c>
      <c r="B546" t="s">
        <v>1039</v>
      </c>
      <c r="C546" t="s">
        <v>1040</v>
      </c>
      <c r="D546" t="s">
        <v>1041</v>
      </c>
      <c r="E546" t="s">
        <v>1286</v>
      </c>
      <c r="F546" t="s">
        <v>1287</v>
      </c>
      <c r="G546" t="s">
        <v>475</v>
      </c>
      <c r="H546" s="2">
        <v>45834</v>
      </c>
      <c r="I546" s="2">
        <v>45834</v>
      </c>
      <c r="J546" t="s">
        <v>43</v>
      </c>
      <c r="K546" s="4">
        <v>-880.98</v>
      </c>
      <c r="L546" t="s">
        <v>9</v>
      </c>
      <c r="M546" s="4">
        <v>-880.98</v>
      </c>
      <c r="N546" t="s">
        <v>9</v>
      </c>
      <c r="O546" s="4">
        <v>-880.98</v>
      </c>
      <c r="P546" t="s">
        <v>10</v>
      </c>
      <c r="Q546" t="s">
        <v>10</v>
      </c>
      <c r="R546" t="s">
        <v>10</v>
      </c>
      <c r="S546" t="s">
        <v>10</v>
      </c>
      <c r="T546" t="s">
        <v>476</v>
      </c>
      <c r="U546" t="s">
        <v>34</v>
      </c>
      <c r="V546" t="s">
        <v>10</v>
      </c>
      <c r="W546" t="s">
        <v>10</v>
      </c>
      <c r="X546" t="s">
        <v>20474</v>
      </c>
      <c r="Y546" t="s">
        <v>20444</v>
      </c>
      <c r="Z546" t="s">
        <v>20486</v>
      </c>
      <c r="AA546" t="s">
        <v>20450</v>
      </c>
    </row>
    <row r="547" spans="1:27" hidden="1" x14ac:dyDescent="0.2">
      <c r="A547" t="s">
        <v>1038</v>
      </c>
      <c r="B547" t="s">
        <v>1039</v>
      </c>
      <c r="C547" t="s">
        <v>1040</v>
      </c>
      <c r="D547" t="s">
        <v>1041</v>
      </c>
      <c r="E547" t="s">
        <v>1288</v>
      </c>
      <c r="F547" t="s">
        <v>1289</v>
      </c>
      <c r="G547" t="s">
        <v>475</v>
      </c>
      <c r="H547" s="2">
        <v>45834</v>
      </c>
      <c r="I547" s="2">
        <v>45834</v>
      </c>
      <c r="J547" t="s">
        <v>43</v>
      </c>
      <c r="K547" s="4">
        <v>-879.12</v>
      </c>
      <c r="L547" t="s">
        <v>9</v>
      </c>
      <c r="M547" s="4">
        <v>-879.12</v>
      </c>
      <c r="N547" t="s">
        <v>9</v>
      </c>
      <c r="O547" s="4">
        <v>-879.12</v>
      </c>
      <c r="P547" t="s">
        <v>10</v>
      </c>
      <c r="Q547" t="s">
        <v>10</v>
      </c>
      <c r="R547" t="s">
        <v>10</v>
      </c>
      <c r="S547" t="s">
        <v>10</v>
      </c>
      <c r="T547" t="s">
        <v>476</v>
      </c>
      <c r="U547" t="s">
        <v>34</v>
      </c>
      <c r="V547" t="s">
        <v>10</v>
      </c>
      <c r="W547" t="s">
        <v>10</v>
      </c>
      <c r="X547" t="s">
        <v>20474</v>
      </c>
      <c r="Y547" t="s">
        <v>20444</v>
      </c>
      <c r="Z547" t="s">
        <v>20486</v>
      </c>
      <c r="AA547" t="s">
        <v>20450</v>
      </c>
    </row>
    <row r="548" spans="1:27" hidden="1" x14ac:dyDescent="0.2">
      <c r="A548" t="s">
        <v>1038</v>
      </c>
      <c r="B548" t="s">
        <v>1039</v>
      </c>
      <c r="C548" t="s">
        <v>1040</v>
      </c>
      <c r="D548" t="s">
        <v>1041</v>
      </c>
      <c r="E548" t="s">
        <v>1290</v>
      </c>
      <c r="F548" t="s">
        <v>1291</v>
      </c>
      <c r="G548" t="s">
        <v>475</v>
      </c>
      <c r="H548" s="2">
        <v>45835</v>
      </c>
      <c r="I548" s="2">
        <v>45835</v>
      </c>
      <c r="J548" t="s">
        <v>43</v>
      </c>
      <c r="K548" s="4">
        <v>-880.98</v>
      </c>
      <c r="L548" t="s">
        <v>9</v>
      </c>
      <c r="M548" s="4">
        <v>-880.98</v>
      </c>
      <c r="N548" t="s">
        <v>9</v>
      </c>
      <c r="O548" s="4">
        <v>-880.98</v>
      </c>
      <c r="P548" t="s">
        <v>10</v>
      </c>
      <c r="Q548" t="s">
        <v>10</v>
      </c>
      <c r="R548" t="s">
        <v>10</v>
      </c>
      <c r="S548" t="s">
        <v>10</v>
      </c>
      <c r="T548" t="s">
        <v>476</v>
      </c>
      <c r="U548" t="s">
        <v>34</v>
      </c>
      <c r="V548" t="s">
        <v>10</v>
      </c>
      <c r="W548" t="s">
        <v>10</v>
      </c>
      <c r="X548" t="s">
        <v>20474</v>
      </c>
      <c r="Y548" t="s">
        <v>20444</v>
      </c>
      <c r="Z548" t="s">
        <v>20486</v>
      </c>
      <c r="AA548" t="s">
        <v>20450</v>
      </c>
    </row>
    <row r="549" spans="1:27" hidden="1" x14ac:dyDescent="0.2">
      <c r="A549" t="s">
        <v>1038</v>
      </c>
      <c r="B549" t="s">
        <v>1039</v>
      </c>
      <c r="C549" t="s">
        <v>1040</v>
      </c>
      <c r="D549" t="s">
        <v>1041</v>
      </c>
      <c r="E549" t="s">
        <v>1292</v>
      </c>
      <c r="F549" t="s">
        <v>1293</v>
      </c>
      <c r="G549" t="s">
        <v>475</v>
      </c>
      <c r="H549" s="2">
        <v>45835</v>
      </c>
      <c r="I549" s="2">
        <v>45835</v>
      </c>
      <c r="J549" t="s">
        <v>43</v>
      </c>
      <c r="K549" s="4">
        <v>-1117.47</v>
      </c>
      <c r="L549" t="s">
        <v>9</v>
      </c>
      <c r="M549" s="4">
        <v>-1117.47</v>
      </c>
      <c r="N549" t="s">
        <v>9</v>
      </c>
      <c r="O549" s="4">
        <v>-1117.47</v>
      </c>
      <c r="P549" t="s">
        <v>10</v>
      </c>
      <c r="Q549" t="s">
        <v>10</v>
      </c>
      <c r="R549" t="s">
        <v>10</v>
      </c>
      <c r="S549" t="s">
        <v>10</v>
      </c>
      <c r="T549" t="s">
        <v>476</v>
      </c>
      <c r="U549" t="s">
        <v>34</v>
      </c>
      <c r="V549" t="s">
        <v>10</v>
      </c>
      <c r="W549" t="s">
        <v>10</v>
      </c>
      <c r="X549" t="s">
        <v>20474</v>
      </c>
      <c r="Y549" t="s">
        <v>20444</v>
      </c>
      <c r="Z549" t="s">
        <v>20486</v>
      </c>
      <c r="AA549" t="s">
        <v>20450</v>
      </c>
    </row>
    <row r="550" spans="1:27" hidden="1" x14ac:dyDescent="0.2">
      <c r="A550" t="s">
        <v>1038</v>
      </c>
      <c r="B550" t="s">
        <v>1039</v>
      </c>
      <c r="C550" t="s">
        <v>1040</v>
      </c>
      <c r="D550" t="s">
        <v>1041</v>
      </c>
      <c r="E550" t="s">
        <v>1294</v>
      </c>
      <c r="F550" t="s">
        <v>1295</v>
      </c>
      <c r="G550" t="s">
        <v>475</v>
      </c>
      <c r="H550" s="2">
        <v>45838</v>
      </c>
      <c r="I550" s="2">
        <v>45838</v>
      </c>
      <c r="J550" t="s">
        <v>43</v>
      </c>
      <c r="K550" s="4">
        <v>-4686.75</v>
      </c>
      <c r="L550" t="s">
        <v>9</v>
      </c>
      <c r="M550" s="4">
        <v>-4686.75</v>
      </c>
      <c r="N550" t="s">
        <v>9</v>
      </c>
      <c r="O550" s="4">
        <v>-4686.75</v>
      </c>
      <c r="P550" t="s">
        <v>10</v>
      </c>
      <c r="Q550" t="s">
        <v>10</v>
      </c>
      <c r="R550" t="s">
        <v>10</v>
      </c>
      <c r="S550" t="s">
        <v>10</v>
      </c>
      <c r="T550" t="s">
        <v>476</v>
      </c>
      <c r="U550" t="s">
        <v>34</v>
      </c>
      <c r="V550" t="s">
        <v>10</v>
      </c>
      <c r="W550" t="s">
        <v>10</v>
      </c>
      <c r="X550" t="s">
        <v>20474</v>
      </c>
      <c r="Y550" t="s">
        <v>20444</v>
      </c>
      <c r="Z550" t="s">
        <v>20486</v>
      </c>
      <c r="AA550" t="s">
        <v>20450</v>
      </c>
    </row>
    <row r="551" spans="1:27" hidden="1" x14ac:dyDescent="0.2">
      <c r="A551" t="s">
        <v>1038</v>
      </c>
      <c r="B551" t="s">
        <v>1039</v>
      </c>
      <c r="C551" t="s">
        <v>1040</v>
      </c>
      <c r="D551" t="s">
        <v>1041</v>
      </c>
      <c r="E551" t="s">
        <v>1296</v>
      </c>
      <c r="F551" t="s">
        <v>1297</v>
      </c>
      <c r="G551" t="s">
        <v>475</v>
      </c>
      <c r="H551" s="2">
        <v>45838</v>
      </c>
      <c r="I551" s="2">
        <v>45838</v>
      </c>
      <c r="J551" t="s">
        <v>43</v>
      </c>
      <c r="K551" s="4">
        <v>-88.11</v>
      </c>
      <c r="L551" t="s">
        <v>9</v>
      </c>
      <c r="M551" s="4">
        <v>-88.11</v>
      </c>
      <c r="N551" t="s">
        <v>9</v>
      </c>
      <c r="O551" s="4">
        <v>-88.11</v>
      </c>
      <c r="P551" t="s">
        <v>10</v>
      </c>
      <c r="Q551" t="s">
        <v>10</v>
      </c>
      <c r="R551" t="s">
        <v>10</v>
      </c>
      <c r="S551" t="s">
        <v>10</v>
      </c>
      <c r="T551" t="s">
        <v>476</v>
      </c>
      <c r="U551" t="s">
        <v>34</v>
      </c>
      <c r="V551" t="s">
        <v>10</v>
      </c>
      <c r="W551" t="s">
        <v>10</v>
      </c>
      <c r="X551" t="s">
        <v>20474</v>
      </c>
      <c r="Y551" t="s">
        <v>20444</v>
      </c>
      <c r="Z551" t="s">
        <v>20486</v>
      </c>
      <c r="AA551" t="s">
        <v>20450</v>
      </c>
    </row>
    <row r="552" spans="1:27" hidden="1" x14ac:dyDescent="0.2">
      <c r="A552" t="s">
        <v>1038</v>
      </c>
      <c r="B552" t="s">
        <v>1039</v>
      </c>
      <c r="C552" t="s">
        <v>1040</v>
      </c>
      <c r="D552" t="s">
        <v>1041</v>
      </c>
      <c r="E552" t="s">
        <v>1298</v>
      </c>
      <c r="F552" t="s">
        <v>1299</v>
      </c>
      <c r="G552" t="s">
        <v>475</v>
      </c>
      <c r="H552" s="2">
        <v>45838</v>
      </c>
      <c r="I552" s="2">
        <v>45838</v>
      </c>
      <c r="J552" t="s">
        <v>43</v>
      </c>
      <c r="K552" s="4">
        <v>-115.53</v>
      </c>
      <c r="L552" t="s">
        <v>9</v>
      </c>
      <c r="M552" s="4">
        <v>-115.53</v>
      </c>
      <c r="N552" t="s">
        <v>9</v>
      </c>
      <c r="O552" s="4">
        <v>-115.53</v>
      </c>
      <c r="P552" t="s">
        <v>10</v>
      </c>
      <c r="Q552" t="s">
        <v>10</v>
      </c>
      <c r="R552" t="s">
        <v>10</v>
      </c>
      <c r="S552" t="s">
        <v>10</v>
      </c>
      <c r="T552" t="s">
        <v>476</v>
      </c>
      <c r="U552" t="s">
        <v>34</v>
      </c>
      <c r="V552" t="s">
        <v>10</v>
      </c>
      <c r="W552" t="s">
        <v>10</v>
      </c>
      <c r="X552" t="s">
        <v>20474</v>
      </c>
      <c r="Y552" t="s">
        <v>20444</v>
      </c>
      <c r="Z552" t="s">
        <v>20486</v>
      </c>
      <c r="AA552" t="s">
        <v>20450</v>
      </c>
    </row>
    <row r="553" spans="1:27" hidden="1" x14ac:dyDescent="0.2">
      <c r="A553" t="s">
        <v>1038</v>
      </c>
      <c r="B553" t="s">
        <v>1039</v>
      </c>
      <c r="C553" t="s">
        <v>1040</v>
      </c>
      <c r="D553" t="s">
        <v>1041</v>
      </c>
      <c r="E553" t="s">
        <v>1300</v>
      </c>
      <c r="F553" t="s">
        <v>1301</v>
      </c>
      <c r="G553" t="s">
        <v>475</v>
      </c>
      <c r="H553" s="2">
        <v>45838</v>
      </c>
      <c r="I553" s="2">
        <v>45838</v>
      </c>
      <c r="J553" t="s">
        <v>43</v>
      </c>
      <c r="K553" s="4">
        <v>-118.08</v>
      </c>
      <c r="L553" t="s">
        <v>9</v>
      </c>
      <c r="M553" s="4">
        <v>-118.08</v>
      </c>
      <c r="N553" t="s">
        <v>9</v>
      </c>
      <c r="O553" s="4">
        <v>-118.08</v>
      </c>
      <c r="P553" t="s">
        <v>10</v>
      </c>
      <c r="Q553" t="s">
        <v>10</v>
      </c>
      <c r="R553" t="s">
        <v>10</v>
      </c>
      <c r="S553" t="s">
        <v>10</v>
      </c>
      <c r="T553" t="s">
        <v>476</v>
      </c>
      <c r="U553" t="s">
        <v>34</v>
      </c>
      <c r="V553" t="s">
        <v>10</v>
      </c>
      <c r="W553" t="s">
        <v>10</v>
      </c>
      <c r="X553" t="s">
        <v>20474</v>
      </c>
      <c r="Y553" t="s">
        <v>20444</v>
      </c>
      <c r="Z553" t="s">
        <v>20486</v>
      </c>
      <c r="AA553" t="s">
        <v>20450</v>
      </c>
    </row>
    <row r="554" spans="1:27" hidden="1" x14ac:dyDescent="0.2">
      <c r="A554" t="s">
        <v>1038</v>
      </c>
      <c r="B554" t="s">
        <v>1039</v>
      </c>
      <c r="C554" t="s">
        <v>1040</v>
      </c>
      <c r="D554" t="s">
        <v>1041</v>
      </c>
      <c r="E554" t="s">
        <v>1302</v>
      </c>
      <c r="F554" t="s">
        <v>1303</v>
      </c>
      <c r="G554" t="s">
        <v>475</v>
      </c>
      <c r="H554" s="2">
        <v>45838</v>
      </c>
      <c r="I554" s="2">
        <v>45838</v>
      </c>
      <c r="J554" t="s">
        <v>43</v>
      </c>
      <c r="K554" s="4">
        <v>-118.68</v>
      </c>
      <c r="L554" t="s">
        <v>9</v>
      </c>
      <c r="M554" s="4">
        <v>-118.68</v>
      </c>
      <c r="N554" t="s">
        <v>9</v>
      </c>
      <c r="O554" s="4">
        <v>-118.68</v>
      </c>
      <c r="P554" t="s">
        <v>10</v>
      </c>
      <c r="Q554" t="s">
        <v>10</v>
      </c>
      <c r="R554" t="s">
        <v>10</v>
      </c>
      <c r="S554" t="s">
        <v>10</v>
      </c>
      <c r="T554" t="s">
        <v>476</v>
      </c>
      <c r="U554" t="s">
        <v>34</v>
      </c>
      <c r="V554" t="s">
        <v>10</v>
      </c>
      <c r="W554" t="s">
        <v>10</v>
      </c>
      <c r="X554" t="s">
        <v>20474</v>
      </c>
      <c r="Y554" t="s">
        <v>20444</v>
      </c>
      <c r="Z554" t="s">
        <v>20486</v>
      </c>
      <c r="AA554" t="s">
        <v>20450</v>
      </c>
    </row>
    <row r="555" spans="1:27" hidden="1" x14ac:dyDescent="0.2">
      <c r="A555" t="s">
        <v>1038</v>
      </c>
      <c r="B555" t="s">
        <v>1039</v>
      </c>
      <c r="C555" t="s">
        <v>1040</v>
      </c>
      <c r="D555" t="s">
        <v>1041</v>
      </c>
      <c r="E555" t="s">
        <v>1304</v>
      </c>
      <c r="F555" t="s">
        <v>1305</v>
      </c>
      <c r="G555" t="s">
        <v>475</v>
      </c>
      <c r="H555" s="2">
        <v>45838</v>
      </c>
      <c r="I555" s="2">
        <v>45838</v>
      </c>
      <c r="J555" t="s">
        <v>43</v>
      </c>
      <c r="K555" s="4">
        <v>-718.26</v>
      </c>
      <c r="L555" t="s">
        <v>9</v>
      </c>
      <c r="M555" s="4">
        <v>-718.26</v>
      </c>
      <c r="N555" t="s">
        <v>9</v>
      </c>
      <c r="O555" s="4">
        <v>-718.26</v>
      </c>
      <c r="P555" t="s">
        <v>10</v>
      </c>
      <c r="Q555" t="s">
        <v>10</v>
      </c>
      <c r="R555" t="s">
        <v>10</v>
      </c>
      <c r="S555" t="s">
        <v>10</v>
      </c>
      <c r="T555" t="s">
        <v>476</v>
      </c>
      <c r="U555" t="s">
        <v>34</v>
      </c>
      <c r="V555" t="s">
        <v>10</v>
      </c>
      <c r="W555" t="s">
        <v>10</v>
      </c>
      <c r="X555" t="s">
        <v>20474</v>
      </c>
      <c r="Y555" t="s">
        <v>20444</v>
      </c>
      <c r="Z555" t="s">
        <v>20486</v>
      </c>
      <c r="AA555" t="s">
        <v>20450</v>
      </c>
    </row>
    <row r="556" spans="1:27" hidden="1" x14ac:dyDescent="0.2">
      <c r="A556" t="s">
        <v>1038</v>
      </c>
      <c r="B556" t="s">
        <v>1039</v>
      </c>
      <c r="C556" t="s">
        <v>1040</v>
      </c>
      <c r="D556" t="s">
        <v>1041</v>
      </c>
      <c r="E556" t="s">
        <v>1306</v>
      </c>
      <c r="F556" t="s">
        <v>1307</v>
      </c>
      <c r="G556" t="s">
        <v>475</v>
      </c>
      <c r="H556" s="2">
        <v>45838</v>
      </c>
      <c r="I556" s="2">
        <v>45838</v>
      </c>
      <c r="J556" t="s">
        <v>43</v>
      </c>
      <c r="K556" s="4">
        <v>-11248.2</v>
      </c>
      <c r="L556" t="s">
        <v>9</v>
      </c>
      <c r="M556" s="4">
        <v>-11248.2</v>
      </c>
      <c r="N556" t="s">
        <v>9</v>
      </c>
      <c r="O556" s="4">
        <v>-11248.2</v>
      </c>
      <c r="P556" t="s">
        <v>10</v>
      </c>
      <c r="Q556" t="s">
        <v>10</v>
      </c>
      <c r="R556" t="s">
        <v>10</v>
      </c>
      <c r="S556" t="s">
        <v>10</v>
      </c>
      <c r="T556" t="s">
        <v>476</v>
      </c>
      <c r="U556" t="s">
        <v>34</v>
      </c>
      <c r="V556" t="s">
        <v>10</v>
      </c>
      <c r="W556" t="s">
        <v>10</v>
      </c>
      <c r="X556" t="s">
        <v>20474</v>
      </c>
      <c r="Y556" t="s">
        <v>20444</v>
      </c>
      <c r="Z556" t="s">
        <v>20486</v>
      </c>
      <c r="AA556" t="s">
        <v>20450</v>
      </c>
    </row>
    <row r="557" spans="1:27" hidden="1" x14ac:dyDescent="0.2">
      <c r="A557" t="s">
        <v>1038</v>
      </c>
      <c r="B557" t="s">
        <v>1039</v>
      </c>
      <c r="C557" t="s">
        <v>1040</v>
      </c>
      <c r="D557" t="s">
        <v>1041</v>
      </c>
      <c r="E557" t="s">
        <v>1308</v>
      </c>
      <c r="F557" t="s">
        <v>1309</v>
      </c>
      <c r="G557" t="s">
        <v>475</v>
      </c>
      <c r="H557" s="2">
        <v>45838</v>
      </c>
      <c r="I557" s="2">
        <v>45838</v>
      </c>
      <c r="J557" t="s">
        <v>43</v>
      </c>
      <c r="K557" s="4">
        <v>-2812.05</v>
      </c>
      <c r="L557" t="s">
        <v>9</v>
      </c>
      <c r="M557" s="4">
        <v>-2812.05</v>
      </c>
      <c r="N557" t="s">
        <v>9</v>
      </c>
      <c r="O557" s="4">
        <v>-2812.05</v>
      </c>
      <c r="P557" t="s">
        <v>10</v>
      </c>
      <c r="Q557" t="s">
        <v>10</v>
      </c>
      <c r="R557" t="s">
        <v>10</v>
      </c>
      <c r="S557" t="s">
        <v>10</v>
      </c>
      <c r="T557" t="s">
        <v>476</v>
      </c>
      <c r="U557" t="s">
        <v>34</v>
      </c>
      <c r="V557" t="s">
        <v>10</v>
      </c>
      <c r="W557" t="s">
        <v>10</v>
      </c>
      <c r="X557" t="s">
        <v>20474</v>
      </c>
      <c r="Y557" t="s">
        <v>20444</v>
      </c>
      <c r="Z557" t="s">
        <v>20486</v>
      </c>
      <c r="AA557" t="s">
        <v>20450</v>
      </c>
    </row>
    <row r="558" spans="1:27" hidden="1" x14ac:dyDescent="0.2">
      <c r="A558" t="s">
        <v>1038</v>
      </c>
      <c r="B558" t="s">
        <v>1039</v>
      </c>
      <c r="C558" t="s">
        <v>1040</v>
      </c>
      <c r="D558" t="s">
        <v>1041</v>
      </c>
      <c r="E558" t="s">
        <v>1310</v>
      </c>
      <c r="F558" t="s">
        <v>1311</v>
      </c>
      <c r="G558" t="s">
        <v>475</v>
      </c>
      <c r="H558" s="2">
        <v>45838</v>
      </c>
      <c r="I558" s="2">
        <v>45838</v>
      </c>
      <c r="J558" t="s">
        <v>43</v>
      </c>
      <c r="K558" s="4">
        <v>-858.93</v>
      </c>
      <c r="L558" t="s">
        <v>9</v>
      </c>
      <c r="M558" s="4">
        <v>-858.93</v>
      </c>
      <c r="N558" t="s">
        <v>9</v>
      </c>
      <c r="O558" s="4">
        <v>-858.93</v>
      </c>
      <c r="P558" t="s">
        <v>10</v>
      </c>
      <c r="Q558" t="s">
        <v>10</v>
      </c>
      <c r="R558" t="s">
        <v>10</v>
      </c>
      <c r="S558" t="s">
        <v>10</v>
      </c>
      <c r="T558" t="s">
        <v>476</v>
      </c>
      <c r="U558" t="s">
        <v>34</v>
      </c>
      <c r="V558" t="s">
        <v>10</v>
      </c>
      <c r="W558" t="s">
        <v>10</v>
      </c>
      <c r="X558" t="s">
        <v>20474</v>
      </c>
      <c r="Y558" t="s">
        <v>20444</v>
      </c>
      <c r="Z558" t="s">
        <v>20486</v>
      </c>
      <c r="AA558" t="s">
        <v>20450</v>
      </c>
    </row>
    <row r="559" spans="1:27" hidden="1" x14ac:dyDescent="0.2">
      <c r="A559" t="s">
        <v>1038</v>
      </c>
      <c r="B559" t="s">
        <v>1039</v>
      </c>
      <c r="C559" t="s">
        <v>1040</v>
      </c>
      <c r="D559" t="s">
        <v>1041</v>
      </c>
      <c r="E559" t="s">
        <v>10</v>
      </c>
      <c r="F559" t="s">
        <v>1312</v>
      </c>
      <c r="G559" t="s">
        <v>46</v>
      </c>
      <c r="H559" s="2">
        <v>45672</v>
      </c>
      <c r="I559" s="2">
        <v>45672</v>
      </c>
      <c r="J559" t="s">
        <v>43</v>
      </c>
      <c r="K559" s="4">
        <v>23951.85</v>
      </c>
      <c r="L559" t="s">
        <v>9</v>
      </c>
      <c r="M559" s="4">
        <v>23951.85</v>
      </c>
      <c r="N559" t="s">
        <v>9</v>
      </c>
      <c r="O559" s="4">
        <v>23951.85</v>
      </c>
      <c r="P559" t="s">
        <v>10</v>
      </c>
      <c r="Q559" t="s">
        <v>10</v>
      </c>
      <c r="R559" t="s">
        <v>1313</v>
      </c>
      <c r="S559" t="s">
        <v>10</v>
      </c>
      <c r="T559" t="s">
        <v>1018</v>
      </c>
      <c r="U559" t="s">
        <v>13</v>
      </c>
      <c r="V559" t="s">
        <v>10</v>
      </c>
      <c r="W559" t="s">
        <v>10</v>
      </c>
      <c r="X559" t="s">
        <v>20474</v>
      </c>
      <c r="Y559" t="s">
        <v>20444</v>
      </c>
      <c r="Z559" t="s">
        <v>20486</v>
      </c>
      <c r="AA559" t="s">
        <v>20450</v>
      </c>
    </row>
    <row r="560" spans="1:27" hidden="1" x14ac:dyDescent="0.2">
      <c r="A560" t="s">
        <v>1038</v>
      </c>
      <c r="B560" t="s">
        <v>1039</v>
      </c>
      <c r="C560" t="s">
        <v>1040</v>
      </c>
      <c r="D560" t="s">
        <v>1041</v>
      </c>
      <c r="E560" t="s">
        <v>10</v>
      </c>
      <c r="F560" t="s">
        <v>1314</v>
      </c>
      <c r="G560" t="s">
        <v>46</v>
      </c>
      <c r="H560" s="2">
        <v>45702</v>
      </c>
      <c r="I560" s="2">
        <v>45702</v>
      </c>
      <c r="J560" t="s">
        <v>43</v>
      </c>
      <c r="K560" s="4">
        <v>18401.91</v>
      </c>
      <c r="L560" t="s">
        <v>9</v>
      </c>
      <c r="M560" s="4">
        <v>18401.91</v>
      </c>
      <c r="N560" t="s">
        <v>9</v>
      </c>
      <c r="O560" s="4">
        <v>18401.91</v>
      </c>
      <c r="P560" t="s">
        <v>10</v>
      </c>
      <c r="Q560" t="s">
        <v>10</v>
      </c>
      <c r="R560" t="s">
        <v>1315</v>
      </c>
      <c r="S560" t="s">
        <v>10</v>
      </c>
      <c r="T560" t="s">
        <v>1018</v>
      </c>
      <c r="U560" t="s">
        <v>17</v>
      </c>
      <c r="V560" t="s">
        <v>10</v>
      </c>
      <c r="W560" t="s">
        <v>10</v>
      </c>
      <c r="X560" t="s">
        <v>20474</v>
      </c>
      <c r="Y560" t="s">
        <v>20444</v>
      </c>
      <c r="Z560" t="s">
        <v>20486</v>
      </c>
      <c r="AA560" t="s">
        <v>20450</v>
      </c>
    </row>
    <row r="561" spans="1:27" hidden="1" x14ac:dyDescent="0.2">
      <c r="A561" t="s">
        <v>1038</v>
      </c>
      <c r="B561" t="s">
        <v>1039</v>
      </c>
      <c r="C561" t="s">
        <v>1040</v>
      </c>
      <c r="D561" t="s">
        <v>1041</v>
      </c>
      <c r="E561" t="s">
        <v>1316</v>
      </c>
      <c r="F561" t="s">
        <v>1317</v>
      </c>
      <c r="G561" t="s">
        <v>42</v>
      </c>
      <c r="H561" s="2">
        <v>45719</v>
      </c>
      <c r="I561" s="2">
        <v>45719</v>
      </c>
      <c r="J561" t="s">
        <v>43</v>
      </c>
      <c r="K561" s="4">
        <v>566.82000000000005</v>
      </c>
      <c r="L561" t="s">
        <v>9</v>
      </c>
      <c r="M561" s="4">
        <v>571.28</v>
      </c>
      <c r="N561" t="s">
        <v>9</v>
      </c>
      <c r="O561" s="4">
        <v>571.28</v>
      </c>
      <c r="P561" t="s">
        <v>10</v>
      </c>
      <c r="Q561" t="s">
        <v>1316</v>
      </c>
      <c r="R561" t="s">
        <v>1316</v>
      </c>
      <c r="S561" t="s">
        <v>10</v>
      </c>
      <c r="T561" t="s">
        <v>44</v>
      </c>
      <c r="U561" t="s">
        <v>21</v>
      </c>
      <c r="V561" t="s">
        <v>10</v>
      </c>
      <c r="W561" t="s">
        <v>10</v>
      </c>
      <c r="X561" t="s">
        <v>20309</v>
      </c>
    </row>
    <row r="562" spans="1:27" hidden="1" x14ac:dyDescent="0.2">
      <c r="A562" t="s">
        <v>1038</v>
      </c>
      <c r="B562" t="s">
        <v>1039</v>
      </c>
      <c r="C562" t="s">
        <v>1040</v>
      </c>
      <c r="D562" t="s">
        <v>1041</v>
      </c>
      <c r="E562" t="s">
        <v>10</v>
      </c>
      <c r="F562" t="s">
        <v>1318</v>
      </c>
      <c r="G562" t="s">
        <v>46</v>
      </c>
      <c r="H562" s="2">
        <v>45729</v>
      </c>
      <c r="I562" s="2">
        <v>45729</v>
      </c>
      <c r="J562" t="s">
        <v>43</v>
      </c>
      <c r="K562" s="4">
        <v>23354.61</v>
      </c>
      <c r="L562" t="s">
        <v>9</v>
      </c>
      <c r="M562" s="4">
        <v>23354.61</v>
      </c>
      <c r="N562" t="s">
        <v>9</v>
      </c>
      <c r="O562" s="4">
        <v>23354.61</v>
      </c>
      <c r="P562" t="s">
        <v>10</v>
      </c>
      <c r="Q562" t="s">
        <v>10</v>
      </c>
      <c r="R562" t="s">
        <v>920</v>
      </c>
      <c r="S562" t="s">
        <v>10</v>
      </c>
      <c r="T562" t="s">
        <v>44</v>
      </c>
      <c r="U562" t="s">
        <v>21</v>
      </c>
      <c r="V562" t="s">
        <v>10</v>
      </c>
      <c r="W562" t="s">
        <v>10</v>
      </c>
      <c r="X562" t="s">
        <v>20309</v>
      </c>
    </row>
    <row r="563" spans="1:27" hidden="1" x14ac:dyDescent="0.2">
      <c r="A563" t="s">
        <v>1038</v>
      </c>
      <c r="B563" t="s">
        <v>1039</v>
      </c>
      <c r="C563" t="s">
        <v>1040</v>
      </c>
      <c r="D563" t="s">
        <v>1041</v>
      </c>
      <c r="E563" t="s">
        <v>10</v>
      </c>
      <c r="F563" t="s">
        <v>1319</v>
      </c>
      <c r="G563" t="s">
        <v>46</v>
      </c>
      <c r="H563" s="2">
        <v>45757</v>
      </c>
      <c r="I563" s="2">
        <v>45757</v>
      </c>
      <c r="J563" t="s">
        <v>43</v>
      </c>
      <c r="K563" s="4">
        <v>41736.39</v>
      </c>
      <c r="L563" t="s">
        <v>9</v>
      </c>
      <c r="M563" s="4">
        <v>41736.39</v>
      </c>
      <c r="N563" t="s">
        <v>9</v>
      </c>
      <c r="O563" s="4">
        <v>41736.39</v>
      </c>
      <c r="P563" t="s">
        <v>10</v>
      </c>
      <c r="Q563" t="s">
        <v>10</v>
      </c>
      <c r="R563" t="s">
        <v>922</v>
      </c>
      <c r="S563" t="s">
        <v>10</v>
      </c>
      <c r="T563" t="s">
        <v>44</v>
      </c>
      <c r="U563" t="s">
        <v>25</v>
      </c>
      <c r="V563" t="s">
        <v>10</v>
      </c>
      <c r="W563" t="s">
        <v>10</v>
      </c>
      <c r="X563" t="s">
        <v>20309</v>
      </c>
    </row>
    <row r="564" spans="1:27" hidden="1" x14ac:dyDescent="0.2">
      <c r="A564" t="s">
        <v>1038</v>
      </c>
      <c r="B564" t="s">
        <v>1039</v>
      </c>
      <c r="C564" t="s">
        <v>1040</v>
      </c>
      <c r="D564" t="s">
        <v>1041</v>
      </c>
      <c r="E564" t="s">
        <v>10</v>
      </c>
      <c r="F564" t="s">
        <v>1320</v>
      </c>
      <c r="G564" t="s">
        <v>46</v>
      </c>
      <c r="H564" s="2">
        <v>45793</v>
      </c>
      <c r="I564" s="2">
        <v>45793</v>
      </c>
      <c r="J564" t="s">
        <v>43</v>
      </c>
      <c r="K564" s="4">
        <v>35959.08</v>
      </c>
      <c r="L564" t="s">
        <v>9</v>
      </c>
      <c r="M564" s="4">
        <v>35959.08</v>
      </c>
      <c r="N564" t="s">
        <v>9</v>
      </c>
      <c r="O564" s="4">
        <v>35959.08</v>
      </c>
      <c r="P564" t="s">
        <v>10</v>
      </c>
      <c r="Q564" t="s">
        <v>10</v>
      </c>
      <c r="R564" t="s">
        <v>1321</v>
      </c>
      <c r="S564" t="s">
        <v>10</v>
      </c>
      <c r="T564" t="s">
        <v>44</v>
      </c>
      <c r="U564" t="s">
        <v>29</v>
      </c>
      <c r="V564" t="s">
        <v>10</v>
      </c>
      <c r="W564" t="s">
        <v>10</v>
      </c>
      <c r="X564" t="s">
        <v>20309</v>
      </c>
    </row>
    <row r="565" spans="1:27" hidden="1" x14ac:dyDescent="0.2">
      <c r="A565" t="s">
        <v>1038</v>
      </c>
      <c r="B565" t="s">
        <v>1039</v>
      </c>
      <c r="C565" t="s">
        <v>1040</v>
      </c>
      <c r="D565" t="s">
        <v>1041</v>
      </c>
      <c r="E565" t="s">
        <v>10</v>
      </c>
      <c r="F565" t="s">
        <v>1322</v>
      </c>
      <c r="G565" t="s">
        <v>46</v>
      </c>
      <c r="H565" s="2">
        <v>45821</v>
      </c>
      <c r="I565" s="2">
        <v>45821</v>
      </c>
      <c r="J565" t="s">
        <v>43</v>
      </c>
      <c r="K565" s="4">
        <v>38869.65</v>
      </c>
      <c r="L565" t="s">
        <v>9</v>
      </c>
      <c r="M565" s="4">
        <v>38869.65</v>
      </c>
      <c r="N565" t="s">
        <v>9</v>
      </c>
      <c r="O565" s="4">
        <v>38869.65</v>
      </c>
      <c r="P565" t="s">
        <v>10</v>
      </c>
      <c r="Q565" t="s">
        <v>10</v>
      </c>
      <c r="R565" t="s">
        <v>926</v>
      </c>
      <c r="S565" t="s">
        <v>10</v>
      </c>
      <c r="T565" t="s">
        <v>44</v>
      </c>
      <c r="U565" t="s">
        <v>34</v>
      </c>
      <c r="V565" t="s">
        <v>10</v>
      </c>
      <c r="W565" t="s">
        <v>10</v>
      </c>
      <c r="X565" t="s">
        <v>20309</v>
      </c>
    </row>
    <row r="566" spans="1:27" hidden="1" x14ac:dyDescent="0.2">
      <c r="A566" t="s">
        <v>1323</v>
      </c>
      <c r="B566" t="s">
        <v>1324</v>
      </c>
      <c r="C566" t="s">
        <v>1325</v>
      </c>
      <c r="D566" t="s">
        <v>1326</v>
      </c>
      <c r="E566" t="s">
        <v>1327</v>
      </c>
      <c r="F566" t="s">
        <v>1328</v>
      </c>
      <c r="G566" t="s">
        <v>475</v>
      </c>
      <c r="H566" s="2">
        <v>45678</v>
      </c>
      <c r="I566" s="2">
        <v>45678</v>
      </c>
      <c r="J566" t="s">
        <v>43</v>
      </c>
      <c r="K566" s="4">
        <v>-10020.75</v>
      </c>
      <c r="L566" t="s">
        <v>9</v>
      </c>
      <c r="M566" s="4">
        <v>-10020.75</v>
      </c>
      <c r="N566" t="s">
        <v>9</v>
      </c>
      <c r="O566" s="4">
        <v>-10020.75</v>
      </c>
      <c r="P566" t="s">
        <v>10</v>
      </c>
      <c r="Q566" t="s">
        <v>10</v>
      </c>
      <c r="R566" t="s">
        <v>10</v>
      </c>
      <c r="S566" t="s">
        <v>10</v>
      </c>
      <c r="T566" t="s">
        <v>476</v>
      </c>
      <c r="U566" t="s">
        <v>13</v>
      </c>
      <c r="V566" t="s">
        <v>10</v>
      </c>
      <c r="W566" t="s">
        <v>10</v>
      </c>
      <c r="X566" t="s">
        <v>20474</v>
      </c>
      <c r="Y566" s="74" t="s">
        <v>20444</v>
      </c>
      <c r="Z566" s="74" t="s">
        <v>20486</v>
      </c>
      <c r="AA566" s="74" t="s">
        <v>20447</v>
      </c>
    </row>
    <row r="567" spans="1:27" hidden="1" x14ac:dyDescent="0.2">
      <c r="A567" t="s">
        <v>1323</v>
      </c>
      <c r="B567" t="s">
        <v>1324</v>
      </c>
      <c r="C567" t="s">
        <v>1325</v>
      </c>
      <c r="D567" t="s">
        <v>1326</v>
      </c>
      <c r="E567" t="s">
        <v>1329</v>
      </c>
      <c r="F567" t="s">
        <v>1330</v>
      </c>
      <c r="G567" t="s">
        <v>475</v>
      </c>
      <c r="H567" s="2">
        <v>45715</v>
      </c>
      <c r="I567" s="2">
        <v>45715</v>
      </c>
      <c r="J567" t="s">
        <v>43</v>
      </c>
      <c r="K567" s="4">
        <v>-13148.01</v>
      </c>
      <c r="L567" t="s">
        <v>9</v>
      </c>
      <c r="M567" s="4">
        <v>-13148.01</v>
      </c>
      <c r="N567" t="s">
        <v>9</v>
      </c>
      <c r="O567" s="4">
        <v>-13148.01</v>
      </c>
      <c r="P567" t="s">
        <v>10</v>
      </c>
      <c r="Q567" t="s">
        <v>10</v>
      </c>
      <c r="R567" t="s">
        <v>10</v>
      </c>
      <c r="S567" t="s">
        <v>10</v>
      </c>
      <c r="T567" t="s">
        <v>476</v>
      </c>
      <c r="U567" t="s">
        <v>17</v>
      </c>
      <c r="V567" t="s">
        <v>10</v>
      </c>
      <c r="W567" t="s">
        <v>10</v>
      </c>
      <c r="X567" t="s">
        <v>20474</v>
      </c>
      <c r="Y567" s="74" t="s">
        <v>20444</v>
      </c>
      <c r="Z567" s="74" t="s">
        <v>20486</v>
      </c>
      <c r="AA567" s="74" t="s">
        <v>20447</v>
      </c>
    </row>
    <row r="568" spans="1:27" hidden="1" x14ac:dyDescent="0.2">
      <c r="A568" t="s">
        <v>1323</v>
      </c>
      <c r="B568" t="s">
        <v>1324</v>
      </c>
      <c r="C568" t="s">
        <v>1325</v>
      </c>
      <c r="D568" t="s">
        <v>1326</v>
      </c>
      <c r="E568" t="s">
        <v>1331</v>
      </c>
      <c r="F568" t="s">
        <v>1332</v>
      </c>
      <c r="G568" t="s">
        <v>475</v>
      </c>
      <c r="H568" s="2">
        <v>45747</v>
      </c>
      <c r="I568" s="2">
        <v>45747</v>
      </c>
      <c r="J568" t="s">
        <v>43</v>
      </c>
      <c r="K568" s="4">
        <v>-22238.97</v>
      </c>
      <c r="L568" t="s">
        <v>9</v>
      </c>
      <c r="M568" s="4">
        <v>-22238.97</v>
      </c>
      <c r="N568" t="s">
        <v>9</v>
      </c>
      <c r="O568" s="4">
        <v>-22238.97</v>
      </c>
      <c r="P568" t="s">
        <v>10</v>
      </c>
      <c r="Q568" t="s">
        <v>10</v>
      </c>
      <c r="R568" t="s">
        <v>10</v>
      </c>
      <c r="S568" t="s">
        <v>10</v>
      </c>
      <c r="T568" t="s">
        <v>624</v>
      </c>
      <c r="U568" t="s">
        <v>21</v>
      </c>
      <c r="V568" t="s">
        <v>10</v>
      </c>
      <c r="W568" t="s">
        <v>10</v>
      </c>
      <c r="X568" t="s">
        <v>20474</v>
      </c>
      <c r="Y568" s="74" t="s">
        <v>20444</v>
      </c>
      <c r="Z568" s="74" t="s">
        <v>20486</v>
      </c>
      <c r="AA568" s="74" t="s">
        <v>20447</v>
      </c>
    </row>
    <row r="569" spans="1:27" hidden="1" x14ac:dyDescent="0.2">
      <c r="A569" t="s">
        <v>1323</v>
      </c>
      <c r="B569" t="s">
        <v>1324</v>
      </c>
      <c r="C569" t="s">
        <v>1325</v>
      </c>
      <c r="D569" t="s">
        <v>1326</v>
      </c>
      <c r="E569" t="s">
        <v>1333</v>
      </c>
      <c r="F569" t="s">
        <v>1334</v>
      </c>
      <c r="G569" t="s">
        <v>475</v>
      </c>
      <c r="H569" s="2">
        <v>45777</v>
      </c>
      <c r="I569" s="2">
        <v>45777</v>
      </c>
      <c r="J569" t="s">
        <v>43</v>
      </c>
      <c r="K569" s="4">
        <v>-19895.07</v>
      </c>
      <c r="L569" t="s">
        <v>9</v>
      </c>
      <c r="M569" s="4">
        <v>-19895.07</v>
      </c>
      <c r="N569" t="s">
        <v>9</v>
      </c>
      <c r="O569" s="4">
        <v>-19895.07</v>
      </c>
      <c r="P569" t="s">
        <v>10</v>
      </c>
      <c r="Q569" t="s">
        <v>10</v>
      </c>
      <c r="R569" t="s">
        <v>10</v>
      </c>
      <c r="S569" t="s">
        <v>10</v>
      </c>
      <c r="T569" t="s">
        <v>624</v>
      </c>
      <c r="U569" t="s">
        <v>25</v>
      </c>
      <c r="V569" t="s">
        <v>10</v>
      </c>
      <c r="W569" t="s">
        <v>10</v>
      </c>
      <c r="X569" t="s">
        <v>20474</v>
      </c>
      <c r="Y569" s="74" t="s">
        <v>20444</v>
      </c>
      <c r="Z569" s="74" t="s">
        <v>20486</v>
      </c>
      <c r="AA569" s="74" t="s">
        <v>20447</v>
      </c>
    </row>
    <row r="570" spans="1:27" hidden="1" x14ac:dyDescent="0.2">
      <c r="A570" t="s">
        <v>1323</v>
      </c>
      <c r="B570" t="s">
        <v>1324</v>
      </c>
      <c r="C570" t="s">
        <v>1325</v>
      </c>
      <c r="D570" t="s">
        <v>1326</v>
      </c>
      <c r="E570" t="s">
        <v>1335</v>
      </c>
      <c r="F570" t="s">
        <v>1336</v>
      </c>
      <c r="G570" t="s">
        <v>475</v>
      </c>
      <c r="H570" s="2">
        <v>45797</v>
      </c>
      <c r="I570" s="2">
        <v>45797</v>
      </c>
      <c r="J570" t="s">
        <v>43</v>
      </c>
      <c r="K570" s="4">
        <v>-13390.56</v>
      </c>
      <c r="L570" t="s">
        <v>9</v>
      </c>
      <c r="M570" s="4">
        <v>-13390.56</v>
      </c>
      <c r="N570" t="s">
        <v>9</v>
      </c>
      <c r="O570" s="4">
        <v>-13390.56</v>
      </c>
      <c r="P570" t="s">
        <v>10</v>
      </c>
      <c r="Q570" t="s">
        <v>10</v>
      </c>
      <c r="R570" t="s">
        <v>10</v>
      </c>
      <c r="S570" t="s">
        <v>10</v>
      </c>
      <c r="T570" t="s">
        <v>537</v>
      </c>
      <c r="U570" t="s">
        <v>29</v>
      </c>
      <c r="V570" t="s">
        <v>10</v>
      </c>
      <c r="W570" t="s">
        <v>10</v>
      </c>
      <c r="X570" t="s">
        <v>20474</v>
      </c>
      <c r="Y570" s="74" t="s">
        <v>20444</v>
      </c>
      <c r="Z570" s="74" t="s">
        <v>20486</v>
      </c>
      <c r="AA570" s="74" t="s">
        <v>20447</v>
      </c>
    </row>
    <row r="571" spans="1:27" hidden="1" x14ac:dyDescent="0.2">
      <c r="A571" t="s">
        <v>1323</v>
      </c>
      <c r="B571" t="s">
        <v>1324</v>
      </c>
      <c r="C571" t="s">
        <v>1325</v>
      </c>
      <c r="D571" t="s">
        <v>1326</v>
      </c>
      <c r="E571" t="s">
        <v>1337</v>
      </c>
      <c r="F571" t="s">
        <v>1338</v>
      </c>
      <c r="G571" t="s">
        <v>475</v>
      </c>
      <c r="H571" s="2">
        <v>45838</v>
      </c>
      <c r="I571" s="2">
        <v>45838</v>
      </c>
      <c r="J571" t="s">
        <v>43</v>
      </c>
      <c r="K571" s="4">
        <v>-42797.16</v>
      </c>
      <c r="L571" t="s">
        <v>9</v>
      </c>
      <c r="M571" s="4">
        <v>-42797.16</v>
      </c>
      <c r="N571" t="s">
        <v>9</v>
      </c>
      <c r="O571" s="4">
        <v>-42797.16</v>
      </c>
      <c r="P571" t="s">
        <v>10</v>
      </c>
      <c r="Q571" t="s">
        <v>10</v>
      </c>
      <c r="R571" t="s">
        <v>10</v>
      </c>
      <c r="S571" t="s">
        <v>10</v>
      </c>
      <c r="T571" t="s">
        <v>476</v>
      </c>
      <c r="U571" t="s">
        <v>34</v>
      </c>
      <c r="V571" t="s">
        <v>10</v>
      </c>
      <c r="W571" t="s">
        <v>10</v>
      </c>
      <c r="X571" t="s">
        <v>20474</v>
      </c>
      <c r="Y571" s="74" t="s">
        <v>20444</v>
      </c>
      <c r="Z571" s="74" t="s">
        <v>20486</v>
      </c>
      <c r="AA571" s="74" t="s">
        <v>20447</v>
      </c>
    </row>
    <row r="572" spans="1:27" hidden="1" x14ac:dyDescent="0.2">
      <c r="A572" t="s">
        <v>1323</v>
      </c>
      <c r="B572" t="s">
        <v>1324</v>
      </c>
      <c r="C572" t="s">
        <v>1325</v>
      </c>
      <c r="D572" t="s">
        <v>1326</v>
      </c>
      <c r="E572" t="s">
        <v>10</v>
      </c>
      <c r="F572" t="s">
        <v>1339</v>
      </c>
      <c r="G572" t="s">
        <v>46</v>
      </c>
      <c r="H572" s="2">
        <v>45695</v>
      </c>
      <c r="I572" s="2">
        <v>45695</v>
      </c>
      <c r="J572" t="s">
        <v>43</v>
      </c>
      <c r="K572" s="4">
        <v>10020.75</v>
      </c>
      <c r="L572" t="s">
        <v>9</v>
      </c>
      <c r="M572" s="4">
        <v>10020.75</v>
      </c>
      <c r="N572" t="s">
        <v>9</v>
      </c>
      <c r="O572" s="4">
        <v>10020.75</v>
      </c>
      <c r="P572" t="s">
        <v>10</v>
      </c>
      <c r="Q572" t="s">
        <v>10</v>
      </c>
      <c r="R572" t="s">
        <v>918</v>
      </c>
      <c r="S572" t="s">
        <v>10</v>
      </c>
      <c r="T572" t="s">
        <v>44</v>
      </c>
      <c r="U572" t="s">
        <v>17</v>
      </c>
      <c r="V572" t="s">
        <v>10</v>
      </c>
      <c r="W572" t="s">
        <v>10</v>
      </c>
      <c r="X572" t="s">
        <v>20309</v>
      </c>
    </row>
    <row r="573" spans="1:27" hidden="1" x14ac:dyDescent="0.2">
      <c r="A573" t="s">
        <v>1323</v>
      </c>
      <c r="B573" t="s">
        <v>1324</v>
      </c>
      <c r="C573" t="s">
        <v>1325</v>
      </c>
      <c r="D573" t="s">
        <v>1326</v>
      </c>
      <c r="E573" t="s">
        <v>10</v>
      </c>
      <c r="F573" t="s">
        <v>1340</v>
      </c>
      <c r="G573" t="s">
        <v>46</v>
      </c>
      <c r="H573" s="2">
        <v>45723</v>
      </c>
      <c r="I573" s="2">
        <v>45723</v>
      </c>
      <c r="J573" t="s">
        <v>43</v>
      </c>
      <c r="K573" s="4">
        <v>13148.01</v>
      </c>
      <c r="L573" t="s">
        <v>9</v>
      </c>
      <c r="M573" s="4">
        <v>13148.01</v>
      </c>
      <c r="N573" t="s">
        <v>9</v>
      </c>
      <c r="O573" s="4">
        <v>13148.01</v>
      </c>
      <c r="P573" t="s">
        <v>10</v>
      </c>
      <c r="Q573" t="s">
        <v>10</v>
      </c>
      <c r="R573" t="s">
        <v>1341</v>
      </c>
      <c r="S573" t="s">
        <v>10</v>
      </c>
      <c r="T573" t="s">
        <v>44</v>
      </c>
      <c r="U573" t="s">
        <v>21</v>
      </c>
      <c r="V573" t="s">
        <v>10</v>
      </c>
      <c r="W573" t="s">
        <v>10</v>
      </c>
      <c r="X573" t="s">
        <v>20309</v>
      </c>
    </row>
    <row r="574" spans="1:27" hidden="1" x14ac:dyDescent="0.2">
      <c r="A574" t="s">
        <v>1323</v>
      </c>
      <c r="B574" t="s">
        <v>1324</v>
      </c>
      <c r="C574" t="s">
        <v>1325</v>
      </c>
      <c r="D574" t="s">
        <v>1326</v>
      </c>
      <c r="E574" t="s">
        <v>10</v>
      </c>
      <c r="F574" t="s">
        <v>1342</v>
      </c>
      <c r="G574" t="s">
        <v>46</v>
      </c>
      <c r="H574" s="2">
        <v>45757</v>
      </c>
      <c r="I574" s="2">
        <v>45757</v>
      </c>
      <c r="J574" t="s">
        <v>43</v>
      </c>
      <c r="K574" s="4">
        <v>22238.97</v>
      </c>
      <c r="L574" t="s">
        <v>9</v>
      </c>
      <c r="M574" s="4">
        <v>22238.97</v>
      </c>
      <c r="N574" t="s">
        <v>9</v>
      </c>
      <c r="O574" s="4">
        <v>22238.97</v>
      </c>
      <c r="P574" t="s">
        <v>10</v>
      </c>
      <c r="Q574" t="s">
        <v>10</v>
      </c>
      <c r="R574" t="s">
        <v>922</v>
      </c>
      <c r="S574" t="s">
        <v>10</v>
      </c>
      <c r="T574" t="s">
        <v>44</v>
      </c>
      <c r="U574" t="s">
        <v>25</v>
      </c>
      <c r="V574" t="s">
        <v>10</v>
      </c>
      <c r="W574" t="s">
        <v>10</v>
      </c>
      <c r="X574" t="s">
        <v>20309</v>
      </c>
    </row>
    <row r="575" spans="1:27" hidden="1" x14ac:dyDescent="0.2">
      <c r="A575" t="s">
        <v>1323</v>
      </c>
      <c r="B575" t="s">
        <v>1324</v>
      </c>
      <c r="C575" t="s">
        <v>1325</v>
      </c>
      <c r="D575" t="s">
        <v>1326</v>
      </c>
      <c r="E575" t="s">
        <v>10</v>
      </c>
      <c r="F575" t="s">
        <v>1343</v>
      </c>
      <c r="G575" t="s">
        <v>46</v>
      </c>
      <c r="H575" s="2">
        <v>45786</v>
      </c>
      <c r="I575" s="2">
        <v>45786</v>
      </c>
      <c r="J575" t="s">
        <v>43</v>
      </c>
      <c r="K575" s="4">
        <v>19895.07</v>
      </c>
      <c r="L575" t="s">
        <v>9</v>
      </c>
      <c r="M575" s="4">
        <v>19895.07</v>
      </c>
      <c r="N575" t="s">
        <v>9</v>
      </c>
      <c r="O575" s="4">
        <v>19895.07</v>
      </c>
      <c r="P575" t="s">
        <v>10</v>
      </c>
      <c r="Q575" t="s">
        <v>10</v>
      </c>
      <c r="R575" t="s">
        <v>924</v>
      </c>
      <c r="S575" t="s">
        <v>10</v>
      </c>
      <c r="T575" t="s">
        <v>44</v>
      </c>
      <c r="U575" t="s">
        <v>29</v>
      </c>
      <c r="V575" t="s">
        <v>10</v>
      </c>
      <c r="W575" t="s">
        <v>10</v>
      </c>
      <c r="X575" t="s">
        <v>20309</v>
      </c>
    </row>
    <row r="576" spans="1:27" hidden="1" x14ac:dyDescent="0.2">
      <c r="A576" t="s">
        <v>1323</v>
      </c>
      <c r="B576" t="s">
        <v>1324</v>
      </c>
      <c r="C576" t="s">
        <v>1325</v>
      </c>
      <c r="D576" t="s">
        <v>1326</v>
      </c>
      <c r="E576" t="s">
        <v>10</v>
      </c>
      <c r="F576" t="s">
        <v>1344</v>
      </c>
      <c r="G576" t="s">
        <v>46</v>
      </c>
      <c r="H576" s="2">
        <v>45807</v>
      </c>
      <c r="I576" s="2">
        <v>45807</v>
      </c>
      <c r="J576" t="s">
        <v>43</v>
      </c>
      <c r="K576" s="4">
        <v>13390.56</v>
      </c>
      <c r="L576" t="s">
        <v>9</v>
      </c>
      <c r="M576" s="4">
        <v>13390.56</v>
      </c>
      <c r="N576" t="s">
        <v>9</v>
      </c>
      <c r="O576" s="4">
        <v>13390.56</v>
      </c>
      <c r="P576" t="s">
        <v>10</v>
      </c>
      <c r="Q576" t="s">
        <v>10</v>
      </c>
      <c r="R576" t="s">
        <v>1345</v>
      </c>
      <c r="S576" t="s">
        <v>10</v>
      </c>
      <c r="T576" t="s">
        <v>44</v>
      </c>
      <c r="U576" t="s">
        <v>29</v>
      </c>
      <c r="V576" t="s">
        <v>10</v>
      </c>
      <c r="W576" t="s">
        <v>10</v>
      </c>
      <c r="X576" t="s">
        <v>20309</v>
      </c>
    </row>
    <row r="577" spans="1:27" hidden="1" x14ac:dyDescent="0.2">
      <c r="A577" t="s">
        <v>1323</v>
      </c>
      <c r="B577" t="s">
        <v>1324</v>
      </c>
      <c r="C577" t="s">
        <v>1325</v>
      </c>
      <c r="D577" t="s">
        <v>1326</v>
      </c>
      <c r="E577" t="s">
        <v>1346</v>
      </c>
      <c r="F577" t="s">
        <v>1347</v>
      </c>
      <c r="G577" t="s">
        <v>351</v>
      </c>
      <c r="H577" s="2">
        <v>45838</v>
      </c>
      <c r="I577" s="2">
        <v>45838</v>
      </c>
      <c r="J577" t="s">
        <v>43</v>
      </c>
      <c r="K577" s="4">
        <v>-42797.16</v>
      </c>
      <c r="L577" t="s">
        <v>9</v>
      </c>
      <c r="M577" s="4">
        <v>-42797.16</v>
      </c>
      <c r="N577" t="s">
        <v>9</v>
      </c>
      <c r="O577" s="98">
        <v>-42797.16</v>
      </c>
      <c r="P577" t="s">
        <v>10</v>
      </c>
      <c r="Q577" t="s">
        <v>1346</v>
      </c>
      <c r="R577" t="s">
        <v>1346</v>
      </c>
      <c r="S577" t="s">
        <v>10</v>
      </c>
      <c r="T577" t="s">
        <v>345</v>
      </c>
      <c r="U577" t="s">
        <v>34</v>
      </c>
      <c r="V577" t="s">
        <v>10</v>
      </c>
      <c r="W577" t="s">
        <v>10</v>
      </c>
    </row>
    <row r="578" spans="1:27" hidden="1" x14ac:dyDescent="0.2">
      <c r="A578" t="s">
        <v>1323</v>
      </c>
      <c r="B578" t="s">
        <v>1324</v>
      </c>
      <c r="C578" t="s">
        <v>1325</v>
      </c>
      <c r="D578" t="s">
        <v>1326</v>
      </c>
      <c r="E578" t="s">
        <v>1346</v>
      </c>
      <c r="F578" t="s">
        <v>1348</v>
      </c>
      <c r="G578" t="s">
        <v>351</v>
      </c>
      <c r="H578" s="2">
        <v>45838</v>
      </c>
      <c r="I578" s="2">
        <v>45838</v>
      </c>
      <c r="J578" t="s">
        <v>43</v>
      </c>
      <c r="K578" s="4">
        <v>42797.16</v>
      </c>
      <c r="L578" t="s">
        <v>9</v>
      </c>
      <c r="M578" s="4">
        <v>42797.16</v>
      </c>
      <c r="N578" t="s">
        <v>9</v>
      </c>
      <c r="O578" s="98">
        <v>42797.16</v>
      </c>
      <c r="P578" t="s">
        <v>10</v>
      </c>
      <c r="Q578" t="s">
        <v>1346</v>
      </c>
      <c r="R578" t="s">
        <v>1346</v>
      </c>
      <c r="S578" t="s">
        <v>10</v>
      </c>
      <c r="T578" t="s">
        <v>345</v>
      </c>
      <c r="U578" t="s">
        <v>34</v>
      </c>
      <c r="V578" t="s">
        <v>10</v>
      </c>
      <c r="W578" t="s">
        <v>10</v>
      </c>
    </row>
    <row r="579" spans="1:27" hidden="1" x14ac:dyDescent="0.2">
      <c r="A579" t="s">
        <v>1323</v>
      </c>
      <c r="B579" t="s">
        <v>1324</v>
      </c>
      <c r="C579" t="s">
        <v>1325</v>
      </c>
      <c r="D579" t="s">
        <v>1326</v>
      </c>
      <c r="E579" t="s">
        <v>467</v>
      </c>
      <c r="F579" t="s">
        <v>1349</v>
      </c>
      <c r="G579" t="s">
        <v>55</v>
      </c>
      <c r="H579" s="2">
        <v>45838</v>
      </c>
      <c r="I579" s="2">
        <v>45838</v>
      </c>
      <c r="J579" t="s">
        <v>43</v>
      </c>
      <c r="K579" s="4">
        <v>42797.16</v>
      </c>
      <c r="L579" t="s">
        <v>9</v>
      </c>
      <c r="M579" s="4">
        <v>42797.16</v>
      </c>
      <c r="N579" t="s">
        <v>9</v>
      </c>
      <c r="O579" s="98">
        <v>42797.16</v>
      </c>
      <c r="P579" t="s">
        <v>10</v>
      </c>
      <c r="Q579" t="s">
        <v>10</v>
      </c>
      <c r="R579" t="s">
        <v>467</v>
      </c>
      <c r="S579" t="s">
        <v>10</v>
      </c>
      <c r="T579" t="s">
        <v>345</v>
      </c>
      <c r="U579" t="s">
        <v>34</v>
      </c>
      <c r="V579" t="s">
        <v>10</v>
      </c>
      <c r="W579" t="s">
        <v>10</v>
      </c>
    </row>
    <row r="580" spans="1:27" hidden="1" x14ac:dyDescent="0.2">
      <c r="A580" t="s">
        <v>1323</v>
      </c>
      <c r="B580" t="s">
        <v>1324</v>
      </c>
      <c r="C580" t="s">
        <v>1325</v>
      </c>
      <c r="D580" t="s">
        <v>1326</v>
      </c>
      <c r="E580" t="s">
        <v>467</v>
      </c>
      <c r="F580" t="s">
        <v>1349</v>
      </c>
      <c r="G580" t="s">
        <v>55</v>
      </c>
      <c r="H580" s="2">
        <v>45838</v>
      </c>
      <c r="I580" s="2">
        <v>45838</v>
      </c>
      <c r="J580" t="s">
        <v>43</v>
      </c>
      <c r="K580" s="4">
        <v>-42797.16</v>
      </c>
      <c r="L580" t="s">
        <v>9</v>
      </c>
      <c r="M580" s="4">
        <v>-42797.16</v>
      </c>
      <c r="N580" t="s">
        <v>9</v>
      </c>
      <c r="O580" s="98">
        <v>-42797.16</v>
      </c>
      <c r="P580" t="s">
        <v>10</v>
      </c>
      <c r="Q580" t="s">
        <v>10</v>
      </c>
      <c r="R580" t="s">
        <v>467</v>
      </c>
      <c r="S580" t="s">
        <v>10</v>
      </c>
      <c r="T580" t="s">
        <v>345</v>
      </c>
      <c r="U580" t="s">
        <v>34</v>
      </c>
      <c r="V580" t="s">
        <v>10</v>
      </c>
      <c r="W580" t="s">
        <v>10</v>
      </c>
    </row>
    <row r="581" spans="1:27" hidden="1" x14ac:dyDescent="0.2">
      <c r="A581" t="s">
        <v>1323</v>
      </c>
      <c r="B581" t="s">
        <v>1324</v>
      </c>
      <c r="C581" t="s">
        <v>1325</v>
      </c>
      <c r="D581" t="s">
        <v>1326</v>
      </c>
      <c r="E581" t="s">
        <v>467</v>
      </c>
      <c r="F581" t="s">
        <v>1350</v>
      </c>
      <c r="G581" t="s">
        <v>55</v>
      </c>
      <c r="H581" s="2">
        <v>45838</v>
      </c>
      <c r="I581" s="2">
        <v>45838</v>
      </c>
      <c r="J581" t="s">
        <v>43</v>
      </c>
      <c r="K581" s="4">
        <v>42797.16</v>
      </c>
      <c r="L581" t="s">
        <v>9</v>
      </c>
      <c r="M581" s="4">
        <v>42797.16</v>
      </c>
      <c r="N581" t="s">
        <v>9</v>
      </c>
      <c r="O581" s="98">
        <v>42797.16</v>
      </c>
      <c r="P581" t="s">
        <v>10</v>
      </c>
      <c r="Q581" t="s">
        <v>10</v>
      </c>
      <c r="R581" t="s">
        <v>467</v>
      </c>
      <c r="S581" t="s">
        <v>10</v>
      </c>
      <c r="T581" t="s">
        <v>345</v>
      </c>
      <c r="U581" t="s">
        <v>34</v>
      </c>
      <c r="V581" t="s">
        <v>10</v>
      </c>
      <c r="W581" t="s">
        <v>10</v>
      </c>
    </row>
    <row r="582" spans="1:27" hidden="1" x14ac:dyDescent="0.2">
      <c r="A582" t="s">
        <v>1323</v>
      </c>
      <c r="B582" t="s">
        <v>1324</v>
      </c>
      <c r="C582" t="s">
        <v>1325</v>
      </c>
      <c r="D582" t="s">
        <v>1326</v>
      </c>
      <c r="E582" t="s">
        <v>467</v>
      </c>
      <c r="F582" t="s">
        <v>1350</v>
      </c>
      <c r="G582" t="s">
        <v>55</v>
      </c>
      <c r="H582" s="2">
        <v>45838</v>
      </c>
      <c r="I582" s="2">
        <v>45838</v>
      </c>
      <c r="J582" t="s">
        <v>43</v>
      </c>
      <c r="K582" s="4">
        <v>-42797.16</v>
      </c>
      <c r="L582" t="s">
        <v>9</v>
      </c>
      <c r="M582" s="4">
        <v>-42797.16</v>
      </c>
      <c r="N582" t="s">
        <v>9</v>
      </c>
      <c r="O582" s="98">
        <v>-42797.16</v>
      </c>
      <c r="P582" t="s">
        <v>10</v>
      </c>
      <c r="Q582" t="s">
        <v>10</v>
      </c>
      <c r="R582" t="s">
        <v>467</v>
      </c>
      <c r="S582" t="s">
        <v>10</v>
      </c>
      <c r="T582" t="s">
        <v>345</v>
      </c>
      <c r="U582" t="s">
        <v>34</v>
      </c>
      <c r="V582" t="s">
        <v>10</v>
      </c>
      <c r="W582" t="s">
        <v>10</v>
      </c>
    </row>
    <row r="583" spans="1:27" hidden="1" x14ac:dyDescent="0.2">
      <c r="A583" t="s">
        <v>1323</v>
      </c>
      <c r="B583" t="s">
        <v>1324</v>
      </c>
      <c r="C583" t="s">
        <v>1325</v>
      </c>
      <c r="D583" t="s">
        <v>1326</v>
      </c>
      <c r="E583" t="s">
        <v>467</v>
      </c>
      <c r="F583" t="s">
        <v>1350</v>
      </c>
      <c r="G583" t="s">
        <v>55</v>
      </c>
      <c r="H583" s="2">
        <v>45838</v>
      </c>
      <c r="I583" s="2">
        <v>45838</v>
      </c>
      <c r="J583" t="s">
        <v>43</v>
      </c>
      <c r="K583" s="4">
        <v>42797.16</v>
      </c>
      <c r="L583" t="s">
        <v>9</v>
      </c>
      <c r="M583" s="4">
        <v>42797.16</v>
      </c>
      <c r="N583" t="s">
        <v>9</v>
      </c>
      <c r="O583" s="98">
        <v>42797.16</v>
      </c>
      <c r="P583" t="s">
        <v>10</v>
      </c>
      <c r="Q583" t="s">
        <v>10</v>
      </c>
      <c r="R583" t="s">
        <v>467</v>
      </c>
      <c r="S583" t="s">
        <v>10</v>
      </c>
      <c r="T583" t="s">
        <v>345</v>
      </c>
      <c r="U583" t="s">
        <v>34</v>
      </c>
      <c r="V583" t="s">
        <v>10</v>
      </c>
      <c r="W583" t="s">
        <v>10</v>
      </c>
    </row>
    <row r="584" spans="1:27" hidden="1" x14ac:dyDescent="0.2">
      <c r="A584" t="s">
        <v>1323</v>
      </c>
      <c r="B584" t="s">
        <v>1324</v>
      </c>
      <c r="C584" t="s">
        <v>1325</v>
      </c>
      <c r="D584" t="s">
        <v>1326</v>
      </c>
      <c r="E584" t="s">
        <v>467</v>
      </c>
      <c r="F584" t="s">
        <v>1350</v>
      </c>
      <c r="G584" t="s">
        <v>55</v>
      </c>
      <c r="H584" s="2">
        <v>45838</v>
      </c>
      <c r="I584" s="2">
        <v>45838</v>
      </c>
      <c r="J584" t="s">
        <v>43</v>
      </c>
      <c r="K584" s="4">
        <v>-42797.16</v>
      </c>
      <c r="L584" t="s">
        <v>9</v>
      </c>
      <c r="M584" s="4">
        <v>-42797.16</v>
      </c>
      <c r="N584" t="s">
        <v>9</v>
      </c>
      <c r="O584" s="98">
        <v>-42797.16</v>
      </c>
      <c r="P584" t="s">
        <v>10</v>
      </c>
      <c r="Q584" t="s">
        <v>10</v>
      </c>
      <c r="R584" t="s">
        <v>467</v>
      </c>
      <c r="S584" t="s">
        <v>10</v>
      </c>
      <c r="T584" t="s">
        <v>345</v>
      </c>
      <c r="U584" t="s">
        <v>34</v>
      </c>
      <c r="V584" t="s">
        <v>10</v>
      </c>
      <c r="W584" t="s">
        <v>10</v>
      </c>
    </row>
    <row r="585" spans="1:27" hidden="1" x14ac:dyDescent="0.2">
      <c r="A585" t="s">
        <v>1351</v>
      </c>
      <c r="B585" t="s">
        <v>1352</v>
      </c>
      <c r="C585" t="s">
        <v>1353</v>
      </c>
      <c r="D585" t="s">
        <v>1354</v>
      </c>
      <c r="E585" t="s">
        <v>1355</v>
      </c>
      <c r="F585" t="s">
        <v>1356</v>
      </c>
      <c r="G585" t="s">
        <v>145</v>
      </c>
      <c r="H585" s="2">
        <v>45656</v>
      </c>
      <c r="I585" s="2">
        <v>45659</v>
      </c>
      <c r="J585" t="s">
        <v>1357</v>
      </c>
      <c r="K585" s="3">
        <v>-2015181445</v>
      </c>
      <c r="L585" t="s">
        <v>8</v>
      </c>
      <c r="M585" s="4">
        <v>-2031187.2</v>
      </c>
      <c r="N585" t="s">
        <v>9</v>
      </c>
      <c r="O585" s="114">
        <v>-2031187.2</v>
      </c>
      <c r="P585" t="s">
        <v>10</v>
      </c>
      <c r="Q585" t="s">
        <v>1358</v>
      </c>
      <c r="R585" t="s">
        <v>10</v>
      </c>
      <c r="S585" t="s">
        <v>10</v>
      </c>
      <c r="T585" t="s">
        <v>131</v>
      </c>
      <c r="U585" t="s">
        <v>13</v>
      </c>
      <c r="V585" t="s">
        <v>1359</v>
      </c>
      <c r="W585" t="s">
        <v>10</v>
      </c>
      <c r="X585" t="s">
        <v>20478</v>
      </c>
      <c r="Y585" t="s">
        <v>20444</v>
      </c>
      <c r="Z585" t="s">
        <v>20486</v>
      </c>
      <c r="AA585" t="s">
        <v>1354</v>
      </c>
    </row>
    <row r="586" spans="1:27" hidden="1" x14ac:dyDescent="0.2">
      <c r="A586" t="s">
        <v>1351</v>
      </c>
      <c r="B586" t="s">
        <v>1352</v>
      </c>
      <c r="C586" t="s">
        <v>1353</v>
      </c>
      <c r="D586" t="s">
        <v>1354</v>
      </c>
      <c r="E586" t="s">
        <v>1360</v>
      </c>
      <c r="F586" t="s">
        <v>1361</v>
      </c>
      <c r="G586" t="s">
        <v>145</v>
      </c>
      <c r="H586" s="2">
        <v>45657</v>
      </c>
      <c r="I586" s="2">
        <v>45659</v>
      </c>
      <c r="J586" t="s">
        <v>1357</v>
      </c>
      <c r="K586" s="3">
        <v>-787067967</v>
      </c>
      <c r="L586" t="s">
        <v>8</v>
      </c>
      <c r="M586" s="4">
        <v>-793319.32</v>
      </c>
      <c r="N586" t="s">
        <v>9</v>
      </c>
      <c r="O586" s="114">
        <v>-793319.32</v>
      </c>
      <c r="P586" t="s">
        <v>10</v>
      </c>
      <c r="Q586" t="s">
        <v>1362</v>
      </c>
      <c r="R586" t="s">
        <v>10</v>
      </c>
      <c r="S586" t="s">
        <v>10</v>
      </c>
      <c r="T586" t="s">
        <v>131</v>
      </c>
      <c r="U586" t="s">
        <v>13</v>
      </c>
      <c r="V586" t="s">
        <v>1363</v>
      </c>
      <c r="W586" t="s">
        <v>10</v>
      </c>
      <c r="X586" t="s">
        <v>20478</v>
      </c>
      <c r="Y586" t="s">
        <v>20444</v>
      </c>
      <c r="Z586" t="s">
        <v>20486</v>
      </c>
      <c r="AA586" t="s">
        <v>1354</v>
      </c>
    </row>
    <row r="587" spans="1:27" hidden="1" x14ac:dyDescent="0.2">
      <c r="A587" t="s">
        <v>1351</v>
      </c>
      <c r="B587" t="s">
        <v>1352</v>
      </c>
      <c r="C587" t="s">
        <v>1353</v>
      </c>
      <c r="D587" t="s">
        <v>1354</v>
      </c>
      <c r="E587" t="s">
        <v>1364</v>
      </c>
      <c r="F587" t="s">
        <v>1365</v>
      </c>
      <c r="G587" t="s">
        <v>145</v>
      </c>
      <c r="H587" s="2">
        <v>45656</v>
      </c>
      <c r="I587" s="2">
        <v>45664</v>
      </c>
      <c r="J587" t="s">
        <v>1357</v>
      </c>
      <c r="K587" s="3">
        <v>-5120598982</v>
      </c>
      <c r="L587" t="s">
        <v>8</v>
      </c>
      <c r="M587" s="4">
        <v>-5161269.79</v>
      </c>
      <c r="N587" t="s">
        <v>9</v>
      </c>
      <c r="O587" s="114">
        <v>-5161269.79</v>
      </c>
      <c r="P587" t="s">
        <v>10</v>
      </c>
      <c r="Q587" t="s">
        <v>1366</v>
      </c>
      <c r="R587" t="s">
        <v>10</v>
      </c>
      <c r="S587" t="s">
        <v>10</v>
      </c>
      <c r="T587" t="s">
        <v>148</v>
      </c>
      <c r="U587" t="s">
        <v>13</v>
      </c>
      <c r="V587" t="s">
        <v>1367</v>
      </c>
      <c r="W587" t="s">
        <v>10</v>
      </c>
      <c r="X587" t="s">
        <v>20478</v>
      </c>
      <c r="Y587" t="s">
        <v>20444</v>
      </c>
      <c r="Z587" t="s">
        <v>20486</v>
      </c>
      <c r="AA587" t="s">
        <v>1354</v>
      </c>
    </row>
    <row r="588" spans="1:27" hidden="1" x14ac:dyDescent="0.2">
      <c r="A588" t="s">
        <v>1351</v>
      </c>
      <c r="B588" t="s">
        <v>1352</v>
      </c>
      <c r="C588" t="s">
        <v>1353</v>
      </c>
      <c r="D588" t="s">
        <v>1354</v>
      </c>
      <c r="E588" t="s">
        <v>1368</v>
      </c>
      <c r="F588" t="s">
        <v>1369</v>
      </c>
      <c r="G588" t="s">
        <v>145</v>
      </c>
      <c r="H588" s="2">
        <v>45656</v>
      </c>
      <c r="I588" s="2">
        <v>45664</v>
      </c>
      <c r="J588" t="s">
        <v>1370</v>
      </c>
      <c r="K588" s="3">
        <v>-61476648</v>
      </c>
      <c r="L588" t="s">
        <v>8</v>
      </c>
      <c r="M588" s="4">
        <v>-61964.93</v>
      </c>
      <c r="N588" t="s">
        <v>9</v>
      </c>
      <c r="O588" s="114">
        <v>-61964.93</v>
      </c>
      <c r="P588" t="s">
        <v>10</v>
      </c>
      <c r="Q588" t="s">
        <v>1371</v>
      </c>
      <c r="R588" t="s">
        <v>10</v>
      </c>
      <c r="S588" t="s">
        <v>10</v>
      </c>
      <c r="T588" t="s">
        <v>148</v>
      </c>
      <c r="U588" t="s">
        <v>13</v>
      </c>
      <c r="V588" t="s">
        <v>1372</v>
      </c>
      <c r="W588" t="s">
        <v>10</v>
      </c>
      <c r="X588" t="s">
        <v>20478</v>
      </c>
      <c r="Y588" t="s">
        <v>20444</v>
      </c>
      <c r="Z588" t="s">
        <v>20486</v>
      </c>
      <c r="AA588" t="s">
        <v>1354</v>
      </c>
    </row>
    <row r="589" spans="1:27" hidden="1" x14ac:dyDescent="0.2">
      <c r="A589" t="s">
        <v>1351</v>
      </c>
      <c r="B589" t="s">
        <v>1352</v>
      </c>
      <c r="C589" t="s">
        <v>1353</v>
      </c>
      <c r="D589" t="s">
        <v>1354</v>
      </c>
      <c r="E589" t="s">
        <v>1373</v>
      </c>
      <c r="F589" t="s">
        <v>1374</v>
      </c>
      <c r="G589" t="s">
        <v>145</v>
      </c>
      <c r="H589" s="2">
        <v>45656</v>
      </c>
      <c r="I589" s="2">
        <v>45664</v>
      </c>
      <c r="J589" t="s">
        <v>1357</v>
      </c>
      <c r="K589" s="3">
        <v>-328907225</v>
      </c>
      <c r="L589" t="s">
        <v>8</v>
      </c>
      <c r="M589" s="4">
        <v>-331519.59999999998</v>
      </c>
      <c r="N589" t="s">
        <v>9</v>
      </c>
      <c r="O589" s="114">
        <v>-331519.59999999998</v>
      </c>
      <c r="P589" t="s">
        <v>10</v>
      </c>
      <c r="Q589" t="s">
        <v>1375</v>
      </c>
      <c r="R589" t="s">
        <v>10</v>
      </c>
      <c r="S589" t="s">
        <v>10</v>
      </c>
      <c r="T589" t="s">
        <v>148</v>
      </c>
      <c r="U589" t="s">
        <v>13</v>
      </c>
      <c r="V589" t="s">
        <v>1376</v>
      </c>
      <c r="W589" t="s">
        <v>10</v>
      </c>
      <c r="X589" t="s">
        <v>20478</v>
      </c>
      <c r="Y589" t="s">
        <v>20444</v>
      </c>
      <c r="Z589" t="s">
        <v>20486</v>
      </c>
      <c r="AA589" t="s">
        <v>1354</v>
      </c>
    </row>
    <row r="590" spans="1:27" hidden="1" x14ac:dyDescent="0.2">
      <c r="A590" t="s">
        <v>1351</v>
      </c>
      <c r="B590" t="s">
        <v>1352</v>
      </c>
      <c r="C590" t="s">
        <v>1353</v>
      </c>
      <c r="D590" t="s">
        <v>1354</v>
      </c>
      <c r="E590" t="s">
        <v>1377</v>
      </c>
      <c r="F590" t="s">
        <v>1378</v>
      </c>
      <c r="G590" t="s">
        <v>145</v>
      </c>
      <c r="H590" s="2">
        <v>45656</v>
      </c>
      <c r="I590" s="2">
        <v>45664</v>
      </c>
      <c r="J590" t="s">
        <v>1357</v>
      </c>
      <c r="K590" s="3">
        <v>-1789808800</v>
      </c>
      <c r="L590" t="s">
        <v>8</v>
      </c>
      <c r="M590" s="4">
        <v>-1804024.51</v>
      </c>
      <c r="N590" t="s">
        <v>9</v>
      </c>
      <c r="O590" s="114">
        <v>-1804024.51</v>
      </c>
      <c r="P590" t="s">
        <v>10</v>
      </c>
      <c r="Q590" t="s">
        <v>1379</v>
      </c>
      <c r="R590" t="s">
        <v>10</v>
      </c>
      <c r="S590" t="s">
        <v>10</v>
      </c>
      <c r="T590" t="s">
        <v>148</v>
      </c>
      <c r="U590" t="s">
        <v>13</v>
      </c>
      <c r="V590" t="s">
        <v>1380</v>
      </c>
      <c r="W590" t="s">
        <v>10</v>
      </c>
      <c r="X590" t="s">
        <v>20478</v>
      </c>
      <c r="Y590" t="s">
        <v>20444</v>
      </c>
      <c r="Z590" t="s">
        <v>20486</v>
      </c>
      <c r="AA590" t="s">
        <v>1354</v>
      </c>
    </row>
    <row r="591" spans="1:27" hidden="1" x14ac:dyDescent="0.2">
      <c r="A591" t="s">
        <v>1351</v>
      </c>
      <c r="B591" t="s">
        <v>1352</v>
      </c>
      <c r="C591" t="s">
        <v>1353</v>
      </c>
      <c r="D591" t="s">
        <v>1354</v>
      </c>
      <c r="E591" t="s">
        <v>1381</v>
      </c>
      <c r="F591" t="s">
        <v>1382</v>
      </c>
      <c r="G591" t="s">
        <v>62</v>
      </c>
      <c r="H591" s="2">
        <v>45656</v>
      </c>
      <c r="I591" s="2">
        <v>45664</v>
      </c>
      <c r="J591" t="s">
        <v>129</v>
      </c>
      <c r="K591" s="3">
        <v>-51566640</v>
      </c>
      <c r="L591" t="s">
        <v>8</v>
      </c>
      <c r="M591" s="4">
        <v>-51976.21</v>
      </c>
      <c r="N591" t="s">
        <v>9</v>
      </c>
      <c r="O591" s="4">
        <v>-51976.21</v>
      </c>
      <c r="P591" t="s">
        <v>10</v>
      </c>
      <c r="Q591" t="s">
        <v>170</v>
      </c>
      <c r="R591" t="s">
        <v>10</v>
      </c>
      <c r="S591" t="s">
        <v>10</v>
      </c>
      <c r="T591" t="s">
        <v>12</v>
      </c>
      <c r="U591" t="s">
        <v>13</v>
      </c>
      <c r="V591" t="s">
        <v>10</v>
      </c>
      <c r="W591" t="s">
        <v>10</v>
      </c>
      <c r="X591" t="s">
        <v>20478</v>
      </c>
      <c r="Y591" t="s">
        <v>20444</v>
      </c>
      <c r="Z591" t="s">
        <v>20486</v>
      </c>
      <c r="AA591" t="s">
        <v>1354</v>
      </c>
    </row>
    <row r="592" spans="1:27" hidden="1" x14ac:dyDescent="0.2">
      <c r="A592" t="s">
        <v>1351</v>
      </c>
      <c r="B592" t="s">
        <v>1352</v>
      </c>
      <c r="C592" t="s">
        <v>1353</v>
      </c>
      <c r="D592" t="s">
        <v>1354</v>
      </c>
      <c r="E592" t="s">
        <v>1383</v>
      </c>
      <c r="F592" t="s">
        <v>1384</v>
      </c>
      <c r="G592" t="s">
        <v>62</v>
      </c>
      <c r="H592" s="2">
        <v>45656</v>
      </c>
      <c r="I592" s="2">
        <v>45664</v>
      </c>
      <c r="J592" t="s">
        <v>1385</v>
      </c>
      <c r="K592" s="3">
        <v>-30849947</v>
      </c>
      <c r="L592" t="s">
        <v>8</v>
      </c>
      <c r="M592" s="4">
        <v>-31094.98</v>
      </c>
      <c r="N592" t="s">
        <v>9</v>
      </c>
      <c r="O592" s="4">
        <v>-31094.98</v>
      </c>
      <c r="P592" t="s">
        <v>10</v>
      </c>
      <c r="Q592" t="s">
        <v>170</v>
      </c>
      <c r="R592" t="s">
        <v>10</v>
      </c>
      <c r="S592" t="s">
        <v>10</v>
      </c>
      <c r="T592" t="s">
        <v>12</v>
      </c>
      <c r="U592" t="s">
        <v>13</v>
      </c>
      <c r="V592" t="s">
        <v>10</v>
      </c>
      <c r="W592" t="s">
        <v>10</v>
      </c>
      <c r="X592" t="s">
        <v>20478</v>
      </c>
      <c r="Y592" t="s">
        <v>20444</v>
      </c>
      <c r="Z592" t="s">
        <v>20486</v>
      </c>
      <c r="AA592" t="s">
        <v>1354</v>
      </c>
    </row>
    <row r="593" spans="1:27" hidden="1" x14ac:dyDescent="0.2">
      <c r="A593" t="s">
        <v>1351</v>
      </c>
      <c r="B593" t="s">
        <v>1352</v>
      </c>
      <c r="C593" t="s">
        <v>1353</v>
      </c>
      <c r="D593" t="s">
        <v>1354</v>
      </c>
      <c r="E593" t="s">
        <v>1386</v>
      </c>
      <c r="F593" t="s">
        <v>1387</v>
      </c>
      <c r="G593" t="s">
        <v>62</v>
      </c>
      <c r="H593" s="2">
        <v>45656</v>
      </c>
      <c r="I593" s="2">
        <v>45664</v>
      </c>
      <c r="J593" t="s">
        <v>1388</v>
      </c>
      <c r="K593" s="3">
        <v>-2733814</v>
      </c>
      <c r="L593" t="s">
        <v>8</v>
      </c>
      <c r="M593" s="4">
        <v>-2755.53</v>
      </c>
      <c r="N593" t="s">
        <v>9</v>
      </c>
      <c r="O593" s="4">
        <v>-2755.53</v>
      </c>
      <c r="P593" t="s">
        <v>10</v>
      </c>
      <c r="Q593" t="s">
        <v>170</v>
      </c>
      <c r="R593" t="s">
        <v>10</v>
      </c>
      <c r="S593" t="s">
        <v>10</v>
      </c>
      <c r="T593" t="s">
        <v>12</v>
      </c>
      <c r="U593" t="s">
        <v>13</v>
      </c>
      <c r="V593" t="s">
        <v>10</v>
      </c>
      <c r="W593" t="s">
        <v>10</v>
      </c>
      <c r="X593" t="s">
        <v>20478</v>
      </c>
      <c r="Y593" t="s">
        <v>20444</v>
      </c>
      <c r="Z593" t="s">
        <v>20486</v>
      </c>
      <c r="AA593" t="s">
        <v>1354</v>
      </c>
    </row>
    <row r="594" spans="1:27" hidden="1" x14ac:dyDescent="0.2">
      <c r="A594" t="s">
        <v>1351</v>
      </c>
      <c r="B594" t="s">
        <v>1352</v>
      </c>
      <c r="C594" t="s">
        <v>1353</v>
      </c>
      <c r="D594" t="s">
        <v>1354</v>
      </c>
      <c r="E594" t="s">
        <v>1389</v>
      </c>
      <c r="F594" t="s">
        <v>1390</v>
      </c>
      <c r="G594" t="s">
        <v>62</v>
      </c>
      <c r="H594" s="2">
        <v>45656</v>
      </c>
      <c r="I594" s="2">
        <v>45664</v>
      </c>
      <c r="J594" t="s">
        <v>1391</v>
      </c>
      <c r="K594" s="3">
        <v>-13341329</v>
      </c>
      <c r="L594" t="s">
        <v>8</v>
      </c>
      <c r="M594" s="4">
        <v>-13447.29</v>
      </c>
      <c r="N594" t="s">
        <v>9</v>
      </c>
      <c r="O594" s="4">
        <v>-13447.29</v>
      </c>
      <c r="P594" t="s">
        <v>10</v>
      </c>
      <c r="Q594" t="s">
        <v>170</v>
      </c>
      <c r="R594" t="s">
        <v>10</v>
      </c>
      <c r="S594" t="s">
        <v>10</v>
      </c>
      <c r="T594" t="s">
        <v>12</v>
      </c>
      <c r="U594" t="s">
        <v>13</v>
      </c>
      <c r="V594" t="s">
        <v>10</v>
      </c>
      <c r="W594" t="s">
        <v>10</v>
      </c>
      <c r="X594" t="s">
        <v>20478</v>
      </c>
      <c r="Y594" t="s">
        <v>20444</v>
      </c>
      <c r="Z594" t="s">
        <v>20486</v>
      </c>
      <c r="AA594" t="s">
        <v>1354</v>
      </c>
    </row>
    <row r="595" spans="1:27" hidden="1" x14ac:dyDescent="0.2">
      <c r="A595" t="s">
        <v>1351</v>
      </c>
      <c r="B595" t="s">
        <v>1352</v>
      </c>
      <c r="C595" t="s">
        <v>1353</v>
      </c>
      <c r="D595" t="s">
        <v>1354</v>
      </c>
      <c r="E595" t="s">
        <v>1392</v>
      </c>
      <c r="F595" t="s">
        <v>1393</v>
      </c>
      <c r="G595" t="s">
        <v>62</v>
      </c>
      <c r="H595" s="2">
        <v>45656</v>
      </c>
      <c r="I595" s="2">
        <v>45664</v>
      </c>
      <c r="J595" t="s">
        <v>1394</v>
      </c>
      <c r="K595" s="3">
        <v>-23555736</v>
      </c>
      <c r="L595" t="s">
        <v>8</v>
      </c>
      <c r="M595" s="4">
        <v>-23742.83</v>
      </c>
      <c r="N595" t="s">
        <v>9</v>
      </c>
      <c r="O595" s="4">
        <v>-23742.83</v>
      </c>
      <c r="P595" t="s">
        <v>10</v>
      </c>
      <c r="Q595" t="s">
        <v>170</v>
      </c>
      <c r="R595" t="s">
        <v>10</v>
      </c>
      <c r="S595" t="s">
        <v>10</v>
      </c>
      <c r="T595" t="s">
        <v>12</v>
      </c>
      <c r="U595" t="s">
        <v>13</v>
      </c>
      <c r="V595" t="s">
        <v>10</v>
      </c>
      <c r="W595" t="s">
        <v>10</v>
      </c>
      <c r="X595" t="s">
        <v>20478</v>
      </c>
      <c r="Y595" t="s">
        <v>20444</v>
      </c>
      <c r="Z595" t="s">
        <v>20486</v>
      </c>
      <c r="AA595" t="s">
        <v>1354</v>
      </c>
    </row>
    <row r="596" spans="1:27" hidden="1" x14ac:dyDescent="0.2">
      <c r="A596" t="s">
        <v>1351</v>
      </c>
      <c r="B596" t="s">
        <v>1352</v>
      </c>
      <c r="C596" t="s">
        <v>1353</v>
      </c>
      <c r="D596" t="s">
        <v>1354</v>
      </c>
      <c r="E596" t="s">
        <v>1395</v>
      </c>
      <c r="F596" t="s">
        <v>1396</v>
      </c>
      <c r="G596" t="s">
        <v>145</v>
      </c>
      <c r="H596" s="2">
        <v>45688</v>
      </c>
      <c r="I596" s="2">
        <v>45691</v>
      </c>
      <c r="J596" t="s">
        <v>152</v>
      </c>
      <c r="K596" s="3">
        <v>-2759647099</v>
      </c>
      <c r="L596" t="s">
        <v>8</v>
      </c>
      <c r="M596" s="4">
        <v>-2792882.4</v>
      </c>
      <c r="N596" t="s">
        <v>9</v>
      </c>
      <c r="O596" s="4">
        <v>-2792882.4</v>
      </c>
      <c r="P596" t="s">
        <v>10</v>
      </c>
      <c r="Q596" t="s">
        <v>1397</v>
      </c>
      <c r="R596" t="s">
        <v>10</v>
      </c>
      <c r="S596" t="s">
        <v>10</v>
      </c>
      <c r="T596" t="s">
        <v>131</v>
      </c>
      <c r="U596" t="s">
        <v>17</v>
      </c>
      <c r="V596" t="s">
        <v>1398</v>
      </c>
      <c r="W596" t="s">
        <v>10</v>
      </c>
      <c r="X596" s="15" t="s">
        <v>20485</v>
      </c>
      <c r="Y596" t="s">
        <v>20444</v>
      </c>
      <c r="Z596" t="s">
        <v>20486</v>
      </c>
      <c r="AA596" t="s">
        <v>1354</v>
      </c>
    </row>
    <row r="597" spans="1:27" hidden="1" x14ac:dyDescent="0.2">
      <c r="A597" t="s">
        <v>1351</v>
      </c>
      <c r="B597" t="s">
        <v>1352</v>
      </c>
      <c r="C597" t="s">
        <v>1353</v>
      </c>
      <c r="D597" t="s">
        <v>1354</v>
      </c>
      <c r="E597" t="s">
        <v>1399</v>
      </c>
      <c r="F597" t="s">
        <v>1400</v>
      </c>
      <c r="G597" t="s">
        <v>145</v>
      </c>
      <c r="H597" s="2">
        <v>45688</v>
      </c>
      <c r="I597" s="2">
        <v>45694</v>
      </c>
      <c r="J597" t="s">
        <v>1401</v>
      </c>
      <c r="K597" s="3">
        <v>-20713473</v>
      </c>
      <c r="L597" t="s">
        <v>8</v>
      </c>
      <c r="M597" s="4">
        <v>-20962.93</v>
      </c>
      <c r="N597" t="s">
        <v>9</v>
      </c>
      <c r="O597" s="4">
        <v>-20962.93</v>
      </c>
      <c r="P597" t="s">
        <v>10</v>
      </c>
      <c r="Q597" t="s">
        <v>1402</v>
      </c>
      <c r="R597" t="s">
        <v>10</v>
      </c>
      <c r="S597" t="s">
        <v>10</v>
      </c>
      <c r="T597" t="s">
        <v>148</v>
      </c>
      <c r="U597" t="s">
        <v>17</v>
      </c>
      <c r="V597" t="s">
        <v>1403</v>
      </c>
      <c r="W597" t="s">
        <v>10</v>
      </c>
      <c r="X597" t="s">
        <v>20478</v>
      </c>
      <c r="Y597" t="s">
        <v>20444</v>
      </c>
      <c r="Z597" t="s">
        <v>20486</v>
      </c>
      <c r="AA597" t="s">
        <v>1354</v>
      </c>
    </row>
    <row r="598" spans="1:27" hidden="1" x14ac:dyDescent="0.2">
      <c r="A598" t="s">
        <v>1351</v>
      </c>
      <c r="B598" t="s">
        <v>1352</v>
      </c>
      <c r="C598" t="s">
        <v>1353</v>
      </c>
      <c r="D598" t="s">
        <v>1354</v>
      </c>
      <c r="E598" t="s">
        <v>1404</v>
      </c>
      <c r="F598" t="s">
        <v>1405</v>
      </c>
      <c r="G598" t="s">
        <v>145</v>
      </c>
      <c r="H598" s="2">
        <v>45688</v>
      </c>
      <c r="I598" s="2">
        <v>45693</v>
      </c>
      <c r="J598" t="s">
        <v>146</v>
      </c>
      <c r="K598" s="3">
        <v>-456203955</v>
      </c>
      <c r="L598" t="s">
        <v>8</v>
      </c>
      <c r="M598" s="4">
        <v>-461698.16</v>
      </c>
      <c r="N598" t="s">
        <v>9</v>
      </c>
      <c r="O598" s="4">
        <v>-461698.16</v>
      </c>
      <c r="P598" t="s">
        <v>10</v>
      </c>
      <c r="Q598" t="s">
        <v>1406</v>
      </c>
      <c r="R598" t="s">
        <v>10</v>
      </c>
      <c r="S598" t="s">
        <v>10</v>
      </c>
      <c r="T598" t="s">
        <v>148</v>
      </c>
      <c r="U598" t="s">
        <v>17</v>
      </c>
      <c r="V598" t="s">
        <v>1407</v>
      </c>
      <c r="W598" t="s">
        <v>10</v>
      </c>
      <c r="X598" t="s">
        <v>20478</v>
      </c>
      <c r="Y598" t="s">
        <v>20444</v>
      </c>
      <c r="Z598" t="s">
        <v>20486</v>
      </c>
      <c r="AA598" t="s">
        <v>1354</v>
      </c>
    </row>
    <row r="599" spans="1:27" hidden="1" x14ac:dyDescent="0.2">
      <c r="A599" t="s">
        <v>1351</v>
      </c>
      <c r="B599" t="s">
        <v>1352</v>
      </c>
      <c r="C599" t="s">
        <v>1353</v>
      </c>
      <c r="D599" t="s">
        <v>1354</v>
      </c>
      <c r="E599" t="s">
        <v>1408</v>
      </c>
      <c r="F599" t="s">
        <v>1409</v>
      </c>
      <c r="G599" t="s">
        <v>145</v>
      </c>
      <c r="H599" s="2">
        <v>45688</v>
      </c>
      <c r="I599" s="2">
        <v>45693</v>
      </c>
      <c r="J599" t="s">
        <v>152</v>
      </c>
      <c r="K599" s="3">
        <v>-3681607675</v>
      </c>
      <c r="L599" t="s">
        <v>8</v>
      </c>
      <c r="M599" s="4">
        <v>-3725946.43</v>
      </c>
      <c r="N599" t="s">
        <v>9</v>
      </c>
      <c r="O599" s="4">
        <v>-3725946.43</v>
      </c>
      <c r="P599" t="s">
        <v>10</v>
      </c>
      <c r="Q599" t="s">
        <v>1410</v>
      </c>
      <c r="R599" t="s">
        <v>10</v>
      </c>
      <c r="S599" t="s">
        <v>10</v>
      </c>
      <c r="T599" t="s">
        <v>148</v>
      </c>
      <c r="U599" t="s">
        <v>17</v>
      </c>
      <c r="V599" t="s">
        <v>1411</v>
      </c>
      <c r="W599" t="s">
        <v>10</v>
      </c>
      <c r="X599" t="s">
        <v>20478</v>
      </c>
      <c r="Y599" t="s">
        <v>20444</v>
      </c>
      <c r="Z599" t="s">
        <v>20486</v>
      </c>
      <c r="AA599" t="s">
        <v>1354</v>
      </c>
    </row>
    <row r="600" spans="1:27" hidden="1" x14ac:dyDescent="0.2">
      <c r="A600" t="s">
        <v>1351</v>
      </c>
      <c r="B600" t="s">
        <v>1352</v>
      </c>
      <c r="C600" t="s">
        <v>1353</v>
      </c>
      <c r="D600" t="s">
        <v>1354</v>
      </c>
      <c r="E600" t="s">
        <v>1412</v>
      </c>
      <c r="F600" t="s">
        <v>1413</v>
      </c>
      <c r="G600" t="s">
        <v>145</v>
      </c>
      <c r="H600" s="2">
        <v>45688</v>
      </c>
      <c r="I600" s="2">
        <v>45694</v>
      </c>
      <c r="J600" t="s">
        <v>146</v>
      </c>
      <c r="K600" s="3">
        <v>-386522916</v>
      </c>
      <c r="L600" t="s">
        <v>8</v>
      </c>
      <c r="M600" s="4">
        <v>-391177.93</v>
      </c>
      <c r="N600" t="s">
        <v>9</v>
      </c>
      <c r="O600" s="4">
        <v>-391177.93</v>
      </c>
      <c r="P600" t="s">
        <v>10</v>
      </c>
      <c r="Q600" t="s">
        <v>1414</v>
      </c>
      <c r="R600" t="s">
        <v>10</v>
      </c>
      <c r="S600" t="s">
        <v>10</v>
      </c>
      <c r="T600" t="s">
        <v>148</v>
      </c>
      <c r="U600" t="s">
        <v>17</v>
      </c>
      <c r="V600" t="s">
        <v>1415</v>
      </c>
      <c r="W600" t="s">
        <v>10</v>
      </c>
      <c r="X600" t="s">
        <v>20478</v>
      </c>
      <c r="Y600" t="s">
        <v>20444</v>
      </c>
      <c r="Z600" t="s">
        <v>20486</v>
      </c>
      <c r="AA600" t="s">
        <v>1354</v>
      </c>
    </row>
    <row r="601" spans="1:27" hidden="1" x14ac:dyDescent="0.2">
      <c r="A601" t="s">
        <v>1351</v>
      </c>
      <c r="B601" t="s">
        <v>1352</v>
      </c>
      <c r="C601" t="s">
        <v>1353</v>
      </c>
      <c r="D601" t="s">
        <v>1354</v>
      </c>
      <c r="E601" t="s">
        <v>1416</v>
      </c>
      <c r="F601" t="s">
        <v>1417</v>
      </c>
      <c r="G601" t="s">
        <v>62</v>
      </c>
      <c r="H601" s="2">
        <v>45688</v>
      </c>
      <c r="I601" s="2">
        <v>45689</v>
      </c>
      <c r="J601" t="s">
        <v>152</v>
      </c>
      <c r="K601" s="3">
        <v>-84647958</v>
      </c>
      <c r="L601" t="s">
        <v>8</v>
      </c>
      <c r="M601" s="4">
        <v>-85667.4</v>
      </c>
      <c r="N601" t="s">
        <v>9</v>
      </c>
      <c r="O601" s="4">
        <v>-85667.4</v>
      </c>
      <c r="P601" t="s">
        <v>10</v>
      </c>
      <c r="Q601" t="s">
        <v>170</v>
      </c>
      <c r="R601" t="s">
        <v>10</v>
      </c>
      <c r="S601" t="s">
        <v>10</v>
      </c>
      <c r="T601" t="s">
        <v>12</v>
      </c>
      <c r="U601" t="s">
        <v>17</v>
      </c>
      <c r="V601" t="s">
        <v>10</v>
      </c>
      <c r="W601" t="s">
        <v>10</v>
      </c>
      <c r="X601" t="s">
        <v>20478</v>
      </c>
      <c r="Y601" t="s">
        <v>20444</v>
      </c>
      <c r="Z601" t="s">
        <v>20486</v>
      </c>
      <c r="AA601" t="s">
        <v>1354</v>
      </c>
    </row>
    <row r="602" spans="1:27" hidden="1" x14ac:dyDescent="0.2">
      <c r="A602" t="s">
        <v>1351</v>
      </c>
      <c r="B602" t="s">
        <v>1352</v>
      </c>
      <c r="C602" t="s">
        <v>1353</v>
      </c>
      <c r="D602" t="s">
        <v>1354</v>
      </c>
      <c r="E602" t="s">
        <v>1418</v>
      </c>
      <c r="F602" t="s">
        <v>1419</v>
      </c>
      <c r="G602" t="s">
        <v>62</v>
      </c>
      <c r="H602" s="2">
        <v>45688</v>
      </c>
      <c r="I602" s="2">
        <v>45689</v>
      </c>
      <c r="J602" t="s">
        <v>1420</v>
      </c>
      <c r="K602" s="3">
        <v>-28455537</v>
      </c>
      <c r="L602" t="s">
        <v>8</v>
      </c>
      <c r="M602" s="4">
        <v>-28798.240000000002</v>
      </c>
      <c r="N602" t="s">
        <v>9</v>
      </c>
      <c r="O602" s="4">
        <v>-28798.240000000002</v>
      </c>
      <c r="P602" t="s">
        <v>10</v>
      </c>
      <c r="Q602" t="s">
        <v>170</v>
      </c>
      <c r="R602" t="s">
        <v>10</v>
      </c>
      <c r="S602" t="s">
        <v>10</v>
      </c>
      <c r="T602" t="s">
        <v>12</v>
      </c>
      <c r="U602" t="s">
        <v>17</v>
      </c>
      <c r="V602" t="s">
        <v>10</v>
      </c>
      <c r="W602" t="s">
        <v>10</v>
      </c>
      <c r="X602" t="s">
        <v>20478</v>
      </c>
      <c r="Y602" t="s">
        <v>20444</v>
      </c>
      <c r="Z602" t="s">
        <v>20486</v>
      </c>
      <c r="AA602" t="s">
        <v>1354</v>
      </c>
    </row>
    <row r="603" spans="1:27" hidden="1" x14ac:dyDescent="0.2">
      <c r="A603" t="s">
        <v>1351</v>
      </c>
      <c r="B603" t="s">
        <v>1352</v>
      </c>
      <c r="C603" t="s">
        <v>1353</v>
      </c>
      <c r="D603" t="s">
        <v>1354</v>
      </c>
      <c r="E603" t="s">
        <v>1421</v>
      </c>
      <c r="F603" t="s">
        <v>1422</v>
      </c>
      <c r="G603" t="s">
        <v>62</v>
      </c>
      <c r="H603" s="2">
        <v>45688</v>
      </c>
      <c r="I603" s="2">
        <v>45689</v>
      </c>
      <c r="J603" t="s">
        <v>1423</v>
      </c>
      <c r="K603" s="3">
        <v>-1372675</v>
      </c>
      <c r="L603" t="s">
        <v>8</v>
      </c>
      <c r="M603" s="4">
        <v>-1389.21</v>
      </c>
      <c r="N603" t="s">
        <v>9</v>
      </c>
      <c r="O603" s="4">
        <v>-1389.21</v>
      </c>
      <c r="P603" t="s">
        <v>10</v>
      </c>
      <c r="Q603" t="s">
        <v>170</v>
      </c>
      <c r="R603" t="s">
        <v>10</v>
      </c>
      <c r="S603" t="s">
        <v>10</v>
      </c>
      <c r="T603" t="s">
        <v>12</v>
      </c>
      <c r="U603" t="s">
        <v>17</v>
      </c>
      <c r="V603" t="s">
        <v>10</v>
      </c>
      <c r="W603" t="s">
        <v>10</v>
      </c>
      <c r="X603" t="s">
        <v>20478</v>
      </c>
      <c r="Y603" t="s">
        <v>20444</v>
      </c>
      <c r="Z603" t="s">
        <v>20486</v>
      </c>
      <c r="AA603" t="s">
        <v>1354</v>
      </c>
    </row>
    <row r="604" spans="1:27" hidden="1" x14ac:dyDescent="0.2">
      <c r="A604" t="s">
        <v>1351</v>
      </c>
      <c r="B604" t="s">
        <v>1352</v>
      </c>
      <c r="C604" t="s">
        <v>1353</v>
      </c>
      <c r="D604" t="s">
        <v>1354</v>
      </c>
      <c r="E604" t="s">
        <v>1424</v>
      </c>
      <c r="F604" t="s">
        <v>1425</v>
      </c>
      <c r="G604" t="s">
        <v>62</v>
      </c>
      <c r="H604" s="2">
        <v>45688</v>
      </c>
      <c r="I604" s="2">
        <v>45689</v>
      </c>
      <c r="J604" t="s">
        <v>1423</v>
      </c>
      <c r="K604" s="3">
        <v>-1372675</v>
      </c>
      <c r="L604" t="s">
        <v>8</v>
      </c>
      <c r="M604" s="4">
        <v>-1389.21</v>
      </c>
      <c r="N604" t="s">
        <v>9</v>
      </c>
      <c r="O604" s="4">
        <v>-1389.21</v>
      </c>
      <c r="P604" t="s">
        <v>10</v>
      </c>
      <c r="Q604" t="s">
        <v>170</v>
      </c>
      <c r="R604" t="s">
        <v>10</v>
      </c>
      <c r="S604" t="s">
        <v>10</v>
      </c>
      <c r="T604" t="s">
        <v>12</v>
      </c>
      <c r="U604" t="s">
        <v>17</v>
      </c>
      <c r="V604" t="s">
        <v>10</v>
      </c>
      <c r="W604" t="s">
        <v>10</v>
      </c>
      <c r="X604" t="s">
        <v>20478</v>
      </c>
      <c r="Y604" t="s">
        <v>20444</v>
      </c>
      <c r="Z604" t="s">
        <v>20486</v>
      </c>
      <c r="AA604" t="s">
        <v>1354</v>
      </c>
    </row>
    <row r="605" spans="1:27" hidden="1" x14ac:dyDescent="0.2">
      <c r="A605" t="s">
        <v>1351</v>
      </c>
      <c r="B605" t="s">
        <v>1352</v>
      </c>
      <c r="C605" t="s">
        <v>1353</v>
      </c>
      <c r="D605" t="s">
        <v>1354</v>
      </c>
      <c r="E605" t="s">
        <v>1426</v>
      </c>
      <c r="F605" t="s">
        <v>1427</v>
      </c>
      <c r="G605" t="s">
        <v>62</v>
      </c>
      <c r="H605" s="2">
        <v>45688</v>
      </c>
      <c r="I605" s="2">
        <v>45689</v>
      </c>
      <c r="J605" t="s">
        <v>1428</v>
      </c>
      <c r="K605" s="3">
        <v>-15648490</v>
      </c>
      <c r="L605" t="s">
        <v>8</v>
      </c>
      <c r="M605" s="4">
        <v>-15836.95</v>
      </c>
      <c r="N605" t="s">
        <v>9</v>
      </c>
      <c r="O605" s="4">
        <v>-15836.95</v>
      </c>
      <c r="P605" t="s">
        <v>10</v>
      </c>
      <c r="Q605" t="s">
        <v>170</v>
      </c>
      <c r="R605" t="s">
        <v>10</v>
      </c>
      <c r="S605" t="s">
        <v>10</v>
      </c>
      <c r="T605" t="s">
        <v>12</v>
      </c>
      <c r="U605" t="s">
        <v>17</v>
      </c>
      <c r="V605" t="s">
        <v>10</v>
      </c>
      <c r="W605" t="s">
        <v>10</v>
      </c>
      <c r="X605" t="s">
        <v>20478</v>
      </c>
      <c r="Y605" t="s">
        <v>20444</v>
      </c>
      <c r="Z605" t="s">
        <v>20486</v>
      </c>
      <c r="AA605" t="s">
        <v>1354</v>
      </c>
    </row>
    <row r="606" spans="1:27" hidden="1" x14ac:dyDescent="0.2">
      <c r="A606" t="s">
        <v>1351</v>
      </c>
      <c r="B606" t="s">
        <v>1352</v>
      </c>
      <c r="C606" t="s">
        <v>1353</v>
      </c>
      <c r="D606" t="s">
        <v>1354</v>
      </c>
      <c r="E606" t="s">
        <v>1429</v>
      </c>
      <c r="F606" t="s">
        <v>1430</v>
      </c>
      <c r="G606" t="s">
        <v>62</v>
      </c>
      <c r="H606" s="2">
        <v>45688</v>
      </c>
      <c r="I606" s="2">
        <v>45689</v>
      </c>
      <c r="J606" t="s">
        <v>1431</v>
      </c>
      <c r="K606" s="3">
        <v>-33259241</v>
      </c>
      <c r="L606" t="s">
        <v>8</v>
      </c>
      <c r="M606" s="4">
        <v>-33659.79</v>
      </c>
      <c r="N606" t="s">
        <v>9</v>
      </c>
      <c r="O606" s="4">
        <v>-33659.79</v>
      </c>
      <c r="P606" t="s">
        <v>10</v>
      </c>
      <c r="Q606" t="s">
        <v>170</v>
      </c>
      <c r="R606" t="s">
        <v>10</v>
      </c>
      <c r="S606" t="s">
        <v>10</v>
      </c>
      <c r="T606" t="s">
        <v>12</v>
      </c>
      <c r="U606" t="s">
        <v>17</v>
      </c>
      <c r="V606" t="s">
        <v>10</v>
      </c>
      <c r="W606" t="s">
        <v>10</v>
      </c>
      <c r="X606" t="s">
        <v>20478</v>
      </c>
      <c r="Y606" t="s">
        <v>20444</v>
      </c>
      <c r="Z606" t="s">
        <v>20486</v>
      </c>
      <c r="AA606" t="s">
        <v>1354</v>
      </c>
    </row>
    <row r="607" spans="1:27" hidden="1" x14ac:dyDescent="0.2">
      <c r="A607" t="s">
        <v>1351</v>
      </c>
      <c r="B607" t="s">
        <v>1352</v>
      </c>
      <c r="C607" t="s">
        <v>1353</v>
      </c>
      <c r="D607" t="s">
        <v>1354</v>
      </c>
      <c r="E607" t="s">
        <v>1432</v>
      </c>
      <c r="F607" t="s">
        <v>1433</v>
      </c>
      <c r="G607" t="s">
        <v>145</v>
      </c>
      <c r="H607" s="2">
        <v>45716</v>
      </c>
      <c r="I607" s="2">
        <v>45719</v>
      </c>
      <c r="J607" t="s">
        <v>184</v>
      </c>
      <c r="K607" s="3">
        <v>-1811330232</v>
      </c>
      <c r="L607" t="s">
        <v>8</v>
      </c>
      <c r="M607" s="4">
        <v>-1904238.01</v>
      </c>
      <c r="N607" t="s">
        <v>9</v>
      </c>
      <c r="O607" s="4">
        <v>-1904238.01</v>
      </c>
      <c r="P607" t="s">
        <v>10</v>
      </c>
      <c r="Q607" t="s">
        <v>1434</v>
      </c>
      <c r="R607" t="s">
        <v>10</v>
      </c>
      <c r="S607" t="s">
        <v>10</v>
      </c>
      <c r="T607" t="s">
        <v>131</v>
      </c>
      <c r="U607" t="s">
        <v>21</v>
      </c>
      <c r="V607" t="s">
        <v>1435</v>
      </c>
      <c r="W607" t="s">
        <v>10</v>
      </c>
      <c r="X607" s="15" t="s">
        <v>20485</v>
      </c>
      <c r="Y607" t="s">
        <v>20444</v>
      </c>
      <c r="Z607" t="s">
        <v>20486</v>
      </c>
      <c r="AA607" t="s">
        <v>1354</v>
      </c>
    </row>
    <row r="608" spans="1:27" hidden="1" x14ac:dyDescent="0.2">
      <c r="A608" t="s">
        <v>1351</v>
      </c>
      <c r="B608" t="s">
        <v>1352</v>
      </c>
      <c r="C608" t="s">
        <v>1353</v>
      </c>
      <c r="D608" t="s">
        <v>1354</v>
      </c>
      <c r="E608" t="s">
        <v>1436</v>
      </c>
      <c r="F608" t="s">
        <v>1437</v>
      </c>
      <c r="G608" t="s">
        <v>62</v>
      </c>
      <c r="H608" s="2">
        <v>45688</v>
      </c>
      <c r="I608" s="2">
        <v>45689</v>
      </c>
      <c r="J608" t="s">
        <v>146</v>
      </c>
      <c r="K608" s="3">
        <v>-20991078</v>
      </c>
      <c r="L608" t="s">
        <v>8</v>
      </c>
      <c r="M608" s="4">
        <v>-21243.88</v>
      </c>
      <c r="N608" t="s">
        <v>9</v>
      </c>
      <c r="O608" s="4">
        <v>-21243.88</v>
      </c>
      <c r="P608" t="s">
        <v>10</v>
      </c>
      <c r="Q608" t="s">
        <v>275</v>
      </c>
      <c r="R608" t="s">
        <v>10</v>
      </c>
      <c r="S608" t="s">
        <v>10</v>
      </c>
      <c r="T608" t="s">
        <v>12</v>
      </c>
      <c r="U608" t="s">
        <v>17</v>
      </c>
      <c r="V608" t="s">
        <v>10</v>
      </c>
      <c r="W608" t="s">
        <v>10</v>
      </c>
      <c r="X608" t="s">
        <v>20479</v>
      </c>
      <c r="Y608" t="s">
        <v>20444</v>
      </c>
      <c r="Z608" t="s">
        <v>20486</v>
      </c>
      <c r="AA608" t="s">
        <v>1354</v>
      </c>
    </row>
    <row r="609" spans="1:27" hidden="1" x14ac:dyDescent="0.2">
      <c r="A609" t="s">
        <v>1351</v>
      </c>
      <c r="B609" t="s">
        <v>1352</v>
      </c>
      <c r="C609" t="s">
        <v>1353</v>
      </c>
      <c r="D609" t="s">
        <v>1354</v>
      </c>
      <c r="E609" t="s">
        <v>1438</v>
      </c>
      <c r="F609" t="s">
        <v>1439</v>
      </c>
      <c r="G609" t="s">
        <v>62</v>
      </c>
      <c r="H609" s="2">
        <v>45688</v>
      </c>
      <c r="I609" s="2">
        <v>45689</v>
      </c>
      <c r="J609" t="s">
        <v>1428</v>
      </c>
      <c r="K609" s="3">
        <v>-16495845</v>
      </c>
      <c r="L609" t="s">
        <v>8</v>
      </c>
      <c r="M609" s="4">
        <v>-16694.509999999998</v>
      </c>
      <c r="N609" t="s">
        <v>9</v>
      </c>
      <c r="O609" s="4">
        <v>-16694.509999999998</v>
      </c>
      <c r="P609" t="s">
        <v>10</v>
      </c>
      <c r="Q609" t="s">
        <v>275</v>
      </c>
      <c r="R609" t="s">
        <v>10</v>
      </c>
      <c r="S609" t="s">
        <v>10</v>
      </c>
      <c r="T609" t="s">
        <v>12</v>
      </c>
      <c r="U609" t="s">
        <v>17</v>
      </c>
      <c r="V609" t="s">
        <v>10</v>
      </c>
      <c r="W609" t="s">
        <v>10</v>
      </c>
      <c r="X609" t="s">
        <v>20479</v>
      </c>
      <c r="Y609" t="s">
        <v>20444</v>
      </c>
      <c r="Z609" t="s">
        <v>20486</v>
      </c>
      <c r="AA609" t="s">
        <v>1354</v>
      </c>
    </row>
    <row r="610" spans="1:27" hidden="1" x14ac:dyDescent="0.2">
      <c r="A610" t="s">
        <v>1351</v>
      </c>
      <c r="B610" t="s">
        <v>1352</v>
      </c>
      <c r="C610" t="s">
        <v>1353</v>
      </c>
      <c r="D610" t="s">
        <v>1354</v>
      </c>
      <c r="E610" t="s">
        <v>1440</v>
      </c>
      <c r="F610" t="s">
        <v>1441</v>
      </c>
      <c r="G610" t="s">
        <v>145</v>
      </c>
      <c r="H610" s="2">
        <v>45716</v>
      </c>
      <c r="I610" s="2">
        <v>45721</v>
      </c>
      <c r="J610" t="s">
        <v>184</v>
      </c>
      <c r="K610" s="3">
        <v>-3198271745</v>
      </c>
      <c r="L610" t="s">
        <v>8</v>
      </c>
      <c r="M610" s="4">
        <v>-3362319.31</v>
      </c>
      <c r="N610" t="s">
        <v>9</v>
      </c>
      <c r="O610" s="4">
        <v>-3362319.31</v>
      </c>
      <c r="P610" t="s">
        <v>10</v>
      </c>
      <c r="Q610" t="s">
        <v>1442</v>
      </c>
      <c r="R610" t="s">
        <v>10</v>
      </c>
      <c r="S610" t="s">
        <v>10</v>
      </c>
      <c r="T610" t="s">
        <v>148</v>
      </c>
      <c r="U610" t="s">
        <v>21</v>
      </c>
      <c r="V610" t="s">
        <v>1443</v>
      </c>
      <c r="W610" t="s">
        <v>10</v>
      </c>
      <c r="X610" t="s">
        <v>20478</v>
      </c>
      <c r="Y610" t="s">
        <v>20444</v>
      </c>
      <c r="Z610" t="s">
        <v>20486</v>
      </c>
      <c r="AA610" t="s">
        <v>1354</v>
      </c>
    </row>
    <row r="611" spans="1:27" hidden="1" x14ac:dyDescent="0.2">
      <c r="A611" t="s">
        <v>1351</v>
      </c>
      <c r="B611" t="s">
        <v>1352</v>
      </c>
      <c r="C611" t="s">
        <v>1353</v>
      </c>
      <c r="D611" t="s">
        <v>1354</v>
      </c>
      <c r="E611" t="s">
        <v>1444</v>
      </c>
      <c r="F611" t="s">
        <v>1445</v>
      </c>
      <c r="G611" t="s">
        <v>145</v>
      </c>
      <c r="H611" s="2">
        <v>45716</v>
      </c>
      <c r="I611" s="2">
        <v>45721</v>
      </c>
      <c r="J611" t="s">
        <v>184</v>
      </c>
      <c r="K611" s="3">
        <v>-1310902768</v>
      </c>
      <c r="L611" t="s">
        <v>8</v>
      </c>
      <c r="M611" s="4">
        <v>-1378142.33</v>
      </c>
      <c r="N611" t="s">
        <v>9</v>
      </c>
      <c r="O611" s="4">
        <v>-1378142.33</v>
      </c>
      <c r="P611" t="s">
        <v>10</v>
      </c>
      <c r="Q611" t="s">
        <v>1446</v>
      </c>
      <c r="R611" t="s">
        <v>10</v>
      </c>
      <c r="S611" t="s">
        <v>10</v>
      </c>
      <c r="T611" t="s">
        <v>148</v>
      </c>
      <c r="U611" t="s">
        <v>21</v>
      </c>
      <c r="V611" t="s">
        <v>1447</v>
      </c>
      <c r="W611" t="s">
        <v>10</v>
      </c>
      <c r="X611" t="s">
        <v>20478</v>
      </c>
      <c r="Y611" t="s">
        <v>20444</v>
      </c>
      <c r="Z611" t="s">
        <v>20486</v>
      </c>
      <c r="AA611" t="s">
        <v>1354</v>
      </c>
    </row>
    <row r="612" spans="1:27" hidden="1" x14ac:dyDescent="0.2">
      <c r="A612" t="s">
        <v>1351</v>
      </c>
      <c r="B612" t="s">
        <v>1352</v>
      </c>
      <c r="C612" t="s">
        <v>1353</v>
      </c>
      <c r="D612" t="s">
        <v>1354</v>
      </c>
      <c r="E612" t="s">
        <v>1448</v>
      </c>
      <c r="F612" t="s">
        <v>1449</v>
      </c>
      <c r="G612" t="s">
        <v>145</v>
      </c>
      <c r="H612" s="2">
        <v>45716</v>
      </c>
      <c r="I612" s="2">
        <v>45721</v>
      </c>
      <c r="J612" t="s">
        <v>1450</v>
      </c>
      <c r="K612" s="3">
        <v>-49908871</v>
      </c>
      <c r="L612" t="s">
        <v>8</v>
      </c>
      <c r="M612" s="4">
        <v>-52468.83</v>
      </c>
      <c r="N612" t="s">
        <v>9</v>
      </c>
      <c r="O612" s="4">
        <v>-52468.83</v>
      </c>
      <c r="P612" t="s">
        <v>10</v>
      </c>
      <c r="Q612" t="s">
        <v>1451</v>
      </c>
      <c r="R612" t="s">
        <v>10</v>
      </c>
      <c r="S612" t="s">
        <v>10</v>
      </c>
      <c r="T612" t="s">
        <v>148</v>
      </c>
      <c r="U612" t="s">
        <v>21</v>
      </c>
      <c r="V612" t="s">
        <v>1452</v>
      </c>
      <c r="W612" t="s">
        <v>10</v>
      </c>
      <c r="X612" t="s">
        <v>20478</v>
      </c>
      <c r="Y612" t="s">
        <v>20444</v>
      </c>
      <c r="Z612" t="s">
        <v>20486</v>
      </c>
      <c r="AA612" t="s">
        <v>1354</v>
      </c>
    </row>
    <row r="613" spans="1:27" hidden="1" x14ac:dyDescent="0.2">
      <c r="A613" t="s">
        <v>1351</v>
      </c>
      <c r="B613" t="s">
        <v>1352</v>
      </c>
      <c r="C613" t="s">
        <v>1353</v>
      </c>
      <c r="D613" t="s">
        <v>1354</v>
      </c>
      <c r="E613" t="s">
        <v>1453</v>
      </c>
      <c r="F613" t="s">
        <v>1454</v>
      </c>
      <c r="G613" t="s">
        <v>62</v>
      </c>
      <c r="H613" s="2">
        <v>45716</v>
      </c>
      <c r="I613" s="2">
        <v>45719</v>
      </c>
      <c r="J613" t="s">
        <v>1455</v>
      </c>
      <c r="K613" s="3">
        <v>-43671679</v>
      </c>
      <c r="L613" t="s">
        <v>8</v>
      </c>
      <c r="M613" s="4">
        <v>-45911.71</v>
      </c>
      <c r="N613" t="s">
        <v>9</v>
      </c>
      <c r="O613" s="4">
        <v>-45911.71</v>
      </c>
      <c r="P613" t="s">
        <v>10</v>
      </c>
      <c r="Q613" t="s">
        <v>170</v>
      </c>
      <c r="R613" t="s">
        <v>10</v>
      </c>
      <c r="S613" t="s">
        <v>10</v>
      </c>
      <c r="T613" t="s">
        <v>1024</v>
      </c>
      <c r="U613" t="s">
        <v>21</v>
      </c>
      <c r="V613" t="s">
        <v>10</v>
      </c>
      <c r="W613" t="s">
        <v>10</v>
      </c>
      <c r="X613" t="s">
        <v>20478</v>
      </c>
      <c r="Y613" t="s">
        <v>20444</v>
      </c>
      <c r="Z613" t="s">
        <v>20486</v>
      </c>
      <c r="AA613" t="s">
        <v>1354</v>
      </c>
    </row>
    <row r="614" spans="1:27" hidden="1" x14ac:dyDescent="0.2">
      <c r="A614" t="s">
        <v>1351</v>
      </c>
      <c r="B614" t="s">
        <v>1352</v>
      </c>
      <c r="C614" t="s">
        <v>1353</v>
      </c>
      <c r="D614" t="s">
        <v>1354</v>
      </c>
      <c r="E614" t="s">
        <v>1456</v>
      </c>
      <c r="F614" t="s">
        <v>1457</v>
      </c>
      <c r="G614" t="s">
        <v>62</v>
      </c>
      <c r="H614" s="2">
        <v>45716</v>
      </c>
      <c r="I614" s="2">
        <v>45719</v>
      </c>
      <c r="J614" t="s">
        <v>1458</v>
      </c>
      <c r="K614" s="3">
        <v>-38180121</v>
      </c>
      <c r="L614" t="s">
        <v>8</v>
      </c>
      <c r="M614" s="4">
        <v>-40138.480000000003</v>
      </c>
      <c r="N614" t="s">
        <v>9</v>
      </c>
      <c r="O614" s="4">
        <v>-40138.480000000003</v>
      </c>
      <c r="P614" t="s">
        <v>10</v>
      </c>
      <c r="Q614" t="s">
        <v>170</v>
      </c>
      <c r="R614" t="s">
        <v>10</v>
      </c>
      <c r="S614" t="s">
        <v>10</v>
      </c>
      <c r="T614" t="s">
        <v>1024</v>
      </c>
      <c r="U614" t="s">
        <v>21</v>
      </c>
      <c r="V614" t="s">
        <v>10</v>
      </c>
      <c r="W614" t="s">
        <v>10</v>
      </c>
      <c r="X614" t="s">
        <v>20478</v>
      </c>
      <c r="Y614" t="s">
        <v>20444</v>
      </c>
      <c r="Z614" t="s">
        <v>20486</v>
      </c>
      <c r="AA614" t="s">
        <v>1354</v>
      </c>
    </row>
    <row r="615" spans="1:27" hidden="1" x14ac:dyDescent="0.2">
      <c r="A615" t="s">
        <v>1351</v>
      </c>
      <c r="B615" t="s">
        <v>1352</v>
      </c>
      <c r="C615" t="s">
        <v>1353</v>
      </c>
      <c r="D615" t="s">
        <v>1354</v>
      </c>
      <c r="E615" t="s">
        <v>1459</v>
      </c>
      <c r="F615" t="s">
        <v>1460</v>
      </c>
      <c r="G615" t="s">
        <v>62</v>
      </c>
      <c r="H615" s="2">
        <v>45716</v>
      </c>
      <c r="I615" s="2">
        <v>45719</v>
      </c>
      <c r="J615" t="s">
        <v>1461</v>
      </c>
      <c r="K615" s="3">
        <v>-19914151</v>
      </c>
      <c r="L615" t="s">
        <v>8</v>
      </c>
      <c r="M615" s="4">
        <v>-20935.599999999999</v>
      </c>
      <c r="N615" t="s">
        <v>9</v>
      </c>
      <c r="O615" s="4">
        <v>-20935.599999999999</v>
      </c>
      <c r="P615" t="s">
        <v>10</v>
      </c>
      <c r="Q615" t="s">
        <v>170</v>
      </c>
      <c r="R615" t="s">
        <v>10</v>
      </c>
      <c r="S615" t="s">
        <v>10</v>
      </c>
      <c r="T615" t="s">
        <v>1024</v>
      </c>
      <c r="U615" t="s">
        <v>21</v>
      </c>
      <c r="V615" t="s">
        <v>10</v>
      </c>
      <c r="W615" t="s">
        <v>10</v>
      </c>
      <c r="X615" t="s">
        <v>20478</v>
      </c>
      <c r="Y615" t="s">
        <v>20444</v>
      </c>
      <c r="Z615" t="s">
        <v>20486</v>
      </c>
      <c r="AA615" t="s">
        <v>1354</v>
      </c>
    </row>
    <row r="616" spans="1:27" hidden="1" x14ac:dyDescent="0.2">
      <c r="A616" t="s">
        <v>1351</v>
      </c>
      <c r="B616" t="s">
        <v>1352</v>
      </c>
      <c r="C616" t="s">
        <v>1353</v>
      </c>
      <c r="D616" t="s">
        <v>1354</v>
      </c>
      <c r="E616" t="s">
        <v>1462</v>
      </c>
      <c r="F616" t="s">
        <v>1463</v>
      </c>
      <c r="G616" t="s">
        <v>62</v>
      </c>
      <c r="H616" s="2">
        <v>45716</v>
      </c>
      <c r="I616" s="2">
        <v>45719</v>
      </c>
      <c r="J616" t="s">
        <v>1464</v>
      </c>
      <c r="K616" s="3">
        <v>-3303567</v>
      </c>
      <c r="L616" t="s">
        <v>8</v>
      </c>
      <c r="M616" s="4">
        <v>-3473.02</v>
      </c>
      <c r="N616" t="s">
        <v>9</v>
      </c>
      <c r="O616" s="4">
        <v>-3473.02</v>
      </c>
      <c r="P616" t="s">
        <v>10</v>
      </c>
      <c r="Q616" t="s">
        <v>170</v>
      </c>
      <c r="R616" t="s">
        <v>10</v>
      </c>
      <c r="S616" t="s">
        <v>10</v>
      </c>
      <c r="T616" t="s">
        <v>1024</v>
      </c>
      <c r="U616" t="s">
        <v>21</v>
      </c>
      <c r="V616" t="s">
        <v>10</v>
      </c>
      <c r="W616" t="s">
        <v>10</v>
      </c>
      <c r="X616" t="s">
        <v>20478</v>
      </c>
      <c r="Y616" t="s">
        <v>20444</v>
      </c>
      <c r="Z616" t="s">
        <v>20486</v>
      </c>
      <c r="AA616" t="s">
        <v>1354</v>
      </c>
    </row>
    <row r="617" spans="1:27" hidden="1" x14ac:dyDescent="0.2">
      <c r="A617" t="s">
        <v>1351</v>
      </c>
      <c r="B617" t="s">
        <v>1352</v>
      </c>
      <c r="C617" t="s">
        <v>1353</v>
      </c>
      <c r="D617" t="s">
        <v>1354</v>
      </c>
      <c r="E617" t="s">
        <v>1465</v>
      </c>
      <c r="F617" t="s">
        <v>1466</v>
      </c>
      <c r="G617" t="s">
        <v>62</v>
      </c>
      <c r="H617" s="2">
        <v>45716</v>
      </c>
      <c r="I617" s="2">
        <v>45719</v>
      </c>
      <c r="J617" t="s">
        <v>1467</v>
      </c>
      <c r="K617" s="3">
        <v>-1585712</v>
      </c>
      <c r="L617" t="s">
        <v>8</v>
      </c>
      <c r="M617" s="4">
        <v>-1667.05</v>
      </c>
      <c r="N617" t="s">
        <v>9</v>
      </c>
      <c r="O617" s="4">
        <v>-1667.05</v>
      </c>
      <c r="P617" t="s">
        <v>10</v>
      </c>
      <c r="Q617" t="s">
        <v>170</v>
      </c>
      <c r="R617" t="s">
        <v>10</v>
      </c>
      <c r="S617" t="s">
        <v>10</v>
      </c>
      <c r="T617" t="s">
        <v>1024</v>
      </c>
      <c r="U617" t="s">
        <v>21</v>
      </c>
      <c r="V617" t="s">
        <v>10</v>
      </c>
      <c r="W617" t="s">
        <v>10</v>
      </c>
      <c r="X617" t="s">
        <v>20478</v>
      </c>
      <c r="Y617" t="s">
        <v>20444</v>
      </c>
      <c r="Z617" t="s">
        <v>20486</v>
      </c>
      <c r="AA617" t="s">
        <v>1354</v>
      </c>
    </row>
    <row r="618" spans="1:27" hidden="1" x14ac:dyDescent="0.2">
      <c r="A618" t="s">
        <v>1351</v>
      </c>
      <c r="B618" t="s">
        <v>1352</v>
      </c>
      <c r="C618" t="s">
        <v>1353</v>
      </c>
      <c r="D618" t="s">
        <v>1354</v>
      </c>
      <c r="E618" t="s">
        <v>1468</v>
      </c>
      <c r="F618" t="s">
        <v>1469</v>
      </c>
      <c r="G618" t="s">
        <v>62</v>
      </c>
      <c r="H618" s="2">
        <v>45716</v>
      </c>
      <c r="I618" s="2">
        <v>45719</v>
      </c>
      <c r="J618" t="s">
        <v>184</v>
      </c>
      <c r="K618" s="3">
        <v>-26307187</v>
      </c>
      <c r="L618" t="s">
        <v>8</v>
      </c>
      <c r="M618" s="4">
        <v>-27656.55</v>
      </c>
      <c r="N618" t="s">
        <v>9</v>
      </c>
      <c r="O618" s="4">
        <v>-27656.55</v>
      </c>
      <c r="P618" t="s">
        <v>10</v>
      </c>
      <c r="Q618" t="s">
        <v>170</v>
      </c>
      <c r="R618" t="s">
        <v>10</v>
      </c>
      <c r="S618" t="s">
        <v>10</v>
      </c>
      <c r="T618" t="s">
        <v>1024</v>
      </c>
      <c r="U618" t="s">
        <v>21</v>
      </c>
      <c r="V618" t="s">
        <v>10</v>
      </c>
      <c r="W618" t="s">
        <v>10</v>
      </c>
      <c r="X618" t="s">
        <v>20478</v>
      </c>
      <c r="Y618" t="s">
        <v>20444</v>
      </c>
      <c r="Z618" t="s">
        <v>20486</v>
      </c>
      <c r="AA618" t="s">
        <v>1354</v>
      </c>
    </row>
    <row r="619" spans="1:27" hidden="1" x14ac:dyDescent="0.2">
      <c r="A619" t="s">
        <v>1351</v>
      </c>
      <c r="B619" t="s">
        <v>1352</v>
      </c>
      <c r="C619" t="s">
        <v>1353</v>
      </c>
      <c r="D619" t="s">
        <v>1354</v>
      </c>
      <c r="E619" t="s">
        <v>1470</v>
      </c>
      <c r="F619" t="s">
        <v>1471</v>
      </c>
      <c r="G619" t="s">
        <v>62</v>
      </c>
      <c r="H619" s="2">
        <v>45716</v>
      </c>
      <c r="I619" s="2">
        <v>45719</v>
      </c>
      <c r="J619" t="s">
        <v>204</v>
      </c>
      <c r="K619" s="3">
        <v>-85099459</v>
      </c>
      <c r="L619" t="s">
        <v>8</v>
      </c>
      <c r="M619" s="4">
        <v>-89464.43</v>
      </c>
      <c r="N619" t="s">
        <v>9</v>
      </c>
      <c r="O619" s="4">
        <v>-89464.43</v>
      </c>
      <c r="P619" t="s">
        <v>10</v>
      </c>
      <c r="Q619" t="s">
        <v>170</v>
      </c>
      <c r="R619" t="s">
        <v>10</v>
      </c>
      <c r="S619" t="s">
        <v>10</v>
      </c>
      <c r="T619" t="s">
        <v>1024</v>
      </c>
      <c r="U619" t="s">
        <v>21</v>
      </c>
      <c r="V619" t="s">
        <v>10</v>
      </c>
      <c r="W619" t="s">
        <v>10</v>
      </c>
      <c r="X619" t="s">
        <v>20478</v>
      </c>
      <c r="Y619" t="s">
        <v>20444</v>
      </c>
      <c r="Z619" t="s">
        <v>20486</v>
      </c>
      <c r="AA619" t="s">
        <v>1354</v>
      </c>
    </row>
    <row r="620" spans="1:27" hidden="1" x14ac:dyDescent="0.2">
      <c r="A620" t="s">
        <v>1351</v>
      </c>
      <c r="B620" t="s">
        <v>1352</v>
      </c>
      <c r="C620" t="s">
        <v>1353</v>
      </c>
      <c r="D620" t="s">
        <v>1354</v>
      </c>
      <c r="E620" t="s">
        <v>1472</v>
      </c>
      <c r="F620" t="s">
        <v>1473</v>
      </c>
      <c r="G620" t="s">
        <v>62</v>
      </c>
      <c r="H620" s="2">
        <v>45716</v>
      </c>
      <c r="I620" s="2">
        <v>45719</v>
      </c>
      <c r="J620" t="s">
        <v>1474</v>
      </c>
      <c r="K620" s="3">
        <v>-9514271</v>
      </c>
      <c r="L620" t="s">
        <v>8</v>
      </c>
      <c r="M620" s="4">
        <v>-10002.280000000001</v>
      </c>
      <c r="N620" t="s">
        <v>9</v>
      </c>
      <c r="O620" s="4">
        <v>-10002.280000000001</v>
      </c>
      <c r="P620" t="s">
        <v>10</v>
      </c>
      <c r="Q620" t="s">
        <v>170</v>
      </c>
      <c r="R620" t="s">
        <v>10</v>
      </c>
      <c r="S620" t="s">
        <v>10</v>
      </c>
      <c r="T620" t="s">
        <v>1024</v>
      </c>
      <c r="U620" t="s">
        <v>21</v>
      </c>
      <c r="V620" t="s">
        <v>10</v>
      </c>
      <c r="W620" t="s">
        <v>10</v>
      </c>
      <c r="X620" t="s">
        <v>20478</v>
      </c>
      <c r="Y620" t="s">
        <v>20444</v>
      </c>
      <c r="Z620" t="s">
        <v>20486</v>
      </c>
      <c r="AA620" t="s">
        <v>1354</v>
      </c>
    </row>
    <row r="621" spans="1:27" hidden="1" x14ac:dyDescent="0.2">
      <c r="A621" t="s">
        <v>1351</v>
      </c>
      <c r="B621" t="s">
        <v>1352</v>
      </c>
      <c r="C621" t="s">
        <v>1353</v>
      </c>
      <c r="D621" t="s">
        <v>1354</v>
      </c>
      <c r="E621" t="s">
        <v>1475</v>
      </c>
      <c r="F621" t="s">
        <v>1476</v>
      </c>
      <c r="G621" t="s">
        <v>62</v>
      </c>
      <c r="H621" s="2">
        <v>45716</v>
      </c>
      <c r="I621" s="2">
        <v>45719</v>
      </c>
      <c r="J621" t="s">
        <v>1477</v>
      </c>
      <c r="K621" s="3">
        <v>-2642854</v>
      </c>
      <c r="L621" t="s">
        <v>8</v>
      </c>
      <c r="M621" s="4">
        <v>-2778.41</v>
      </c>
      <c r="N621" t="s">
        <v>9</v>
      </c>
      <c r="O621" s="4">
        <v>-2778.41</v>
      </c>
      <c r="P621" t="s">
        <v>10</v>
      </c>
      <c r="Q621" t="s">
        <v>170</v>
      </c>
      <c r="R621" t="s">
        <v>10</v>
      </c>
      <c r="S621" t="s">
        <v>10</v>
      </c>
      <c r="T621" t="s">
        <v>1024</v>
      </c>
      <c r="U621" t="s">
        <v>21</v>
      </c>
      <c r="V621" t="s">
        <v>10</v>
      </c>
      <c r="W621" t="s">
        <v>10</v>
      </c>
      <c r="X621" t="s">
        <v>20478</v>
      </c>
      <c r="Y621" t="s">
        <v>20444</v>
      </c>
      <c r="Z621" t="s">
        <v>20486</v>
      </c>
      <c r="AA621" t="s">
        <v>1354</v>
      </c>
    </row>
    <row r="622" spans="1:27" hidden="1" x14ac:dyDescent="0.2">
      <c r="A622" t="s">
        <v>1351</v>
      </c>
      <c r="B622" t="s">
        <v>1352</v>
      </c>
      <c r="C622" t="s">
        <v>1353</v>
      </c>
      <c r="D622" t="s">
        <v>1354</v>
      </c>
      <c r="E622" t="s">
        <v>1478</v>
      </c>
      <c r="F622" t="s">
        <v>1479</v>
      </c>
      <c r="G622" t="s">
        <v>62</v>
      </c>
      <c r="H622" s="2">
        <v>45716</v>
      </c>
      <c r="I622" s="2">
        <v>45719</v>
      </c>
      <c r="J622" t="s">
        <v>1480</v>
      </c>
      <c r="K622" s="3">
        <v>-23785689</v>
      </c>
      <c r="L622" t="s">
        <v>8</v>
      </c>
      <c r="M622" s="4">
        <v>-25005.72</v>
      </c>
      <c r="N622" t="s">
        <v>9</v>
      </c>
      <c r="O622" s="4">
        <v>-25005.72</v>
      </c>
      <c r="P622" t="s">
        <v>10</v>
      </c>
      <c r="Q622" t="s">
        <v>170</v>
      </c>
      <c r="R622" t="s">
        <v>10</v>
      </c>
      <c r="S622" t="s">
        <v>10</v>
      </c>
      <c r="T622" t="s">
        <v>1024</v>
      </c>
      <c r="U622" t="s">
        <v>21</v>
      </c>
      <c r="V622" t="s">
        <v>10</v>
      </c>
      <c r="W622" t="s">
        <v>10</v>
      </c>
      <c r="X622" t="s">
        <v>20478</v>
      </c>
      <c r="Y622" t="s">
        <v>20444</v>
      </c>
      <c r="Z622" t="s">
        <v>20486</v>
      </c>
      <c r="AA622" t="s">
        <v>1354</v>
      </c>
    </row>
    <row r="623" spans="1:27" hidden="1" x14ac:dyDescent="0.2">
      <c r="A623" t="s">
        <v>1351</v>
      </c>
      <c r="B623" t="s">
        <v>1352</v>
      </c>
      <c r="C623" t="s">
        <v>1353</v>
      </c>
      <c r="D623" t="s">
        <v>1354</v>
      </c>
      <c r="E623" t="s">
        <v>1481</v>
      </c>
      <c r="F623" t="s">
        <v>1482</v>
      </c>
      <c r="G623" t="s">
        <v>62</v>
      </c>
      <c r="H623" s="2">
        <v>45716</v>
      </c>
      <c r="I623" s="2">
        <v>45717</v>
      </c>
      <c r="J623" t="s">
        <v>1483</v>
      </c>
      <c r="K623" s="3">
        <v>-15215536</v>
      </c>
      <c r="L623" t="s">
        <v>8</v>
      </c>
      <c r="M623" s="4">
        <v>-15995.98</v>
      </c>
      <c r="N623" t="s">
        <v>9</v>
      </c>
      <c r="O623" s="4">
        <v>-15995.98</v>
      </c>
      <c r="P623" t="s">
        <v>10</v>
      </c>
      <c r="Q623" t="s">
        <v>275</v>
      </c>
      <c r="R623" t="s">
        <v>10</v>
      </c>
      <c r="S623" t="s">
        <v>10</v>
      </c>
      <c r="T623" t="s">
        <v>12</v>
      </c>
      <c r="U623" t="s">
        <v>21</v>
      </c>
      <c r="V623" t="s">
        <v>10</v>
      </c>
      <c r="W623" t="s">
        <v>10</v>
      </c>
      <c r="X623" t="s">
        <v>20479</v>
      </c>
      <c r="Y623" t="s">
        <v>20444</v>
      </c>
      <c r="Z623" t="s">
        <v>20486</v>
      </c>
      <c r="AA623" t="s">
        <v>1354</v>
      </c>
    </row>
    <row r="624" spans="1:27" hidden="1" x14ac:dyDescent="0.2">
      <c r="A624" t="s">
        <v>1351</v>
      </c>
      <c r="B624" t="s">
        <v>1352</v>
      </c>
      <c r="C624" t="s">
        <v>1353</v>
      </c>
      <c r="D624" t="s">
        <v>1354</v>
      </c>
      <c r="E624" t="s">
        <v>1484</v>
      </c>
      <c r="F624" t="s">
        <v>1485</v>
      </c>
      <c r="G624" t="s">
        <v>62</v>
      </c>
      <c r="H624" s="2">
        <v>45716</v>
      </c>
      <c r="I624" s="2">
        <v>45717</v>
      </c>
      <c r="J624" t="s">
        <v>184</v>
      </c>
      <c r="K624" s="3">
        <v>-20207391</v>
      </c>
      <c r="L624" t="s">
        <v>8</v>
      </c>
      <c r="M624" s="4">
        <v>-21243.88</v>
      </c>
      <c r="N624" t="s">
        <v>9</v>
      </c>
      <c r="O624" s="4">
        <v>-21243.88</v>
      </c>
      <c r="P624" t="s">
        <v>10</v>
      </c>
      <c r="Q624" t="s">
        <v>275</v>
      </c>
      <c r="R624" t="s">
        <v>10</v>
      </c>
      <c r="S624" t="s">
        <v>10</v>
      </c>
      <c r="T624" t="s">
        <v>12</v>
      </c>
      <c r="U624" t="s">
        <v>21</v>
      </c>
      <c r="V624" t="s">
        <v>10</v>
      </c>
      <c r="W624" t="s">
        <v>10</v>
      </c>
      <c r="X624" t="s">
        <v>20479</v>
      </c>
      <c r="Y624" t="s">
        <v>20444</v>
      </c>
      <c r="Z624" t="s">
        <v>20486</v>
      </c>
      <c r="AA624" t="s">
        <v>1354</v>
      </c>
    </row>
    <row r="625" spans="1:27" hidden="1" x14ac:dyDescent="0.2">
      <c r="A625" t="s">
        <v>1351</v>
      </c>
      <c r="B625" t="s">
        <v>1352</v>
      </c>
      <c r="C625" t="s">
        <v>1353</v>
      </c>
      <c r="D625" t="s">
        <v>1354</v>
      </c>
      <c r="E625" t="s">
        <v>1486</v>
      </c>
      <c r="F625" t="s">
        <v>1487</v>
      </c>
      <c r="G625" t="s">
        <v>145</v>
      </c>
      <c r="H625" s="2">
        <v>45747</v>
      </c>
      <c r="I625" s="2">
        <v>45747</v>
      </c>
      <c r="J625" t="s">
        <v>228</v>
      </c>
      <c r="K625" s="3">
        <v>-2402132762</v>
      </c>
      <c r="L625" t="s">
        <v>8</v>
      </c>
      <c r="M625" s="4">
        <v>-2538984</v>
      </c>
      <c r="N625" t="s">
        <v>9</v>
      </c>
      <c r="O625" s="4">
        <v>-2538984</v>
      </c>
      <c r="P625" t="s">
        <v>10</v>
      </c>
      <c r="Q625" s="15" t="s">
        <v>1488</v>
      </c>
      <c r="R625" t="s">
        <v>10</v>
      </c>
      <c r="S625" t="s">
        <v>10</v>
      </c>
      <c r="T625" t="s">
        <v>131</v>
      </c>
      <c r="U625" t="s">
        <v>21</v>
      </c>
      <c r="V625" t="s">
        <v>1489</v>
      </c>
      <c r="W625" t="s">
        <v>10</v>
      </c>
      <c r="X625" s="15" t="s">
        <v>20485</v>
      </c>
      <c r="Y625" t="s">
        <v>20444</v>
      </c>
      <c r="Z625" t="s">
        <v>20486</v>
      </c>
      <c r="AA625" t="s">
        <v>1354</v>
      </c>
    </row>
    <row r="626" spans="1:27" hidden="1" x14ac:dyDescent="0.2">
      <c r="A626" t="s">
        <v>1351</v>
      </c>
      <c r="B626" t="s">
        <v>1352</v>
      </c>
      <c r="C626" t="s">
        <v>1353</v>
      </c>
      <c r="D626" t="s">
        <v>1354</v>
      </c>
      <c r="E626" t="s">
        <v>1490</v>
      </c>
      <c r="F626" t="s">
        <v>1491</v>
      </c>
      <c r="G626" t="s">
        <v>145</v>
      </c>
      <c r="H626" s="2">
        <v>45747</v>
      </c>
      <c r="I626" s="2">
        <v>45749</v>
      </c>
      <c r="J626" t="s">
        <v>228</v>
      </c>
      <c r="K626" s="3">
        <v>-4849818076</v>
      </c>
      <c r="L626" t="s">
        <v>8</v>
      </c>
      <c r="M626" s="4">
        <v>-5126115.71</v>
      </c>
      <c r="N626" t="s">
        <v>9</v>
      </c>
      <c r="O626" s="4">
        <v>-5126115.71</v>
      </c>
      <c r="P626" t="s">
        <v>10</v>
      </c>
      <c r="Q626" t="s">
        <v>1492</v>
      </c>
      <c r="R626" t="s">
        <v>10</v>
      </c>
      <c r="S626" t="s">
        <v>10</v>
      </c>
      <c r="T626" t="s">
        <v>148</v>
      </c>
      <c r="U626" t="s">
        <v>25</v>
      </c>
      <c r="V626" t="s">
        <v>1493</v>
      </c>
      <c r="W626" t="s">
        <v>10</v>
      </c>
      <c r="X626" t="s">
        <v>20478</v>
      </c>
      <c r="Y626" t="s">
        <v>20444</v>
      </c>
      <c r="Z626" t="s">
        <v>20486</v>
      </c>
      <c r="AA626" t="s">
        <v>1354</v>
      </c>
    </row>
    <row r="627" spans="1:27" hidden="1" x14ac:dyDescent="0.2">
      <c r="A627" t="s">
        <v>1351</v>
      </c>
      <c r="B627" t="s">
        <v>1352</v>
      </c>
      <c r="C627" t="s">
        <v>1353</v>
      </c>
      <c r="D627" t="s">
        <v>1354</v>
      </c>
      <c r="E627" t="s">
        <v>1494</v>
      </c>
      <c r="F627" t="s">
        <v>1495</v>
      </c>
      <c r="G627" t="s">
        <v>145</v>
      </c>
      <c r="H627" s="2">
        <v>45747</v>
      </c>
      <c r="I627" s="2">
        <v>45749</v>
      </c>
      <c r="J627" t="s">
        <v>228</v>
      </c>
      <c r="K627" s="3">
        <v>-1201471668</v>
      </c>
      <c r="L627" t="s">
        <v>8</v>
      </c>
      <c r="M627" s="4">
        <v>-1269920.3799999999</v>
      </c>
      <c r="N627" t="s">
        <v>9</v>
      </c>
      <c r="O627" s="4">
        <v>-1269920.3799999999</v>
      </c>
      <c r="P627" t="s">
        <v>10</v>
      </c>
      <c r="Q627" t="s">
        <v>1496</v>
      </c>
      <c r="R627" t="s">
        <v>10</v>
      </c>
      <c r="S627" t="s">
        <v>10</v>
      </c>
      <c r="T627" t="s">
        <v>148</v>
      </c>
      <c r="U627" t="s">
        <v>25</v>
      </c>
      <c r="V627" t="s">
        <v>1497</v>
      </c>
      <c r="W627" t="s">
        <v>10</v>
      </c>
      <c r="X627" t="s">
        <v>20478</v>
      </c>
      <c r="Y627" t="s">
        <v>20444</v>
      </c>
      <c r="Z627" t="s">
        <v>20486</v>
      </c>
      <c r="AA627" t="s">
        <v>1354</v>
      </c>
    </row>
    <row r="628" spans="1:27" hidden="1" x14ac:dyDescent="0.2">
      <c r="A628" t="s">
        <v>1351</v>
      </c>
      <c r="B628" t="s">
        <v>1352</v>
      </c>
      <c r="C628" t="s">
        <v>1353</v>
      </c>
      <c r="D628" t="s">
        <v>1354</v>
      </c>
      <c r="E628" t="s">
        <v>1498</v>
      </c>
      <c r="F628" t="s">
        <v>1499</v>
      </c>
      <c r="G628" t="s">
        <v>145</v>
      </c>
      <c r="H628" s="2">
        <v>45747</v>
      </c>
      <c r="I628" s="2">
        <v>45749</v>
      </c>
      <c r="J628" t="s">
        <v>1500</v>
      </c>
      <c r="K628" s="3">
        <v>-82087821</v>
      </c>
      <c r="L628" t="s">
        <v>8</v>
      </c>
      <c r="M628" s="4">
        <v>-86764.42</v>
      </c>
      <c r="N628" t="s">
        <v>9</v>
      </c>
      <c r="O628" s="4">
        <v>-86764.42</v>
      </c>
      <c r="P628" t="s">
        <v>10</v>
      </c>
      <c r="Q628" t="s">
        <v>1501</v>
      </c>
      <c r="R628" t="s">
        <v>10</v>
      </c>
      <c r="S628" t="s">
        <v>10</v>
      </c>
      <c r="T628" t="s">
        <v>148</v>
      </c>
      <c r="U628" t="s">
        <v>25</v>
      </c>
      <c r="V628" t="s">
        <v>1502</v>
      </c>
      <c r="W628" t="s">
        <v>10</v>
      </c>
      <c r="X628" t="s">
        <v>20478</v>
      </c>
      <c r="Y628" t="s">
        <v>20444</v>
      </c>
      <c r="Z628" t="s">
        <v>20486</v>
      </c>
      <c r="AA628" t="s">
        <v>1354</v>
      </c>
    </row>
    <row r="629" spans="1:27" hidden="1" x14ac:dyDescent="0.2">
      <c r="A629" t="s">
        <v>1351</v>
      </c>
      <c r="B629" t="s">
        <v>1352</v>
      </c>
      <c r="C629" t="s">
        <v>1353</v>
      </c>
      <c r="D629" t="s">
        <v>1354</v>
      </c>
      <c r="E629" t="s">
        <v>1503</v>
      </c>
      <c r="F629" t="s">
        <v>1504</v>
      </c>
      <c r="G629" t="s">
        <v>145</v>
      </c>
      <c r="H629" s="2">
        <v>45747</v>
      </c>
      <c r="I629" s="2">
        <v>45749</v>
      </c>
      <c r="J629" t="s">
        <v>1500</v>
      </c>
      <c r="K629" s="3">
        <v>-78228736</v>
      </c>
      <c r="L629" t="s">
        <v>8</v>
      </c>
      <c r="M629" s="4">
        <v>-82685.48</v>
      </c>
      <c r="N629" t="s">
        <v>9</v>
      </c>
      <c r="O629" s="4">
        <v>-82685.48</v>
      </c>
      <c r="P629" t="s">
        <v>10</v>
      </c>
      <c r="Q629" t="s">
        <v>1505</v>
      </c>
      <c r="R629" t="s">
        <v>10</v>
      </c>
      <c r="S629" t="s">
        <v>10</v>
      </c>
      <c r="T629" t="s">
        <v>148</v>
      </c>
      <c r="U629" t="s">
        <v>25</v>
      </c>
      <c r="V629" t="s">
        <v>1506</v>
      </c>
      <c r="W629" t="s">
        <v>10</v>
      </c>
      <c r="X629" t="s">
        <v>20478</v>
      </c>
      <c r="Y629" t="s">
        <v>20444</v>
      </c>
      <c r="Z629" t="s">
        <v>20486</v>
      </c>
      <c r="AA629" t="s">
        <v>1354</v>
      </c>
    </row>
    <row r="630" spans="1:27" hidden="1" x14ac:dyDescent="0.2">
      <c r="A630" t="s">
        <v>1351</v>
      </c>
      <c r="B630" t="s">
        <v>1352</v>
      </c>
      <c r="C630" t="s">
        <v>1353</v>
      </c>
      <c r="D630" t="s">
        <v>1354</v>
      </c>
      <c r="E630" t="s">
        <v>1507</v>
      </c>
      <c r="F630" t="s">
        <v>1508</v>
      </c>
      <c r="G630" t="s">
        <v>145</v>
      </c>
      <c r="H630" s="2">
        <v>45747</v>
      </c>
      <c r="I630" s="2">
        <v>45749</v>
      </c>
      <c r="J630" t="s">
        <v>228</v>
      </c>
      <c r="K630" s="3">
        <v>-1690682197</v>
      </c>
      <c r="L630" t="s">
        <v>8</v>
      </c>
      <c r="M630" s="4">
        <v>-1787001.58</v>
      </c>
      <c r="N630" t="s">
        <v>9</v>
      </c>
      <c r="O630" s="4">
        <v>-1787001.58</v>
      </c>
      <c r="P630" t="s">
        <v>10</v>
      </c>
      <c r="Q630" t="s">
        <v>1509</v>
      </c>
      <c r="R630" t="s">
        <v>10</v>
      </c>
      <c r="S630" t="s">
        <v>10</v>
      </c>
      <c r="T630" t="s">
        <v>148</v>
      </c>
      <c r="U630" t="s">
        <v>25</v>
      </c>
      <c r="V630" t="s">
        <v>1510</v>
      </c>
      <c r="W630" t="s">
        <v>10</v>
      </c>
      <c r="X630" t="s">
        <v>20478</v>
      </c>
      <c r="Y630" t="s">
        <v>20444</v>
      </c>
      <c r="Z630" t="s">
        <v>20486</v>
      </c>
      <c r="AA630" t="s">
        <v>1354</v>
      </c>
    </row>
    <row r="631" spans="1:27" hidden="1" x14ac:dyDescent="0.2">
      <c r="A631" t="s">
        <v>1351</v>
      </c>
      <c r="B631" t="s">
        <v>1352</v>
      </c>
      <c r="C631" t="s">
        <v>1353</v>
      </c>
      <c r="D631" t="s">
        <v>1354</v>
      </c>
      <c r="E631" t="s">
        <v>1511</v>
      </c>
      <c r="F631" t="s">
        <v>1512</v>
      </c>
      <c r="G631" t="s">
        <v>62</v>
      </c>
      <c r="H631" s="2">
        <v>45747</v>
      </c>
      <c r="I631" s="2">
        <v>45749</v>
      </c>
      <c r="J631" t="s">
        <v>1513</v>
      </c>
      <c r="K631" s="3">
        <v>-77253598</v>
      </c>
      <c r="L631" t="s">
        <v>8</v>
      </c>
      <c r="M631" s="4">
        <v>-81654.789999999994</v>
      </c>
      <c r="N631" t="s">
        <v>9</v>
      </c>
      <c r="O631" s="4">
        <v>-81654.789999999994</v>
      </c>
      <c r="P631" t="s">
        <v>10</v>
      </c>
      <c r="Q631" t="s">
        <v>170</v>
      </c>
      <c r="R631" t="s">
        <v>10</v>
      </c>
      <c r="S631" t="s">
        <v>10</v>
      </c>
      <c r="T631" t="s">
        <v>12</v>
      </c>
      <c r="U631" t="s">
        <v>25</v>
      </c>
      <c r="V631" t="s">
        <v>10</v>
      </c>
      <c r="W631" t="s">
        <v>10</v>
      </c>
      <c r="X631" t="s">
        <v>20478</v>
      </c>
      <c r="Y631" t="s">
        <v>20444</v>
      </c>
      <c r="Z631" t="s">
        <v>20486</v>
      </c>
      <c r="AA631" t="s">
        <v>1354</v>
      </c>
    </row>
    <row r="632" spans="1:27" hidden="1" x14ac:dyDescent="0.2">
      <c r="A632" t="s">
        <v>1351</v>
      </c>
      <c r="B632" t="s">
        <v>1352</v>
      </c>
      <c r="C632" t="s">
        <v>1353</v>
      </c>
      <c r="D632" t="s">
        <v>1354</v>
      </c>
      <c r="E632" t="s">
        <v>1514</v>
      </c>
      <c r="F632" t="s">
        <v>1515</v>
      </c>
      <c r="G632" t="s">
        <v>62</v>
      </c>
      <c r="H632" s="2">
        <v>45747</v>
      </c>
      <c r="I632" s="2">
        <v>45748</v>
      </c>
      <c r="J632" t="s">
        <v>1516</v>
      </c>
      <c r="K632" s="3">
        <v>-24022857</v>
      </c>
      <c r="L632" t="s">
        <v>8</v>
      </c>
      <c r="M632" s="4">
        <v>-25391.46</v>
      </c>
      <c r="N632" t="s">
        <v>9</v>
      </c>
      <c r="O632" s="4">
        <v>-25391.46</v>
      </c>
      <c r="P632" t="s">
        <v>10</v>
      </c>
      <c r="Q632" t="s">
        <v>170</v>
      </c>
      <c r="R632" t="s">
        <v>10</v>
      </c>
      <c r="S632" t="s">
        <v>10</v>
      </c>
      <c r="T632" t="s">
        <v>12</v>
      </c>
      <c r="U632" t="s">
        <v>25</v>
      </c>
      <c r="V632" t="s">
        <v>10</v>
      </c>
      <c r="W632" t="s">
        <v>10</v>
      </c>
      <c r="X632" t="s">
        <v>20478</v>
      </c>
      <c r="Y632" t="s">
        <v>20444</v>
      </c>
      <c r="Z632" t="s">
        <v>20486</v>
      </c>
      <c r="AA632" t="s">
        <v>1354</v>
      </c>
    </row>
    <row r="633" spans="1:27" hidden="1" x14ac:dyDescent="0.2">
      <c r="A633" t="s">
        <v>1351</v>
      </c>
      <c r="B633" t="s">
        <v>1352</v>
      </c>
      <c r="C633" t="s">
        <v>1353</v>
      </c>
      <c r="D633" t="s">
        <v>1354</v>
      </c>
      <c r="E633" t="s">
        <v>1517</v>
      </c>
      <c r="F633" t="s">
        <v>1518</v>
      </c>
      <c r="G633" t="s">
        <v>62</v>
      </c>
      <c r="H633" s="2">
        <v>45747</v>
      </c>
      <c r="I633" s="2">
        <v>45748</v>
      </c>
      <c r="J633" t="s">
        <v>1519</v>
      </c>
      <c r="K633" s="3">
        <v>-23657897</v>
      </c>
      <c r="L633" t="s">
        <v>8</v>
      </c>
      <c r="M633" s="4">
        <v>-25005.7</v>
      </c>
      <c r="N633" t="s">
        <v>9</v>
      </c>
      <c r="O633" s="4">
        <v>-25005.7</v>
      </c>
      <c r="P633" t="s">
        <v>10</v>
      </c>
      <c r="Q633" t="s">
        <v>170</v>
      </c>
      <c r="R633" t="s">
        <v>10</v>
      </c>
      <c r="S633" t="s">
        <v>10</v>
      </c>
      <c r="T633" t="s">
        <v>12</v>
      </c>
      <c r="U633" t="s">
        <v>25</v>
      </c>
      <c r="V633" t="s">
        <v>10</v>
      </c>
      <c r="W633" t="s">
        <v>10</v>
      </c>
      <c r="X633" t="s">
        <v>20478</v>
      </c>
      <c r="Y633" t="s">
        <v>20444</v>
      </c>
      <c r="Z633" t="s">
        <v>20486</v>
      </c>
      <c r="AA633" t="s">
        <v>1354</v>
      </c>
    </row>
    <row r="634" spans="1:27" hidden="1" x14ac:dyDescent="0.2">
      <c r="A634" t="s">
        <v>1351</v>
      </c>
      <c r="B634" t="s">
        <v>1352</v>
      </c>
      <c r="C634" t="s">
        <v>1353</v>
      </c>
      <c r="D634" t="s">
        <v>1354</v>
      </c>
      <c r="E634" t="s">
        <v>1520</v>
      </c>
      <c r="F634" t="s">
        <v>1521</v>
      </c>
      <c r="G634" t="s">
        <v>62</v>
      </c>
      <c r="H634" s="2">
        <v>45747</v>
      </c>
      <c r="I634" s="2">
        <v>45748</v>
      </c>
      <c r="J634" t="s">
        <v>1522</v>
      </c>
      <c r="K634" s="3">
        <v>-2535265</v>
      </c>
      <c r="L634" t="s">
        <v>8</v>
      </c>
      <c r="M634" s="4">
        <v>-2679.7</v>
      </c>
      <c r="N634" t="s">
        <v>9</v>
      </c>
      <c r="O634" s="4">
        <v>-2679.7</v>
      </c>
      <c r="P634" t="s">
        <v>10</v>
      </c>
      <c r="Q634" t="s">
        <v>170</v>
      </c>
      <c r="R634" t="s">
        <v>10</v>
      </c>
      <c r="S634" t="s">
        <v>10</v>
      </c>
      <c r="T634" t="s">
        <v>12</v>
      </c>
      <c r="U634" t="s">
        <v>25</v>
      </c>
      <c r="V634" t="s">
        <v>10</v>
      </c>
      <c r="W634" t="s">
        <v>10</v>
      </c>
      <c r="X634" t="s">
        <v>20478</v>
      </c>
      <c r="Y634" t="s">
        <v>20444</v>
      </c>
      <c r="Z634" t="s">
        <v>20486</v>
      </c>
      <c r="AA634" t="s">
        <v>1354</v>
      </c>
    </row>
    <row r="635" spans="1:27" hidden="1" x14ac:dyDescent="0.2">
      <c r="A635" t="s">
        <v>1351</v>
      </c>
      <c r="B635" t="s">
        <v>1352</v>
      </c>
      <c r="C635" t="s">
        <v>1353</v>
      </c>
      <c r="D635" t="s">
        <v>1354</v>
      </c>
      <c r="E635" t="s">
        <v>1523</v>
      </c>
      <c r="F635" t="s">
        <v>1524</v>
      </c>
      <c r="G635" t="s">
        <v>62</v>
      </c>
      <c r="H635" s="2">
        <v>45747</v>
      </c>
      <c r="I635" s="2">
        <v>45748</v>
      </c>
      <c r="J635" t="s">
        <v>1525</v>
      </c>
      <c r="K635" s="3">
        <v>-8598703</v>
      </c>
      <c r="L635" t="s">
        <v>8</v>
      </c>
      <c r="M635" s="4">
        <v>-9088.58</v>
      </c>
      <c r="N635" t="s">
        <v>9</v>
      </c>
      <c r="O635" s="4">
        <v>-9088.58</v>
      </c>
      <c r="P635" t="s">
        <v>10</v>
      </c>
      <c r="Q635" t="s">
        <v>170</v>
      </c>
      <c r="R635" t="s">
        <v>10</v>
      </c>
      <c r="S635" t="s">
        <v>10</v>
      </c>
      <c r="T635" t="s">
        <v>12</v>
      </c>
      <c r="U635" t="s">
        <v>25</v>
      </c>
      <c r="V635" t="s">
        <v>10</v>
      </c>
      <c r="W635" t="s">
        <v>10</v>
      </c>
      <c r="X635" t="s">
        <v>20478</v>
      </c>
      <c r="Y635" t="s">
        <v>20444</v>
      </c>
      <c r="Z635" t="s">
        <v>20486</v>
      </c>
      <c r="AA635" t="s">
        <v>1354</v>
      </c>
    </row>
    <row r="636" spans="1:27" hidden="1" x14ac:dyDescent="0.2">
      <c r="A636" t="s">
        <v>1351</v>
      </c>
      <c r="B636" t="s">
        <v>1352</v>
      </c>
      <c r="C636" t="s">
        <v>1353</v>
      </c>
      <c r="D636" t="s">
        <v>1354</v>
      </c>
      <c r="E636" t="s">
        <v>1526</v>
      </c>
      <c r="F636" t="s">
        <v>1527</v>
      </c>
      <c r="G636" t="s">
        <v>62</v>
      </c>
      <c r="H636" s="2">
        <v>45747</v>
      </c>
      <c r="I636" s="2">
        <v>45748</v>
      </c>
      <c r="J636" t="s">
        <v>1528</v>
      </c>
      <c r="K636" s="3">
        <v>-5041371</v>
      </c>
      <c r="L636" t="s">
        <v>8</v>
      </c>
      <c r="M636" s="4">
        <v>-5328.58</v>
      </c>
      <c r="N636" t="s">
        <v>9</v>
      </c>
      <c r="O636" s="4">
        <v>-5328.58</v>
      </c>
      <c r="P636" t="s">
        <v>10</v>
      </c>
      <c r="Q636" t="s">
        <v>170</v>
      </c>
      <c r="R636" t="s">
        <v>10</v>
      </c>
      <c r="S636" t="s">
        <v>10</v>
      </c>
      <c r="T636" t="s">
        <v>12</v>
      </c>
      <c r="U636" t="s">
        <v>25</v>
      </c>
      <c r="V636" t="s">
        <v>10</v>
      </c>
      <c r="W636" t="s">
        <v>10</v>
      </c>
      <c r="X636" t="s">
        <v>20478</v>
      </c>
      <c r="Y636" t="s">
        <v>20444</v>
      </c>
      <c r="Z636" t="s">
        <v>20486</v>
      </c>
      <c r="AA636" t="s">
        <v>1354</v>
      </c>
    </row>
    <row r="637" spans="1:27" hidden="1" x14ac:dyDescent="0.2">
      <c r="A637" t="s">
        <v>1351</v>
      </c>
      <c r="B637" t="s">
        <v>1352</v>
      </c>
      <c r="C637" t="s">
        <v>1353</v>
      </c>
      <c r="D637" t="s">
        <v>1354</v>
      </c>
      <c r="E637" t="s">
        <v>1529</v>
      </c>
      <c r="F637" t="s">
        <v>1530</v>
      </c>
      <c r="G637" t="s">
        <v>62</v>
      </c>
      <c r="H637" s="2">
        <v>45747</v>
      </c>
      <c r="I637" s="2">
        <v>45748</v>
      </c>
      <c r="J637" t="s">
        <v>228</v>
      </c>
      <c r="K637" s="3">
        <v>-1062427090</v>
      </c>
      <c r="L637" t="s">
        <v>8</v>
      </c>
      <c r="M637" s="4">
        <v>-1122954.33</v>
      </c>
      <c r="N637" t="s">
        <v>9</v>
      </c>
      <c r="O637" s="4">
        <v>-1122954.33</v>
      </c>
      <c r="P637" t="s">
        <v>10</v>
      </c>
      <c r="Q637" t="s">
        <v>1531</v>
      </c>
      <c r="R637" t="s">
        <v>10</v>
      </c>
      <c r="S637" t="s">
        <v>10</v>
      </c>
      <c r="T637" t="s">
        <v>12</v>
      </c>
      <c r="U637" t="s">
        <v>25</v>
      </c>
      <c r="V637" t="s">
        <v>10</v>
      </c>
      <c r="W637" t="s">
        <v>10</v>
      </c>
      <c r="X637" t="s">
        <v>20478</v>
      </c>
      <c r="Y637" t="s">
        <v>20444</v>
      </c>
      <c r="Z637" t="s">
        <v>20486</v>
      </c>
      <c r="AA637" t="s">
        <v>1354</v>
      </c>
    </row>
    <row r="638" spans="1:27" hidden="1" x14ac:dyDescent="0.2">
      <c r="A638" t="s">
        <v>1351</v>
      </c>
      <c r="B638" t="s">
        <v>1352</v>
      </c>
      <c r="C638" t="s">
        <v>1353</v>
      </c>
      <c r="D638" t="s">
        <v>1354</v>
      </c>
      <c r="E638" t="s">
        <v>1532</v>
      </c>
      <c r="F638" t="s">
        <v>1533</v>
      </c>
      <c r="G638" t="s">
        <v>62</v>
      </c>
      <c r="H638" s="2">
        <v>45747</v>
      </c>
      <c r="I638" s="2">
        <v>45748</v>
      </c>
      <c r="J638" t="s">
        <v>1513</v>
      </c>
      <c r="K638" s="3">
        <v>-20098835</v>
      </c>
      <c r="L638" t="s">
        <v>8</v>
      </c>
      <c r="M638" s="4">
        <v>-21243.88</v>
      </c>
      <c r="N638" t="s">
        <v>9</v>
      </c>
      <c r="O638" s="4">
        <v>-21243.88</v>
      </c>
      <c r="P638" t="s">
        <v>10</v>
      </c>
      <c r="Q638" t="s">
        <v>275</v>
      </c>
      <c r="R638" t="s">
        <v>10</v>
      </c>
      <c r="S638" t="s">
        <v>10</v>
      </c>
      <c r="T638" t="s">
        <v>12</v>
      </c>
      <c r="U638" t="s">
        <v>25</v>
      </c>
      <c r="V638" t="s">
        <v>10</v>
      </c>
      <c r="W638" t="s">
        <v>10</v>
      </c>
      <c r="X638" t="s">
        <v>20479</v>
      </c>
      <c r="Y638" t="s">
        <v>20444</v>
      </c>
      <c r="Z638" t="s">
        <v>20486</v>
      </c>
      <c r="AA638" t="s">
        <v>1354</v>
      </c>
    </row>
    <row r="639" spans="1:27" hidden="1" x14ac:dyDescent="0.2">
      <c r="A639" t="s">
        <v>1351</v>
      </c>
      <c r="B639" t="s">
        <v>1352</v>
      </c>
      <c r="C639" t="s">
        <v>1353</v>
      </c>
      <c r="D639" t="s">
        <v>1354</v>
      </c>
      <c r="E639" t="s">
        <v>1534</v>
      </c>
      <c r="F639" t="s">
        <v>1535</v>
      </c>
      <c r="G639" t="s">
        <v>62</v>
      </c>
      <c r="H639" s="2">
        <v>45747</v>
      </c>
      <c r="I639" s="2">
        <v>45748</v>
      </c>
      <c r="J639" t="s">
        <v>228</v>
      </c>
      <c r="K639" s="3">
        <v>-16153825</v>
      </c>
      <c r="L639" t="s">
        <v>8</v>
      </c>
      <c r="M639" s="4">
        <v>-17074.12</v>
      </c>
      <c r="N639" t="s">
        <v>9</v>
      </c>
      <c r="O639" s="4">
        <v>-17074.12</v>
      </c>
      <c r="P639" t="s">
        <v>10</v>
      </c>
      <c r="Q639" t="s">
        <v>275</v>
      </c>
      <c r="R639" t="s">
        <v>10</v>
      </c>
      <c r="S639" t="s">
        <v>10</v>
      </c>
      <c r="T639" t="s">
        <v>12</v>
      </c>
      <c r="U639" t="s">
        <v>25</v>
      </c>
      <c r="V639" t="s">
        <v>10</v>
      </c>
      <c r="W639" t="s">
        <v>10</v>
      </c>
      <c r="X639" t="s">
        <v>20479</v>
      </c>
      <c r="Y639" t="s">
        <v>20444</v>
      </c>
      <c r="Z639" t="s">
        <v>20486</v>
      </c>
      <c r="AA639" t="s">
        <v>1354</v>
      </c>
    </row>
    <row r="640" spans="1:27" hidden="1" x14ac:dyDescent="0.2">
      <c r="A640" t="s">
        <v>1351</v>
      </c>
      <c r="B640" t="s">
        <v>1352</v>
      </c>
      <c r="C640" t="s">
        <v>1353</v>
      </c>
      <c r="D640" t="s">
        <v>1354</v>
      </c>
      <c r="E640" t="s">
        <v>1536</v>
      </c>
      <c r="F640" t="s">
        <v>1537</v>
      </c>
      <c r="G640" t="s">
        <v>145</v>
      </c>
      <c r="H640" s="2">
        <v>45777</v>
      </c>
      <c r="I640" s="2">
        <v>45779</v>
      </c>
      <c r="J640" t="s">
        <v>251</v>
      </c>
      <c r="K640" s="3">
        <v>-1920325010</v>
      </c>
      <c r="L640" t="s">
        <v>8</v>
      </c>
      <c r="M640" s="4">
        <v>-2031187.21</v>
      </c>
      <c r="N640" t="s">
        <v>9</v>
      </c>
      <c r="O640" s="4">
        <v>-2031187.21</v>
      </c>
      <c r="P640" t="s">
        <v>10</v>
      </c>
      <c r="Q640" t="s">
        <v>1538</v>
      </c>
      <c r="R640" t="s">
        <v>10</v>
      </c>
      <c r="S640" t="s">
        <v>10</v>
      </c>
      <c r="T640" t="s">
        <v>131</v>
      </c>
      <c r="U640" t="s">
        <v>29</v>
      </c>
      <c r="V640" t="s">
        <v>1539</v>
      </c>
      <c r="W640" t="s">
        <v>10</v>
      </c>
      <c r="X640" s="15" t="s">
        <v>20485</v>
      </c>
      <c r="Y640" t="s">
        <v>20444</v>
      </c>
      <c r="Z640" t="s">
        <v>20486</v>
      </c>
      <c r="AA640" t="s">
        <v>1354</v>
      </c>
    </row>
    <row r="641" spans="1:27" hidden="1" x14ac:dyDescent="0.2">
      <c r="A641" t="s">
        <v>1351</v>
      </c>
      <c r="B641" t="s">
        <v>1352</v>
      </c>
      <c r="C641" t="s">
        <v>1353</v>
      </c>
      <c r="D641" t="s">
        <v>1354</v>
      </c>
      <c r="E641" t="s">
        <v>1540</v>
      </c>
      <c r="F641" t="s">
        <v>1541</v>
      </c>
      <c r="G641" t="s">
        <v>475</v>
      </c>
      <c r="H641" s="2">
        <v>45777</v>
      </c>
      <c r="I641" s="2">
        <v>45783</v>
      </c>
      <c r="J641" t="s">
        <v>251</v>
      </c>
      <c r="K641" s="3">
        <v>-916971569</v>
      </c>
      <c r="L641" t="s">
        <v>8</v>
      </c>
      <c r="M641" s="4">
        <v>-969909.21</v>
      </c>
      <c r="N641" t="s">
        <v>9</v>
      </c>
      <c r="O641" s="98">
        <v>-969909.21</v>
      </c>
      <c r="P641" t="s">
        <v>10</v>
      </c>
      <c r="Q641" t="s">
        <v>1542</v>
      </c>
      <c r="R641" t="s">
        <v>10</v>
      </c>
      <c r="S641" t="s">
        <v>10</v>
      </c>
      <c r="T641" t="s">
        <v>131</v>
      </c>
      <c r="U641" t="s">
        <v>29</v>
      </c>
      <c r="V641" t="s">
        <v>1543</v>
      </c>
      <c r="W641" t="s">
        <v>10</v>
      </c>
    </row>
    <row r="642" spans="1:27" hidden="1" x14ac:dyDescent="0.2">
      <c r="A642" t="s">
        <v>1351</v>
      </c>
      <c r="B642" t="s">
        <v>1352</v>
      </c>
      <c r="C642" t="s">
        <v>1353</v>
      </c>
      <c r="D642" t="s">
        <v>1354</v>
      </c>
      <c r="E642" t="s">
        <v>1540</v>
      </c>
      <c r="F642" t="s">
        <v>1544</v>
      </c>
      <c r="G642" t="s">
        <v>160</v>
      </c>
      <c r="H642" s="2">
        <v>45777</v>
      </c>
      <c r="I642" s="2">
        <v>45783</v>
      </c>
      <c r="J642" t="s">
        <v>251</v>
      </c>
      <c r="K642" s="3">
        <v>916971569</v>
      </c>
      <c r="L642" t="s">
        <v>8</v>
      </c>
      <c r="M642" s="4">
        <v>969909.21</v>
      </c>
      <c r="N642" t="s">
        <v>9</v>
      </c>
      <c r="O642" s="98">
        <v>969909.21</v>
      </c>
      <c r="P642" t="s">
        <v>10</v>
      </c>
      <c r="Q642" t="s">
        <v>1542</v>
      </c>
      <c r="R642" t="s">
        <v>10</v>
      </c>
      <c r="S642" t="s">
        <v>10</v>
      </c>
      <c r="T642" t="s">
        <v>131</v>
      </c>
      <c r="U642" t="s">
        <v>29</v>
      </c>
      <c r="V642" t="s">
        <v>1543</v>
      </c>
      <c r="W642" t="s">
        <v>10</v>
      </c>
    </row>
    <row r="643" spans="1:27" hidden="1" x14ac:dyDescent="0.2">
      <c r="A643" t="s">
        <v>1351</v>
      </c>
      <c r="B643" t="s">
        <v>1352</v>
      </c>
      <c r="C643" t="s">
        <v>1353</v>
      </c>
      <c r="D643" t="s">
        <v>1354</v>
      </c>
      <c r="E643" t="s">
        <v>1540</v>
      </c>
      <c r="F643" t="s">
        <v>1545</v>
      </c>
      <c r="G643" t="s">
        <v>145</v>
      </c>
      <c r="H643" s="2">
        <v>45777</v>
      </c>
      <c r="I643" s="2">
        <v>45783</v>
      </c>
      <c r="J643" t="s">
        <v>251</v>
      </c>
      <c r="K643" s="3">
        <v>-916971569</v>
      </c>
      <c r="L643" t="s">
        <v>8</v>
      </c>
      <c r="M643" s="4">
        <v>-969909.21</v>
      </c>
      <c r="N643" t="s">
        <v>9</v>
      </c>
      <c r="O643" s="4">
        <v>-969909.21</v>
      </c>
      <c r="P643" t="s">
        <v>10</v>
      </c>
      <c r="Q643" t="s">
        <v>1542</v>
      </c>
      <c r="R643" t="s">
        <v>10</v>
      </c>
      <c r="S643" t="s">
        <v>10</v>
      </c>
      <c r="T643" t="s">
        <v>131</v>
      </c>
      <c r="U643" t="s">
        <v>29</v>
      </c>
      <c r="V643" t="s">
        <v>1543</v>
      </c>
      <c r="W643" t="s">
        <v>10</v>
      </c>
      <c r="X643" t="s">
        <v>20480</v>
      </c>
      <c r="Y643" t="s">
        <v>20444</v>
      </c>
      <c r="Z643" t="s">
        <v>20486</v>
      </c>
      <c r="AA643" t="s">
        <v>1354</v>
      </c>
    </row>
    <row r="644" spans="1:27" hidden="1" x14ac:dyDescent="0.2">
      <c r="A644" t="s">
        <v>1351</v>
      </c>
      <c r="B644" t="s">
        <v>1352</v>
      </c>
      <c r="C644" t="s">
        <v>1353</v>
      </c>
      <c r="D644" t="s">
        <v>1354</v>
      </c>
      <c r="E644" t="s">
        <v>1546</v>
      </c>
      <c r="F644" t="s">
        <v>1547</v>
      </c>
      <c r="G644" t="s">
        <v>145</v>
      </c>
      <c r="H644" s="2">
        <v>45777</v>
      </c>
      <c r="I644" s="2">
        <v>45783</v>
      </c>
      <c r="J644" t="s">
        <v>251</v>
      </c>
      <c r="K644" s="3">
        <v>-4179903464</v>
      </c>
      <c r="L644" t="s">
        <v>8</v>
      </c>
      <c r="M644" s="4">
        <v>-4421213.28</v>
      </c>
      <c r="N644" t="s">
        <v>9</v>
      </c>
      <c r="O644" s="4">
        <v>-4421213.28</v>
      </c>
      <c r="P644" t="s">
        <v>10</v>
      </c>
      <c r="Q644" t="s">
        <v>1548</v>
      </c>
      <c r="R644" t="s">
        <v>10</v>
      </c>
      <c r="S644" t="s">
        <v>10</v>
      </c>
      <c r="T644" t="s">
        <v>148</v>
      </c>
      <c r="U644" t="s">
        <v>29</v>
      </c>
      <c r="V644" t="s">
        <v>1549</v>
      </c>
      <c r="W644" t="s">
        <v>10</v>
      </c>
      <c r="X644" t="s">
        <v>20478</v>
      </c>
      <c r="Y644" t="s">
        <v>20444</v>
      </c>
      <c r="Z644" t="s">
        <v>20486</v>
      </c>
      <c r="AA644" t="s">
        <v>1354</v>
      </c>
    </row>
    <row r="645" spans="1:27" hidden="1" x14ac:dyDescent="0.2">
      <c r="A645" t="s">
        <v>1351</v>
      </c>
      <c r="B645" t="s">
        <v>1352</v>
      </c>
      <c r="C645" t="s">
        <v>1353</v>
      </c>
      <c r="D645" t="s">
        <v>1354</v>
      </c>
      <c r="E645" t="s">
        <v>1550</v>
      </c>
      <c r="F645" t="s">
        <v>1551</v>
      </c>
      <c r="G645" t="s">
        <v>145</v>
      </c>
      <c r="H645" s="2">
        <v>45777</v>
      </c>
      <c r="I645" s="2">
        <v>45783</v>
      </c>
      <c r="J645" t="s">
        <v>251</v>
      </c>
      <c r="K645" s="3">
        <v>-1277957950</v>
      </c>
      <c r="L645" t="s">
        <v>8</v>
      </c>
      <c r="M645" s="4">
        <v>-1351735.68</v>
      </c>
      <c r="N645" t="s">
        <v>9</v>
      </c>
      <c r="O645" s="4">
        <v>-1351735.68</v>
      </c>
      <c r="P645" t="s">
        <v>10</v>
      </c>
      <c r="Q645" t="s">
        <v>1552</v>
      </c>
      <c r="R645" t="s">
        <v>10</v>
      </c>
      <c r="S645" t="s">
        <v>10</v>
      </c>
      <c r="T645" t="s">
        <v>148</v>
      </c>
      <c r="U645" t="s">
        <v>29</v>
      </c>
      <c r="V645" t="s">
        <v>1553</v>
      </c>
      <c r="W645" t="s">
        <v>10</v>
      </c>
      <c r="X645" t="s">
        <v>20478</v>
      </c>
      <c r="Y645" t="s">
        <v>20444</v>
      </c>
      <c r="Z645" t="s">
        <v>20486</v>
      </c>
      <c r="AA645" t="s">
        <v>1354</v>
      </c>
    </row>
    <row r="646" spans="1:27" hidden="1" x14ac:dyDescent="0.2">
      <c r="A646" t="s">
        <v>1351</v>
      </c>
      <c r="B646" t="s">
        <v>1352</v>
      </c>
      <c r="C646" t="s">
        <v>1353</v>
      </c>
      <c r="D646" t="s">
        <v>1354</v>
      </c>
      <c r="E646" t="s">
        <v>1554</v>
      </c>
      <c r="F646" t="s">
        <v>1555</v>
      </c>
      <c r="G646" t="s">
        <v>145</v>
      </c>
      <c r="H646" s="2">
        <v>45777</v>
      </c>
      <c r="I646" s="2">
        <v>45783</v>
      </c>
      <c r="J646" t="s">
        <v>1556</v>
      </c>
      <c r="K646" s="3">
        <v>-86309321</v>
      </c>
      <c r="L646" t="s">
        <v>8</v>
      </c>
      <c r="M646" s="4">
        <v>-91292.04</v>
      </c>
      <c r="N646" t="s">
        <v>9</v>
      </c>
      <c r="O646" s="4">
        <v>-91292.04</v>
      </c>
      <c r="P646" t="s">
        <v>10</v>
      </c>
      <c r="Q646" t="s">
        <v>1557</v>
      </c>
      <c r="R646" t="s">
        <v>10</v>
      </c>
      <c r="S646" t="s">
        <v>10</v>
      </c>
      <c r="T646" t="s">
        <v>148</v>
      </c>
      <c r="U646" t="s">
        <v>29</v>
      </c>
      <c r="V646" t="s">
        <v>1558</v>
      </c>
      <c r="W646" t="s">
        <v>10</v>
      </c>
      <c r="X646" t="s">
        <v>20478</v>
      </c>
      <c r="Y646" t="s">
        <v>20444</v>
      </c>
      <c r="Z646" t="s">
        <v>20486</v>
      </c>
      <c r="AA646" t="s">
        <v>1354</v>
      </c>
    </row>
    <row r="647" spans="1:27" hidden="1" x14ac:dyDescent="0.2">
      <c r="A647" t="s">
        <v>1351</v>
      </c>
      <c r="B647" t="s">
        <v>1352</v>
      </c>
      <c r="C647" t="s">
        <v>1353</v>
      </c>
      <c r="D647" t="s">
        <v>1354</v>
      </c>
      <c r="E647" t="s">
        <v>1559</v>
      </c>
      <c r="F647" t="s">
        <v>1560</v>
      </c>
      <c r="G647" t="s">
        <v>145</v>
      </c>
      <c r="H647" s="2">
        <v>45777</v>
      </c>
      <c r="I647" s="2">
        <v>45783</v>
      </c>
      <c r="J647" t="s">
        <v>251</v>
      </c>
      <c r="K647" s="3">
        <v>-114185398</v>
      </c>
      <c r="L647" t="s">
        <v>8</v>
      </c>
      <c r="M647" s="4">
        <v>-120777.43</v>
      </c>
      <c r="N647" t="s">
        <v>9</v>
      </c>
      <c r="O647" s="4">
        <v>-120777.43</v>
      </c>
      <c r="P647" t="s">
        <v>10</v>
      </c>
      <c r="Q647" t="s">
        <v>1561</v>
      </c>
      <c r="R647" t="s">
        <v>10</v>
      </c>
      <c r="S647" t="s">
        <v>10</v>
      </c>
      <c r="T647" t="s">
        <v>148</v>
      </c>
      <c r="U647" t="s">
        <v>29</v>
      </c>
      <c r="V647" t="s">
        <v>1562</v>
      </c>
      <c r="W647" t="s">
        <v>10</v>
      </c>
      <c r="X647" t="s">
        <v>20478</v>
      </c>
      <c r="Y647" t="s">
        <v>20444</v>
      </c>
      <c r="Z647" t="s">
        <v>20486</v>
      </c>
      <c r="AA647" t="s">
        <v>1354</v>
      </c>
    </row>
    <row r="648" spans="1:27" hidden="1" x14ac:dyDescent="0.2">
      <c r="A648" t="s">
        <v>1351</v>
      </c>
      <c r="B648" t="s">
        <v>1352</v>
      </c>
      <c r="C648" t="s">
        <v>1353</v>
      </c>
      <c r="D648" t="s">
        <v>1354</v>
      </c>
      <c r="E648" t="s">
        <v>1563</v>
      </c>
      <c r="F648" t="s">
        <v>1564</v>
      </c>
      <c r="G648" t="s">
        <v>145</v>
      </c>
      <c r="H648" s="2">
        <v>45777</v>
      </c>
      <c r="I648" s="2">
        <v>45783</v>
      </c>
      <c r="J648" t="s">
        <v>251</v>
      </c>
      <c r="K648" s="3">
        <v>-535570959</v>
      </c>
      <c r="L648" t="s">
        <v>8</v>
      </c>
      <c r="M648" s="4">
        <v>-566489.98</v>
      </c>
      <c r="N648" t="s">
        <v>9</v>
      </c>
      <c r="O648" s="4">
        <v>-566489.98</v>
      </c>
      <c r="P648" t="s">
        <v>10</v>
      </c>
      <c r="Q648" t="s">
        <v>1565</v>
      </c>
      <c r="R648" t="s">
        <v>10</v>
      </c>
      <c r="S648" t="s">
        <v>10</v>
      </c>
      <c r="T648" t="s">
        <v>148</v>
      </c>
      <c r="U648" t="s">
        <v>29</v>
      </c>
      <c r="V648" t="s">
        <v>1566</v>
      </c>
      <c r="W648" t="s">
        <v>10</v>
      </c>
      <c r="X648" t="s">
        <v>20478</v>
      </c>
      <c r="Y648" t="s">
        <v>20444</v>
      </c>
      <c r="Z648" t="s">
        <v>20486</v>
      </c>
      <c r="AA648" t="s">
        <v>1354</v>
      </c>
    </row>
    <row r="649" spans="1:27" hidden="1" x14ac:dyDescent="0.2">
      <c r="A649" t="s">
        <v>1351</v>
      </c>
      <c r="B649" t="s">
        <v>1352</v>
      </c>
      <c r="C649" t="s">
        <v>1353</v>
      </c>
      <c r="D649" t="s">
        <v>1354</v>
      </c>
      <c r="E649" t="s">
        <v>1567</v>
      </c>
      <c r="F649" t="s">
        <v>1568</v>
      </c>
      <c r="G649" t="s">
        <v>62</v>
      </c>
      <c r="H649" s="2">
        <v>45777</v>
      </c>
      <c r="I649" s="2">
        <v>45784</v>
      </c>
      <c r="J649" t="s">
        <v>1569</v>
      </c>
      <c r="K649" s="3">
        <v>-43155449</v>
      </c>
      <c r="L649" t="s">
        <v>8</v>
      </c>
      <c r="M649" s="4">
        <v>-45646.85</v>
      </c>
      <c r="N649" t="s">
        <v>9</v>
      </c>
      <c r="O649" s="4">
        <v>-45646.85</v>
      </c>
      <c r="P649" t="s">
        <v>10</v>
      </c>
      <c r="Q649" t="s">
        <v>170</v>
      </c>
      <c r="R649" t="s">
        <v>10</v>
      </c>
      <c r="S649" t="s">
        <v>10</v>
      </c>
      <c r="T649" t="s">
        <v>12</v>
      </c>
      <c r="U649" t="s">
        <v>29</v>
      </c>
      <c r="V649" t="s">
        <v>10</v>
      </c>
      <c r="W649" t="s">
        <v>10</v>
      </c>
      <c r="X649" t="s">
        <v>20478</v>
      </c>
      <c r="Y649" t="s">
        <v>20444</v>
      </c>
      <c r="Z649" t="s">
        <v>20486</v>
      </c>
      <c r="AA649" t="s">
        <v>1354</v>
      </c>
    </row>
    <row r="650" spans="1:27" hidden="1" x14ac:dyDescent="0.2">
      <c r="A650" t="s">
        <v>1351</v>
      </c>
      <c r="B650" t="s">
        <v>1352</v>
      </c>
      <c r="C650" t="s">
        <v>1353</v>
      </c>
      <c r="D650" t="s">
        <v>1354</v>
      </c>
      <c r="E650" t="s">
        <v>1570</v>
      </c>
      <c r="F650" t="s">
        <v>1571</v>
      </c>
      <c r="G650" t="s">
        <v>62</v>
      </c>
      <c r="H650" s="2">
        <v>45777</v>
      </c>
      <c r="I650" s="2">
        <v>45784</v>
      </c>
      <c r="J650" t="s">
        <v>1572</v>
      </c>
      <c r="K650" s="3">
        <v>-39745535</v>
      </c>
      <c r="L650" t="s">
        <v>8</v>
      </c>
      <c r="M650" s="4">
        <v>-42040.08</v>
      </c>
      <c r="N650" t="s">
        <v>9</v>
      </c>
      <c r="O650" s="4">
        <v>-42040.08</v>
      </c>
      <c r="P650" t="s">
        <v>10</v>
      </c>
      <c r="Q650" t="s">
        <v>170</v>
      </c>
      <c r="R650" t="s">
        <v>10</v>
      </c>
      <c r="S650" t="s">
        <v>10</v>
      </c>
      <c r="T650" t="s">
        <v>12</v>
      </c>
      <c r="U650" t="s">
        <v>29</v>
      </c>
      <c r="V650" t="s">
        <v>10</v>
      </c>
      <c r="W650" t="s">
        <v>10</v>
      </c>
      <c r="X650" t="s">
        <v>20478</v>
      </c>
      <c r="Y650" t="s">
        <v>20444</v>
      </c>
      <c r="Z650" t="s">
        <v>20486</v>
      </c>
      <c r="AA650" t="s">
        <v>1354</v>
      </c>
    </row>
    <row r="651" spans="1:27" hidden="1" x14ac:dyDescent="0.2">
      <c r="A651" t="s">
        <v>1351</v>
      </c>
      <c r="B651" t="s">
        <v>1352</v>
      </c>
      <c r="C651" t="s">
        <v>1353</v>
      </c>
      <c r="D651" t="s">
        <v>1354</v>
      </c>
      <c r="E651" t="s">
        <v>1573</v>
      </c>
      <c r="F651" t="s">
        <v>1574</v>
      </c>
      <c r="G651" t="s">
        <v>62</v>
      </c>
      <c r="H651" s="2">
        <v>45777</v>
      </c>
      <c r="I651" s="2">
        <v>45784</v>
      </c>
      <c r="J651" t="s">
        <v>1575</v>
      </c>
      <c r="K651" s="3">
        <v>-10176536</v>
      </c>
      <c r="L651" t="s">
        <v>8</v>
      </c>
      <c r="M651" s="4">
        <v>-10764.04</v>
      </c>
      <c r="N651" t="s">
        <v>9</v>
      </c>
      <c r="O651" s="4">
        <v>-10764.04</v>
      </c>
      <c r="P651" t="s">
        <v>10</v>
      </c>
      <c r="Q651" t="s">
        <v>170</v>
      </c>
      <c r="R651" t="s">
        <v>10</v>
      </c>
      <c r="S651" t="s">
        <v>10</v>
      </c>
      <c r="T651" t="s">
        <v>12</v>
      </c>
      <c r="U651" t="s">
        <v>29</v>
      </c>
      <c r="V651" t="s">
        <v>10</v>
      </c>
      <c r="W651" t="s">
        <v>10</v>
      </c>
      <c r="X651" t="s">
        <v>20478</v>
      </c>
      <c r="Y651" t="s">
        <v>20444</v>
      </c>
      <c r="Z651" t="s">
        <v>20486</v>
      </c>
      <c r="AA651" t="s">
        <v>1354</v>
      </c>
    </row>
    <row r="652" spans="1:27" hidden="1" x14ac:dyDescent="0.2">
      <c r="A652" t="s">
        <v>1351</v>
      </c>
      <c r="B652" t="s">
        <v>1352</v>
      </c>
      <c r="C652" t="s">
        <v>1353</v>
      </c>
      <c r="D652" t="s">
        <v>1354</v>
      </c>
      <c r="E652" t="s">
        <v>1576</v>
      </c>
      <c r="F652" t="s">
        <v>1577</v>
      </c>
      <c r="G652" t="s">
        <v>62</v>
      </c>
      <c r="H652" s="2">
        <v>45777</v>
      </c>
      <c r="I652" s="2">
        <v>45784</v>
      </c>
      <c r="J652" t="s">
        <v>1578</v>
      </c>
      <c r="K652" s="3">
        <v>-15760593</v>
      </c>
      <c r="L652" t="s">
        <v>8</v>
      </c>
      <c r="M652" s="4">
        <v>-16670.47</v>
      </c>
      <c r="N652" t="s">
        <v>9</v>
      </c>
      <c r="O652" s="4">
        <v>-16670.47</v>
      </c>
      <c r="P652" t="s">
        <v>10</v>
      </c>
      <c r="Q652" t="s">
        <v>170</v>
      </c>
      <c r="R652" t="s">
        <v>10</v>
      </c>
      <c r="S652" t="s">
        <v>10</v>
      </c>
      <c r="T652" t="s">
        <v>12</v>
      </c>
      <c r="U652" t="s">
        <v>29</v>
      </c>
      <c r="V652" t="s">
        <v>10</v>
      </c>
      <c r="W652" t="s">
        <v>10</v>
      </c>
      <c r="X652" t="s">
        <v>20478</v>
      </c>
      <c r="Y652" t="s">
        <v>20444</v>
      </c>
      <c r="Z652" t="s">
        <v>20486</v>
      </c>
      <c r="AA652" t="s">
        <v>1354</v>
      </c>
    </row>
    <row r="653" spans="1:27" hidden="1" x14ac:dyDescent="0.2">
      <c r="A653" t="s">
        <v>1351</v>
      </c>
      <c r="B653" t="s">
        <v>1352</v>
      </c>
      <c r="C653" t="s">
        <v>1353</v>
      </c>
      <c r="D653" t="s">
        <v>1354</v>
      </c>
      <c r="E653" t="s">
        <v>1579</v>
      </c>
      <c r="F653" t="s">
        <v>1580</v>
      </c>
      <c r="G653" t="s">
        <v>62</v>
      </c>
      <c r="H653" s="2">
        <v>45777</v>
      </c>
      <c r="I653" s="2">
        <v>45784</v>
      </c>
      <c r="J653" t="s">
        <v>1581</v>
      </c>
      <c r="K653" s="3">
        <v>-15637137</v>
      </c>
      <c r="L653" t="s">
        <v>8</v>
      </c>
      <c r="M653" s="4">
        <v>-16539.88</v>
      </c>
      <c r="N653" t="s">
        <v>9</v>
      </c>
      <c r="O653" s="4">
        <v>-16539.88</v>
      </c>
      <c r="P653" t="s">
        <v>10</v>
      </c>
      <c r="Q653" t="s">
        <v>170</v>
      </c>
      <c r="R653" t="s">
        <v>10</v>
      </c>
      <c r="S653" t="s">
        <v>10</v>
      </c>
      <c r="T653" t="s">
        <v>12</v>
      </c>
      <c r="U653" t="s">
        <v>29</v>
      </c>
      <c r="V653" t="s">
        <v>10</v>
      </c>
      <c r="W653" t="s">
        <v>10</v>
      </c>
      <c r="X653" t="s">
        <v>20478</v>
      </c>
      <c r="Y653" t="s">
        <v>20444</v>
      </c>
      <c r="Z653" t="s">
        <v>20486</v>
      </c>
      <c r="AA653" t="s">
        <v>1354</v>
      </c>
    </row>
    <row r="654" spans="1:27" hidden="1" x14ac:dyDescent="0.2">
      <c r="A654" t="s">
        <v>1351</v>
      </c>
      <c r="B654" t="s">
        <v>1352</v>
      </c>
      <c r="C654" t="s">
        <v>1353</v>
      </c>
      <c r="D654" t="s">
        <v>1354</v>
      </c>
      <c r="E654" t="s">
        <v>1582</v>
      </c>
      <c r="F654" t="s">
        <v>1583</v>
      </c>
      <c r="G654" t="s">
        <v>62</v>
      </c>
      <c r="H654" s="2">
        <v>45777</v>
      </c>
      <c r="I654" s="2">
        <v>45784</v>
      </c>
      <c r="J654" t="s">
        <v>1584</v>
      </c>
      <c r="K654" s="3">
        <v>-42583585</v>
      </c>
      <c r="L654" t="s">
        <v>8</v>
      </c>
      <c r="M654" s="4">
        <v>-45041.98</v>
      </c>
      <c r="N654" t="s">
        <v>9</v>
      </c>
      <c r="O654" s="4">
        <v>-45041.98</v>
      </c>
      <c r="P654" t="s">
        <v>10</v>
      </c>
      <c r="Q654" t="s">
        <v>1585</v>
      </c>
      <c r="R654" t="s">
        <v>10</v>
      </c>
      <c r="S654" t="s">
        <v>10</v>
      </c>
      <c r="T654" t="s">
        <v>12</v>
      </c>
      <c r="U654" t="s">
        <v>29</v>
      </c>
      <c r="V654" t="s">
        <v>10</v>
      </c>
      <c r="W654" t="s">
        <v>10</v>
      </c>
      <c r="X654" t="s">
        <v>20478</v>
      </c>
      <c r="Y654" t="s">
        <v>20444</v>
      </c>
      <c r="Z654" t="s">
        <v>20486</v>
      </c>
      <c r="AA654" t="s">
        <v>1354</v>
      </c>
    </row>
    <row r="655" spans="1:27" hidden="1" x14ac:dyDescent="0.2">
      <c r="A655" t="s">
        <v>1351</v>
      </c>
      <c r="B655" t="s">
        <v>1352</v>
      </c>
      <c r="C655" t="s">
        <v>1353</v>
      </c>
      <c r="D655" t="s">
        <v>1354</v>
      </c>
      <c r="E655" t="s">
        <v>1586</v>
      </c>
      <c r="F655" t="s">
        <v>1587</v>
      </c>
      <c r="G655" t="s">
        <v>62</v>
      </c>
      <c r="H655" s="2">
        <v>45777</v>
      </c>
      <c r="I655" s="2">
        <v>45784</v>
      </c>
      <c r="J655" t="s">
        <v>1556</v>
      </c>
      <c r="K655" s="3">
        <v>-114715298</v>
      </c>
      <c r="L655" t="s">
        <v>8</v>
      </c>
      <c r="M655" s="4">
        <v>-121337.92</v>
      </c>
      <c r="N655" t="s">
        <v>9</v>
      </c>
      <c r="O655" s="4">
        <v>-121337.92</v>
      </c>
      <c r="P655" t="s">
        <v>10</v>
      </c>
      <c r="Q655" t="s">
        <v>1585</v>
      </c>
      <c r="R655" t="s">
        <v>10</v>
      </c>
      <c r="S655" t="s">
        <v>10</v>
      </c>
      <c r="T655" t="s">
        <v>12</v>
      </c>
      <c r="U655" t="s">
        <v>29</v>
      </c>
      <c r="V655" t="s">
        <v>10</v>
      </c>
      <c r="W655" t="s">
        <v>10</v>
      </c>
      <c r="X655" t="s">
        <v>20478</v>
      </c>
      <c r="Y655" t="s">
        <v>20444</v>
      </c>
      <c r="Z655" t="s">
        <v>20486</v>
      </c>
      <c r="AA655" t="s">
        <v>1354</v>
      </c>
    </row>
    <row r="656" spans="1:27" hidden="1" x14ac:dyDescent="0.2">
      <c r="A656" t="s">
        <v>1351</v>
      </c>
      <c r="B656" t="s">
        <v>1352</v>
      </c>
      <c r="C656" t="s">
        <v>1353</v>
      </c>
      <c r="D656" t="s">
        <v>1354</v>
      </c>
      <c r="E656" t="s">
        <v>1588</v>
      </c>
      <c r="F656" t="s">
        <v>1589</v>
      </c>
      <c r="G656" t="s">
        <v>135</v>
      </c>
      <c r="H656" s="2">
        <v>45800</v>
      </c>
      <c r="I656" s="2">
        <v>45800</v>
      </c>
      <c r="J656" t="s">
        <v>1590</v>
      </c>
      <c r="K656" s="3">
        <v>97925257</v>
      </c>
      <c r="L656" t="s">
        <v>8</v>
      </c>
      <c r="M656" s="4">
        <v>103642.16</v>
      </c>
      <c r="N656" t="s">
        <v>9</v>
      </c>
      <c r="O656" s="4">
        <v>103642.16</v>
      </c>
      <c r="P656" t="s">
        <v>10</v>
      </c>
      <c r="Q656" t="s">
        <v>1591</v>
      </c>
      <c r="R656" t="s">
        <v>10</v>
      </c>
      <c r="S656" t="s">
        <v>10</v>
      </c>
      <c r="T656" t="s">
        <v>12</v>
      </c>
      <c r="U656" t="s">
        <v>29</v>
      </c>
      <c r="V656" t="s">
        <v>10</v>
      </c>
      <c r="W656" t="s">
        <v>10</v>
      </c>
      <c r="X656" t="s">
        <v>20478</v>
      </c>
      <c r="Y656" t="s">
        <v>20444</v>
      </c>
      <c r="Z656" t="s">
        <v>20486</v>
      </c>
      <c r="AA656" t="s">
        <v>1354</v>
      </c>
    </row>
    <row r="657" spans="1:27" hidden="1" x14ac:dyDescent="0.2">
      <c r="A657" t="s">
        <v>1351</v>
      </c>
      <c r="B657" t="s">
        <v>1352</v>
      </c>
      <c r="C657" t="s">
        <v>1353</v>
      </c>
      <c r="D657" t="s">
        <v>1354</v>
      </c>
      <c r="E657" t="s">
        <v>1592</v>
      </c>
      <c r="F657" t="s">
        <v>1593</v>
      </c>
      <c r="G657" t="s">
        <v>62</v>
      </c>
      <c r="H657" s="2">
        <v>45777</v>
      </c>
      <c r="I657" s="2">
        <v>45808</v>
      </c>
      <c r="J657" t="s">
        <v>272</v>
      </c>
      <c r="K657" s="3">
        <v>-16460604</v>
      </c>
      <c r="L657" t="s">
        <v>8</v>
      </c>
      <c r="M657" s="4">
        <v>-17410.89</v>
      </c>
      <c r="N657" t="s">
        <v>9</v>
      </c>
      <c r="O657" s="4">
        <v>-17410.89</v>
      </c>
      <c r="P657" t="s">
        <v>10</v>
      </c>
      <c r="Q657" t="s">
        <v>275</v>
      </c>
      <c r="R657" t="s">
        <v>10</v>
      </c>
      <c r="S657" t="s">
        <v>10</v>
      </c>
      <c r="T657" t="s">
        <v>12</v>
      </c>
      <c r="U657" t="s">
        <v>29</v>
      </c>
      <c r="V657" t="s">
        <v>10</v>
      </c>
      <c r="W657" t="s">
        <v>10</v>
      </c>
      <c r="X657" t="s">
        <v>20479</v>
      </c>
      <c r="Y657" t="s">
        <v>20444</v>
      </c>
      <c r="Z657" t="s">
        <v>20486</v>
      </c>
      <c r="AA657" t="s">
        <v>1354</v>
      </c>
    </row>
    <row r="658" spans="1:27" hidden="1" x14ac:dyDescent="0.2">
      <c r="A658" t="s">
        <v>1351</v>
      </c>
      <c r="B658" t="s">
        <v>1352</v>
      </c>
      <c r="C658" t="s">
        <v>1353</v>
      </c>
      <c r="D658" t="s">
        <v>1354</v>
      </c>
      <c r="E658" t="s">
        <v>1594</v>
      </c>
      <c r="F658" t="s">
        <v>1595</v>
      </c>
      <c r="G658" t="s">
        <v>62</v>
      </c>
      <c r="H658" s="2">
        <v>45777</v>
      </c>
      <c r="I658" s="2">
        <v>45808</v>
      </c>
      <c r="J658" t="s">
        <v>251</v>
      </c>
      <c r="K658" s="3">
        <v>-20084389</v>
      </c>
      <c r="L658" t="s">
        <v>8</v>
      </c>
      <c r="M658" s="4">
        <v>-21243.88</v>
      </c>
      <c r="N658" t="s">
        <v>9</v>
      </c>
      <c r="O658" s="4">
        <v>-21243.88</v>
      </c>
      <c r="P658" t="s">
        <v>10</v>
      </c>
      <c r="Q658" t="s">
        <v>275</v>
      </c>
      <c r="R658" t="s">
        <v>10</v>
      </c>
      <c r="S658" t="s">
        <v>10</v>
      </c>
      <c r="T658" t="s">
        <v>12</v>
      </c>
      <c r="U658" t="s">
        <v>29</v>
      </c>
      <c r="V658" t="s">
        <v>10</v>
      </c>
      <c r="W658" t="s">
        <v>10</v>
      </c>
      <c r="X658" t="s">
        <v>20479</v>
      </c>
      <c r="Y658" t="s">
        <v>20444</v>
      </c>
      <c r="Z658" t="s">
        <v>20486</v>
      </c>
      <c r="AA658" t="s">
        <v>1354</v>
      </c>
    </row>
    <row r="659" spans="1:27" hidden="1" x14ac:dyDescent="0.2">
      <c r="A659" t="s">
        <v>1351</v>
      </c>
      <c r="B659" t="s">
        <v>1352</v>
      </c>
      <c r="C659" t="s">
        <v>1353</v>
      </c>
      <c r="D659" t="s">
        <v>1354</v>
      </c>
      <c r="E659" t="s">
        <v>1596</v>
      </c>
      <c r="F659" t="s">
        <v>1597</v>
      </c>
      <c r="G659" t="s">
        <v>135</v>
      </c>
      <c r="H659" s="2">
        <v>45807</v>
      </c>
      <c r="I659" s="2">
        <v>45808</v>
      </c>
      <c r="J659" t="s">
        <v>1598</v>
      </c>
      <c r="K659" s="3">
        <v>35506304</v>
      </c>
      <c r="L659" t="s">
        <v>8</v>
      </c>
      <c r="M659" s="4">
        <v>37878.639999999999</v>
      </c>
      <c r="N659" t="s">
        <v>9</v>
      </c>
      <c r="O659" s="4">
        <v>37878.639999999999</v>
      </c>
      <c r="P659" t="s">
        <v>10</v>
      </c>
      <c r="Q659" t="s">
        <v>1599</v>
      </c>
      <c r="R659" t="s">
        <v>10</v>
      </c>
      <c r="S659" t="s">
        <v>10</v>
      </c>
      <c r="T659" t="s">
        <v>12</v>
      </c>
      <c r="U659" t="s">
        <v>29</v>
      </c>
      <c r="V659" t="s">
        <v>10</v>
      </c>
      <c r="W659" t="s">
        <v>10</v>
      </c>
      <c r="X659" t="s">
        <v>20478</v>
      </c>
      <c r="Y659" t="s">
        <v>20444</v>
      </c>
      <c r="Z659" t="s">
        <v>20486</v>
      </c>
      <c r="AA659" t="s">
        <v>1354</v>
      </c>
    </row>
    <row r="660" spans="1:27" hidden="1" x14ac:dyDescent="0.2">
      <c r="A660" t="s">
        <v>1351</v>
      </c>
      <c r="B660" t="s">
        <v>1352</v>
      </c>
      <c r="C660" t="s">
        <v>1353</v>
      </c>
      <c r="D660" t="s">
        <v>1354</v>
      </c>
      <c r="E660" t="s">
        <v>1600</v>
      </c>
      <c r="F660" t="s">
        <v>1601</v>
      </c>
      <c r="G660" t="s">
        <v>145</v>
      </c>
      <c r="H660" s="2">
        <v>45807</v>
      </c>
      <c r="I660" s="2">
        <v>45810</v>
      </c>
      <c r="J660" t="s">
        <v>278</v>
      </c>
      <c r="K660" s="3">
        <v>-1837493019</v>
      </c>
      <c r="L660" t="s">
        <v>8</v>
      </c>
      <c r="M660" s="4">
        <v>-1960264.38</v>
      </c>
      <c r="N660" t="s">
        <v>9</v>
      </c>
      <c r="O660" s="4">
        <v>-1960264.38</v>
      </c>
      <c r="P660" t="s">
        <v>10</v>
      </c>
      <c r="Q660" t="s">
        <v>1602</v>
      </c>
      <c r="R660" t="s">
        <v>10</v>
      </c>
      <c r="S660" t="s">
        <v>10</v>
      </c>
      <c r="T660" t="s">
        <v>131</v>
      </c>
      <c r="U660" t="s">
        <v>34</v>
      </c>
      <c r="V660" t="s">
        <v>1603</v>
      </c>
      <c r="W660" t="s">
        <v>10</v>
      </c>
      <c r="X660" t="s">
        <v>20480</v>
      </c>
      <c r="Y660" t="s">
        <v>20444</v>
      </c>
      <c r="Z660" t="s">
        <v>20486</v>
      </c>
      <c r="AA660" t="s">
        <v>1354</v>
      </c>
    </row>
    <row r="661" spans="1:27" hidden="1" x14ac:dyDescent="0.2">
      <c r="A661" t="s">
        <v>1351</v>
      </c>
      <c r="B661" t="s">
        <v>1352</v>
      </c>
      <c r="C661" t="s">
        <v>1353</v>
      </c>
      <c r="D661" t="s">
        <v>1354</v>
      </c>
      <c r="E661" t="s">
        <v>1604</v>
      </c>
      <c r="F661" t="s">
        <v>1605</v>
      </c>
      <c r="G661" t="s">
        <v>145</v>
      </c>
      <c r="H661" s="2">
        <v>45807</v>
      </c>
      <c r="I661" s="2">
        <v>45810</v>
      </c>
      <c r="J661" t="s">
        <v>278</v>
      </c>
      <c r="K661" s="3">
        <v>-2498965814</v>
      </c>
      <c r="L661" t="s">
        <v>8</v>
      </c>
      <c r="M661" s="4">
        <v>-2665933.21</v>
      </c>
      <c r="N661" t="s">
        <v>9</v>
      </c>
      <c r="O661" s="4">
        <v>-2665933.21</v>
      </c>
      <c r="P661" t="s">
        <v>10</v>
      </c>
      <c r="Q661" t="s">
        <v>1606</v>
      </c>
      <c r="R661" t="s">
        <v>10</v>
      </c>
      <c r="S661" t="s">
        <v>10</v>
      </c>
      <c r="T661" t="s">
        <v>131</v>
      </c>
      <c r="U661" t="s">
        <v>34</v>
      </c>
      <c r="V661" t="s">
        <v>1607</v>
      </c>
      <c r="W661" t="s">
        <v>10</v>
      </c>
      <c r="X661" s="15" t="s">
        <v>20485</v>
      </c>
      <c r="Y661" t="s">
        <v>20444</v>
      </c>
      <c r="Z661" t="s">
        <v>20486</v>
      </c>
      <c r="AA661" t="s">
        <v>1354</v>
      </c>
    </row>
    <row r="662" spans="1:27" hidden="1" x14ac:dyDescent="0.2">
      <c r="A662" t="s">
        <v>1351</v>
      </c>
      <c r="B662" t="s">
        <v>1352</v>
      </c>
      <c r="C662" t="s">
        <v>1353</v>
      </c>
      <c r="D662" t="s">
        <v>1354</v>
      </c>
      <c r="E662" t="s">
        <v>1608</v>
      </c>
      <c r="F662" t="s">
        <v>1609</v>
      </c>
      <c r="G662" t="s">
        <v>145</v>
      </c>
      <c r="H662" s="2">
        <v>45807</v>
      </c>
      <c r="I662" s="2">
        <v>45812</v>
      </c>
      <c r="J662" t="s">
        <v>278</v>
      </c>
      <c r="K662" s="3">
        <v>-3856153496</v>
      </c>
      <c r="L662" t="s">
        <v>8</v>
      </c>
      <c r="M662" s="4">
        <v>-4113800.83</v>
      </c>
      <c r="N662" t="s">
        <v>9</v>
      </c>
      <c r="O662" s="4">
        <v>-4113800.83</v>
      </c>
      <c r="P662" t="s">
        <v>10</v>
      </c>
      <c r="Q662" t="s">
        <v>1610</v>
      </c>
      <c r="R662" t="s">
        <v>10</v>
      </c>
      <c r="S662" t="s">
        <v>10</v>
      </c>
      <c r="T662" t="s">
        <v>148</v>
      </c>
      <c r="U662" t="s">
        <v>34</v>
      </c>
      <c r="V662" t="s">
        <v>1611</v>
      </c>
      <c r="W662" t="s">
        <v>10</v>
      </c>
      <c r="X662" t="s">
        <v>20478</v>
      </c>
      <c r="Y662" t="s">
        <v>20444</v>
      </c>
      <c r="Z662" t="s">
        <v>20486</v>
      </c>
      <c r="AA662" t="s">
        <v>1354</v>
      </c>
    </row>
    <row r="663" spans="1:27" hidden="1" x14ac:dyDescent="0.2">
      <c r="A663" t="s">
        <v>1351</v>
      </c>
      <c r="B663" t="s">
        <v>1352</v>
      </c>
      <c r="C663" t="s">
        <v>1353</v>
      </c>
      <c r="D663" t="s">
        <v>1354</v>
      </c>
      <c r="E663" t="s">
        <v>1612</v>
      </c>
      <c r="F663" t="s">
        <v>1613</v>
      </c>
      <c r="G663" t="s">
        <v>145</v>
      </c>
      <c r="H663" s="2">
        <v>45807</v>
      </c>
      <c r="I663" s="2">
        <v>45812</v>
      </c>
      <c r="J663" t="s">
        <v>278</v>
      </c>
      <c r="K663" s="3">
        <v>-944647478</v>
      </c>
      <c r="L663" t="s">
        <v>8</v>
      </c>
      <c r="M663" s="4">
        <v>-1007763.72</v>
      </c>
      <c r="N663" t="s">
        <v>9</v>
      </c>
      <c r="O663" s="4">
        <v>-1007763.72</v>
      </c>
      <c r="P663" t="s">
        <v>10</v>
      </c>
      <c r="Q663" t="s">
        <v>1614</v>
      </c>
      <c r="R663" t="s">
        <v>10</v>
      </c>
      <c r="S663" t="s">
        <v>10</v>
      </c>
      <c r="T663" t="s">
        <v>148</v>
      </c>
      <c r="U663" t="s">
        <v>34</v>
      </c>
      <c r="V663" t="s">
        <v>1615</v>
      </c>
      <c r="W663" t="s">
        <v>10</v>
      </c>
      <c r="X663" t="s">
        <v>20478</v>
      </c>
      <c r="Y663" t="s">
        <v>20444</v>
      </c>
      <c r="Z663" t="s">
        <v>20486</v>
      </c>
      <c r="AA663" t="s">
        <v>1354</v>
      </c>
    </row>
    <row r="664" spans="1:27" hidden="1" x14ac:dyDescent="0.2">
      <c r="A664" t="s">
        <v>1351</v>
      </c>
      <c r="B664" t="s">
        <v>1352</v>
      </c>
      <c r="C664" t="s">
        <v>1353</v>
      </c>
      <c r="D664" t="s">
        <v>1354</v>
      </c>
      <c r="E664" t="s">
        <v>1616</v>
      </c>
      <c r="F664" t="s">
        <v>1617</v>
      </c>
      <c r="G664" t="s">
        <v>145</v>
      </c>
      <c r="H664" s="2">
        <v>45807</v>
      </c>
      <c r="I664" s="2">
        <v>45812</v>
      </c>
      <c r="J664" t="s">
        <v>278</v>
      </c>
      <c r="K664" s="3">
        <v>-69032698</v>
      </c>
      <c r="L664" t="s">
        <v>8</v>
      </c>
      <c r="M664" s="4">
        <v>-73645.09</v>
      </c>
      <c r="N664" t="s">
        <v>9</v>
      </c>
      <c r="O664" s="4">
        <v>-73645.09</v>
      </c>
      <c r="P664" t="s">
        <v>10</v>
      </c>
      <c r="Q664" t="s">
        <v>1618</v>
      </c>
      <c r="R664" t="s">
        <v>10</v>
      </c>
      <c r="S664" t="s">
        <v>10</v>
      </c>
      <c r="T664" t="s">
        <v>148</v>
      </c>
      <c r="U664" t="s">
        <v>34</v>
      </c>
      <c r="V664" t="s">
        <v>1619</v>
      </c>
      <c r="W664" t="s">
        <v>10</v>
      </c>
      <c r="X664" t="s">
        <v>20478</v>
      </c>
      <c r="Y664" t="s">
        <v>20444</v>
      </c>
      <c r="Z664" t="s">
        <v>20486</v>
      </c>
      <c r="AA664" t="s">
        <v>1354</v>
      </c>
    </row>
    <row r="665" spans="1:27" hidden="1" x14ac:dyDescent="0.2">
      <c r="A665" t="s">
        <v>1351</v>
      </c>
      <c r="B665" t="s">
        <v>1352</v>
      </c>
      <c r="C665" t="s">
        <v>1353</v>
      </c>
      <c r="D665" t="s">
        <v>1354</v>
      </c>
      <c r="E665" t="s">
        <v>1620</v>
      </c>
      <c r="F665" t="s">
        <v>1621</v>
      </c>
      <c r="G665" t="s">
        <v>145</v>
      </c>
      <c r="H665" s="2">
        <v>45807</v>
      </c>
      <c r="I665" s="2">
        <v>45812</v>
      </c>
      <c r="J665" t="s">
        <v>278</v>
      </c>
      <c r="K665" s="3">
        <v>-564755028</v>
      </c>
      <c r="L665" t="s">
        <v>8</v>
      </c>
      <c r="M665" s="4">
        <v>-602488.91</v>
      </c>
      <c r="N665" t="s">
        <v>9</v>
      </c>
      <c r="O665" s="4">
        <v>-602488.91</v>
      </c>
      <c r="P665" t="s">
        <v>10</v>
      </c>
      <c r="Q665" t="s">
        <v>1622</v>
      </c>
      <c r="R665" t="s">
        <v>10</v>
      </c>
      <c r="S665" t="s">
        <v>10</v>
      </c>
      <c r="T665" t="s">
        <v>148</v>
      </c>
      <c r="U665" t="s">
        <v>34</v>
      </c>
      <c r="V665" t="s">
        <v>1623</v>
      </c>
      <c r="W665" t="s">
        <v>10</v>
      </c>
      <c r="X665" t="s">
        <v>20478</v>
      </c>
      <c r="Y665" t="s">
        <v>20444</v>
      </c>
      <c r="Z665" t="s">
        <v>20486</v>
      </c>
      <c r="AA665" t="s">
        <v>1354</v>
      </c>
    </row>
    <row r="666" spans="1:27" hidden="1" x14ac:dyDescent="0.2">
      <c r="A666" t="s">
        <v>1351</v>
      </c>
      <c r="B666" t="s">
        <v>1352</v>
      </c>
      <c r="C666" t="s">
        <v>1353</v>
      </c>
      <c r="D666" t="s">
        <v>1354</v>
      </c>
      <c r="E666" t="s">
        <v>1624</v>
      </c>
      <c r="F666" t="s">
        <v>1625</v>
      </c>
      <c r="G666" t="s">
        <v>62</v>
      </c>
      <c r="H666" s="2">
        <v>45807</v>
      </c>
      <c r="I666" s="2">
        <v>45810</v>
      </c>
      <c r="J666" t="s">
        <v>1626</v>
      </c>
      <c r="K666" s="3">
        <v>-69392242</v>
      </c>
      <c r="L666" t="s">
        <v>8</v>
      </c>
      <c r="M666" s="4">
        <v>-74028.66</v>
      </c>
      <c r="N666" t="s">
        <v>9</v>
      </c>
      <c r="O666" s="4">
        <v>-74028.66</v>
      </c>
      <c r="P666" t="s">
        <v>10</v>
      </c>
      <c r="Q666" t="s">
        <v>170</v>
      </c>
      <c r="R666" t="s">
        <v>10</v>
      </c>
      <c r="S666" t="s">
        <v>10</v>
      </c>
      <c r="T666" t="s">
        <v>12</v>
      </c>
      <c r="U666" t="s">
        <v>34</v>
      </c>
      <c r="V666" t="s">
        <v>10</v>
      </c>
      <c r="W666" t="s">
        <v>10</v>
      </c>
      <c r="X666" t="s">
        <v>20478</v>
      </c>
      <c r="Y666" t="s">
        <v>20444</v>
      </c>
      <c r="Z666" t="s">
        <v>20486</v>
      </c>
      <c r="AA666" t="s">
        <v>1354</v>
      </c>
    </row>
    <row r="667" spans="1:27" hidden="1" x14ac:dyDescent="0.2">
      <c r="A667" t="s">
        <v>1351</v>
      </c>
      <c r="B667" t="s">
        <v>1352</v>
      </c>
      <c r="C667" t="s">
        <v>1353</v>
      </c>
      <c r="D667" t="s">
        <v>1354</v>
      </c>
      <c r="E667" t="s">
        <v>1627</v>
      </c>
      <c r="F667" t="s">
        <v>1628</v>
      </c>
      <c r="G667" t="s">
        <v>62</v>
      </c>
      <c r="H667" s="2">
        <v>45807</v>
      </c>
      <c r="I667" s="2">
        <v>45810</v>
      </c>
      <c r="J667" t="s">
        <v>1629</v>
      </c>
      <c r="K667" s="3">
        <v>-28977066</v>
      </c>
      <c r="L667" t="s">
        <v>8</v>
      </c>
      <c r="M667" s="4">
        <v>-30913.16</v>
      </c>
      <c r="N667" t="s">
        <v>9</v>
      </c>
      <c r="O667" s="4">
        <v>-30913.16</v>
      </c>
      <c r="P667" t="s">
        <v>10</v>
      </c>
      <c r="Q667" t="s">
        <v>170</v>
      </c>
      <c r="R667" t="s">
        <v>10</v>
      </c>
      <c r="S667" t="s">
        <v>10</v>
      </c>
      <c r="T667" t="s">
        <v>12</v>
      </c>
      <c r="U667" t="s">
        <v>34</v>
      </c>
      <c r="V667" t="s">
        <v>10</v>
      </c>
      <c r="W667" t="s">
        <v>10</v>
      </c>
      <c r="X667" t="s">
        <v>20478</v>
      </c>
      <c r="Y667" t="s">
        <v>20444</v>
      </c>
      <c r="Z667" t="s">
        <v>20486</v>
      </c>
      <c r="AA667" t="s">
        <v>1354</v>
      </c>
    </row>
    <row r="668" spans="1:27" hidden="1" x14ac:dyDescent="0.2">
      <c r="A668" t="s">
        <v>1351</v>
      </c>
      <c r="B668" t="s">
        <v>1352</v>
      </c>
      <c r="C668" t="s">
        <v>1353</v>
      </c>
      <c r="D668" t="s">
        <v>1354</v>
      </c>
      <c r="E668" t="s">
        <v>1630</v>
      </c>
      <c r="F668" t="s">
        <v>1631</v>
      </c>
      <c r="G668" t="s">
        <v>62</v>
      </c>
      <c r="H668" s="2">
        <v>45807</v>
      </c>
      <c r="I668" s="2">
        <v>45810</v>
      </c>
      <c r="J668" t="s">
        <v>1632</v>
      </c>
      <c r="K668" s="3">
        <v>-1506108</v>
      </c>
      <c r="L668" t="s">
        <v>8</v>
      </c>
      <c r="M668" s="4">
        <v>-1606.74</v>
      </c>
      <c r="N668" t="s">
        <v>9</v>
      </c>
      <c r="O668" s="4">
        <v>-1606.74</v>
      </c>
      <c r="P668" t="s">
        <v>10</v>
      </c>
      <c r="Q668" t="s">
        <v>170</v>
      </c>
      <c r="R668" t="s">
        <v>10</v>
      </c>
      <c r="S668" t="s">
        <v>10</v>
      </c>
      <c r="T668" t="s">
        <v>12</v>
      </c>
      <c r="U668" t="s">
        <v>34</v>
      </c>
      <c r="V668" t="s">
        <v>10</v>
      </c>
      <c r="W668" t="s">
        <v>10</v>
      </c>
      <c r="X668" t="s">
        <v>20478</v>
      </c>
      <c r="Y668" t="s">
        <v>20444</v>
      </c>
      <c r="Z668" t="s">
        <v>20486</v>
      </c>
      <c r="AA668" t="s">
        <v>1354</v>
      </c>
    </row>
    <row r="669" spans="1:27" hidden="1" x14ac:dyDescent="0.2">
      <c r="A669" t="s">
        <v>1351</v>
      </c>
      <c r="B669" t="s">
        <v>1352</v>
      </c>
      <c r="C669" t="s">
        <v>1353</v>
      </c>
      <c r="D669" t="s">
        <v>1354</v>
      </c>
      <c r="E669" t="s">
        <v>1633</v>
      </c>
      <c r="F669" t="s">
        <v>1634</v>
      </c>
      <c r="G669" t="s">
        <v>62</v>
      </c>
      <c r="H669" s="2">
        <v>45807</v>
      </c>
      <c r="I669" s="2">
        <v>45810</v>
      </c>
      <c r="J669" t="s">
        <v>1635</v>
      </c>
      <c r="K669" s="3">
        <v>-16212395</v>
      </c>
      <c r="L669" t="s">
        <v>8</v>
      </c>
      <c r="M669" s="4">
        <v>-17295.62</v>
      </c>
      <c r="N669" t="s">
        <v>9</v>
      </c>
      <c r="O669" s="4">
        <v>-17295.62</v>
      </c>
      <c r="P669" t="s">
        <v>10</v>
      </c>
      <c r="Q669" t="s">
        <v>170</v>
      </c>
      <c r="R669" t="s">
        <v>10</v>
      </c>
      <c r="S669" t="s">
        <v>10</v>
      </c>
      <c r="T669" t="s">
        <v>12</v>
      </c>
      <c r="U669" t="s">
        <v>34</v>
      </c>
      <c r="V669" t="s">
        <v>10</v>
      </c>
      <c r="W669" t="s">
        <v>10</v>
      </c>
      <c r="X669" t="s">
        <v>20478</v>
      </c>
      <c r="Y669" t="s">
        <v>20444</v>
      </c>
      <c r="Z669" t="s">
        <v>20486</v>
      </c>
      <c r="AA669" t="s">
        <v>1354</v>
      </c>
    </row>
    <row r="670" spans="1:27" hidden="1" x14ac:dyDescent="0.2">
      <c r="A670" t="s">
        <v>1351</v>
      </c>
      <c r="B670" t="s">
        <v>1352</v>
      </c>
      <c r="C670" t="s">
        <v>1353</v>
      </c>
      <c r="D670" t="s">
        <v>1354</v>
      </c>
      <c r="E670" t="s">
        <v>1636</v>
      </c>
      <c r="F670" t="s">
        <v>1637</v>
      </c>
      <c r="G670" t="s">
        <v>62</v>
      </c>
      <c r="H670" s="2">
        <v>45807</v>
      </c>
      <c r="I670" s="2">
        <v>45810</v>
      </c>
      <c r="J670" t="s">
        <v>1638</v>
      </c>
      <c r="K670" s="3">
        <v>-22170978</v>
      </c>
      <c r="L670" t="s">
        <v>8</v>
      </c>
      <c r="M670" s="4">
        <v>-23652.32</v>
      </c>
      <c r="N670" t="s">
        <v>9</v>
      </c>
      <c r="O670" s="4">
        <v>-23652.32</v>
      </c>
      <c r="P670" t="s">
        <v>10</v>
      </c>
      <c r="Q670" t="s">
        <v>170</v>
      </c>
      <c r="R670" t="s">
        <v>10</v>
      </c>
      <c r="S670" t="s">
        <v>10</v>
      </c>
      <c r="T670" t="s">
        <v>12</v>
      </c>
      <c r="U670" t="s">
        <v>34</v>
      </c>
      <c r="V670" t="s">
        <v>10</v>
      </c>
      <c r="W670" t="s">
        <v>10</v>
      </c>
      <c r="X670" t="s">
        <v>20478</v>
      </c>
      <c r="Y670" t="s">
        <v>20444</v>
      </c>
      <c r="Z670" t="s">
        <v>20486</v>
      </c>
      <c r="AA670" t="s">
        <v>1354</v>
      </c>
    </row>
    <row r="671" spans="1:27" hidden="1" x14ac:dyDescent="0.2">
      <c r="A671" t="s">
        <v>1351</v>
      </c>
      <c r="B671" t="s">
        <v>1352</v>
      </c>
      <c r="C671" t="s">
        <v>1353</v>
      </c>
      <c r="D671" t="s">
        <v>1354</v>
      </c>
      <c r="E671" t="s">
        <v>1639</v>
      </c>
      <c r="F671" t="s">
        <v>1640</v>
      </c>
      <c r="G671" t="s">
        <v>62</v>
      </c>
      <c r="H671" s="2">
        <v>45809</v>
      </c>
      <c r="I671" s="2">
        <v>45809</v>
      </c>
      <c r="J671" t="s">
        <v>295</v>
      </c>
      <c r="K671" s="3">
        <v>-19913376</v>
      </c>
      <c r="L671" t="s">
        <v>8</v>
      </c>
      <c r="M671" s="4">
        <v>-21243.88</v>
      </c>
      <c r="N671" t="s">
        <v>9</v>
      </c>
      <c r="O671" s="4">
        <v>-21243.88</v>
      </c>
      <c r="P671" t="s">
        <v>10</v>
      </c>
      <c r="Q671" t="s">
        <v>275</v>
      </c>
      <c r="R671" t="s">
        <v>10</v>
      </c>
      <c r="S671" t="s">
        <v>10</v>
      </c>
      <c r="T671" t="s">
        <v>12</v>
      </c>
      <c r="U671" t="s">
        <v>34</v>
      </c>
      <c r="V671" t="s">
        <v>10</v>
      </c>
      <c r="W671" t="s">
        <v>10</v>
      </c>
      <c r="X671" t="s">
        <v>20479</v>
      </c>
      <c r="Y671" t="s">
        <v>20444</v>
      </c>
      <c r="Z671" t="s">
        <v>20486</v>
      </c>
      <c r="AA671" t="s">
        <v>1354</v>
      </c>
    </row>
    <row r="672" spans="1:27" hidden="1" x14ac:dyDescent="0.2">
      <c r="A672" t="s">
        <v>1351</v>
      </c>
      <c r="B672" t="s">
        <v>1352</v>
      </c>
      <c r="C672" t="s">
        <v>1353</v>
      </c>
      <c r="D672" t="s">
        <v>1354</v>
      </c>
      <c r="E672" t="s">
        <v>1641</v>
      </c>
      <c r="F672" t="s">
        <v>1642</v>
      </c>
      <c r="G672" t="s">
        <v>62</v>
      </c>
      <c r="H672" s="2">
        <v>45807</v>
      </c>
      <c r="I672" s="2">
        <v>45809</v>
      </c>
      <c r="J672" t="s">
        <v>278</v>
      </c>
      <c r="K672" s="3">
        <v>-16469919</v>
      </c>
      <c r="L672" t="s">
        <v>8</v>
      </c>
      <c r="M672" s="4">
        <v>-17570.349999999999</v>
      </c>
      <c r="N672" t="s">
        <v>9</v>
      </c>
      <c r="O672" s="4">
        <v>-17570.349999999999</v>
      </c>
      <c r="P672" t="s">
        <v>10</v>
      </c>
      <c r="Q672" t="s">
        <v>275</v>
      </c>
      <c r="R672" t="s">
        <v>10</v>
      </c>
      <c r="S672" t="s">
        <v>10</v>
      </c>
      <c r="T672" t="s">
        <v>12</v>
      </c>
      <c r="U672" t="s">
        <v>34</v>
      </c>
      <c r="V672" t="s">
        <v>10</v>
      </c>
      <c r="W672" t="s">
        <v>10</v>
      </c>
      <c r="X672" t="s">
        <v>20479</v>
      </c>
      <c r="Y672" t="s">
        <v>20444</v>
      </c>
      <c r="Z672" t="s">
        <v>20486</v>
      </c>
      <c r="AA672" t="s">
        <v>1354</v>
      </c>
    </row>
    <row r="673" spans="1:27" hidden="1" x14ac:dyDescent="0.2">
      <c r="A673" t="s">
        <v>1351</v>
      </c>
      <c r="B673" t="s">
        <v>1352</v>
      </c>
      <c r="C673" t="s">
        <v>1353</v>
      </c>
      <c r="D673" t="s">
        <v>1354</v>
      </c>
      <c r="E673" t="s">
        <v>1643</v>
      </c>
      <c r="F673" t="s">
        <v>1644</v>
      </c>
      <c r="G673" t="s">
        <v>62</v>
      </c>
      <c r="H673" s="2">
        <v>45809</v>
      </c>
      <c r="I673" s="2">
        <v>45809</v>
      </c>
      <c r="J673" t="s">
        <v>295</v>
      </c>
      <c r="K673" s="3">
        <v>19913376</v>
      </c>
      <c r="L673" t="s">
        <v>8</v>
      </c>
      <c r="M673" s="4">
        <v>21243.88</v>
      </c>
      <c r="N673" t="s">
        <v>9</v>
      </c>
      <c r="O673" s="4">
        <v>21243.88</v>
      </c>
      <c r="P673" t="s">
        <v>10</v>
      </c>
      <c r="Q673" t="s">
        <v>275</v>
      </c>
      <c r="R673" t="s">
        <v>10</v>
      </c>
      <c r="S673" t="s">
        <v>10</v>
      </c>
      <c r="T673" t="s">
        <v>12</v>
      </c>
      <c r="U673" t="s">
        <v>34</v>
      </c>
      <c r="V673" t="s">
        <v>10</v>
      </c>
      <c r="W673" t="s">
        <v>10</v>
      </c>
      <c r="X673" t="s">
        <v>20479</v>
      </c>
      <c r="Y673" t="s">
        <v>20444</v>
      </c>
      <c r="Z673" t="s">
        <v>20486</v>
      </c>
      <c r="AA673" t="s">
        <v>1354</v>
      </c>
    </row>
    <row r="674" spans="1:27" hidden="1" x14ac:dyDescent="0.2">
      <c r="A674" t="s">
        <v>1351</v>
      </c>
      <c r="B674" t="s">
        <v>1352</v>
      </c>
      <c r="C674" t="s">
        <v>1353</v>
      </c>
      <c r="D674" t="s">
        <v>1354</v>
      </c>
      <c r="E674" t="s">
        <v>1645</v>
      </c>
      <c r="F674" t="s">
        <v>1646</v>
      </c>
      <c r="G674" t="s">
        <v>62</v>
      </c>
      <c r="H674" s="2">
        <v>45807</v>
      </c>
      <c r="I674" s="2">
        <v>45809</v>
      </c>
      <c r="J674" t="s">
        <v>295</v>
      </c>
      <c r="K674" s="3">
        <v>-19913376</v>
      </c>
      <c r="L674" t="s">
        <v>8</v>
      </c>
      <c r="M674" s="4">
        <v>-21243.88</v>
      </c>
      <c r="N674" t="s">
        <v>9</v>
      </c>
      <c r="O674" s="4">
        <v>-21243.88</v>
      </c>
      <c r="P674" t="s">
        <v>10</v>
      </c>
      <c r="Q674" t="s">
        <v>275</v>
      </c>
      <c r="R674" t="s">
        <v>10</v>
      </c>
      <c r="S674" t="s">
        <v>10</v>
      </c>
      <c r="T674" t="s">
        <v>12</v>
      </c>
      <c r="U674" t="s">
        <v>34</v>
      </c>
      <c r="V674" t="s">
        <v>10</v>
      </c>
      <c r="W674" t="s">
        <v>10</v>
      </c>
      <c r="X674" t="s">
        <v>20479</v>
      </c>
      <c r="Y674" t="s">
        <v>20444</v>
      </c>
      <c r="Z674" t="s">
        <v>20486</v>
      </c>
      <c r="AA674" t="s">
        <v>1354</v>
      </c>
    </row>
    <row r="675" spans="1:27" hidden="1" x14ac:dyDescent="0.2">
      <c r="A675" t="s">
        <v>1351</v>
      </c>
      <c r="B675" t="s">
        <v>1352</v>
      </c>
      <c r="C675" t="s">
        <v>1353</v>
      </c>
      <c r="D675" t="s">
        <v>1354</v>
      </c>
      <c r="E675" t="s">
        <v>1647</v>
      </c>
      <c r="F675" t="s">
        <v>1648</v>
      </c>
      <c r="G675" t="s">
        <v>76</v>
      </c>
      <c r="H675" s="2">
        <v>45686</v>
      </c>
      <c r="I675" s="2">
        <v>45686</v>
      </c>
      <c r="J675" t="s">
        <v>43</v>
      </c>
      <c r="K675" s="4">
        <v>182738.96</v>
      </c>
      <c r="L675" t="s">
        <v>9</v>
      </c>
      <c r="M675" s="4">
        <v>182738.96</v>
      </c>
      <c r="N675" t="s">
        <v>9</v>
      </c>
      <c r="O675" s="4">
        <v>182738.96</v>
      </c>
      <c r="P675" t="s">
        <v>10</v>
      </c>
      <c r="Q675" t="s">
        <v>1649</v>
      </c>
      <c r="R675" t="s">
        <v>1647</v>
      </c>
      <c r="S675" t="s">
        <v>10</v>
      </c>
      <c r="T675" t="s">
        <v>337</v>
      </c>
      <c r="U675" t="s">
        <v>13</v>
      </c>
      <c r="V675" t="s">
        <v>10</v>
      </c>
      <c r="W675" t="s">
        <v>10</v>
      </c>
      <c r="X675" t="s">
        <v>20313</v>
      </c>
      <c r="Y675" t="s">
        <v>20444</v>
      </c>
      <c r="Z675" t="s">
        <v>20486</v>
      </c>
      <c r="AA675" t="s">
        <v>1354</v>
      </c>
    </row>
    <row r="676" spans="1:27" hidden="1" x14ac:dyDescent="0.2">
      <c r="A676" t="s">
        <v>1351</v>
      </c>
      <c r="B676" t="s">
        <v>1352</v>
      </c>
      <c r="C676" t="s">
        <v>1353</v>
      </c>
      <c r="D676" t="s">
        <v>1354</v>
      </c>
      <c r="E676" t="s">
        <v>10</v>
      </c>
      <c r="F676" t="s">
        <v>1650</v>
      </c>
      <c r="G676" t="s">
        <v>46</v>
      </c>
      <c r="H676" s="2">
        <v>45660</v>
      </c>
      <c r="I676" s="2">
        <v>45660</v>
      </c>
      <c r="J676" t="s">
        <v>43</v>
      </c>
      <c r="K676" s="4">
        <v>2412034.81</v>
      </c>
      <c r="L676" t="s">
        <v>9</v>
      </c>
      <c r="M676" s="4">
        <v>2412034.81</v>
      </c>
      <c r="N676" t="s">
        <v>9</v>
      </c>
      <c r="O676" s="4">
        <v>2412034.81</v>
      </c>
      <c r="P676" t="s">
        <v>10</v>
      </c>
      <c r="Q676" t="s">
        <v>10</v>
      </c>
      <c r="R676" t="s">
        <v>1651</v>
      </c>
      <c r="S676" t="s">
        <v>10</v>
      </c>
      <c r="T676" t="s">
        <v>44</v>
      </c>
      <c r="U676" t="s">
        <v>13</v>
      </c>
      <c r="V676" t="s">
        <v>10</v>
      </c>
      <c r="W676" t="s">
        <v>10</v>
      </c>
      <c r="X676" t="s">
        <v>20309</v>
      </c>
    </row>
    <row r="677" spans="1:27" hidden="1" x14ac:dyDescent="0.2">
      <c r="A677" t="s">
        <v>1351</v>
      </c>
      <c r="B677" t="s">
        <v>1352</v>
      </c>
      <c r="C677" t="s">
        <v>1353</v>
      </c>
      <c r="D677" t="s">
        <v>1354</v>
      </c>
      <c r="E677" t="s">
        <v>1652</v>
      </c>
      <c r="F677" t="s">
        <v>1653</v>
      </c>
      <c r="G677" t="s">
        <v>42</v>
      </c>
      <c r="H677" s="2">
        <v>45663</v>
      </c>
      <c r="I677" s="2">
        <v>45663</v>
      </c>
      <c r="J677" t="s">
        <v>43</v>
      </c>
      <c r="K677" s="4">
        <v>1991640.26</v>
      </c>
      <c r="L677" t="s">
        <v>9</v>
      </c>
      <c r="M677" s="4">
        <v>2031187.2</v>
      </c>
      <c r="N677" t="s">
        <v>9</v>
      </c>
      <c r="O677" s="4">
        <v>2031187.2</v>
      </c>
      <c r="P677" t="s">
        <v>10</v>
      </c>
      <c r="Q677" t="s">
        <v>1652</v>
      </c>
      <c r="R677" t="s">
        <v>1652</v>
      </c>
      <c r="S677" t="s">
        <v>10</v>
      </c>
      <c r="T677" t="s">
        <v>44</v>
      </c>
      <c r="U677" t="s">
        <v>13</v>
      </c>
      <c r="V677" t="s">
        <v>10</v>
      </c>
      <c r="W677" t="s">
        <v>10</v>
      </c>
      <c r="X677" t="s">
        <v>20309</v>
      </c>
    </row>
    <row r="678" spans="1:27" hidden="1" x14ac:dyDescent="0.2">
      <c r="A678" t="s">
        <v>1351</v>
      </c>
      <c r="B678" t="s">
        <v>1352</v>
      </c>
      <c r="C678" t="s">
        <v>1353</v>
      </c>
      <c r="D678" t="s">
        <v>1354</v>
      </c>
      <c r="E678" t="s">
        <v>1652</v>
      </c>
      <c r="F678" t="s">
        <v>1654</v>
      </c>
      <c r="G678" t="s">
        <v>42</v>
      </c>
      <c r="H678" s="2">
        <v>45670</v>
      </c>
      <c r="I678" s="2">
        <v>45670</v>
      </c>
      <c r="J678" t="s">
        <v>43</v>
      </c>
      <c r="K678" s="4">
        <v>779892.95</v>
      </c>
      <c r="L678" t="s">
        <v>9</v>
      </c>
      <c r="M678" s="4">
        <v>793319.32</v>
      </c>
      <c r="N678" t="s">
        <v>9</v>
      </c>
      <c r="O678" s="4">
        <v>793319.32</v>
      </c>
      <c r="P678" t="s">
        <v>10</v>
      </c>
      <c r="Q678" t="s">
        <v>1652</v>
      </c>
      <c r="R678" t="s">
        <v>1652</v>
      </c>
      <c r="S678" t="s">
        <v>10</v>
      </c>
      <c r="T678" t="s">
        <v>44</v>
      </c>
      <c r="U678" t="s">
        <v>13</v>
      </c>
      <c r="V678" t="s">
        <v>10</v>
      </c>
      <c r="W678" t="s">
        <v>10</v>
      </c>
      <c r="X678" t="s">
        <v>20309</v>
      </c>
    </row>
    <row r="679" spans="1:27" hidden="1" x14ac:dyDescent="0.2">
      <c r="A679" t="s">
        <v>1351</v>
      </c>
      <c r="B679" t="s">
        <v>1352</v>
      </c>
      <c r="C679" t="s">
        <v>1353</v>
      </c>
      <c r="D679" t="s">
        <v>1354</v>
      </c>
      <c r="E679" t="s">
        <v>1652</v>
      </c>
      <c r="F679" t="s">
        <v>1655</v>
      </c>
      <c r="G679" t="s">
        <v>42</v>
      </c>
      <c r="H679" s="2">
        <v>45672</v>
      </c>
      <c r="I679" s="2">
        <v>45672</v>
      </c>
      <c r="J679" t="s">
        <v>43</v>
      </c>
      <c r="K679" s="4">
        <v>1886055.74</v>
      </c>
      <c r="L679" t="s">
        <v>9</v>
      </c>
      <c r="M679" s="4">
        <v>1948099.98</v>
      </c>
      <c r="N679" t="s">
        <v>9</v>
      </c>
      <c r="O679" s="4">
        <v>1948099.98</v>
      </c>
      <c r="P679" t="s">
        <v>10</v>
      </c>
      <c r="Q679" t="s">
        <v>1652</v>
      </c>
      <c r="R679" t="s">
        <v>1652</v>
      </c>
      <c r="S679" t="s">
        <v>10</v>
      </c>
      <c r="T679" t="s">
        <v>44</v>
      </c>
      <c r="U679" t="s">
        <v>13</v>
      </c>
      <c r="V679" t="s">
        <v>10</v>
      </c>
      <c r="W679" t="s">
        <v>10</v>
      </c>
      <c r="X679" t="s">
        <v>20309</v>
      </c>
    </row>
    <row r="680" spans="1:27" hidden="1" x14ac:dyDescent="0.2">
      <c r="A680" t="s">
        <v>1351</v>
      </c>
      <c r="B680" t="s">
        <v>1352</v>
      </c>
      <c r="C680" t="s">
        <v>1353</v>
      </c>
      <c r="D680" t="s">
        <v>1354</v>
      </c>
      <c r="E680" t="s">
        <v>1656</v>
      </c>
      <c r="F680" t="s">
        <v>1657</v>
      </c>
      <c r="G680" t="s">
        <v>344</v>
      </c>
      <c r="H680" s="2">
        <v>45678</v>
      </c>
      <c r="I680" s="2">
        <v>45678</v>
      </c>
      <c r="J680" t="s">
        <v>43</v>
      </c>
      <c r="K680" s="4">
        <v>909.58</v>
      </c>
      <c r="L680" t="s">
        <v>9</v>
      </c>
      <c r="M680" s="4">
        <v>930.78</v>
      </c>
      <c r="N680" t="s">
        <v>9</v>
      </c>
      <c r="O680" s="4">
        <v>930.78</v>
      </c>
      <c r="P680" t="s">
        <v>10</v>
      </c>
      <c r="Q680" t="s">
        <v>10</v>
      </c>
      <c r="R680" t="s">
        <v>1656</v>
      </c>
      <c r="S680" t="s">
        <v>10</v>
      </c>
      <c r="T680" t="s">
        <v>44</v>
      </c>
      <c r="U680" t="s">
        <v>13</v>
      </c>
      <c r="V680" t="s">
        <v>10</v>
      </c>
      <c r="W680" t="s">
        <v>10</v>
      </c>
      <c r="X680" t="s">
        <v>20309</v>
      </c>
    </row>
    <row r="681" spans="1:27" hidden="1" x14ac:dyDescent="0.2">
      <c r="A681" t="s">
        <v>1351</v>
      </c>
      <c r="B681" t="s">
        <v>1352</v>
      </c>
      <c r="C681" t="s">
        <v>1353</v>
      </c>
      <c r="D681" t="s">
        <v>1354</v>
      </c>
      <c r="E681" t="s">
        <v>1656</v>
      </c>
      <c r="F681" t="s">
        <v>1657</v>
      </c>
      <c r="G681" t="s">
        <v>344</v>
      </c>
      <c r="H681" s="2">
        <v>45678</v>
      </c>
      <c r="I681" s="2">
        <v>45678</v>
      </c>
      <c r="J681" t="s">
        <v>43</v>
      </c>
      <c r="K681" s="4">
        <v>-909.58</v>
      </c>
      <c r="L681" t="s">
        <v>9</v>
      </c>
      <c r="M681" s="4">
        <v>-930.78</v>
      </c>
      <c r="N681" t="s">
        <v>9</v>
      </c>
      <c r="O681" s="4">
        <v>-930.78</v>
      </c>
      <c r="P681" t="s">
        <v>10</v>
      </c>
      <c r="Q681" t="s">
        <v>10</v>
      </c>
      <c r="R681" t="s">
        <v>1656</v>
      </c>
      <c r="S681" t="s">
        <v>10</v>
      </c>
      <c r="T681" t="s">
        <v>44</v>
      </c>
      <c r="U681" t="s">
        <v>13</v>
      </c>
      <c r="V681" t="s">
        <v>10</v>
      </c>
      <c r="W681" t="s">
        <v>10</v>
      </c>
      <c r="X681" t="s">
        <v>20309</v>
      </c>
    </row>
    <row r="682" spans="1:27" hidden="1" x14ac:dyDescent="0.2">
      <c r="A682" t="s">
        <v>1351</v>
      </c>
      <c r="B682" t="s">
        <v>1352</v>
      </c>
      <c r="C682" t="s">
        <v>1353</v>
      </c>
      <c r="D682" t="s">
        <v>1354</v>
      </c>
      <c r="E682" t="s">
        <v>1652</v>
      </c>
      <c r="F682" t="s">
        <v>1658</v>
      </c>
      <c r="G682" t="s">
        <v>344</v>
      </c>
      <c r="H682" s="2">
        <v>45678</v>
      </c>
      <c r="I682" s="2">
        <v>45678</v>
      </c>
      <c r="J682" t="s">
        <v>43</v>
      </c>
      <c r="K682" s="4">
        <v>1786361.12</v>
      </c>
      <c r="L682" t="s">
        <v>9</v>
      </c>
      <c r="M682" s="4">
        <v>1804024.51</v>
      </c>
      <c r="N682" t="s">
        <v>9</v>
      </c>
      <c r="O682" s="4">
        <v>1804024.51</v>
      </c>
      <c r="P682" t="s">
        <v>10</v>
      </c>
      <c r="Q682" t="s">
        <v>1652</v>
      </c>
      <c r="R682" t="s">
        <v>1652</v>
      </c>
      <c r="S682" t="s">
        <v>10</v>
      </c>
      <c r="T682" t="s">
        <v>44</v>
      </c>
      <c r="U682" t="s">
        <v>13</v>
      </c>
      <c r="V682" t="s">
        <v>10</v>
      </c>
      <c r="W682" t="s">
        <v>10</v>
      </c>
      <c r="X682" t="s">
        <v>20309</v>
      </c>
    </row>
    <row r="683" spans="1:27" hidden="1" x14ac:dyDescent="0.2">
      <c r="A683" t="s">
        <v>1351</v>
      </c>
      <c r="B683" t="s">
        <v>1352</v>
      </c>
      <c r="C683" t="s">
        <v>1353</v>
      </c>
      <c r="D683" t="s">
        <v>1354</v>
      </c>
      <c r="E683" t="s">
        <v>1652</v>
      </c>
      <c r="F683" t="s">
        <v>1659</v>
      </c>
      <c r="G683" t="s">
        <v>344</v>
      </c>
      <c r="H683" s="2">
        <v>45685</v>
      </c>
      <c r="I683" s="2">
        <v>45685</v>
      </c>
      <c r="J683" t="s">
        <v>43</v>
      </c>
      <c r="K683" s="4">
        <v>-149455.43</v>
      </c>
      <c r="L683" t="s">
        <v>9</v>
      </c>
      <c r="M683" s="4">
        <v>-155863.15</v>
      </c>
      <c r="N683" t="s">
        <v>9</v>
      </c>
      <c r="O683" s="4">
        <v>-155863.15</v>
      </c>
      <c r="P683" t="s">
        <v>10</v>
      </c>
      <c r="Q683" t="s">
        <v>1652</v>
      </c>
      <c r="R683" t="s">
        <v>1652</v>
      </c>
      <c r="S683" t="s">
        <v>10</v>
      </c>
      <c r="T683" t="s">
        <v>44</v>
      </c>
      <c r="U683" t="s">
        <v>13</v>
      </c>
      <c r="V683" t="s">
        <v>10</v>
      </c>
      <c r="W683" t="s">
        <v>10</v>
      </c>
      <c r="X683" t="s">
        <v>20309</v>
      </c>
    </row>
    <row r="684" spans="1:27" hidden="1" x14ac:dyDescent="0.2">
      <c r="A684" t="s">
        <v>1351</v>
      </c>
      <c r="B684" t="s">
        <v>1352</v>
      </c>
      <c r="C684" t="s">
        <v>1353</v>
      </c>
      <c r="D684" t="s">
        <v>1354</v>
      </c>
      <c r="E684" t="s">
        <v>1652</v>
      </c>
      <c r="F684" t="s">
        <v>1660</v>
      </c>
      <c r="G684" t="s">
        <v>42</v>
      </c>
      <c r="H684" s="2">
        <v>45685</v>
      </c>
      <c r="I684" s="2">
        <v>45685</v>
      </c>
      <c r="J684" t="s">
        <v>43</v>
      </c>
      <c r="K684" s="4">
        <v>5195202.08</v>
      </c>
      <c r="L684" t="s">
        <v>9</v>
      </c>
      <c r="M684" s="4">
        <v>5161269.79</v>
      </c>
      <c r="N684" t="s">
        <v>9</v>
      </c>
      <c r="O684" s="4">
        <v>5161269.79</v>
      </c>
      <c r="P684" t="s">
        <v>10</v>
      </c>
      <c r="Q684" t="s">
        <v>1652</v>
      </c>
      <c r="R684" t="s">
        <v>1652</v>
      </c>
      <c r="S684" t="s">
        <v>10</v>
      </c>
      <c r="T684" t="s">
        <v>44</v>
      </c>
      <c r="U684" t="s">
        <v>13</v>
      </c>
      <c r="V684" t="s">
        <v>10</v>
      </c>
      <c r="W684" t="s">
        <v>10</v>
      </c>
      <c r="X684" t="s">
        <v>20309</v>
      </c>
    </row>
    <row r="685" spans="1:27" hidden="1" x14ac:dyDescent="0.2">
      <c r="A685" t="s">
        <v>1351</v>
      </c>
      <c r="B685" t="s">
        <v>1352</v>
      </c>
      <c r="C685" t="s">
        <v>1353</v>
      </c>
      <c r="D685" t="s">
        <v>1354</v>
      </c>
      <c r="E685" t="s">
        <v>1647</v>
      </c>
      <c r="F685" t="s">
        <v>1661</v>
      </c>
      <c r="G685" t="s">
        <v>113</v>
      </c>
      <c r="H685" s="2">
        <v>45686</v>
      </c>
      <c r="I685" s="2">
        <v>45686</v>
      </c>
      <c r="J685" t="s">
        <v>43</v>
      </c>
      <c r="K685" s="4">
        <v>-182738.96</v>
      </c>
      <c r="L685" t="s">
        <v>9</v>
      </c>
      <c r="M685" s="4">
        <v>-182738.96</v>
      </c>
      <c r="N685" t="s">
        <v>9</v>
      </c>
      <c r="O685" s="4">
        <v>-182738.96</v>
      </c>
      <c r="P685" t="s">
        <v>10</v>
      </c>
      <c r="Q685" t="s">
        <v>1649</v>
      </c>
      <c r="R685" t="s">
        <v>1647</v>
      </c>
      <c r="S685" t="s">
        <v>10</v>
      </c>
      <c r="T685" t="s">
        <v>337</v>
      </c>
      <c r="U685" t="s">
        <v>13</v>
      </c>
      <c r="V685" t="s">
        <v>10</v>
      </c>
      <c r="W685" t="s">
        <v>10</v>
      </c>
      <c r="X685" t="s">
        <v>20313</v>
      </c>
      <c r="Y685" t="s">
        <v>20444</v>
      </c>
      <c r="Z685" t="s">
        <v>20486</v>
      </c>
      <c r="AA685" t="s">
        <v>1354</v>
      </c>
    </row>
    <row r="686" spans="1:27" hidden="1" x14ac:dyDescent="0.2">
      <c r="A686" t="s">
        <v>1351</v>
      </c>
      <c r="B686" t="s">
        <v>1352</v>
      </c>
      <c r="C686" t="s">
        <v>1353</v>
      </c>
      <c r="D686" t="s">
        <v>1354</v>
      </c>
      <c r="E686" t="s">
        <v>1662</v>
      </c>
      <c r="F686" t="s">
        <v>1663</v>
      </c>
      <c r="G686" t="s">
        <v>344</v>
      </c>
      <c r="H686" s="2">
        <v>45657</v>
      </c>
      <c r="I686" s="2">
        <v>45658</v>
      </c>
      <c r="J686" t="s">
        <v>1357</v>
      </c>
      <c r="K686" s="3">
        <v>10225088533</v>
      </c>
      <c r="L686" t="s">
        <v>8</v>
      </c>
      <c r="M686" s="4">
        <v>10306302.189999999</v>
      </c>
      <c r="N686" t="s">
        <v>9</v>
      </c>
      <c r="O686" s="114">
        <v>10306302.189999999</v>
      </c>
      <c r="P686" t="s">
        <v>10</v>
      </c>
      <c r="Q686" t="s">
        <v>1664</v>
      </c>
      <c r="R686" t="s">
        <v>1665</v>
      </c>
      <c r="S686" t="s">
        <v>10</v>
      </c>
      <c r="T686" t="s">
        <v>345</v>
      </c>
      <c r="U686" t="s">
        <v>13</v>
      </c>
      <c r="V686" t="s">
        <v>10</v>
      </c>
      <c r="W686" t="s">
        <v>10</v>
      </c>
      <c r="X686" t="s">
        <v>20478</v>
      </c>
      <c r="Y686" t="s">
        <v>20444</v>
      </c>
      <c r="Z686" t="s">
        <v>20486</v>
      </c>
      <c r="AA686" t="s">
        <v>1354</v>
      </c>
    </row>
    <row r="687" spans="1:27" hidden="1" x14ac:dyDescent="0.2">
      <c r="A687" t="s">
        <v>1351</v>
      </c>
      <c r="B687" t="s">
        <v>1352</v>
      </c>
      <c r="C687" t="s">
        <v>1353</v>
      </c>
      <c r="D687" t="s">
        <v>1354</v>
      </c>
      <c r="E687" t="s">
        <v>1662</v>
      </c>
      <c r="F687" t="s">
        <v>1666</v>
      </c>
      <c r="G687" t="s">
        <v>351</v>
      </c>
      <c r="H687" s="2">
        <v>45688</v>
      </c>
      <c r="I687" s="2">
        <v>45688</v>
      </c>
      <c r="J687" t="s">
        <v>152</v>
      </c>
      <c r="K687" s="3">
        <v>-7469451694</v>
      </c>
      <c r="L687" t="s">
        <v>8</v>
      </c>
      <c r="M687" s="4">
        <v>-7559408.6600000001</v>
      </c>
      <c r="N687" t="s">
        <v>9</v>
      </c>
      <c r="O687" s="79">
        <v>-7559408.6600000001</v>
      </c>
      <c r="P687" t="s">
        <v>10</v>
      </c>
      <c r="Q687" t="s">
        <v>1664</v>
      </c>
      <c r="R687" t="s">
        <v>1662</v>
      </c>
      <c r="S687" t="s">
        <v>10</v>
      </c>
      <c r="T687" t="s">
        <v>345</v>
      </c>
      <c r="U687" t="s">
        <v>13</v>
      </c>
      <c r="V687" t="s">
        <v>10</v>
      </c>
      <c r="W687" t="s">
        <v>10</v>
      </c>
    </row>
    <row r="688" spans="1:27" hidden="1" x14ac:dyDescent="0.2">
      <c r="A688" t="s">
        <v>1351</v>
      </c>
      <c r="B688" t="s">
        <v>1352</v>
      </c>
      <c r="C688" t="s">
        <v>1353</v>
      </c>
      <c r="D688" t="s">
        <v>1354</v>
      </c>
      <c r="E688" t="s">
        <v>1667</v>
      </c>
      <c r="F688" t="s">
        <v>1668</v>
      </c>
      <c r="G688" t="s">
        <v>351</v>
      </c>
      <c r="H688" s="2">
        <v>45688</v>
      </c>
      <c r="I688" s="2">
        <v>45688</v>
      </c>
      <c r="J688" t="s">
        <v>146</v>
      </c>
      <c r="K688" s="3">
        <v>-20991078</v>
      </c>
      <c r="L688" t="s">
        <v>8</v>
      </c>
      <c r="M688" s="4">
        <v>-21243.88</v>
      </c>
      <c r="N688" t="s">
        <v>9</v>
      </c>
      <c r="O688" s="79">
        <v>-21243.88</v>
      </c>
      <c r="P688" t="s">
        <v>10</v>
      </c>
      <c r="Q688" t="s">
        <v>1667</v>
      </c>
      <c r="R688" t="s">
        <v>1667</v>
      </c>
      <c r="S688" t="s">
        <v>10</v>
      </c>
      <c r="T688" t="s">
        <v>345</v>
      </c>
      <c r="U688" t="s">
        <v>13</v>
      </c>
      <c r="V688" t="s">
        <v>10</v>
      </c>
      <c r="W688" t="s">
        <v>10</v>
      </c>
    </row>
    <row r="689" spans="1:24" hidden="1" x14ac:dyDescent="0.2">
      <c r="A689" t="s">
        <v>1351</v>
      </c>
      <c r="B689" t="s">
        <v>1352</v>
      </c>
      <c r="C689" t="s">
        <v>1353</v>
      </c>
      <c r="D689" t="s">
        <v>1354</v>
      </c>
      <c r="E689" t="s">
        <v>1669</v>
      </c>
      <c r="F689" t="s">
        <v>1670</v>
      </c>
      <c r="G689" t="s">
        <v>351</v>
      </c>
      <c r="H689" s="2">
        <v>45688</v>
      </c>
      <c r="I689" s="2">
        <v>45688</v>
      </c>
      <c r="J689" t="s">
        <v>1428</v>
      </c>
      <c r="K689" s="3">
        <v>-16495845</v>
      </c>
      <c r="L689" t="s">
        <v>8</v>
      </c>
      <c r="M689" s="4">
        <v>-16694.509999999998</v>
      </c>
      <c r="N689" t="s">
        <v>9</v>
      </c>
      <c r="O689" s="79">
        <v>-16694.509999999998</v>
      </c>
      <c r="P689" t="s">
        <v>10</v>
      </c>
      <c r="Q689" t="s">
        <v>1669</v>
      </c>
      <c r="R689" t="s">
        <v>1669</v>
      </c>
      <c r="S689" t="s">
        <v>10</v>
      </c>
      <c r="T689" t="s">
        <v>345</v>
      </c>
      <c r="U689" t="s">
        <v>13</v>
      </c>
      <c r="V689" t="s">
        <v>10</v>
      </c>
      <c r="W689" t="s">
        <v>10</v>
      </c>
    </row>
    <row r="690" spans="1:24" hidden="1" x14ac:dyDescent="0.2">
      <c r="A690" t="s">
        <v>1351</v>
      </c>
      <c r="B690" t="s">
        <v>1352</v>
      </c>
      <c r="C690" t="s">
        <v>1353</v>
      </c>
      <c r="D690" t="s">
        <v>1354</v>
      </c>
      <c r="E690" t="s">
        <v>1652</v>
      </c>
      <c r="F690" t="s">
        <v>1671</v>
      </c>
      <c r="G690" t="s">
        <v>42</v>
      </c>
      <c r="H690" s="2">
        <v>45692</v>
      </c>
      <c r="I690" s="2">
        <v>45692</v>
      </c>
      <c r="J690" t="s">
        <v>43</v>
      </c>
      <c r="K690" s="4">
        <v>2795655.14</v>
      </c>
      <c r="L690" t="s">
        <v>9</v>
      </c>
      <c r="M690" s="4">
        <v>2792882.4</v>
      </c>
      <c r="N690" t="s">
        <v>9</v>
      </c>
      <c r="O690" s="4">
        <v>2792882.4</v>
      </c>
      <c r="P690" t="s">
        <v>10</v>
      </c>
      <c r="Q690" t="s">
        <v>1652</v>
      </c>
      <c r="R690" t="s">
        <v>1652</v>
      </c>
      <c r="S690" t="s">
        <v>10</v>
      </c>
      <c r="T690" t="s">
        <v>44</v>
      </c>
      <c r="U690" t="s">
        <v>17</v>
      </c>
      <c r="V690" t="s">
        <v>10</v>
      </c>
      <c r="W690" t="s">
        <v>10</v>
      </c>
      <c r="X690" t="s">
        <v>20309</v>
      </c>
    </row>
    <row r="691" spans="1:24" hidden="1" x14ac:dyDescent="0.2">
      <c r="A691" t="s">
        <v>1351</v>
      </c>
      <c r="B691" t="s">
        <v>1352</v>
      </c>
      <c r="C691" t="s">
        <v>1353</v>
      </c>
      <c r="D691" t="s">
        <v>1354</v>
      </c>
      <c r="E691" t="s">
        <v>1652</v>
      </c>
      <c r="F691" t="s">
        <v>1672</v>
      </c>
      <c r="G691" t="s">
        <v>42</v>
      </c>
      <c r="H691" s="2">
        <v>45714</v>
      </c>
      <c r="I691" s="2">
        <v>45714</v>
      </c>
      <c r="J691" t="s">
        <v>43</v>
      </c>
      <c r="K691" s="4">
        <v>544566.18000000005</v>
      </c>
      <c r="L691" t="s">
        <v>9</v>
      </c>
      <c r="M691" s="4">
        <v>516501.37</v>
      </c>
      <c r="N691" t="s">
        <v>9</v>
      </c>
      <c r="O691" s="4">
        <v>516501.37</v>
      </c>
      <c r="P691" t="s">
        <v>10</v>
      </c>
      <c r="Q691" t="s">
        <v>1652</v>
      </c>
      <c r="R691" t="s">
        <v>1652</v>
      </c>
      <c r="S691" t="s">
        <v>10</v>
      </c>
      <c r="T691" t="s">
        <v>44</v>
      </c>
      <c r="U691" t="s">
        <v>17</v>
      </c>
      <c r="V691" t="s">
        <v>10</v>
      </c>
      <c r="W691" t="s">
        <v>10</v>
      </c>
      <c r="X691" t="s">
        <v>20309</v>
      </c>
    </row>
    <row r="692" spans="1:24" hidden="1" x14ac:dyDescent="0.2">
      <c r="A692" t="s">
        <v>1351</v>
      </c>
      <c r="B692" t="s">
        <v>1352</v>
      </c>
      <c r="C692" t="s">
        <v>1353</v>
      </c>
      <c r="D692" t="s">
        <v>1354</v>
      </c>
      <c r="E692" t="s">
        <v>1652</v>
      </c>
      <c r="F692" t="s">
        <v>1673</v>
      </c>
      <c r="G692" t="s">
        <v>42</v>
      </c>
      <c r="H692" s="2">
        <v>45715</v>
      </c>
      <c r="I692" s="2">
        <v>45715</v>
      </c>
      <c r="J692" t="s">
        <v>43</v>
      </c>
      <c r="K692" s="4">
        <v>3909284.4</v>
      </c>
      <c r="L692" t="s">
        <v>9</v>
      </c>
      <c r="M692" s="4">
        <v>3725946.43</v>
      </c>
      <c r="N692" t="s">
        <v>9</v>
      </c>
      <c r="O692" s="4">
        <v>3725946.43</v>
      </c>
      <c r="P692" t="s">
        <v>10</v>
      </c>
      <c r="Q692" t="s">
        <v>1652</v>
      </c>
      <c r="R692" t="s">
        <v>1652</v>
      </c>
      <c r="S692" t="s">
        <v>10</v>
      </c>
      <c r="T692" t="s">
        <v>44</v>
      </c>
      <c r="U692" t="s">
        <v>17</v>
      </c>
      <c r="V692" t="s">
        <v>10</v>
      </c>
      <c r="W692" t="s">
        <v>10</v>
      </c>
      <c r="X692" t="s">
        <v>20309</v>
      </c>
    </row>
    <row r="693" spans="1:24" hidden="1" x14ac:dyDescent="0.2">
      <c r="A693" t="s">
        <v>1351</v>
      </c>
      <c r="B693" t="s">
        <v>1352</v>
      </c>
      <c r="C693" t="s">
        <v>1353</v>
      </c>
      <c r="D693" t="s">
        <v>1354</v>
      </c>
      <c r="E693" t="s">
        <v>1662</v>
      </c>
      <c r="F693" t="s">
        <v>1674</v>
      </c>
      <c r="G693" t="s">
        <v>344</v>
      </c>
      <c r="H693" s="2">
        <v>45688</v>
      </c>
      <c r="I693" s="2">
        <v>45689</v>
      </c>
      <c r="J693" t="s">
        <v>152</v>
      </c>
      <c r="K693" s="3">
        <v>7469451694</v>
      </c>
      <c r="L693" t="s">
        <v>8</v>
      </c>
      <c r="M693" s="4">
        <v>7559408.6600000001</v>
      </c>
      <c r="N693" t="s">
        <v>9</v>
      </c>
      <c r="O693" s="79">
        <v>7559408.6600000001</v>
      </c>
      <c r="P693" t="s">
        <v>10</v>
      </c>
      <c r="Q693" t="s">
        <v>1664</v>
      </c>
      <c r="R693" t="s">
        <v>1662</v>
      </c>
      <c r="S693" t="s">
        <v>10</v>
      </c>
      <c r="T693" t="s">
        <v>345</v>
      </c>
      <c r="U693" t="s">
        <v>17</v>
      </c>
      <c r="V693" t="s">
        <v>10</v>
      </c>
      <c r="W693" t="s">
        <v>10</v>
      </c>
    </row>
    <row r="694" spans="1:24" hidden="1" x14ac:dyDescent="0.2">
      <c r="A694" t="s">
        <v>1351</v>
      </c>
      <c r="B694" t="s">
        <v>1352</v>
      </c>
      <c r="C694" t="s">
        <v>1353</v>
      </c>
      <c r="D694" t="s">
        <v>1354</v>
      </c>
      <c r="E694" t="s">
        <v>1667</v>
      </c>
      <c r="F694" t="s">
        <v>1675</v>
      </c>
      <c r="G694" t="s">
        <v>344</v>
      </c>
      <c r="H694" s="2">
        <v>45688</v>
      </c>
      <c r="I694" s="2">
        <v>45689</v>
      </c>
      <c r="J694" t="s">
        <v>146</v>
      </c>
      <c r="K694" s="3">
        <v>20991078</v>
      </c>
      <c r="L694" t="s">
        <v>8</v>
      </c>
      <c r="M694" s="4">
        <v>21243.88</v>
      </c>
      <c r="N694" t="s">
        <v>9</v>
      </c>
      <c r="O694" s="79">
        <v>21243.88</v>
      </c>
      <c r="P694" t="s">
        <v>10</v>
      </c>
      <c r="Q694" t="s">
        <v>1667</v>
      </c>
      <c r="R694" t="s">
        <v>1667</v>
      </c>
      <c r="S694" t="s">
        <v>10</v>
      </c>
      <c r="T694" t="s">
        <v>345</v>
      </c>
      <c r="U694" t="s">
        <v>17</v>
      </c>
      <c r="V694" t="s">
        <v>10</v>
      </c>
      <c r="W694" t="s">
        <v>10</v>
      </c>
    </row>
    <row r="695" spans="1:24" hidden="1" x14ac:dyDescent="0.2">
      <c r="A695" t="s">
        <v>1351</v>
      </c>
      <c r="B695" t="s">
        <v>1352</v>
      </c>
      <c r="C695" t="s">
        <v>1353</v>
      </c>
      <c r="D695" t="s">
        <v>1354</v>
      </c>
      <c r="E695" t="s">
        <v>1669</v>
      </c>
      <c r="F695" t="s">
        <v>1676</v>
      </c>
      <c r="G695" t="s">
        <v>344</v>
      </c>
      <c r="H695" s="2">
        <v>45688</v>
      </c>
      <c r="I695" s="2">
        <v>45689</v>
      </c>
      <c r="J695" t="s">
        <v>1428</v>
      </c>
      <c r="K695" s="3">
        <v>16495845</v>
      </c>
      <c r="L695" t="s">
        <v>8</v>
      </c>
      <c r="M695" s="4">
        <v>16694.509999999998</v>
      </c>
      <c r="N695" t="s">
        <v>9</v>
      </c>
      <c r="O695" s="79">
        <v>16694.509999999998</v>
      </c>
      <c r="P695" t="s">
        <v>10</v>
      </c>
      <c r="Q695" t="s">
        <v>1669</v>
      </c>
      <c r="R695" t="s">
        <v>1669</v>
      </c>
      <c r="S695" t="s">
        <v>10</v>
      </c>
      <c r="T695" t="s">
        <v>345</v>
      </c>
      <c r="U695" t="s">
        <v>17</v>
      </c>
      <c r="V695" t="s">
        <v>10</v>
      </c>
      <c r="W695" t="s">
        <v>10</v>
      </c>
    </row>
    <row r="696" spans="1:24" hidden="1" x14ac:dyDescent="0.2">
      <c r="A696" t="s">
        <v>1351</v>
      </c>
      <c r="B696" t="s">
        <v>1352</v>
      </c>
      <c r="C696" t="s">
        <v>1353</v>
      </c>
      <c r="D696" t="s">
        <v>1354</v>
      </c>
      <c r="E696" t="s">
        <v>1662</v>
      </c>
      <c r="F696" t="s">
        <v>1677</v>
      </c>
      <c r="G696" t="s">
        <v>351</v>
      </c>
      <c r="H696" s="2">
        <v>45716</v>
      </c>
      <c r="I696" s="2">
        <v>45716</v>
      </c>
      <c r="J696" t="s">
        <v>184</v>
      </c>
      <c r="K696" s="3">
        <v>-6624418306</v>
      </c>
      <c r="L696" t="s">
        <v>8</v>
      </c>
      <c r="M696" s="4">
        <v>-6964201.71</v>
      </c>
      <c r="N696" t="s">
        <v>9</v>
      </c>
      <c r="O696" s="79">
        <v>-6964201.71</v>
      </c>
      <c r="P696" t="s">
        <v>10</v>
      </c>
      <c r="Q696" t="s">
        <v>1665</v>
      </c>
      <c r="R696" t="s">
        <v>1662</v>
      </c>
      <c r="S696" t="s">
        <v>10</v>
      </c>
      <c r="T696" t="s">
        <v>345</v>
      </c>
      <c r="U696" t="s">
        <v>17</v>
      </c>
      <c r="V696" t="s">
        <v>10</v>
      </c>
      <c r="W696" t="s">
        <v>10</v>
      </c>
    </row>
    <row r="697" spans="1:24" hidden="1" x14ac:dyDescent="0.2">
      <c r="A697" t="s">
        <v>1351</v>
      </c>
      <c r="B697" t="s">
        <v>1352</v>
      </c>
      <c r="C697" t="s">
        <v>1353</v>
      </c>
      <c r="D697" t="s">
        <v>1354</v>
      </c>
      <c r="E697" t="s">
        <v>1678</v>
      </c>
      <c r="F697" t="s">
        <v>1679</v>
      </c>
      <c r="G697" t="s">
        <v>351</v>
      </c>
      <c r="H697" s="2">
        <v>45716</v>
      </c>
      <c r="I697" s="2">
        <v>45716</v>
      </c>
      <c r="J697" t="s">
        <v>1483</v>
      </c>
      <c r="K697" s="3">
        <v>-15215536</v>
      </c>
      <c r="L697" t="s">
        <v>8</v>
      </c>
      <c r="M697" s="4">
        <v>-15995.98</v>
      </c>
      <c r="N697" t="s">
        <v>9</v>
      </c>
      <c r="O697" s="79">
        <v>-15995.98</v>
      </c>
      <c r="P697" t="s">
        <v>10</v>
      </c>
      <c r="Q697" t="s">
        <v>1678</v>
      </c>
      <c r="R697" t="s">
        <v>1678</v>
      </c>
      <c r="S697" t="s">
        <v>10</v>
      </c>
      <c r="T697" t="s">
        <v>345</v>
      </c>
      <c r="U697" t="s">
        <v>17</v>
      </c>
      <c r="V697" t="s">
        <v>10</v>
      </c>
      <c r="W697" t="s">
        <v>10</v>
      </c>
    </row>
    <row r="698" spans="1:24" hidden="1" x14ac:dyDescent="0.2">
      <c r="A698" t="s">
        <v>1351</v>
      </c>
      <c r="B698" t="s">
        <v>1352</v>
      </c>
      <c r="C698" t="s">
        <v>1353</v>
      </c>
      <c r="D698" t="s">
        <v>1354</v>
      </c>
      <c r="E698" t="s">
        <v>1678</v>
      </c>
      <c r="F698" t="s">
        <v>1680</v>
      </c>
      <c r="G698" t="s">
        <v>344</v>
      </c>
      <c r="H698" s="2">
        <v>45716</v>
      </c>
      <c r="I698" s="2">
        <v>45716</v>
      </c>
      <c r="J698" t="s">
        <v>1483</v>
      </c>
      <c r="K698" s="3">
        <v>15215536</v>
      </c>
      <c r="L698" t="s">
        <v>8</v>
      </c>
      <c r="M698" s="4">
        <v>15995.98</v>
      </c>
      <c r="N698" t="s">
        <v>9</v>
      </c>
      <c r="O698" s="79">
        <v>15995.98</v>
      </c>
      <c r="P698" t="s">
        <v>10</v>
      </c>
      <c r="Q698" t="s">
        <v>1678</v>
      </c>
      <c r="R698" t="s">
        <v>1678</v>
      </c>
      <c r="S698" t="s">
        <v>10</v>
      </c>
      <c r="T698" t="s">
        <v>345</v>
      </c>
      <c r="U698" t="s">
        <v>17</v>
      </c>
      <c r="V698" t="s">
        <v>10</v>
      </c>
      <c r="W698" t="s">
        <v>10</v>
      </c>
    </row>
    <row r="699" spans="1:24" hidden="1" x14ac:dyDescent="0.2">
      <c r="A699" t="s">
        <v>1351</v>
      </c>
      <c r="B699" t="s">
        <v>1352</v>
      </c>
      <c r="C699" t="s">
        <v>1353</v>
      </c>
      <c r="D699" t="s">
        <v>1354</v>
      </c>
      <c r="E699" t="s">
        <v>1681</v>
      </c>
      <c r="F699" t="s">
        <v>1682</v>
      </c>
      <c r="G699" t="s">
        <v>351</v>
      </c>
      <c r="H699" s="2">
        <v>45716</v>
      </c>
      <c r="I699" s="2">
        <v>45716</v>
      </c>
      <c r="J699" t="s">
        <v>184</v>
      </c>
      <c r="K699" s="3">
        <v>-20207391</v>
      </c>
      <c r="L699" t="s">
        <v>8</v>
      </c>
      <c r="M699" s="4">
        <v>-21243.88</v>
      </c>
      <c r="N699" t="s">
        <v>9</v>
      </c>
      <c r="O699" s="79">
        <v>-21243.88</v>
      </c>
      <c r="P699" t="s">
        <v>10</v>
      </c>
      <c r="Q699" t="s">
        <v>1681</v>
      </c>
      <c r="R699" t="s">
        <v>1681</v>
      </c>
      <c r="S699" t="s">
        <v>10</v>
      </c>
      <c r="T699" t="s">
        <v>345</v>
      </c>
      <c r="U699" t="s">
        <v>17</v>
      </c>
      <c r="V699" t="s">
        <v>10</v>
      </c>
      <c r="W699" t="s">
        <v>10</v>
      </c>
    </row>
    <row r="700" spans="1:24" hidden="1" x14ac:dyDescent="0.2">
      <c r="A700" t="s">
        <v>1351</v>
      </c>
      <c r="B700" t="s">
        <v>1352</v>
      </c>
      <c r="C700" t="s">
        <v>1353</v>
      </c>
      <c r="D700" t="s">
        <v>1354</v>
      </c>
      <c r="E700" t="s">
        <v>1678</v>
      </c>
      <c r="F700" t="s">
        <v>1683</v>
      </c>
      <c r="G700" t="s">
        <v>351</v>
      </c>
      <c r="H700" s="2">
        <v>45716</v>
      </c>
      <c r="I700" s="2">
        <v>45716</v>
      </c>
      <c r="J700" t="s">
        <v>1483</v>
      </c>
      <c r="K700" s="3">
        <v>-15215536</v>
      </c>
      <c r="L700" t="s">
        <v>8</v>
      </c>
      <c r="M700" s="4">
        <v>-15995.98</v>
      </c>
      <c r="N700" t="s">
        <v>9</v>
      </c>
      <c r="O700" s="79">
        <v>-15995.98</v>
      </c>
      <c r="P700" t="s">
        <v>10</v>
      </c>
      <c r="Q700" t="s">
        <v>1678</v>
      </c>
      <c r="R700" t="s">
        <v>1678</v>
      </c>
      <c r="S700" t="s">
        <v>10</v>
      </c>
      <c r="T700" t="s">
        <v>345</v>
      </c>
      <c r="U700" t="s">
        <v>17</v>
      </c>
      <c r="V700" t="s">
        <v>10</v>
      </c>
      <c r="W700" t="s">
        <v>10</v>
      </c>
    </row>
    <row r="701" spans="1:24" hidden="1" x14ac:dyDescent="0.2">
      <c r="A701" t="s">
        <v>1351</v>
      </c>
      <c r="B701" t="s">
        <v>1352</v>
      </c>
      <c r="C701" t="s">
        <v>1353</v>
      </c>
      <c r="D701" t="s">
        <v>1354</v>
      </c>
      <c r="E701" t="s">
        <v>1652</v>
      </c>
      <c r="F701" t="s">
        <v>1684</v>
      </c>
      <c r="G701" t="s">
        <v>42</v>
      </c>
      <c r="H701" s="2">
        <v>45727</v>
      </c>
      <c r="I701" s="2">
        <v>45727</v>
      </c>
      <c r="J701" t="s">
        <v>43</v>
      </c>
      <c r="K701" s="4">
        <v>1104246.3600000001</v>
      </c>
      <c r="L701" t="s">
        <v>9</v>
      </c>
      <c r="M701" s="4">
        <v>1040579.82</v>
      </c>
      <c r="N701" t="s">
        <v>9</v>
      </c>
      <c r="O701" s="4">
        <v>1040579.82</v>
      </c>
      <c r="P701" t="s">
        <v>10</v>
      </c>
      <c r="Q701" t="s">
        <v>1652</v>
      </c>
      <c r="R701" t="s">
        <v>1652</v>
      </c>
      <c r="S701" t="s">
        <v>10</v>
      </c>
      <c r="T701" t="s">
        <v>44</v>
      </c>
      <c r="U701" t="s">
        <v>21</v>
      </c>
      <c r="V701" t="s">
        <v>10</v>
      </c>
      <c r="W701" t="s">
        <v>10</v>
      </c>
      <c r="X701" t="s">
        <v>20309</v>
      </c>
    </row>
    <row r="702" spans="1:24" hidden="1" x14ac:dyDescent="0.2">
      <c r="A702" t="s">
        <v>1351</v>
      </c>
      <c r="B702" t="s">
        <v>1352</v>
      </c>
      <c r="C702" t="s">
        <v>1353</v>
      </c>
      <c r="D702" t="s">
        <v>1354</v>
      </c>
      <c r="E702" t="s">
        <v>1652</v>
      </c>
      <c r="F702" t="s">
        <v>1685</v>
      </c>
      <c r="G702" t="s">
        <v>42</v>
      </c>
      <c r="H702" s="2">
        <v>45729</v>
      </c>
      <c r="I702" s="2">
        <v>45729</v>
      </c>
      <c r="J702" t="s">
        <v>43</v>
      </c>
      <c r="K702" s="4">
        <v>325989.59000000003</v>
      </c>
      <c r="L702" t="s">
        <v>9</v>
      </c>
      <c r="M702" s="4">
        <v>319502.08000000002</v>
      </c>
      <c r="N702" t="s">
        <v>9</v>
      </c>
      <c r="O702" s="4">
        <v>319502.08000000002</v>
      </c>
      <c r="P702" t="s">
        <v>10</v>
      </c>
      <c r="Q702" t="s">
        <v>1652</v>
      </c>
      <c r="R702" t="s">
        <v>1652</v>
      </c>
      <c r="S702" t="s">
        <v>10</v>
      </c>
      <c r="T702" t="s">
        <v>44</v>
      </c>
      <c r="U702" t="s">
        <v>21</v>
      </c>
      <c r="V702" t="s">
        <v>10</v>
      </c>
      <c r="W702" t="s">
        <v>10</v>
      </c>
      <c r="X702" t="s">
        <v>20309</v>
      </c>
    </row>
    <row r="703" spans="1:24" hidden="1" x14ac:dyDescent="0.2">
      <c r="A703" t="s">
        <v>1351</v>
      </c>
      <c r="B703" t="s">
        <v>1352</v>
      </c>
      <c r="C703" t="s">
        <v>1353</v>
      </c>
      <c r="D703" t="s">
        <v>1354</v>
      </c>
      <c r="E703" t="s">
        <v>1652</v>
      </c>
      <c r="F703" t="s">
        <v>1686</v>
      </c>
      <c r="G703" t="s">
        <v>42</v>
      </c>
      <c r="H703" s="2">
        <v>45733</v>
      </c>
      <c r="I703" s="2">
        <v>45733</v>
      </c>
      <c r="J703" t="s">
        <v>43</v>
      </c>
      <c r="K703" s="4">
        <v>1406004.94</v>
      </c>
      <c r="L703" t="s">
        <v>9</v>
      </c>
      <c r="M703" s="4">
        <v>1378142.33</v>
      </c>
      <c r="N703" t="s">
        <v>9</v>
      </c>
      <c r="O703" s="4">
        <v>1378142.33</v>
      </c>
      <c r="P703" t="s">
        <v>10</v>
      </c>
      <c r="Q703" t="s">
        <v>1652</v>
      </c>
      <c r="R703" t="s">
        <v>1652</v>
      </c>
      <c r="S703" t="s">
        <v>10</v>
      </c>
      <c r="T703" t="s">
        <v>44</v>
      </c>
      <c r="U703" t="s">
        <v>21</v>
      </c>
      <c r="V703" t="s">
        <v>10</v>
      </c>
      <c r="W703" t="s">
        <v>10</v>
      </c>
      <c r="X703" t="s">
        <v>20309</v>
      </c>
    </row>
    <row r="704" spans="1:24" hidden="1" x14ac:dyDescent="0.2">
      <c r="A704" t="s">
        <v>1351</v>
      </c>
      <c r="B704" t="s">
        <v>1352</v>
      </c>
      <c r="C704" t="s">
        <v>1353</v>
      </c>
      <c r="D704" t="s">
        <v>1354</v>
      </c>
      <c r="E704" t="s">
        <v>1652</v>
      </c>
      <c r="F704" t="s">
        <v>1687</v>
      </c>
      <c r="G704" t="s">
        <v>42</v>
      </c>
      <c r="H704" s="2">
        <v>45734</v>
      </c>
      <c r="I704" s="2">
        <v>45734</v>
      </c>
      <c r="J704" t="s">
        <v>43</v>
      </c>
      <c r="K704" s="4">
        <v>1961757.82</v>
      </c>
      <c r="L704" t="s">
        <v>9</v>
      </c>
      <c r="M704" s="4">
        <v>1904238.01</v>
      </c>
      <c r="N704" t="s">
        <v>9</v>
      </c>
      <c r="O704" s="4">
        <v>1904238.01</v>
      </c>
      <c r="P704" t="s">
        <v>10</v>
      </c>
      <c r="Q704" t="s">
        <v>1652</v>
      </c>
      <c r="R704" t="s">
        <v>1652</v>
      </c>
      <c r="S704" t="s">
        <v>10</v>
      </c>
      <c r="T704" t="s">
        <v>44</v>
      </c>
      <c r="U704" t="s">
        <v>21</v>
      </c>
      <c r="V704" t="s">
        <v>10</v>
      </c>
      <c r="W704" t="s">
        <v>10</v>
      </c>
      <c r="X704" t="s">
        <v>20309</v>
      </c>
    </row>
    <row r="705" spans="1:24" hidden="1" x14ac:dyDescent="0.2">
      <c r="A705" t="s">
        <v>1351</v>
      </c>
      <c r="B705" t="s">
        <v>1352</v>
      </c>
      <c r="C705" t="s">
        <v>1353</v>
      </c>
      <c r="D705" t="s">
        <v>1354</v>
      </c>
      <c r="E705" t="s">
        <v>1440</v>
      </c>
      <c r="F705" t="s">
        <v>1688</v>
      </c>
      <c r="G705" t="s">
        <v>42</v>
      </c>
      <c r="H705" s="2">
        <v>45743</v>
      </c>
      <c r="I705" s="2">
        <v>45743</v>
      </c>
      <c r="J705" t="s">
        <v>43</v>
      </c>
      <c r="K705" s="4">
        <v>-2000000</v>
      </c>
      <c r="L705" t="s">
        <v>9</v>
      </c>
      <c r="M705" s="4">
        <v>-2000000</v>
      </c>
      <c r="N705" t="s">
        <v>9</v>
      </c>
      <c r="O705" s="4">
        <v>-2000000</v>
      </c>
      <c r="P705" t="s">
        <v>10</v>
      </c>
      <c r="Q705" t="s">
        <v>1689</v>
      </c>
      <c r="R705" t="s">
        <v>1440</v>
      </c>
      <c r="S705" t="s">
        <v>10</v>
      </c>
      <c r="T705" t="s">
        <v>44</v>
      </c>
      <c r="U705" t="s">
        <v>21</v>
      </c>
      <c r="V705" t="s">
        <v>10</v>
      </c>
      <c r="W705" t="s">
        <v>10</v>
      </c>
      <c r="X705" t="s">
        <v>20309</v>
      </c>
    </row>
    <row r="706" spans="1:24" hidden="1" x14ac:dyDescent="0.2">
      <c r="A706" t="s">
        <v>1351</v>
      </c>
      <c r="B706" t="s">
        <v>1352</v>
      </c>
      <c r="C706" t="s">
        <v>1353</v>
      </c>
      <c r="D706" t="s">
        <v>1354</v>
      </c>
      <c r="E706" t="s">
        <v>1440</v>
      </c>
      <c r="F706" t="s">
        <v>1688</v>
      </c>
      <c r="G706" t="s">
        <v>42</v>
      </c>
      <c r="H706" s="2">
        <v>45743</v>
      </c>
      <c r="I706" s="2">
        <v>45743</v>
      </c>
      <c r="J706" t="s">
        <v>43</v>
      </c>
      <c r="K706" s="4">
        <v>3472683.17</v>
      </c>
      <c r="L706" t="s">
        <v>9</v>
      </c>
      <c r="M706" s="4">
        <v>3362319.31</v>
      </c>
      <c r="N706" t="s">
        <v>9</v>
      </c>
      <c r="O706" s="4">
        <v>3362319.31</v>
      </c>
      <c r="P706" t="s">
        <v>10</v>
      </c>
      <c r="Q706" t="s">
        <v>1440</v>
      </c>
      <c r="R706" t="s">
        <v>1440</v>
      </c>
      <c r="S706" t="s">
        <v>10</v>
      </c>
      <c r="T706" t="s">
        <v>44</v>
      </c>
      <c r="U706" t="s">
        <v>21</v>
      </c>
      <c r="V706" t="s">
        <v>10</v>
      </c>
      <c r="W706" t="s">
        <v>10</v>
      </c>
      <c r="X706" t="s">
        <v>20309</v>
      </c>
    </row>
    <row r="707" spans="1:24" hidden="1" x14ac:dyDescent="0.2">
      <c r="A707" t="s">
        <v>1351</v>
      </c>
      <c r="B707" t="s">
        <v>1352</v>
      </c>
      <c r="C707" t="s">
        <v>1353</v>
      </c>
      <c r="D707" t="s">
        <v>1354</v>
      </c>
      <c r="E707" t="s">
        <v>1440</v>
      </c>
      <c r="F707" t="s">
        <v>1690</v>
      </c>
      <c r="G707" t="s">
        <v>42</v>
      </c>
      <c r="H707" s="2">
        <v>45744</v>
      </c>
      <c r="I707" s="2">
        <v>45744</v>
      </c>
      <c r="J707" t="s">
        <v>43</v>
      </c>
      <c r="K707" s="4">
        <v>-1600000</v>
      </c>
      <c r="L707" t="s">
        <v>9</v>
      </c>
      <c r="M707" s="4">
        <v>-1600000</v>
      </c>
      <c r="N707" t="s">
        <v>9</v>
      </c>
      <c r="O707" s="4">
        <v>-1600000</v>
      </c>
      <c r="P707" t="s">
        <v>10</v>
      </c>
      <c r="Q707" t="s">
        <v>1689</v>
      </c>
      <c r="R707" t="s">
        <v>1440</v>
      </c>
      <c r="S707" t="s">
        <v>10</v>
      </c>
      <c r="T707" t="s">
        <v>44</v>
      </c>
      <c r="U707" t="s">
        <v>21</v>
      </c>
      <c r="V707" t="s">
        <v>10</v>
      </c>
      <c r="W707" t="s">
        <v>10</v>
      </c>
      <c r="X707" t="s">
        <v>20309</v>
      </c>
    </row>
    <row r="708" spans="1:24" hidden="1" x14ac:dyDescent="0.2">
      <c r="A708" t="s">
        <v>1351</v>
      </c>
      <c r="B708" t="s">
        <v>1352</v>
      </c>
      <c r="C708" t="s">
        <v>1353</v>
      </c>
      <c r="D708" t="s">
        <v>1354</v>
      </c>
      <c r="E708" t="s">
        <v>1440</v>
      </c>
      <c r="F708" t="s">
        <v>1690</v>
      </c>
      <c r="G708" t="s">
        <v>42</v>
      </c>
      <c r="H708" s="2">
        <v>45744</v>
      </c>
      <c r="I708" s="2">
        <v>45744</v>
      </c>
      <c r="J708" t="s">
        <v>43</v>
      </c>
      <c r="K708" s="4">
        <v>2000000</v>
      </c>
      <c r="L708" t="s">
        <v>9</v>
      </c>
      <c r="M708" s="4">
        <v>2000000</v>
      </c>
      <c r="N708" t="s">
        <v>9</v>
      </c>
      <c r="O708" s="4">
        <v>2000000</v>
      </c>
      <c r="P708" t="s">
        <v>10</v>
      </c>
      <c r="Q708" t="s">
        <v>1440</v>
      </c>
      <c r="R708" t="s">
        <v>1440</v>
      </c>
      <c r="S708" t="s">
        <v>10</v>
      </c>
      <c r="T708" t="s">
        <v>44</v>
      </c>
      <c r="U708" t="s">
        <v>21</v>
      </c>
      <c r="V708" t="s">
        <v>10</v>
      </c>
      <c r="W708" t="s">
        <v>10</v>
      </c>
      <c r="X708" t="s">
        <v>20309</v>
      </c>
    </row>
    <row r="709" spans="1:24" hidden="1" x14ac:dyDescent="0.2">
      <c r="A709" t="s">
        <v>1351</v>
      </c>
      <c r="B709" t="s">
        <v>1352</v>
      </c>
      <c r="C709" t="s">
        <v>1353</v>
      </c>
      <c r="D709" t="s">
        <v>1354</v>
      </c>
      <c r="E709" t="s">
        <v>1652</v>
      </c>
      <c r="F709" t="s">
        <v>1691</v>
      </c>
      <c r="G709" t="s">
        <v>42</v>
      </c>
      <c r="H709" s="2">
        <v>45747</v>
      </c>
      <c r="I709" s="2">
        <v>45747</v>
      </c>
      <c r="J709" t="s">
        <v>43</v>
      </c>
      <c r="K709" s="4">
        <v>1600000</v>
      </c>
      <c r="L709" t="s">
        <v>9</v>
      </c>
      <c r="M709" s="4">
        <v>1600000</v>
      </c>
      <c r="N709" t="s">
        <v>9</v>
      </c>
      <c r="O709" s="4">
        <v>1600000</v>
      </c>
      <c r="P709" t="s">
        <v>10</v>
      </c>
      <c r="Q709" t="s">
        <v>1652</v>
      </c>
      <c r="R709" t="s">
        <v>1652</v>
      </c>
      <c r="S709" t="s">
        <v>10</v>
      </c>
      <c r="T709" t="s">
        <v>44</v>
      </c>
      <c r="U709" t="s">
        <v>21</v>
      </c>
      <c r="V709" t="s">
        <v>10</v>
      </c>
      <c r="W709" t="s">
        <v>10</v>
      </c>
      <c r="X709" t="s">
        <v>20309</v>
      </c>
    </row>
    <row r="710" spans="1:24" hidden="1" x14ac:dyDescent="0.2">
      <c r="A710" t="s">
        <v>1351</v>
      </c>
      <c r="B710" t="s">
        <v>1352</v>
      </c>
      <c r="C710" t="s">
        <v>1353</v>
      </c>
      <c r="D710" t="s">
        <v>1354</v>
      </c>
      <c r="E710" t="s">
        <v>1662</v>
      </c>
      <c r="F710" t="s">
        <v>1692</v>
      </c>
      <c r="G710" t="s">
        <v>344</v>
      </c>
      <c r="H710" s="2">
        <v>45716</v>
      </c>
      <c r="I710" s="2">
        <v>45717</v>
      </c>
      <c r="J710" t="s">
        <v>184</v>
      </c>
      <c r="K710" s="3">
        <v>6624418306</v>
      </c>
      <c r="L710" t="s">
        <v>8</v>
      </c>
      <c r="M710" s="4">
        <v>6964201.71</v>
      </c>
      <c r="N710" t="s">
        <v>9</v>
      </c>
      <c r="O710" s="79">
        <v>6964201.71</v>
      </c>
      <c r="P710" t="s">
        <v>10</v>
      </c>
      <c r="Q710" t="s">
        <v>1665</v>
      </c>
      <c r="R710" t="s">
        <v>1662</v>
      </c>
      <c r="S710" t="s">
        <v>10</v>
      </c>
      <c r="T710" t="s">
        <v>345</v>
      </c>
      <c r="U710" t="s">
        <v>21</v>
      </c>
      <c r="V710" t="s">
        <v>10</v>
      </c>
      <c r="W710" t="s">
        <v>10</v>
      </c>
    </row>
    <row r="711" spans="1:24" hidden="1" x14ac:dyDescent="0.2">
      <c r="A711" t="s">
        <v>1351</v>
      </c>
      <c r="B711" t="s">
        <v>1352</v>
      </c>
      <c r="C711" t="s">
        <v>1353</v>
      </c>
      <c r="D711" t="s">
        <v>1354</v>
      </c>
      <c r="E711" t="s">
        <v>1681</v>
      </c>
      <c r="F711" t="s">
        <v>1693</v>
      </c>
      <c r="G711" t="s">
        <v>344</v>
      </c>
      <c r="H711" s="2">
        <v>45716</v>
      </c>
      <c r="I711" s="2">
        <v>45717</v>
      </c>
      <c r="J711" t="s">
        <v>184</v>
      </c>
      <c r="K711" s="3">
        <v>20207391</v>
      </c>
      <c r="L711" t="s">
        <v>8</v>
      </c>
      <c r="M711" s="4">
        <v>21243.88</v>
      </c>
      <c r="N711" t="s">
        <v>9</v>
      </c>
      <c r="O711" s="79">
        <v>21243.88</v>
      </c>
      <c r="P711" t="s">
        <v>10</v>
      </c>
      <c r="Q711" t="s">
        <v>1681</v>
      </c>
      <c r="R711" t="s">
        <v>1681</v>
      </c>
      <c r="S711" t="s">
        <v>10</v>
      </c>
      <c r="T711" t="s">
        <v>345</v>
      </c>
      <c r="U711" t="s">
        <v>21</v>
      </c>
      <c r="V711" t="s">
        <v>10</v>
      </c>
      <c r="W711" t="s">
        <v>10</v>
      </c>
    </row>
    <row r="712" spans="1:24" hidden="1" x14ac:dyDescent="0.2">
      <c r="A712" t="s">
        <v>1351</v>
      </c>
      <c r="B712" t="s">
        <v>1352</v>
      </c>
      <c r="C712" t="s">
        <v>1353</v>
      </c>
      <c r="D712" t="s">
        <v>1354</v>
      </c>
      <c r="E712" t="s">
        <v>1678</v>
      </c>
      <c r="F712" t="s">
        <v>1694</v>
      </c>
      <c r="G712" t="s">
        <v>344</v>
      </c>
      <c r="H712" s="2">
        <v>45716</v>
      </c>
      <c r="I712" s="2">
        <v>45717</v>
      </c>
      <c r="J712" t="s">
        <v>1483</v>
      </c>
      <c r="K712" s="3">
        <v>15215536</v>
      </c>
      <c r="L712" t="s">
        <v>8</v>
      </c>
      <c r="M712" s="4">
        <v>15995.98</v>
      </c>
      <c r="N712" t="s">
        <v>9</v>
      </c>
      <c r="O712" s="79">
        <v>15995.98</v>
      </c>
      <c r="P712" t="s">
        <v>10</v>
      </c>
      <c r="Q712" t="s">
        <v>1678</v>
      </c>
      <c r="R712" t="s">
        <v>1678</v>
      </c>
      <c r="S712" t="s">
        <v>10</v>
      </c>
      <c r="T712" t="s">
        <v>345</v>
      </c>
      <c r="U712" t="s">
        <v>21</v>
      </c>
      <c r="V712" t="s">
        <v>10</v>
      </c>
      <c r="W712" t="s">
        <v>10</v>
      </c>
    </row>
    <row r="713" spans="1:24" hidden="1" x14ac:dyDescent="0.2">
      <c r="A713" t="s">
        <v>1351</v>
      </c>
      <c r="B713" t="s">
        <v>1352</v>
      </c>
      <c r="C713" t="s">
        <v>1353</v>
      </c>
      <c r="D713" t="s">
        <v>1354</v>
      </c>
      <c r="E713" t="s">
        <v>1695</v>
      </c>
      <c r="F713" t="s">
        <v>1696</v>
      </c>
      <c r="G713" t="s">
        <v>351</v>
      </c>
      <c r="H713" s="2">
        <v>45747</v>
      </c>
      <c r="I713" s="2">
        <v>45747</v>
      </c>
      <c r="J713" t="s">
        <v>1513</v>
      </c>
      <c r="K713" s="3">
        <v>-20098835</v>
      </c>
      <c r="L713" t="s">
        <v>8</v>
      </c>
      <c r="M713" s="4">
        <v>-21243.88</v>
      </c>
      <c r="N713" t="s">
        <v>9</v>
      </c>
      <c r="O713" s="79">
        <v>-21243.88</v>
      </c>
      <c r="P713" t="s">
        <v>10</v>
      </c>
      <c r="Q713" t="s">
        <v>1697</v>
      </c>
      <c r="R713" t="s">
        <v>1695</v>
      </c>
      <c r="S713" t="s">
        <v>10</v>
      </c>
      <c r="T713" t="s">
        <v>345</v>
      </c>
      <c r="U713" t="s">
        <v>21</v>
      </c>
      <c r="V713" t="s">
        <v>10</v>
      </c>
      <c r="W713" t="s">
        <v>10</v>
      </c>
    </row>
    <row r="714" spans="1:24" hidden="1" x14ac:dyDescent="0.2">
      <c r="A714" t="s">
        <v>1351</v>
      </c>
      <c r="B714" t="s">
        <v>1352</v>
      </c>
      <c r="C714" t="s">
        <v>1353</v>
      </c>
      <c r="D714" t="s">
        <v>1354</v>
      </c>
      <c r="E714" t="s">
        <v>1698</v>
      </c>
      <c r="F714" t="s">
        <v>1699</v>
      </c>
      <c r="G714" t="s">
        <v>351</v>
      </c>
      <c r="H714" s="2">
        <v>45747</v>
      </c>
      <c r="I714" s="2">
        <v>45747</v>
      </c>
      <c r="J714" t="s">
        <v>228</v>
      </c>
      <c r="K714" s="3">
        <v>-16153825</v>
      </c>
      <c r="L714" t="s">
        <v>8</v>
      </c>
      <c r="M714" s="4">
        <v>-17074.12</v>
      </c>
      <c r="N714" t="s">
        <v>9</v>
      </c>
      <c r="O714" s="79">
        <v>-17074.12</v>
      </c>
      <c r="P714" t="s">
        <v>10</v>
      </c>
      <c r="Q714" t="s">
        <v>1700</v>
      </c>
      <c r="R714" t="s">
        <v>1698</v>
      </c>
      <c r="S714" t="s">
        <v>10</v>
      </c>
      <c r="T714" t="s">
        <v>345</v>
      </c>
      <c r="U714" t="s">
        <v>21</v>
      </c>
      <c r="V714" t="s">
        <v>10</v>
      </c>
      <c r="W714" t="s">
        <v>10</v>
      </c>
    </row>
    <row r="715" spans="1:24" hidden="1" x14ac:dyDescent="0.2">
      <c r="A715" t="s">
        <v>1351</v>
      </c>
      <c r="B715" t="s">
        <v>1352</v>
      </c>
      <c r="C715" t="s">
        <v>1353</v>
      </c>
      <c r="D715" t="s">
        <v>1354</v>
      </c>
      <c r="E715" t="s">
        <v>1662</v>
      </c>
      <c r="F715" t="s">
        <v>1701</v>
      </c>
      <c r="G715" t="s">
        <v>351</v>
      </c>
      <c r="H715" s="2">
        <v>45747</v>
      </c>
      <c r="I715" s="2">
        <v>45747</v>
      </c>
      <c r="J715" t="s">
        <v>228</v>
      </c>
      <c r="K715" s="3">
        <v>-9105825279</v>
      </c>
      <c r="L715" t="s">
        <v>8</v>
      </c>
      <c r="M715" s="4">
        <v>-9624590.7200000007</v>
      </c>
      <c r="N715" t="s">
        <v>9</v>
      </c>
      <c r="O715" s="79">
        <v>-9624590.7200000007</v>
      </c>
      <c r="P715" t="s">
        <v>10</v>
      </c>
      <c r="Q715" t="s">
        <v>1665</v>
      </c>
      <c r="R715" t="s">
        <v>1665</v>
      </c>
      <c r="S715" t="s">
        <v>10</v>
      </c>
      <c r="T715" t="s">
        <v>345</v>
      </c>
      <c r="U715" t="s">
        <v>21</v>
      </c>
      <c r="V715" t="s">
        <v>10</v>
      </c>
      <c r="W715" t="s">
        <v>10</v>
      </c>
    </row>
    <row r="716" spans="1:24" hidden="1" x14ac:dyDescent="0.2">
      <c r="A716" t="s">
        <v>1351</v>
      </c>
      <c r="B716" t="s">
        <v>1352</v>
      </c>
      <c r="C716" t="s">
        <v>1353</v>
      </c>
      <c r="D716" t="s">
        <v>1354</v>
      </c>
      <c r="E716" t="s">
        <v>1652</v>
      </c>
      <c r="F716" t="s">
        <v>1702</v>
      </c>
      <c r="G716" t="s">
        <v>42</v>
      </c>
      <c r="H716" s="2">
        <v>45755</v>
      </c>
      <c r="I716" s="2">
        <v>45755</v>
      </c>
      <c r="J716" t="s">
        <v>43</v>
      </c>
      <c r="K716" s="4">
        <v>82860.08</v>
      </c>
      <c r="L716" t="s">
        <v>9</v>
      </c>
      <c r="M716" s="4">
        <v>86764.42</v>
      </c>
      <c r="N716" t="s">
        <v>9</v>
      </c>
      <c r="O716" s="4">
        <v>86764.42</v>
      </c>
      <c r="P716" t="s">
        <v>10</v>
      </c>
      <c r="Q716" t="s">
        <v>1652</v>
      </c>
      <c r="R716" t="s">
        <v>1652</v>
      </c>
      <c r="S716" t="s">
        <v>10</v>
      </c>
      <c r="T716" t="s">
        <v>44</v>
      </c>
      <c r="U716" t="s">
        <v>25</v>
      </c>
      <c r="V716" t="s">
        <v>10</v>
      </c>
      <c r="W716" t="s">
        <v>10</v>
      </c>
      <c r="X716" t="s">
        <v>20309</v>
      </c>
    </row>
    <row r="717" spans="1:24" hidden="1" x14ac:dyDescent="0.2">
      <c r="A717" t="s">
        <v>1351</v>
      </c>
      <c r="B717" t="s">
        <v>1352</v>
      </c>
      <c r="C717" t="s">
        <v>1353</v>
      </c>
      <c r="D717" t="s">
        <v>1354</v>
      </c>
      <c r="E717" t="s">
        <v>1652</v>
      </c>
      <c r="F717" t="s">
        <v>1703</v>
      </c>
      <c r="G717" t="s">
        <v>42</v>
      </c>
      <c r="H717" s="2">
        <v>45757</v>
      </c>
      <c r="I717" s="2">
        <v>45757</v>
      </c>
      <c r="J717" t="s">
        <v>43</v>
      </c>
      <c r="K717" s="4">
        <v>1201459.6499999999</v>
      </c>
      <c r="L717" t="s">
        <v>9</v>
      </c>
      <c r="M717" s="4">
        <v>1269920.3799999999</v>
      </c>
      <c r="N717" t="s">
        <v>9</v>
      </c>
      <c r="O717" s="4">
        <v>1269920.3799999999</v>
      </c>
      <c r="P717" t="s">
        <v>10</v>
      </c>
      <c r="Q717" t="s">
        <v>1652</v>
      </c>
      <c r="R717" t="s">
        <v>1652</v>
      </c>
      <c r="S717" t="s">
        <v>10</v>
      </c>
      <c r="T717" t="s">
        <v>44</v>
      </c>
      <c r="U717" t="s">
        <v>25</v>
      </c>
      <c r="V717" t="s">
        <v>10</v>
      </c>
      <c r="W717" t="s">
        <v>10</v>
      </c>
      <c r="X717" t="s">
        <v>20309</v>
      </c>
    </row>
    <row r="718" spans="1:24" hidden="1" x14ac:dyDescent="0.2">
      <c r="A718" t="s">
        <v>1351</v>
      </c>
      <c r="B718" t="s">
        <v>1352</v>
      </c>
      <c r="C718" t="s">
        <v>1353</v>
      </c>
      <c r="D718" t="s">
        <v>1354</v>
      </c>
      <c r="E718" t="s">
        <v>1652</v>
      </c>
      <c r="F718" t="s">
        <v>1704</v>
      </c>
      <c r="G718" t="s">
        <v>42</v>
      </c>
      <c r="H718" s="2">
        <v>45757</v>
      </c>
      <c r="I718" s="2">
        <v>45757</v>
      </c>
      <c r="J718" t="s">
        <v>43</v>
      </c>
      <c r="K718" s="4">
        <v>1062416.47</v>
      </c>
      <c r="L718" t="s">
        <v>9</v>
      </c>
      <c r="M718" s="4">
        <v>1122954.33</v>
      </c>
      <c r="N718" t="s">
        <v>9</v>
      </c>
      <c r="O718" s="4">
        <v>1122954.33</v>
      </c>
      <c r="P718" t="s">
        <v>10</v>
      </c>
      <c r="Q718" t="s">
        <v>1652</v>
      </c>
      <c r="R718" t="s">
        <v>1652</v>
      </c>
      <c r="S718" t="s">
        <v>10</v>
      </c>
      <c r="T718" t="s">
        <v>44</v>
      </c>
      <c r="U718" t="s">
        <v>25</v>
      </c>
      <c r="V718" t="s">
        <v>10</v>
      </c>
      <c r="W718" t="s">
        <v>10</v>
      </c>
      <c r="X718" t="s">
        <v>20309</v>
      </c>
    </row>
    <row r="719" spans="1:24" hidden="1" x14ac:dyDescent="0.2">
      <c r="A719" t="s">
        <v>1351</v>
      </c>
      <c r="B719" t="s">
        <v>1352</v>
      </c>
      <c r="C719" t="s">
        <v>1353</v>
      </c>
      <c r="D719" t="s">
        <v>1354</v>
      </c>
      <c r="E719" t="s">
        <v>1652</v>
      </c>
      <c r="F719" t="s">
        <v>1705</v>
      </c>
      <c r="G719" t="s">
        <v>42</v>
      </c>
      <c r="H719" s="2">
        <v>45761</v>
      </c>
      <c r="I719" s="2">
        <v>45761</v>
      </c>
      <c r="J719" t="s">
        <v>43</v>
      </c>
      <c r="K719" s="4">
        <v>1728554.83</v>
      </c>
      <c r="L719" t="s">
        <v>9</v>
      </c>
      <c r="M719" s="4">
        <v>1787001.58</v>
      </c>
      <c r="N719" t="s">
        <v>9</v>
      </c>
      <c r="O719" s="4">
        <v>1787001.58</v>
      </c>
      <c r="P719" t="s">
        <v>10</v>
      </c>
      <c r="Q719" t="s">
        <v>1652</v>
      </c>
      <c r="R719" t="s">
        <v>1652</v>
      </c>
      <c r="S719" t="s">
        <v>10</v>
      </c>
      <c r="T719" t="s">
        <v>44</v>
      </c>
      <c r="U719" t="s">
        <v>25</v>
      </c>
      <c r="V719" t="s">
        <v>10</v>
      </c>
      <c r="W719" t="s">
        <v>10</v>
      </c>
      <c r="X719" t="s">
        <v>20309</v>
      </c>
    </row>
    <row r="720" spans="1:24" hidden="1" x14ac:dyDescent="0.2">
      <c r="A720" t="s">
        <v>1351</v>
      </c>
      <c r="B720" t="s">
        <v>1352</v>
      </c>
      <c r="C720" t="s">
        <v>1353</v>
      </c>
      <c r="D720" t="s">
        <v>1354</v>
      </c>
      <c r="E720" t="s">
        <v>1652</v>
      </c>
      <c r="F720" t="s">
        <v>1706</v>
      </c>
      <c r="G720" t="s">
        <v>42</v>
      </c>
      <c r="H720" s="2">
        <v>45764</v>
      </c>
      <c r="I720" s="2">
        <v>45764</v>
      </c>
      <c r="J720" t="s">
        <v>43</v>
      </c>
      <c r="K720" s="4">
        <v>2478392.91</v>
      </c>
      <c r="L720" t="s">
        <v>9</v>
      </c>
      <c r="M720" s="4">
        <v>2538984</v>
      </c>
      <c r="N720" t="s">
        <v>9</v>
      </c>
      <c r="O720" s="4">
        <v>2538984</v>
      </c>
      <c r="P720" t="s">
        <v>10</v>
      </c>
      <c r="Q720" t="s">
        <v>1652</v>
      </c>
      <c r="R720" t="s">
        <v>1652</v>
      </c>
      <c r="S720" t="s">
        <v>10</v>
      </c>
      <c r="T720" t="s">
        <v>44</v>
      </c>
      <c r="U720" t="s">
        <v>25</v>
      </c>
      <c r="V720" t="s">
        <v>10</v>
      </c>
      <c r="W720" t="s">
        <v>10</v>
      </c>
      <c r="X720" t="s">
        <v>20309</v>
      </c>
    </row>
    <row r="721" spans="1:24" hidden="1" x14ac:dyDescent="0.2">
      <c r="A721" t="s">
        <v>1351</v>
      </c>
      <c r="B721" t="s">
        <v>1352</v>
      </c>
      <c r="C721" t="s">
        <v>1353</v>
      </c>
      <c r="D721" t="s">
        <v>1354</v>
      </c>
      <c r="E721" t="s">
        <v>1490</v>
      </c>
      <c r="F721" t="s">
        <v>1707</v>
      </c>
      <c r="G721" t="s">
        <v>42</v>
      </c>
      <c r="H721" s="2">
        <v>45769</v>
      </c>
      <c r="I721" s="2">
        <v>45769</v>
      </c>
      <c r="J721" t="s">
        <v>43</v>
      </c>
      <c r="K721" s="4">
        <v>-3126115.71</v>
      </c>
      <c r="L721" t="s">
        <v>9</v>
      </c>
      <c r="M721" s="4">
        <v>-3126115.71</v>
      </c>
      <c r="N721" t="s">
        <v>9</v>
      </c>
      <c r="O721" s="4">
        <v>-3126115.71</v>
      </c>
      <c r="P721" t="s">
        <v>10</v>
      </c>
      <c r="Q721" t="s">
        <v>1708</v>
      </c>
      <c r="R721" t="s">
        <v>1490</v>
      </c>
      <c r="S721" t="s">
        <v>10</v>
      </c>
      <c r="T721" t="s">
        <v>44</v>
      </c>
      <c r="U721" t="s">
        <v>25</v>
      </c>
      <c r="V721" t="s">
        <v>10</v>
      </c>
      <c r="W721" t="s">
        <v>10</v>
      </c>
      <c r="X721" t="s">
        <v>20309</v>
      </c>
    </row>
    <row r="722" spans="1:24" hidden="1" x14ac:dyDescent="0.2">
      <c r="A722" t="s">
        <v>1351</v>
      </c>
      <c r="B722" t="s">
        <v>1352</v>
      </c>
      <c r="C722" t="s">
        <v>1353</v>
      </c>
      <c r="D722" t="s">
        <v>1354</v>
      </c>
      <c r="E722" t="s">
        <v>1490</v>
      </c>
      <c r="F722" t="s">
        <v>1707</v>
      </c>
      <c r="G722" t="s">
        <v>42</v>
      </c>
      <c r="H722" s="2">
        <v>45769</v>
      </c>
      <c r="I722" s="2">
        <v>45769</v>
      </c>
      <c r="J722" t="s">
        <v>43</v>
      </c>
      <c r="K722" s="4">
        <v>5045901.82</v>
      </c>
      <c r="L722" t="s">
        <v>9</v>
      </c>
      <c r="M722" s="4">
        <v>5126115.71</v>
      </c>
      <c r="N722" t="s">
        <v>9</v>
      </c>
      <c r="O722" s="4">
        <v>5126115.71</v>
      </c>
      <c r="P722" t="s">
        <v>10</v>
      </c>
      <c r="Q722" t="s">
        <v>1490</v>
      </c>
      <c r="R722" t="s">
        <v>1490</v>
      </c>
      <c r="S722" t="s">
        <v>10</v>
      </c>
      <c r="T722" t="s">
        <v>44</v>
      </c>
      <c r="U722" t="s">
        <v>25</v>
      </c>
      <c r="V722" t="s">
        <v>10</v>
      </c>
      <c r="W722" t="s">
        <v>10</v>
      </c>
      <c r="X722" t="s">
        <v>20309</v>
      </c>
    </row>
    <row r="723" spans="1:24" hidden="1" x14ac:dyDescent="0.2">
      <c r="A723" t="s">
        <v>1351</v>
      </c>
      <c r="B723" t="s">
        <v>1352</v>
      </c>
      <c r="C723" t="s">
        <v>1353</v>
      </c>
      <c r="D723" t="s">
        <v>1354</v>
      </c>
      <c r="E723" t="s">
        <v>1652</v>
      </c>
      <c r="F723" t="s">
        <v>1709</v>
      </c>
      <c r="G723" t="s">
        <v>42</v>
      </c>
      <c r="H723" s="2">
        <v>45775</v>
      </c>
      <c r="I723" s="2">
        <v>45775</v>
      </c>
      <c r="J723" t="s">
        <v>43</v>
      </c>
      <c r="K723" s="4">
        <v>3126115.71</v>
      </c>
      <c r="L723" t="s">
        <v>9</v>
      </c>
      <c r="M723" s="4">
        <v>3126115.71</v>
      </c>
      <c r="N723" t="s">
        <v>9</v>
      </c>
      <c r="O723" s="4">
        <v>3126115.71</v>
      </c>
      <c r="P723" t="s">
        <v>10</v>
      </c>
      <c r="Q723" t="s">
        <v>1652</v>
      </c>
      <c r="R723" t="s">
        <v>1652</v>
      </c>
      <c r="S723" t="s">
        <v>10</v>
      </c>
      <c r="T723" t="s">
        <v>44</v>
      </c>
      <c r="U723" t="s">
        <v>25</v>
      </c>
      <c r="V723" t="s">
        <v>10</v>
      </c>
      <c r="W723" t="s">
        <v>10</v>
      </c>
      <c r="X723" t="s">
        <v>20309</v>
      </c>
    </row>
    <row r="724" spans="1:24" hidden="1" x14ac:dyDescent="0.2">
      <c r="A724" t="s">
        <v>1351</v>
      </c>
      <c r="B724" t="s">
        <v>1352</v>
      </c>
      <c r="C724" t="s">
        <v>1353</v>
      </c>
      <c r="D724" t="s">
        <v>1354</v>
      </c>
      <c r="E724" t="s">
        <v>1695</v>
      </c>
      <c r="F724" t="s">
        <v>1710</v>
      </c>
      <c r="G724" t="s">
        <v>344</v>
      </c>
      <c r="H724" s="2">
        <v>45747</v>
      </c>
      <c r="I724" s="2">
        <v>45748</v>
      </c>
      <c r="J724" t="s">
        <v>1513</v>
      </c>
      <c r="K724" s="3">
        <v>20098835</v>
      </c>
      <c r="L724" t="s">
        <v>8</v>
      </c>
      <c r="M724" s="4">
        <v>21243.88</v>
      </c>
      <c r="N724" t="s">
        <v>9</v>
      </c>
      <c r="O724" s="79">
        <v>21243.88</v>
      </c>
      <c r="P724" t="s">
        <v>10</v>
      </c>
      <c r="Q724" t="s">
        <v>1697</v>
      </c>
      <c r="R724" t="s">
        <v>1695</v>
      </c>
      <c r="S724" t="s">
        <v>10</v>
      </c>
      <c r="T724" t="s">
        <v>345</v>
      </c>
      <c r="U724" t="s">
        <v>25</v>
      </c>
      <c r="V724" t="s">
        <v>10</v>
      </c>
      <c r="W724" t="s">
        <v>10</v>
      </c>
    </row>
    <row r="725" spans="1:24" hidden="1" x14ac:dyDescent="0.2">
      <c r="A725" t="s">
        <v>1351</v>
      </c>
      <c r="B725" t="s">
        <v>1352</v>
      </c>
      <c r="C725" t="s">
        <v>1353</v>
      </c>
      <c r="D725" t="s">
        <v>1354</v>
      </c>
      <c r="E725" t="s">
        <v>1698</v>
      </c>
      <c r="F725" t="s">
        <v>1711</v>
      </c>
      <c r="G725" t="s">
        <v>344</v>
      </c>
      <c r="H725" s="2">
        <v>45747</v>
      </c>
      <c r="I725" s="2">
        <v>45748</v>
      </c>
      <c r="J725" t="s">
        <v>228</v>
      </c>
      <c r="K725" s="3">
        <v>16153825</v>
      </c>
      <c r="L725" t="s">
        <v>8</v>
      </c>
      <c r="M725" s="4">
        <v>17074.12</v>
      </c>
      <c r="N725" t="s">
        <v>9</v>
      </c>
      <c r="O725" s="79">
        <v>17074.12</v>
      </c>
      <c r="P725" t="s">
        <v>10</v>
      </c>
      <c r="Q725" t="s">
        <v>1700</v>
      </c>
      <c r="R725" t="s">
        <v>1698</v>
      </c>
      <c r="S725" t="s">
        <v>10</v>
      </c>
      <c r="T725" t="s">
        <v>345</v>
      </c>
      <c r="U725" t="s">
        <v>25</v>
      </c>
      <c r="V725" t="s">
        <v>10</v>
      </c>
      <c r="W725" t="s">
        <v>10</v>
      </c>
    </row>
    <row r="726" spans="1:24" hidden="1" x14ac:dyDescent="0.2">
      <c r="A726" t="s">
        <v>1351</v>
      </c>
      <c r="B726" t="s">
        <v>1352</v>
      </c>
      <c r="C726" t="s">
        <v>1353</v>
      </c>
      <c r="D726" t="s">
        <v>1354</v>
      </c>
      <c r="E726" t="s">
        <v>1662</v>
      </c>
      <c r="F726" t="s">
        <v>1712</v>
      </c>
      <c r="G726" t="s">
        <v>344</v>
      </c>
      <c r="H726" s="2">
        <v>45747</v>
      </c>
      <c r="I726" s="2">
        <v>45748</v>
      </c>
      <c r="J726" t="s">
        <v>228</v>
      </c>
      <c r="K726" s="3">
        <v>9105825279</v>
      </c>
      <c r="L726" t="s">
        <v>8</v>
      </c>
      <c r="M726" s="4">
        <v>9624590.7200000007</v>
      </c>
      <c r="N726" t="s">
        <v>9</v>
      </c>
      <c r="O726" s="79">
        <v>9624590.7200000007</v>
      </c>
      <c r="P726" t="s">
        <v>10</v>
      </c>
      <c r="Q726" t="s">
        <v>1665</v>
      </c>
      <c r="R726" t="s">
        <v>1665</v>
      </c>
      <c r="S726" t="s">
        <v>10</v>
      </c>
      <c r="T726" t="s">
        <v>345</v>
      </c>
      <c r="U726" t="s">
        <v>25</v>
      </c>
      <c r="V726" t="s">
        <v>10</v>
      </c>
      <c r="W726" t="s">
        <v>10</v>
      </c>
    </row>
    <row r="727" spans="1:24" hidden="1" x14ac:dyDescent="0.2">
      <c r="A727" t="s">
        <v>1351</v>
      </c>
      <c r="B727" t="s">
        <v>1352</v>
      </c>
      <c r="C727" t="s">
        <v>1353</v>
      </c>
      <c r="D727" t="s">
        <v>1354</v>
      </c>
      <c r="E727" t="s">
        <v>1713</v>
      </c>
      <c r="F727" t="s">
        <v>1714</v>
      </c>
      <c r="G727" t="s">
        <v>351</v>
      </c>
      <c r="H727" s="2">
        <v>45777</v>
      </c>
      <c r="I727" s="2">
        <v>45777</v>
      </c>
      <c r="J727" t="s">
        <v>272</v>
      </c>
      <c r="K727" s="3">
        <v>-16460604</v>
      </c>
      <c r="L727" t="s">
        <v>8</v>
      </c>
      <c r="M727" s="4">
        <v>-17410.89</v>
      </c>
      <c r="N727" t="s">
        <v>9</v>
      </c>
      <c r="O727" s="79">
        <v>-17410.89</v>
      </c>
      <c r="P727" t="s">
        <v>10</v>
      </c>
      <c r="Q727" t="s">
        <v>1715</v>
      </c>
      <c r="R727" t="s">
        <v>1713</v>
      </c>
      <c r="S727" t="s">
        <v>10</v>
      </c>
      <c r="T727" t="s">
        <v>345</v>
      </c>
      <c r="U727" t="s">
        <v>25</v>
      </c>
      <c r="V727" t="s">
        <v>10</v>
      </c>
      <c r="W727" t="s">
        <v>10</v>
      </c>
    </row>
    <row r="728" spans="1:24" hidden="1" x14ac:dyDescent="0.2">
      <c r="A728" t="s">
        <v>1351</v>
      </c>
      <c r="B728" t="s">
        <v>1352</v>
      </c>
      <c r="C728" t="s">
        <v>1353</v>
      </c>
      <c r="D728" t="s">
        <v>1354</v>
      </c>
      <c r="E728" t="s">
        <v>1716</v>
      </c>
      <c r="F728" t="s">
        <v>1717</v>
      </c>
      <c r="G728" t="s">
        <v>351</v>
      </c>
      <c r="H728" s="2">
        <v>45777</v>
      </c>
      <c r="I728" s="2">
        <v>45777</v>
      </c>
      <c r="J728" t="s">
        <v>251</v>
      </c>
      <c r="K728" s="3">
        <v>-20084389</v>
      </c>
      <c r="L728" t="s">
        <v>8</v>
      </c>
      <c r="M728" s="4">
        <v>-21243.88</v>
      </c>
      <c r="N728" t="s">
        <v>9</v>
      </c>
      <c r="O728" s="79">
        <v>-21243.88</v>
      </c>
      <c r="P728" t="s">
        <v>10</v>
      </c>
      <c r="Q728" t="s">
        <v>1718</v>
      </c>
      <c r="R728" t="s">
        <v>1716</v>
      </c>
      <c r="S728" t="s">
        <v>10</v>
      </c>
      <c r="T728" t="s">
        <v>345</v>
      </c>
      <c r="U728" t="s">
        <v>25</v>
      </c>
      <c r="V728" t="s">
        <v>10</v>
      </c>
      <c r="W728" t="s">
        <v>10</v>
      </c>
    </row>
    <row r="729" spans="1:24" hidden="1" x14ac:dyDescent="0.2">
      <c r="A729" t="s">
        <v>1351</v>
      </c>
      <c r="B729" t="s">
        <v>1352</v>
      </c>
      <c r="C729" t="s">
        <v>1353</v>
      </c>
      <c r="D729" t="s">
        <v>1354</v>
      </c>
      <c r="E729" t="s">
        <v>1719</v>
      </c>
      <c r="F729" t="s">
        <v>1720</v>
      </c>
      <c r="G729" t="s">
        <v>351</v>
      </c>
      <c r="H729" s="2">
        <v>45777</v>
      </c>
      <c r="I729" s="2">
        <v>45777</v>
      </c>
      <c r="J729" t="s">
        <v>251</v>
      </c>
      <c r="K729" s="3">
        <v>-8495652712</v>
      </c>
      <c r="L729" t="s">
        <v>8</v>
      </c>
      <c r="M729" s="4">
        <v>-8986114.8599999994</v>
      </c>
      <c r="N729" t="s">
        <v>9</v>
      </c>
      <c r="O729" s="79">
        <v>-8986114.8599999994</v>
      </c>
      <c r="P729" t="s">
        <v>10</v>
      </c>
      <c r="Q729" t="s">
        <v>1721</v>
      </c>
      <c r="R729" t="s">
        <v>1719</v>
      </c>
      <c r="S729" t="s">
        <v>10</v>
      </c>
      <c r="T729" t="s">
        <v>345</v>
      </c>
      <c r="U729" t="s">
        <v>25</v>
      </c>
      <c r="V729" t="s">
        <v>10</v>
      </c>
      <c r="W729" t="s">
        <v>10</v>
      </c>
    </row>
    <row r="730" spans="1:24" hidden="1" x14ac:dyDescent="0.2">
      <c r="A730" t="s">
        <v>1351</v>
      </c>
      <c r="B730" t="s">
        <v>1352</v>
      </c>
      <c r="C730" t="s">
        <v>1353</v>
      </c>
      <c r="D730" t="s">
        <v>1354</v>
      </c>
      <c r="E730" t="s">
        <v>1719</v>
      </c>
      <c r="F730" t="s">
        <v>1722</v>
      </c>
      <c r="G730" t="s">
        <v>351</v>
      </c>
      <c r="H730" s="2">
        <v>45777</v>
      </c>
      <c r="I730" s="2">
        <v>45777</v>
      </c>
      <c r="J730" t="s">
        <v>1723</v>
      </c>
      <c r="K730" s="3">
        <v>-124475250</v>
      </c>
      <c r="L730" t="s">
        <v>8</v>
      </c>
      <c r="M730" s="4">
        <v>-131661.32999999999</v>
      </c>
      <c r="N730" t="s">
        <v>9</v>
      </c>
      <c r="O730" s="79">
        <v>-131661.32999999999</v>
      </c>
      <c r="P730" t="s">
        <v>10</v>
      </c>
      <c r="Q730" t="s">
        <v>1724</v>
      </c>
      <c r="R730" t="s">
        <v>1719</v>
      </c>
      <c r="S730" t="s">
        <v>10</v>
      </c>
      <c r="T730" t="s">
        <v>345</v>
      </c>
      <c r="U730" t="s">
        <v>25</v>
      </c>
      <c r="V730" t="s">
        <v>10</v>
      </c>
      <c r="W730" t="s">
        <v>10</v>
      </c>
    </row>
    <row r="731" spans="1:24" hidden="1" x14ac:dyDescent="0.2">
      <c r="A731" t="s">
        <v>1351</v>
      </c>
      <c r="B731" t="s">
        <v>1352</v>
      </c>
      <c r="C731" t="s">
        <v>1353</v>
      </c>
      <c r="D731" t="s">
        <v>1354</v>
      </c>
      <c r="E731" t="s">
        <v>1719</v>
      </c>
      <c r="F731" t="s">
        <v>1725</v>
      </c>
      <c r="G731" t="s">
        <v>351</v>
      </c>
      <c r="H731" s="2">
        <v>45777</v>
      </c>
      <c r="I731" s="2">
        <v>45777</v>
      </c>
      <c r="J731" t="s">
        <v>251</v>
      </c>
      <c r="K731" s="3">
        <v>-692869842</v>
      </c>
      <c r="L731" t="s">
        <v>8</v>
      </c>
      <c r="M731" s="4">
        <v>-732869.88</v>
      </c>
      <c r="N731" t="s">
        <v>9</v>
      </c>
      <c r="O731" s="79">
        <v>-732869.88</v>
      </c>
      <c r="P731" t="s">
        <v>10</v>
      </c>
      <c r="Q731" t="s">
        <v>1726</v>
      </c>
      <c r="R731" t="s">
        <v>1719</v>
      </c>
      <c r="S731" t="s">
        <v>10</v>
      </c>
      <c r="T731" t="s">
        <v>345</v>
      </c>
      <c r="U731" t="s">
        <v>25</v>
      </c>
      <c r="V731" t="s">
        <v>10</v>
      </c>
      <c r="W731" t="s">
        <v>10</v>
      </c>
    </row>
    <row r="732" spans="1:24" hidden="1" x14ac:dyDescent="0.2">
      <c r="A732" t="s">
        <v>1351</v>
      </c>
      <c r="B732" t="s">
        <v>1352</v>
      </c>
      <c r="C732" t="s">
        <v>1353</v>
      </c>
      <c r="D732" t="s">
        <v>1354</v>
      </c>
      <c r="E732" t="s">
        <v>1652</v>
      </c>
      <c r="F732" t="s">
        <v>1727</v>
      </c>
      <c r="G732" t="s">
        <v>42</v>
      </c>
      <c r="H732" s="2">
        <v>45782</v>
      </c>
      <c r="I732" s="2">
        <v>45782</v>
      </c>
      <c r="J732" t="s">
        <v>43</v>
      </c>
      <c r="K732" s="4">
        <v>233103.18</v>
      </c>
      <c r="L732" t="s">
        <v>9</v>
      </c>
      <c r="M732" s="4">
        <v>231834.29</v>
      </c>
      <c r="N732" t="s">
        <v>9</v>
      </c>
      <c r="O732" s="4">
        <v>231834.29</v>
      </c>
      <c r="P732" t="s">
        <v>10</v>
      </c>
      <c r="Q732" t="s">
        <v>1652</v>
      </c>
      <c r="R732" t="s">
        <v>1652</v>
      </c>
      <c r="S732" t="s">
        <v>10</v>
      </c>
      <c r="T732" t="s">
        <v>44</v>
      </c>
      <c r="U732" t="s">
        <v>29</v>
      </c>
      <c r="V732" t="s">
        <v>10</v>
      </c>
      <c r="W732" t="s">
        <v>10</v>
      </c>
      <c r="X732" t="s">
        <v>20309</v>
      </c>
    </row>
    <row r="733" spans="1:24" hidden="1" x14ac:dyDescent="0.2">
      <c r="A733" t="s">
        <v>1351</v>
      </c>
      <c r="B733" t="s">
        <v>1352</v>
      </c>
      <c r="C733" t="s">
        <v>1353</v>
      </c>
      <c r="D733" t="s">
        <v>1354</v>
      </c>
      <c r="E733" t="s">
        <v>1540</v>
      </c>
      <c r="F733" t="s">
        <v>1728</v>
      </c>
      <c r="G733" t="s">
        <v>42</v>
      </c>
      <c r="H733" s="2">
        <v>45782</v>
      </c>
      <c r="I733" s="2">
        <v>45782</v>
      </c>
      <c r="J733" t="s">
        <v>43</v>
      </c>
      <c r="K733" s="4">
        <v>-169909.21</v>
      </c>
      <c r="L733" t="s">
        <v>9</v>
      </c>
      <c r="M733" s="4">
        <v>-169909.21</v>
      </c>
      <c r="N733" t="s">
        <v>9</v>
      </c>
      <c r="O733" s="4">
        <v>-169909.21</v>
      </c>
      <c r="P733" t="s">
        <v>10</v>
      </c>
      <c r="Q733" t="s">
        <v>1729</v>
      </c>
      <c r="R733" t="s">
        <v>1540</v>
      </c>
      <c r="S733" t="s">
        <v>10</v>
      </c>
      <c r="T733" t="s">
        <v>44</v>
      </c>
      <c r="U733" t="s">
        <v>29</v>
      </c>
      <c r="V733" t="s">
        <v>10</v>
      </c>
      <c r="W733" t="s">
        <v>10</v>
      </c>
      <c r="X733" t="s">
        <v>20309</v>
      </c>
    </row>
    <row r="734" spans="1:24" hidden="1" x14ac:dyDescent="0.2">
      <c r="A734" t="s">
        <v>1351</v>
      </c>
      <c r="B734" t="s">
        <v>1352</v>
      </c>
      <c r="C734" t="s">
        <v>1353</v>
      </c>
      <c r="D734" t="s">
        <v>1354</v>
      </c>
      <c r="E734" t="s">
        <v>1540</v>
      </c>
      <c r="F734" t="s">
        <v>1728</v>
      </c>
      <c r="G734" t="s">
        <v>42</v>
      </c>
      <c r="H734" s="2">
        <v>45782</v>
      </c>
      <c r="I734" s="2">
        <v>45782</v>
      </c>
      <c r="J734" t="s">
        <v>43</v>
      </c>
      <c r="K734" s="4">
        <v>974516.79</v>
      </c>
      <c r="L734" t="s">
        <v>9</v>
      </c>
      <c r="M734" s="4">
        <v>969909.21</v>
      </c>
      <c r="N734" t="s">
        <v>9</v>
      </c>
      <c r="O734" s="4">
        <v>969909.21</v>
      </c>
      <c r="P734" t="s">
        <v>10</v>
      </c>
      <c r="Q734" t="s">
        <v>1540</v>
      </c>
      <c r="R734" t="s">
        <v>1540</v>
      </c>
      <c r="S734" t="s">
        <v>10</v>
      </c>
      <c r="T734" t="s">
        <v>44</v>
      </c>
      <c r="U734" t="s">
        <v>29</v>
      </c>
      <c r="V734" t="s">
        <v>10</v>
      </c>
      <c r="W734" t="s">
        <v>10</v>
      </c>
      <c r="X734" t="s">
        <v>20309</v>
      </c>
    </row>
    <row r="735" spans="1:24" hidden="1" x14ac:dyDescent="0.2">
      <c r="A735" t="s">
        <v>1351</v>
      </c>
      <c r="B735" t="s">
        <v>1352</v>
      </c>
      <c r="C735" t="s">
        <v>1353</v>
      </c>
      <c r="D735" t="s">
        <v>1354</v>
      </c>
      <c r="E735" t="s">
        <v>1652</v>
      </c>
      <c r="F735" t="s">
        <v>1730</v>
      </c>
      <c r="G735" t="s">
        <v>42</v>
      </c>
      <c r="H735" s="2">
        <v>45790</v>
      </c>
      <c r="I735" s="2">
        <v>45790</v>
      </c>
      <c r="J735" t="s">
        <v>43</v>
      </c>
      <c r="K735" s="4">
        <v>213020.31</v>
      </c>
      <c r="L735" t="s">
        <v>9</v>
      </c>
      <c r="M735" s="4">
        <v>212069.47</v>
      </c>
      <c r="N735" t="s">
        <v>9</v>
      </c>
      <c r="O735" s="4">
        <v>212069.47</v>
      </c>
      <c r="P735" t="s">
        <v>10</v>
      </c>
      <c r="Q735" t="s">
        <v>1652</v>
      </c>
      <c r="R735" t="s">
        <v>1652</v>
      </c>
      <c r="S735" t="s">
        <v>10</v>
      </c>
      <c r="T735" t="s">
        <v>44</v>
      </c>
      <c r="U735" t="s">
        <v>29</v>
      </c>
      <c r="V735" t="s">
        <v>10</v>
      </c>
      <c r="W735" t="s">
        <v>10</v>
      </c>
      <c r="X735" t="s">
        <v>20309</v>
      </c>
    </row>
    <row r="736" spans="1:24" hidden="1" x14ac:dyDescent="0.2">
      <c r="A736" t="s">
        <v>1351</v>
      </c>
      <c r="B736" t="s">
        <v>1352</v>
      </c>
      <c r="C736" t="s">
        <v>1353</v>
      </c>
      <c r="D736" t="s">
        <v>1354</v>
      </c>
      <c r="E736" t="s">
        <v>1652</v>
      </c>
      <c r="F736" t="s">
        <v>1731</v>
      </c>
      <c r="G736" t="s">
        <v>42</v>
      </c>
      <c r="H736" s="2">
        <v>45790</v>
      </c>
      <c r="I736" s="2">
        <v>45790</v>
      </c>
      <c r="J736" t="s">
        <v>43</v>
      </c>
      <c r="K736" s="4">
        <v>169909.21</v>
      </c>
      <c r="L736" t="s">
        <v>9</v>
      </c>
      <c r="M736" s="4">
        <v>169909.21</v>
      </c>
      <c r="N736" t="s">
        <v>9</v>
      </c>
      <c r="O736" s="4">
        <v>169909.21</v>
      </c>
      <c r="P736" t="s">
        <v>10</v>
      </c>
      <c r="Q736" t="s">
        <v>1652</v>
      </c>
      <c r="R736" t="s">
        <v>1652</v>
      </c>
      <c r="S736" t="s">
        <v>10</v>
      </c>
      <c r="T736" t="s">
        <v>44</v>
      </c>
      <c r="U736" t="s">
        <v>29</v>
      </c>
      <c r="V736" t="s">
        <v>10</v>
      </c>
      <c r="W736" t="s">
        <v>10</v>
      </c>
      <c r="X736" t="s">
        <v>20309</v>
      </c>
    </row>
    <row r="737" spans="1:24" hidden="1" x14ac:dyDescent="0.2">
      <c r="A737" t="s">
        <v>1351</v>
      </c>
      <c r="B737" t="s">
        <v>1352</v>
      </c>
      <c r="C737" t="s">
        <v>1353</v>
      </c>
      <c r="D737" t="s">
        <v>1354</v>
      </c>
      <c r="E737" t="s">
        <v>1652</v>
      </c>
      <c r="F737" t="s">
        <v>1732</v>
      </c>
      <c r="G737" t="s">
        <v>42</v>
      </c>
      <c r="H737" s="2">
        <v>45791</v>
      </c>
      <c r="I737" s="2">
        <v>45791</v>
      </c>
      <c r="J737" t="s">
        <v>43</v>
      </c>
      <c r="K737" s="4">
        <v>569647.26</v>
      </c>
      <c r="L737" t="s">
        <v>9</v>
      </c>
      <c r="M737" s="4">
        <v>566489.98</v>
      </c>
      <c r="N737" t="s">
        <v>9</v>
      </c>
      <c r="O737" s="4">
        <v>566489.98</v>
      </c>
      <c r="P737" t="s">
        <v>10</v>
      </c>
      <c r="Q737" t="s">
        <v>1652</v>
      </c>
      <c r="R737" t="s">
        <v>1652</v>
      </c>
      <c r="S737" t="s">
        <v>10</v>
      </c>
      <c r="T737" t="s">
        <v>44</v>
      </c>
      <c r="U737" t="s">
        <v>29</v>
      </c>
      <c r="V737" t="s">
        <v>10</v>
      </c>
      <c r="W737" t="s">
        <v>10</v>
      </c>
      <c r="X737" t="s">
        <v>20309</v>
      </c>
    </row>
    <row r="738" spans="1:24" hidden="1" x14ac:dyDescent="0.2">
      <c r="A738" t="s">
        <v>1351</v>
      </c>
      <c r="B738" t="s">
        <v>1352</v>
      </c>
      <c r="C738" t="s">
        <v>1353</v>
      </c>
      <c r="D738" t="s">
        <v>1354</v>
      </c>
      <c r="E738" t="s">
        <v>1652</v>
      </c>
      <c r="F738" t="s">
        <v>1733</v>
      </c>
      <c r="G738" t="s">
        <v>42</v>
      </c>
      <c r="H738" s="2">
        <v>45792</v>
      </c>
      <c r="I738" s="2">
        <v>45792</v>
      </c>
      <c r="J738" t="s">
        <v>43</v>
      </c>
      <c r="K738" s="4">
        <v>1360354.63</v>
      </c>
      <c r="L738" t="s">
        <v>9</v>
      </c>
      <c r="M738" s="4">
        <v>1351735.68</v>
      </c>
      <c r="N738" t="s">
        <v>9</v>
      </c>
      <c r="O738" s="4">
        <v>1351735.68</v>
      </c>
      <c r="P738" t="s">
        <v>10</v>
      </c>
      <c r="Q738" t="s">
        <v>1652</v>
      </c>
      <c r="R738" t="s">
        <v>1652</v>
      </c>
      <c r="S738" t="s">
        <v>10</v>
      </c>
      <c r="T738" t="s">
        <v>44</v>
      </c>
      <c r="U738" t="s">
        <v>29</v>
      </c>
      <c r="V738" t="s">
        <v>10</v>
      </c>
      <c r="W738" t="s">
        <v>10</v>
      </c>
      <c r="X738" t="s">
        <v>20309</v>
      </c>
    </row>
    <row r="739" spans="1:24" hidden="1" x14ac:dyDescent="0.2">
      <c r="A739" t="s">
        <v>1351</v>
      </c>
      <c r="B739" t="s">
        <v>1352</v>
      </c>
      <c r="C739" t="s">
        <v>1353</v>
      </c>
      <c r="D739" t="s">
        <v>1354</v>
      </c>
      <c r="E739" t="s">
        <v>1536</v>
      </c>
      <c r="F739" t="s">
        <v>1734</v>
      </c>
      <c r="G739" t="s">
        <v>42</v>
      </c>
      <c r="H739" s="2">
        <v>45796</v>
      </c>
      <c r="I739" s="2">
        <v>45796</v>
      </c>
      <c r="J739" t="s">
        <v>43</v>
      </c>
      <c r="K739" s="4">
        <v>-1031187.21</v>
      </c>
      <c r="L739" t="s">
        <v>9</v>
      </c>
      <c r="M739" s="4">
        <v>-1031187.21</v>
      </c>
      <c r="N739" t="s">
        <v>9</v>
      </c>
      <c r="O739" s="4">
        <v>-1031187.21</v>
      </c>
      <c r="P739" t="s">
        <v>10</v>
      </c>
      <c r="Q739" t="s">
        <v>1735</v>
      </c>
      <c r="R739" t="s">
        <v>1536</v>
      </c>
      <c r="S739" t="s">
        <v>10</v>
      </c>
      <c r="T739" t="s">
        <v>44</v>
      </c>
      <c r="U739" t="s">
        <v>29</v>
      </c>
      <c r="V739" t="s">
        <v>10</v>
      </c>
      <c r="W739" t="s">
        <v>10</v>
      </c>
      <c r="X739" t="s">
        <v>20309</v>
      </c>
    </row>
    <row r="740" spans="1:24" hidden="1" x14ac:dyDescent="0.2">
      <c r="A740" t="s">
        <v>1351</v>
      </c>
      <c r="B740" t="s">
        <v>1352</v>
      </c>
      <c r="C740" t="s">
        <v>1353</v>
      </c>
      <c r="D740" t="s">
        <v>1354</v>
      </c>
      <c r="E740" t="s">
        <v>1536</v>
      </c>
      <c r="F740" t="s">
        <v>1734</v>
      </c>
      <c r="G740" t="s">
        <v>42</v>
      </c>
      <c r="H740" s="2">
        <v>45796</v>
      </c>
      <c r="I740" s="2">
        <v>45796</v>
      </c>
      <c r="J740" t="s">
        <v>43</v>
      </c>
      <c r="K740" s="4">
        <v>2033251.82</v>
      </c>
      <c r="L740" t="s">
        <v>9</v>
      </c>
      <c r="M740" s="4">
        <v>2031187.21</v>
      </c>
      <c r="N740" t="s">
        <v>9</v>
      </c>
      <c r="O740" s="4">
        <v>2031187.21</v>
      </c>
      <c r="P740" t="s">
        <v>10</v>
      </c>
      <c r="Q740" t="s">
        <v>1736</v>
      </c>
      <c r="R740" t="s">
        <v>1536</v>
      </c>
      <c r="S740" t="s">
        <v>10</v>
      </c>
      <c r="T740" t="s">
        <v>44</v>
      </c>
      <c r="U740" t="s">
        <v>29</v>
      </c>
      <c r="V740" t="s">
        <v>10</v>
      </c>
      <c r="W740" t="s">
        <v>10</v>
      </c>
      <c r="X740" t="s">
        <v>20309</v>
      </c>
    </row>
    <row r="741" spans="1:24" hidden="1" x14ac:dyDescent="0.2">
      <c r="A741" t="s">
        <v>1351</v>
      </c>
      <c r="B741" t="s">
        <v>1352</v>
      </c>
      <c r="C741" t="s">
        <v>1353</v>
      </c>
      <c r="D741" t="s">
        <v>1354</v>
      </c>
      <c r="E741" t="s">
        <v>1652</v>
      </c>
      <c r="F741" t="s">
        <v>1737</v>
      </c>
      <c r="G741" t="s">
        <v>42</v>
      </c>
      <c r="H741" s="2">
        <v>45804</v>
      </c>
      <c r="I741" s="2">
        <v>45804</v>
      </c>
      <c r="J741" t="s">
        <v>43</v>
      </c>
      <c r="K741" s="4">
        <v>1031187.21</v>
      </c>
      <c r="L741" t="s">
        <v>9</v>
      </c>
      <c r="M741" s="4">
        <v>1031187.21</v>
      </c>
      <c r="N741" t="s">
        <v>9</v>
      </c>
      <c r="O741" s="4">
        <v>1031187.21</v>
      </c>
      <c r="P741" t="s">
        <v>10</v>
      </c>
      <c r="Q741" t="s">
        <v>1652</v>
      </c>
      <c r="R741" t="s">
        <v>1652</v>
      </c>
      <c r="S741" t="s">
        <v>10</v>
      </c>
      <c r="T741" t="s">
        <v>44</v>
      </c>
      <c r="U741" t="s">
        <v>29</v>
      </c>
      <c r="V741" t="s">
        <v>10</v>
      </c>
      <c r="W741" t="s">
        <v>10</v>
      </c>
      <c r="X741" t="s">
        <v>20309</v>
      </c>
    </row>
    <row r="742" spans="1:24" hidden="1" x14ac:dyDescent="0.2">
      <c r="A742" t="s">
        <v>1351</v>
      </c>
      <c r="B742" t="s">
        <v>1352</v>
      </c>
      <c r="C742" t="s">
        <v>1353</v>
      </c>
      <c r="D742" t="s">
        <v>1354</v>
      </c>
      <c r="E742" t="s">
        <v>1546</v>
      </c>
      <c r="F742" t="s">
        <v>1738</v>
      </c>
      <c r="G742" t="s">
        <v>42</v>
      </c>
      <c r="H742" s="2">
        <v>45804</v>
      </c>
      <c r="I742" s="2">
        <v>45804</v>
      </c>
      <c r="J742" t="s">
        <v>43</v>
      </c>
      <c r="K742" s="4">
        <v>-3421213.31</v>
      </c>
      <c r="L742" t="s">
        <v>9</v>
      </c>
      <c r="M742" s="4">
        <v>-3421213.31</v>
      </c>
      <c r="N742" t="s">
        <v>9</v>
      </c>
      <c r="O742" s="4">
        <v>-3421213.31</v>
      </c>
      <c r="P742" t="s">
        <v>10</v>
      </c>
      <c r="Q742" t="s">
        <v>1739</v>
      </c>
      <c r="R742" t="s">
        <v>1546</v>
      </c>
      <c r="S742" t="s">
        <v>10</v>
      </c>
      <c r="T742" t="s">
        <v>44</v>
      </c>
      <c r="U742" t="s">
        <v>29</v>
      </c>
      <c r="V742" t="s">
        <v>10</v>
      </c>
      <c r="W742" t="s">
        <v>10</v>
      </c>
      <c r="X742" t="s">
        <v>20309</v>
      </c>
    </row>
    <row r="743" spans="1:24" hidden="1" x14ac:dyDescent="0.2">
      <c r="A743" t="s">
        <v>1351</v>
      </c>
      <c r="B743" t="s">
        <v>1352</v>
      </c>
      <c r="C743" t="s">
        <v>1353</v>
      </c>
      <c r="D743" t="s">
        <v>1354</v>
      </c>
      <c r="E743" t="s">
        <v>1546</v>
      </c>
      <c r="F743" t="s">
        <v>1738</v>
      </c>
      <c r="G743" t="s">
        <v>42</v>
      </c>
      <c r="H743" s="2">
        <v>45804</v>
      </c>
      <c r="I743" s="2">
        <v>45804</v>
      </c>
      <c r="J743" t="s">
        <v>43</v>
      </c>
      <c r="K743" s="4">
        <v>4454857.25</v>
      </c>
      <c r="L743" t="s">
        <v>9</v>
      </c>
      <c r="M743" s="4">
        <v>4421213.28</v>
      </c>
      <c r="N743" t="s">
        <v>9</v>
      </c>
      <c r="O743" s="4">
        <v>4421213.28</v>
      </c>
      <c r="P743" t="s">
        <v>10</v>
      </c>
      <c r="Q743" t="s">
        <v>1546</v>
      </c>
      <c r="R743" t="s">
        <v>1546</v>
      </c>
      <c r="S743" t="s">
        <v>10</v>
      </c>
      <c r="T743" t="s">
        <v>44</v>
      </c>
      <c r="U743" t="s">
        <v>29</v>
      </c>
      <c r="V743" t="s">
        <v>10</v>
      </c>
      <c r="W743" t="s">
        <v>10</v>
      </c>
      <c r="X743" t="s">
        <v>20309</v>
      </c>
    </row>
    <row r="744" spans="1:24" hidden="1" x14ac:dyDescent="0.2">
      <c r="A744" t="s">
        <v>1351</v>
      </c>
      <c r="B744" t="s">
        <v>1352</v>
      </c>
      <c r="C744" t="s">
        <v>1353</v>
      </c>
      <c r="D744" t="s">
        <v>1354</v>
      </c>
      <c r="E744" t="s">
        <v>1652</v>
      </c>
      <c r="F744" t="s">
        <v>1740</v>
      </c>
      <c r="G744" t="s">
        <v>42</v>
      </c>
      <c r="H744" s="2">
        <v>45804</v>
      </c>
      <c r="I744" s="2">
        <v>45804</v>
      </c>
      <c r="J744" t="s">
        <v>43</v>
      </c>
      <c r="K744" s="4">
        <v>300309.21000000002</v>
      </c>
      <c r="L744" t="s">
        <v>9</v>
      </c>
      <c r="M744" s="4">
        <v>298041.21999999997</v>
      </c>
      <c r="N744" t="s">
        <v>9</v>
      </c>
      <c r="O744" s="4">
        <v>298041.21999999997</v>
      </c>
      <c r="P744" t="s">
        <v>10</v>
      </c>
      <c r="Q744" t="s">
        <v>1652</v>
      </c>
      <c r="R744" t="s">
        <v>1652</v>
      </c>
      <c r="S744" t="s">
        <v>10</v>
      </c>
      <c r="T744" t="s">
        <v>44</v>
      </c>
      <c r="U744" t="s">
        <v>29</v>
      </c>
      <c r="V744" t="s">
        <v>10</v>
      </c>
      <c r="W744" t="s">
        <v>10</v>
      </c>
      <c r="X744" t="s">
        <v>20309</v>
      </c>
    </row>
    <row r="745" spans="1:24" hidden="1" x14ac:dyDescent="0.2">
      <c r="A745" t="s">
        <v>1351</v>
      </c>
      <c r="B745" t="s">
        <v>1352</v>
      </c>
      <c r="C745" t="s">
        <v>1353</v>
      </c>
      <c r="D745" t="s">
        <v>1354</v>
      </c>
      <c r="E745" t="s">
        <v>1546</v>
      </c>
      <c r="F745" t="s">
        <v>1741</v>
      </c>
      <c r="G745" t="s">
        <v>42</v>
      </c>
      <c r="H745" s="2">
        <v>45805</v>
      </c>
      <c r="I745" s="2">
        <v>45805</v>
      </c>
      <c r="J745" t="s">
        <v>43</v>
      </c>
      <c r="K745" s="4">
        <v>-2921213.31</v>
      </c>
      <c r="L745" t="s">
        <v>9</v>
      </c>
      <c r="M745" s="4">
        <v>-2921213.31</v>
      </c>
      <c r="N745" t="s">
        <v>9</v>
      </c>
      <c r="O745" s="4">
        <v>-2921213.31</v>
      </c>
      <c r="P745" t="s">
        <v>10</v>
      </c>
      <c r="Q745" t="s">
        <v>1739</v>
      </c>
      <c r="R745" t="s">
        <v>1546</v>
      </c>
      <c r="S745" t="s">
        <v>10</v>
      </c>
      <c r="T745" t="s">
        <v>44</v>
      </c>
      <c r="U745" t="s">
        <v>29</v>
      </c>
      <c r="V745" t="s">
        <v>10</v>
      </c>
      <c r="W745" t="s">
        <v>10</v>
      </c>
      <c r="X745" t="s">
        <v>20309</v>
      </c>
    </row>
    <row r="746" spans="1:24" hidden="1" x14ac:dyDescent="0.2">
      <c r="A746" t="s">
        <v>1351</v>
      </c>
      <c r="B746" t="s">
        <v>1352</v>
      </c>
      <c r="C746" t="s">
        <v>1353</v>
      </c>
      <c r="D746" t="s">
        <v>1354</v>
      </c>
      <c r="E746" t="s">
        <v>1546</v>
      </c>
      <c r="F746" t="s">
        <v>1741</v>
      </c>
      <c r="G746" t="s">
        <v>42</v>
      </c>
      <c r="H746" s="2">
        <v>45805</v>
      </c>
      <c r="I746" s="2">
        <v>45805</v>
      </c>
      <c r="J746" t="s">
        <v>43</v>
      </c>
      <c r="K746" s="4">
        <v>3421213.31</v>
      </c>
      <c r="L746" t="s">
        <v>9</v>
      </c>
      <c r="M746" s="4">
        <v>3421213.31</v>
      </c>
      <c r="N746" t="s">
        <v>9</v>
      </c>
      <c r="O746" s="4">
        <v>3421213.31</v>
      </c>
      <c r="P746" t="s">
        <v>10</v>
      </c>
      <c r="Q746" t="s">
        <v>1546</v>
      </c>
      <c r="R746" t="s">
        <v>1546</v>
      </c>
      <c r="S746" t="s">
        <v>10</v>
      </c>
      <c r="T746" t="s">
        <v>44</v>
      </c>
      <c r="U746" t="s">
        <v>29</v>
      </c>
      <c r="V746" t="s">
        <v>10</v>
      </c>
      <c r="W746" t="s">
        <v>10</v>
      </c>
      <c r="X746" t="s">
        <v>20309</v>
      </c>
    </row>
    <row r="747" spans="1:24" hidden="1" x14ac:dyDescent="0.2">
      <c r="A747" t="s">
        <v>1351</v>
      </c>
      <c r="B747" t="s">
        <v>1352</v>
      </c>
      <c r="C747" t="s">
        <v>1353</v>
      </c>
      <c r="D747" t="s">
        <v>1354</v>
      </c>
      <c r="E747" t="s">
        <v>1546</v>
      </c>
      <c r="F747" t="s">
        <v>1742</v>
      </c>
      <c r="G747" t="s">
        <v>42</v>
      </c>
      <c r="H747" s="2">
        <v>45807</v>
      </c>
      <c r="I747" s="2">
        <v>45807</v>
      </c>
      <c r="J747" t="s">
        <v>43</v>
      </c>
      <c r="K747" s="4">
        <v>-2421213.31</v>
      </c>
      <c r="L747" t="s">
        <v>9</v>
      </c>
      <c r="M747" s="4">
        <v>-2421213.31</v>
      </c>
      <c r="N747" t="s">
        <v>9</v>
      </c>
      <c r="O747" s="4">
        <v>-2421213.31</v>
      </c>
      <c r="P747" t="s">
        <v>10</v>
      </c>
      <c r="Q747" t="s">
        <v>1739</v>
      </c>
      <c r="R747" t="s">
        <v>1546</v>
      </c>
      <c r="S747" t="s">
        <v>10</v>
      </c>
      <c r="T747" t="s">
        <v>44</v>
      </c>
      <c r="U747" t="s">
        <v>29</v>
      </c>
      <c r="V747" t="s">
        <v>10</v>
      </c>
      <c r="W747" t="s">
        <v>10</v>
      </c>
      <c r="X747" t="s">
        <v>20309</v>
      </c>
    </row>
    <row r="748" spans="1:24" hidden="1" x14ac:dyDescent="0.2">
      <c r="A748" t="s">
        <v>1351</v>
      </c>
      <c r="B748" t="s">
        <v>1352</v>
      </c>
      <c r="C748" t="s">
        <v>1353</v>
      </c>
      <c r="D748" t="s">
        <v>1354</v>
      </c>
      <c r="E748" t="s">
        <v>1546</v>
      </c>
      <c r="F748" t="s">
        <v>1742</v>
      </c>
      <c r="G748" t="s">
        <v>42</v>
      </c>
      <c r="H748" s="2">
        <v>45807</v>
      </c>
      <c r="I748" s="2">
        <v>45807</v>
      </c>
      <c r="J748" t="s">
        <v>43</v>
      </c>
      <c r="K748" s="4">
        <v>2921213.31</v>
      </c>
      <c r="L748" t="s">
        <v>9</v>
      </c>
      <c r="M748" s="4">
        <v>2921213.31</v>
      </c>
      <c r="N748" t="s">
        <v>9</v>
      </c>
      <c r="O748" s="4">
        <v>2921213.31</v>
      </c>
      <c r="P748" t="s">
        <v>10</v>
      </c>
      <c r="Q748" t="s">
        <v>1546</v>
      </c>
      <c r="R748" t="s">
        <v>1546</v>
      </c>
      <c r="S748" t="s">
        <v>10</v>
      </c>
      <c r="T748" t="s">
        <v>44</v>
      </c>
      <c r="U748" t="s">
        <v>29</v>
      </c>
      <c r="V748" t="s">
        <v>10</v>
      </c>
      <c r="W748" t="s">
        <v>10</v>
      </c>
      <c r="X748" t="s">
        <v>20309</v>
      </c>
    </row>
    <row r="749" spans="1:24" hidden="1" x14ac:dyDescent="0.2">
      <c r="A749" t="s">
        <v>1351</v>
      </c>
      <c r="B749" t="s">
        <v>1352</v>
      </c>
      <c r="C749" t="s">
        <v>1353</v>
      </c>
      <c r="D749" t="s">
        <v>1354</v>
      </c>
      <c r="E749" t="s">
        <v>1652</v>
      </c>
      <c r="F749" t="s">
        <v>1743</v>
      </c>
      <c r="G749" t="s">
        <v>42</v>
      </c>
      <c r="H749" s="2">
        <v>45810</v>
      </c>
      <c r="I749" s="2">
        <v>45810</v>
      </c>
      <c r="J749" t="s">
        <v>43</v>
      </c>
      <c r="K749" s="4">
        <v>2421213.31</v>
      </c>
      <c r="L749" t="s">
        <v>9</v>
      </c>
      <c r="M749" s="4">
        <v>2421213.31</v>
      </c>
      <c r="N749" t="s">
        <v>9</v>
      </c>
      <c r="O749" s="4">
        <v>2421213.31</v>
      </c>
      <c r="P749" t="s">
        <v>10</v>
      </c>
      <c r="Q749" t="s">
        <v>1652</v>
      </c>
      <c r="R749" t="s">
        <v>1652</v>
      </c>
      <c r="S749" t="s">
        <v>10</v>
      </c>
      <c r="T749" t="s">
        <v>44</v>
      </c>
      <c r="U749" t="s">
        <v>34</v>
      </c>
      <c r="V749" t="s">
        <v>10</v>
      </c>
      <c r="W749" t="s">
        <v>10</v>
      </c>
      <c r="X749" t="s">
        <v>20309</v>
      </c>
    </row>
    <row r="750" spans="1:24" hidden="1" x14ac:dyDescent="0.2">
      <c r="A750" t="s">
        <v>1351</v>
      </c>
      <c r="B750" t="s">
        <v>1352</v>
      </c>
      <c r="C750" t="s">
        <v>1353</v>
      </c>
      <c r="D750" t="s">
        <v>1354</v>
      </c>
      <c r="E750" t="s">
        <v>1713</v>
      </c>
      <c r="F750" t="s">
        <v>1744</v>
      </c>
      <c r="G750" t="s">
        <v>344</v>
      </c>
      <c r="H750" s="2">
        <v>45777</v>
      </c>
      <c r="I750" s="2">
        <v>45778</v>
      </c>
      <c r="J750" t="s">
        <v>272</v>
      </c>
      <c r="K750" s="3">
        <v>16460604</v>
      </c>
      <c r="L750" t="s">
        <v>8</v>
      </c>
      <c r="M750" s="4">
        <v>17410.89</v>
      </c>
      <c r="N750" t="s">
        <v>9</v>
      </c>
      <c r="O750" s="79">
        <v>17410.89</v>
      </c>
      <c r="P750" t="s">
        <v>10</v>
      </c>
      <c r="Q750" t="s">
        <v>1715</v>
      </c>
      <c r="R750" t="s">
        <v>1713</v>
      </c>
      <c r="S750" t="s">
        <v>10</v>
      </c>
      <c r="T750" t="s">
        <v>345</v>
      </c>
      <c r="U750" t="s">
        <v>29</v>
      </c>
      <c r="V750" t="s">
        <v>10</v>
      </c>
      <c r="W750" t="s">
        <v>10</v>
      </c>
    </row>
    <row r="751" spans="1:24" hidden="1" x14ac:dyDescent="0.2">
      <c r="A751" t="s">
        <v>1351</v>
      </c>
      <c r="B751" t="s">
        <v>1352</v>
      </c>
      <c r="C751" t="s">
        <v>1353</v>
      </c>
      <c r="D751" t="s">
        <v>1354</v>
      </c>
      <c r="E751" t="s">
        <v>1716</v>
      </c>
      <c r="F751" t="s">
        <v>1745</v>
      </c>
      <c r="G751" t="s">
        <v>344</v>
      </c>
      <c r="H751" s="2">
        <v>45777</v>
      </c>
      <c r="I751" s="2">
        <v>45778</v>
      </c>
      <c r="J751" t="s">
        <v>251</v>
      </c>
      <c r="K751" s="3">
        <v>20084389</v>
      </c>
      <c r="L751" t="s">
        <v>8</v>
      </c>
      <c r="M751" s="4">
        <v>21243.88</v>
      </c>
      <c r="N751" t="s">
        <v>9</v>
      </c>
      <c r="O751" s="79">
        <v>21243.88</v>
      </c>
      <c r="P751" t="s">
        <v>10</v>
      </c>
      <c r="Q751" t="s">
        <v>1718</v>
      </c>
      <c r="R751" t="s">
        <v>1716</v>
      </c>
      <c r="S751" t="s">
        <v>10</v>
      </c>
      <c r="T751" t="s">
        <v>345</v>
      </c>
      <c r="U751" t="s">
        <v>29</v>
      </c>
      <c r="V751" t="s">
        <v>10</v>
      </c>
      <c r="W751" t="s">
        <v>10</v>
      </c>
    </row>
    <row r="752" spans="1:24" hidden="1" x14ac:dyDescent="0.2">
      <c r="A752" t="s">
        <v>1351</v>
      </c>
      <c r="B752" t="s">
        <v>1352</v>
      </c>
      <c r="C752" t="s">
        <v>1353</v>
      </c>
      <c r="D752" t="s">
        <v>1354</v>
      </c>
      <c r="E752" t="s">
        <v>1719</v>
      </c>
      <c r="F752" t="s">
        <v>1746</v>
      </c>
      <c r="G752" t="s">
        <v>344</v>
      </c>
      <c r="H752" s="2">
        <v>45777</v>
      </c>
      <c r="I752" s="2">
        <v>45778</v>
      </c>
      <c r="J752" t="s">
        <v>251</v>
      </c>
      <c r="K752" s="3">
        <v>8495652712</v>
      </c>
      <c r="L752" t="s">
        <v>8</v>
      </c>
      <c r="M752" s="4">
        <v>8986114.8599999994</v>
      </c>
      <c r="N752" t="s">
        <v>9</v>
      </c>
      <c r="O752" s="79">
        <v>8986114.8599999994</v>
      </c>
      <c r="P752" t="s">
        <v>10</v>
      </c>
      <c r="Q752" t="s">
        <v>1721</v>
      </c>
      <c r="R752" t="s">
        <v>1719</v>
      </c>
      <c r="S752" t="s">
        <v>10</v>
      </c>
      <c r="T752" t="s">
        <v>345</v>
      </c>
      <c r="U752" t="s">
        <v>29</v>
      </c>
      <c r="V752" t="s">
        <v>10</v>
      </c>
      <c r="W752" t="s">
        <v>10</v>
      </c>
    </row>
    <row r="753" spans="1:24" hidden="1" x14ac:dyDescent="0.2">
      <c r="A753" t="s">
        <v>1351</v>
      </c>
      <c r="B753" t="s">
        <v>1352</v>
      </c>
      <c r="C753" t="s">
        <v>1353</v>
      </c>
      <c r="D753" t="s">
        <v>1354</v>
      </c>
      <c r="E753" t="s">
        <v>1719</v>
      </c>
      <c r="F753" t="s">
        <v>1747</v>
      </c>
      <c r="G753" t="s">
        <v>344</v>
      </c>
      <c r="H753" s="2">
        <v>45777</v>
      </c>
      <c r="I753" s="2">
        <v>45778</v>
      </c>
      <c r="J753" t="s">
        <v>1723</v>
      </c>
      <c r="K753" s="3">
        <v>124475250</v>
      </c>
      <c r="L753" t="s">
        <v>8</v>
      </c>
      <c r="M753" s="4">
        <v>131661.32999999999</v>
      </c>
      <c r="N753" t="s">
        <v>9</v>
      </c>
      <c r="O753" s="79">
        <v>131661.32999999999</v>
      </c>
      <c r="P753" t="s">
        <v>10</v>
      </c>
      <c r="Q753" t="s">
        <v>1724</v>
      </c>
      <c r="R753" t="s">
        <v>1719</v>
      </c>
      <c r="S753" t="s">
        <v>10</v>
      </c>
      <c r="T753" t="s">
        <v>345</v>
      </c>
      <c r="U753" t="s">
        <v>29</v>
      </c>
      <c r="V753" t="s">
        <v>10</v>
      </c>
      <c r="W753" t="s">
        <v>10</v>
      </c>
    </row>
    <row r="754" spans="1:24" hidden="1" x14ac:dyDescent="0.2">
      <c r="A754" t="s">
        <v>1351</v>
      </c>
      <c r="B754" t="s">
        <v>1352</v>
      </c>
      <c r="C754" t="s">
        <v>1353</v>
      </c>
      <c r="D754" t="s">
        <v>1354</v>
      </c>
      <c r="E754" t="s">
        <v>1719</v>
      </c>
      <c r="F754" t="s">
        <v>1748</v>
      </c>
      <c r="G754" t="s">
        <v>344</v>
      </c>
      <c r="H754" s="2">
        <v>45777</v>
      </c>
      <c r="I754" s="2">
        <v>45778</v>
      </c>
      <c r="J754" t="s">
        <v>251</v>
      </c>
      <c r="K754" s="3">
        <v>692869842</v>
      </c>
      <c r="L754" t="s">
        <v>8</v>
      </c>
      <c r="M754" s="4">
        <v>732869.88</v>
      </c>
      <c r="N754" t="s">
        <v>9</v>
      </c>
      <c r="O754" s="79">
        <v>732869.88</v>
      </c>
      <c r="P754" t="s">
        <v>10</v>
      </c>
      <c r="Q754" t="s">
        <v>1726</v>
      </c>
      <c r="R754" t="s">
        <v>1719</v>
      </c>
      <c r="S754" t="s">
        <v>10</v>
      </c>
      <c r="T754" t="s">
        <v>345</v>
      </c>
      <c r="U754" t="s">
        <v>29</v>
      </c>
      <c r="V754" t="s">
        <v>10</v>
      </c>
      <c r="W754" t="s">
        <v>10</v>
      </c>
    </row>
    <row r="755" spans="1:24" hidden="1" x14ac:dyDescent="0.2">
      <c r="A755" t="s">
        <v>1351</v>
      </c>
      <c r="B755" t="s">
        <v>1352</v>
      </c>
      <c r="C755" t="s">
        <v>1353</v>
      </c>
      <c r="D755" t="s">
        <v>1354</v>
      </c>
      <c r="E755" t="s">
        <v>1662</v>
      </c>
      <c r="F755" t="s">
        <v>1749</v>
      </c>
      <c r="G755" t="s">
        <v>351</v>
      </c>
      <c r="H755" s="2">
        <v>45807</v>
      </c>
      <c r="I755" s="2">
        <v>45807</v>
      </c>
      <c r="J755" t="s">
        <v>278</v>
      </c>
      <c r="K755" s="3">
        <v>-5448508317</v>
      </c>
      <c r="L755" t="s">
        <v>8</v>
      </c>
      <c r="M755" s="4">
        <v>-5812548.2199999997</v>
      </c>
      <c r="N755" t="s">
        <v>9</v>
      </c>
      <c r="O755" s="79">
        <v>-5812548.2199999997</v>
      </c>
      <c r="P755" t="s">
        <v>10</v>
      </c>
      <c r="Q755" t="s">
        <v>1750</v>
      </c>
      <c r="R755" t="s">
        <v>1665</v>
      </c>
      <c r="S755" t="s">
        <v>10</v>
      </c>
      <c r="T755" t="s">
        <v>345</v>
      </c>
      <c r="U755" t="s">
        <v>29</v>
      </c>
      <c r="V755" t="s">
        <v>10</v>
      </c>
      <c r="W755" t="s">
        <v>10</v>
      </c>
    </row>
    <row r="756" spans="1:24" hidden="1" x14ac:dyDescent="0.2">
      <c r="A756" t="s">
        <v>1351</v>
      </c>
      <c r="B756" t="s">
        <v>1352</v>
      </c>
      <c r="C756" t="s">
        <v>1353</v>
      </c>
      <c r="D756" t="s">
        <v>1354</v>
      </c>
      <c r="E756" t="s">
        <v>1751</v>
      </c>
      <c r="F756" t="s">
        <v>1752</v>
      </c>
      <c r="G756" t="s">
        <v>351</v>
      </c>
      <c r="H756" s="2">
        <v>45807</v>
      </c>
      <c r="I756" s="2">
        <v>45807</v>
      </c>
      <c r="J756" t="s">
        <v>278</v>
      </c>
      <c r="K756" s="3">
        <v>-16469919</v>
      </c>
      <c r="L756" t="s">
        <v>8</v>
      </c>
      <c r="M756" s="4">
        <v>-17570.349999999999</v>
      </c>
      <c r="N756" t="s">
        <v>9</v>
      </c>
      <c r="O756" s="79">
        <v>-17570.349999999999</v>
      </c>
      <c r="P756" t="s">
        <v>10</v>
      </c>
      <c r="Q756" t="s">
        <v>1753</v>
      </c>
      <c r="R756" t="s">
        <v>1751</v>
      </c>
      <c r="S756" t="s">
        <v>10</v>
      </c>
      <c r="T756" t="s">
        <v>345</v>
      </c>
      <c r="U756" t="s">
        <v>29</v>
      </c>
      <c r="V756" t="s">
        <v>10</v>
      </c>
      <c r="W756" t="s">
        <v>10</v>
      </c>
    </row>
    <row r="757" spans="1:24" hidden="1" x14ac:dyDescent="0.2">
      <c r="A757" t="s">
        <v>1351</v>
      </c>
      <c r="B757" t="s">
        <v>1352</v>
      </c>
      <c r="C757" t="s">
        <v>1353</v>
      </c>
      <c r="D757" t="s">
        <v>1354</v>
      </c>
      <c r="E757" t="s">
        <v>1754</v>
      </c>
      <c r="F757" t="s">
        <v>1755</v>
      </c>
      <c r="G757" t="s">
        <v>351</v>
      </c>
      <c r="H757" s="2">
        <v>45807</v>
      </c>
      <c r="I757" s="2">
        <v>45807</v>
      </c>
      <c r="J757" t="s">
        <v>295</v>
      </c>
      <c r="K757" s="3">
        <v>-19913376</v>
      </c>
      <c r="L757" t="s">
        <v>8</v>
      </c>
      <c r="M757" s="4">
        <v>-21243.88</v>
      </c>
      <c r="N757" t="s">
        <v>9</v>
      </c>
      <c r="O757" s="79">
        <v>-21243.88</v>
      </c>
      <c r="P757" t="s">
        <v>10</v>
      </c>
      <c r="Q757" t="s">
        <v>1756</v>
      </c>
      <c r="R757" t="s">
        <v>1754</v>
      </c>
      <c r="S757" t="s">
        <v>10</v>
      </c>
      <c r="T757" t="s">
        <v>345</v>
      </c>
      <c r="U757" t="s">
        <v>29</v>
      </c>
      <c r="V757" t="s">
        <v>10</v>
      </c>
      <c r="W757" t="s">
        <v>10</v>
      </c>
    </row>
    <row r="758" spans="1:24" hidden="1" x14ac:dyDescent="0.2">
      <c r="A758" t="s">
        <v>1351</v>
      </c>
      <c r="B758" t="s">
        <v>1352</v>
      </c>
      <c r="C758" t="s">
        <v>1353</v>
      </c>
      <c r="D758" t="s">
        <v>1354</v>
      </c>
      <c r="E758" t="s">
        <v>1662</v>
      </c>
      <c r="F758" t="s">
        <v>1757</v>
      </c>
      <c r="G758" t="s">
        <v>351</v>
      </c>
      <c r="H758" s="2">
        <v>45807</v>
      </c>
      <c r="I758" s="2">
        <v>45807</v>
      </c>
      <c r="J758" t="s">
        <v>278</v>
      </c>
      <c r="K758" s="3">
        <v>-4460798005</v>
      </c>
      <c r="L758" t="s">
        <v>8</v>
      </c>
      <c r="M758" s="4">
        <v>-4758844.43</v>
      </c>
      <c r="N758" t="s">
        <v>9</v>
      </c>
      <c r="O758" s="79">
        <v>-4758844.43</v>
      </c>
      <c r="P758" t="s">
        <v>10</v>
      </c>
      <c r="Q758" t="s">
        <v>1758</v>
      </c>
      <c r="R758" t="s">
        <v>1665</v>
      </c>
      <c r="S758" t="s">
        <v>10</v>
      </c>
      <c r="T758" t="s">
        <v>345</v>
      </c>
      <c r="U758" t="s">
        <v>29</v>
      </c>
      <c r="V758" t="s">
        <v>10</v>
      </c>
      <c r="W758" t="s">
        <v>10</v>
      </c>
    </row>
    <row r="759" spans="1:24" hidden="1" x14ac:dyDescent="0.2">
      <c r="A759" t="s">
        <v>1351</v>
      </c>
      <c r="B759" t="s">
        <v>1352</v>
      </c>
      <c r="C759" t="s">
        <v>1353</v>
      </c>
      <c r="D759" t="s">
        <v>1354</v>
      </c>
      <c r="E759" t="s">
        <v>1600</v>
      </c>
      <c r="F759" t="s">
        <v>1759</v>
      </c>
      <c r="G759" t="s">
        <v>42</v>
      </c>
      <c r="H759" s="2">
        <v>45811</v>
      </c>
      <c r="I759" s="2">
        <v>45811</v>
      </c>
      <c r="J759" t="s">
        <v>43</v>
      </c>
      <c r="K759" s="4">
        <v>-960264.38</v>
      </c>
      <c r="L759" t="s">
        <v>9</v>
      </c>
      <c r="M759" s="4">
        <v>-960264.38</v>
      </c>
      <c r="N759" t="s">
        <v>9</v>
      </c>
      <c r="O759" s="4">
        <v>-960264.38</v>
      </c>
      <c r="P759" t="s">
        <v>10</v>
      </c>
      <c r="Q759" t="s">
        <v>1760</v>
      </c>
      <c r="R759" t="s">
        <v>1600</v>
      </c>
      <c r="S759" t="s">
        <v>10</v>
      </c>
      <c r="T759" t="s">
        <v>44</v>
      </c>
      <c r="U759" t="s">
        <v>34</v>
      </c>
      <c r="V759" t="s">
        <v>10</v>
      </c>
      <c r="W759" t="s">
        <v>10</v>
      </c>
      <c r="X759" t="s">
        <v>20309</v>
      </c>
    </row>
    <row r="760" spans="1:24" hidden="1" x14ac:dyDescent="0.2">
      <c r="A760" t="s">
        <v>1351</v>
      </c>
      <c r="B760" t="s">
        <v>1352</v>
      </c>
      <c r="C760" t="s">
        <v>1353</v>
      </c>
      <c r="D760" t="s">
        <v>1354</v>
      </c>
      <c r="E760" t="s">
        <v>1600</v>
      </c>
      <c r="F760" t="s">
        <v>1759</v>
      </c>
      <c r="G760" t="s">
        <v>42</v>
      </c>
      <c r="H760" s="2">
        <v>45811</v>
      </c>
      <c r="I760" s="2">
        <v>45811</v>
      </c>
      <c r="J760" t="s">
        <v>43</v>
      </c>
      <c r="K760" s="4">
        <v>1955507.92</v>
      </c>
      <c r="L760" t="s">
        <v>9</v>
      </c>
      <c r="M760" s="4">
        <v>1960264.38</v>
      </c>
      <c r="N760" t="s">
        <v>9</v>
      </c>
      <c r="O760" s="4">
        <v>1960264.38</v>
      </c>
      <c r="P760" t="s">
        <v>10</v>
      </c>
      <c r="Q760" t="s">
        <v>1600</v>
      </c>
      <c r="R760" t="s">
        <v>1600</v>
      </c>
      <c r="S760" t="s">
        <v>10</v>
      </c>
      <c r="T760" t="s">
        <v>44</v>
      </c>
      <c r="U760" t="s">
        <v>34</v>
      </c>
      <c r="V760" t="s">
        <v>10</v>
      </c>
      <c r="W760" t="s">
        <v>10</v>
      </c>
      <c r="X760" t="s">
        <v>20309</v>
      </c>
    </row>
    <row r="761" spans="1:24" hidden="1" x14ac:dyDescent="0.2">
      <c r="A761" t="s">
        <v>1351</v>
      </c>
      <c r="B761" t="s">
        <v>1352</v>
      </c>
      <c r="C761" t="s">
        <v>1353</v>
      </c>
      <c r="D761" t="s">
        <v>1354</v>
      </c>
      <c r="E761" t="s">
        <v>1652</v>
      </c>
      <c r="F761" t="s">
        <v>1761</v>
      </c>
      <c r="G761" t="s">
        <v>42</v>
      </c>
      <c r="H761" s="2">
        <v>45817</v>
      </c>
      <c r="I761" s="2">
        <v>45817</v>
      </c>
      <c r="J761" t="s">
        <v>43</v>
      </c>
      <c r="K761" s="4">
        <v>2675810.1</v>
      </c>
      <c r="L761" t="s">
        <v>9</v>
      </c>
      <c r="M761" s="4">
        <v>2665933.21</v>
      </c>
      <c r="N761" t="s">
        <v>9</v>
      </c>
      <c r="O761" s="4">
        <v>2665933.21</v>
      </c>
      <c r="P761" t="s">
        <v>10</v>
      </c>
      <c r="Q761" t="s">
        <v>1652</v>
      </c>
      <c r="R761" t="s">
        <v>1652</v>
      </c>
      <c r="S761" t="s">
        <v>10</v>
      </c>
      <c r="T761" t="s">
        <v>44</v>
      </c>
      <c r="U761" t="s">
        <v>34</v>
      </c>
      <c r="V761" t="s">
        <v>10</v>
      </c>
      <c r="W761" t="s">
        <v>10</v>
      </c>
      <c r="X761" t="s">
        <v>20309</v>
      </c>
    </row>
    <row r="762" spans="1:24" hidden="1" x14ac:dyDescent="0.2">
      <c r="A762" t="s">
        <v>1351</v>
      </c>
      <c r="B762" t="s">
        <v>1352</v>
      </c>
      <c r="C762" t="s">
        <v>1353</v>
      </c>
      <c r="D762" t="s">
        <v>1354</v>
      </c>
      <c r="E762" t="s">
        <v>1652</v>
      </c>
      <c r="F762" t="s">
        <v>1762</v>
      </c>
      <c r="G762" t="s">
        <v>42</v>
      </c>
      <c r="H762" s="2">
        <v>45817</v>
      </c>
      <c r="I762" s="2">
        <v>45817</v>
      </c>
      <c r="J762" t="s">
        <v>43</v>
      </c>
      <c r="K762" s="4">
        <v>960264.38</v>
      </c>
      <c r="L762" t="s">
        <v>9</v>
      </c>
      <c r="M762" s="4">
        <v>960264.38</v>
      </c>
      <c r="N762" t="s">
        <v>9</v>
      </c>
      <c r="O762" s="4">
        <v>960264.38</v>
      </c>
      <c r="P762" t="s">
        <v>10</v>
      </c>
      <c r="Q762" t="s">
        <v>1652</v>
      </c>
      <c r="R762" t="s">
        <v>1652</v>
      </c>
      <c r="S762" t="s">
        <v>10</v>
      </c>
      <c r="T762" t="s">
        <v>44</v>
      </c>
      <c r="U762" t="s">
        <v>34</v>
      </c>
      <c r="V762" t="s">
        <v>10</v>
      </c>
      <c r="W762" t="s">
        <v>10</v>
      </c>
      <c r="X762" t="s">
        <v>20309</v>
      </c>
    </row>
    <row r="763" spans="1:24" hidden="1" x14ac:dyDescent="0.2">
      <c r="A763" t="s">
        <v>1351</v>
      </c>
      <c r="B763" t="s">
        <v>1352</v>
      </c>
      <c r="C763" t="s">
        <v>1353</v>
      </c>
      <c r="D763" t="s">
        <v>1354</v>
      </c>
      <c r="E763" t="s">
        <v>1652</v>
      </c>
      <c r="F763" t="s">
        <v>1763</v>
      </c>
      <c r="G763" t="s">
        <v>42</v>
      </c>
      <c r="H763" s="2">
        <v>45824</v>
      </c>
      <c r="I763" s="2">
        <v>45824</v>
      </c>
      <c r="J763" t="s">
        <v>43</v>
      </c>
      <c r="K763" s="4">
        <v>1007323.12</v>
      </c>
      <c r="L763" t="s">
        <v>9</v>
      </c>
      <c r="M763" s="4">
        <v>1007763.72</v>
      </c>
      <c r="N763" t="s">
        <v>9</v>
      </c>
      <c r="O763" s="4">
        <v>1007763.72</v>
      </c>
      <c r="P763" t="s">
        <v>10</v>
      </c>
      <c r="Q763" t="s">
        <v>1652</v>
      </c>
      <c r="R763" t="s">
        <v>1652</v>
      </c>
      <c r="S763" t="s">
        <v>10</v>
      </c>
      <c r="T763" t="s">
        <v>44</v>
      </c>
      <c r="U763" t="s">
        <v>34</v>
      </c>
      <c r="V763" t="s">
        <v>10</v>
      </c>
      <c r="W763" t="s">
        <v>10</v>
      </c>
      <c r="X763" t="s">
        <v>20309</v>
      </c>
    </row>
    <row r="764" spans="1:24" hidden="1" x14ac:dyDescent="0.2">
      <c r="A764" t="s">
        <v>1351</v>
      </c>
      <c r="B764" t="s">
        <v>1352</v>
      </c>
      <c r="C764" t="s">
        <v>1353</v>
      </c>
      <c r="D764" t="s">
        <v>1354</v>
      </c>
      <c r="E764" t="s">
        <v>1652</v>
      </c>
      <c r="F764" t="s">
        <v>1764</v>
      </c>
      <c r="G764" t="s">
        <v>42</v>
      </c>
      <c r="H764" s="2">
        <v>45824</v>
      </c>
      <c r="I764" s="2">
        <v>45824</v>
      </c>
      <c r="J764" t="s">
        <v>43</v>
      </c>
      <c r="K764" s="4">
        <v>602225.5</v>
      </c>
      <c r="L764" t="s">
        <v>9</v>
      </c>
      <c r="M764" s="4">
        <v>602488.91</v>
      </c>
      <c r="N764" t="s">
        <v>9</v>
      </c>
      <c r="O764" s="4">
        <v>602488.91</v>
      </c>
      <c r="P764" t="s">
        <v>10</v>
      </c>
      <c r="Q764" t="s">
        <v>1652</v>
      </c>
      <c r="R764" t="s">
        <v>1652</v>
      </c>
      <c r="S764" t="s">
        <v>10</v>
      </c>
      <c r="T764" t="s">
        <v>44</v>
      </c>
      <c r="U764" t="s">
        <v>34</v>
      </c>
      <c r="V764" t="s">
        <v>10</v>
      </c>
      <c r="W764" t="s">
        <v>10</v>
      </c>
      <c r="X764" t="s">
        <v>20309</v>
      </c>
    </row>
    <row r="765" spans="1:24" hidden="1" x14ac:dyDescent="0.2">
      <c r="A765" t="s">
        <v>1351</v>
      </c>
      <c r="B765" t="s">
        <v>1352</v>
      </c>
      <c r="C765" t="s">
        <v>1353</v>
      </c>
      <c r="D765" t="s">
        <v>1354</v>
      </c>
      <c r="E765" t="s">
        <v>1608</v>
      </c>
      <c r="F765" t="s">
        <v>1765</v>
      </c>
      <c r="G765" t="s">
        <v>42</v>
      </c>
      <c r="H765" s="2">
        <v>45831</v>
      </c>
      <c r="I765" s="2">
        <v>45831</v>
      </c>
      <c r="J765" t="s">
        <v>43</v>
      </c>
      <c r="K765" s="4">
        <v>-3113800.83</v>
      </c>
      <c r="L765" t="s">
        <v>9</v>
      </c>
      <c r="M765" s="4">
        <v>-3113800.83</v>
      </c>
      <c r="N765" t="s">
        <v>9</v>
      </c>
      <c r="O765" s="4">
        <v>-3113800.83</v>
      </c>
      <c r="P765" t="s">
        <v>10</v>
      </c>
      <c r="Q765" t="s">
        <v>1766</v>
      </c>
      <c r="R765" t="s">
        <v>1608</v>
      </c>
      <c r="S765" t="s">
        <v>10</v>
      </c>
      <c r="T765" t="s">
        <v>44</v>
      </c>
      <c r="U765" t="s">
        <v>34</v>
      </c>
      <c r="V765" t="s">
        <v>10</v>
      </c>
      <c r="W765" t="s">
        <v>10</v>
      </c>
      <c r="X765" t="s">
        <v>20309</v>
      </c>
    </row>
    <row r="766" spans="1:24" hidden="1" x14ac:dyDescent="0.2">
      <c r="A766" t="s">
        <v>1351</v>
      </c>
      <c r="B766" t="s">
        <v>1352</v>
      </c>
      <c r="C766" t="s">
        <v>1353</v>
      </c>
      <c r="D766" t="s">
        <v>1354</v>
      </c>
      <c r="E766" t="s">
        <v>1608</v>
      </c>
      <c r="F766" t="s">
        <v>1765</v>
      </c>
      <c r="G766" t="s">
        <v>42</v>
      </c>
      <c r="H766" s="2">
        <v>45831</v>
      </c>
      <c r="I766" s="2">
        <v>45831</v>
      </c>
      <c r="J766" t="s">
        <v>43</v>
      </c>
      <c r="K766" s="4">
        <v>4071838.8</v>
      </c>
      <c r="L766" t="s">
        <v>9</v>
      </c>
      <c r="M766" s="4">
        <v>4113800.83</v>
      </c>
      <c r="N766" t="s">
        <v>9</v>
      </c>
      <c r="O766" s="4">
        <v>4113800.83</v>
      </c>
      <c r="P766" t="s">
        <v>10</v>
      </c>
      <c r="Q766" t="s">
        <v>1608</v>
      </c>
      <c r="R766" t="s">
        <v>1608</v>
      </c>
      <c r="S766" t="s">
        <v>10</v>
      </c>
      <c r="T766" t="s">
        <v>44</v>
      </c>
      <c r="U766" t="s">
        <v>34</v>
      </c>
      <c r="V766" t="s">
        <v>10</v>
      </c>
      <c r="W766" t="s">
        <v>10</v>
      </c>
      <c r="X766" t="s">
        <v>20309</v>
      </c>
    </row>
    <row r="767" spans="1:24" hidden="1" x14ac:dyDescent="0.2">
      <c r="A767" t="s">
        <v>1351</v>
      </c>
      <c r="B767" t="s">
        <v>1352</v>
      </c>
      <c r="C767" t="s">
        <v>1353</v>
      </c>
      <c r="D767" t="s">
        <v>1354</v>
      </c>
      <c r="E767" t="s">
        <v>1608</v>
      </c>
      <c r="F767" t="s">
        <v>1767</v>
      </c>
      <c r="G767" t="s">
        <v>42</v>
      </c>
      <c r="H767" s="2">
        <v>45833</v>
      </c>
      <c r="I767" s="2">
        <v>45833</v>
      </c>
      <c r="J767" t="s">
        <v>43</v>
      </c>
      <c r="K767" s="4">
        <v>-2113800.83</v>
      </c>
      <c r="L767" t="s">
        <v>9</v>
      </c>
      <c r="M767" s="4">
        <v>-2113800.83</v>
      </c>
      <c r="N767" t="s">
        <v>9</v>
      </c>
      <c r="O767" s="4">
        <v>-2113800.83</v>
      </c>
      <c r="P767" t="s">
        <v>10</v>
      </c>
      <c r="Q767" t="s">
        <v>1766</v>
      </c>
      <c r="R767" t="s">
        <v>1608</v>
      </c>
      <c r="S767" t="s">
        <v>10</v>
      </c>
      <c r="T767" t="s">
        <v>44</v>
      </c>
      <c r="U767" t="s">
        <v>34</v>
      </c>
      <c r="V767" t="s">
        <v>10</v>
      </c>
      <c r="W767" t="s">
        <v>10</v>
      </c>
      <c r="X767" t="s">
        <v>20309</v>
      </c>
    </row>
    <row r="768" spans="1:24" hidden="1" x14ac:dyDescent="0.2">
      <c r="A768" t="s">
        <v>1351</v>
      </c>
      <c r="B768" t="s">
        <v>1352</v>
      </c>
      <c r="C768" t="s">
        <v>1353</v>
      </c>
      <c r="D768" t="s">
        <v>1354</v>
      </c>
      <c r="E768" t="s">
        <v>1608</v>
      </c>
      <c r="F768" t="s">
        <v>1767</v>
      </c>
      <c r="G768" t="s">
        <v>42</v>
      </c>
      <c r="H768" s="2">
        <v>45833</v>
      </c>
      <c r="I768" s="2">
        <v>45833</v>
      </c>
      <c r="J768" t="s">
        <v>43</v>
      </c>
      <c r="K768" s="4">
        <v>3113800.83</v>
      </c>
      <c r="L768" t="s">
        <v>9</v>
      </c>
      <c r="M768" s="4">
        <v>3113800.83</v>
      </c>
      <c r="N768" t="s">
        <v>9</v>
      </c>
      <c r="O768" s="4">
        <v>3113800.83</v>
      </c>
      <c r="P768" t="s">
        <v>10</v>
      </c>
      <c r="Q768" t="s">
        <v>1608</v>
      </c>
      <c r="R768" t="s">
        <v>1608</v>
      </c>
      <c r="S768" t="s">
        <v>10</v>
      </c>
      <c r="T768" t="s">
        <v>44</v>
      </c>
      <c r="U768" t="s">
        <v>34</v>
      </c>
      <c r="V768" t="s">
        <v>10</v>
      </c>
      <c r="W768" t="s">
        <v>10</v>
      </c>
      <c r="X768" t="s">
        <v>20309</v>
      </c>
    </row>
    <row r="769" spans="1:35" hidden="1" x14ac:dyDescent="0.2">
      <c r="A769" t="s">
        <v>1351</v>
      </c>
      <c r="B769" t="s">
        <v>1352</v>
      </c>
      <c r="C769" t="s">
        <v>1353</v>
      </c>
      <c r="D769" t="s">
        <v>1354</v>
      </c>
      <c r="E769" t="s">
        <v>1652</v>
      </c>
      <c r="F769" t="s">
        <v>1768</v>
      </c>
      <c r="G769" t="s">
        <v>42</v>
      </c>
      <c r="H769" s="2">
        <v>45833</v>
      </c>
      <c r="I769" s="2">
        <v>45833</v>
      </c>
      <c r="J769" t="s">
        <v>43</v>
      </c>
      <c r="K769" s="4">
        <v>73604.259999999995</v>
      </c>
      <c r="L769" t="s">
        <v>9</v>
      </c>
      <c r="M769" s="4">
        <v>73645.09</v>
      </c>
      <c r="N769" t="s">
        <v>9</v>
      </c>
      <c r="O769" s="4">
        <v>73645.09</v>
      </c>
      <c r="P769" t="s">
        <v>10</v>
      </c>
      <c r="Q769" t="s">
        <v>1652</v>
      </c>
      <c r="R769" t="s">
        <v>1652</v>
      </c>
      <c r="S769" t="s">
        <v>10</v>
      </c>
      <c r="T769" t="s">
        <v>44</v>
      </c>
      <c r="U769" t="s">
        <v>34</v>
      </c>
      <c r="V769" t="s">
        <v>10</v>
      </c>
      <c r="W769" t="s">
        <v>10</v>
      </c>
      <c r="X769" t="s">
        <v>20309</v>
      </c>
    </row>
    <row r="770" spans="1:35" hidden="1" x14ac:dyDescent="0.2">
      <c r="A770" t="s">
        <v>1351</v>
      </c>
      <c r="B770" t="s">
        <v>1352</v>
      </c>
      <c r="C770" t="s">
        <v>1353</v>
      </c>
      <c r="D770" t="s">
        <v>1354</v>
      </c>
      <c r="E770" t="s">
        <v>1608</v>
      </c>
      <c r="F770" t="s">
        <v>1769</v>
      </c>
      <c r="G770" t="s">
        <v>42</v>
      </c>
      <c r="H770" s="2">
        <v>45834</v>
      </c>
      <c r="I770" s="2">
        <v>45834</v>
      </c>
      <c r="J770" t="s">
        <v>43</v>
      </c>
      <c r="K770" s="4">
        <v>-1113800.83</v>
      </c>
      <c r="L770" t="s">
        <v>9</v>
      </c>
      <c r="M770" s="4">
        <v>-1113800.83</v>
      </c>
      <c r="N770" t="s">
        <v>9</v>
      </c>
      <c r="O770" s="4">
        <v>-1113800.83</v>
      </c>
      <c r="P770" t="s">
        <v>10</v>
      </c>
      <c r="Q770" t="s">
        <v>1766</v>
      </c>
      <c r="R770" t="s">
        <v>1608</v>
      </c>
      <c r="S770" t="s">
        <v>10</v>
      </c>
      <c r="T770" t="s">
        <v>44</v>
      </c>
      <c r="U770" t="s">
        <v>34</v>
      </c>
      <c r="V770" t="s">
        <v>10</v>
      </c>
      <c r="W770" t="s">
        <v>10</v>
      </c>
      <c r="X770" t="s">
        <v>20309</v>
      </c>
    </row>
    <row r="771" spans="1:35" hidden="1" x14ac:dyDescent="0.2">
      <c r="A771" t="s">
        <v>1351</v>
      </c>
      <c r="B771" t="s">
        <v>1352</v>
      </c>
      <c r="C771" t="s">
        <v>1353</v>
      </c>
      <c r="D771" t="s">
        <v>1354</v>
      </c>
      <c r="E771" t="s">
        <v>1608</v>
      </c>
      <c r="F771" t="s">
        <v>1769</v>
      </c>
      <c r="G771" t="s">
        <v>42</v>
      </c>
      <c r="H771" s="2">
        <v>45834</v>
      </c>
      <c r="I771" s="2">
        <v>45834</v>
      </c>
      <c r="J771" t="s">
        <v>43</v>
      </c>
      <c r="K771" s="4">
        <v>2113800.83</v>
      </c>
      <c r="L771" t="s">
        <v>9</v>
      </c>
      <c r="M771" s="4">
        <v>2113800.83</v>
      </c>
      <c r="N771" t="s">
        <v>9</v>
      </c>
      <c r="O771" s="4">
        <v>2113800.83</v>
      </c>
      <c r="P771" t="s">
        <v>10</v>
      </c>
      <c r="Q771" t="s">
        <v>1608</v>
      </c>
      <c r="R771" t="s">
        <v>1608</v>
      </c>
      <c r="S771" t="s">
        <v>10</v>
      </c>
      <c r="T771" t="s">
        <v>44</v>
      </c>
      <c r="U771" t="s">
        <v>34</v>
      </c>
      <c r="V771" t="s">
        <v>10</v>
      </c>
      <c r="W771" t="s">
        <v>10</v>
      </c>
      <c r="X771" t="s">
        <v>20309</v>
      </c>
    </row>
    <row r="772" spans="1:35" hidden="1" x14ac:dyDescent="0.2">
      <c r="A772" t="s">
        <v>1351</v>
      </c>
      <c r="B772" t="s">
        <v>1352</v>
      </c>
      <c r="C772" t="s">
        <v>1353</v>
      </c>
      <c r="D772" t="s">
        <v>1354</v>
      </c>
      <c r="E772" t="s">
        <v>1652</v>
      </c>
      <c r="F772" t="s">
        <v>1770</v>
      </c>
      <c r="G772" t="s">
        <v>42</v>
      </c>
      <c r="H772" s="2">
        <v>45838</v>
      </c>
      <c r="I772" s="2">
        <v>45838</v>
      </c>
      <c r="J772" t="s">
        <v>43</v>
      </c>
      <c r="K772" s="4">
        <v>147753.43</v>
      </c>
      <c r="L772" t="s">
        <v>9</v>
      </c>
      <c r="M772" s="4">
        <v>147496.5</v>
      </c>
      <c r="N772" t="s">
        <v>9</v>
      </c>
      <c r="O772" s="4">
        <v>147496.5</v>
      </c>
      <c r="P772" t="s">
        <v>10</v>
      </c>
      <c r="Q772" t="s">
        <v>1652</v>
      </c>
      <c r="R772" t="s">
        <v>1652</v>
      </c>
      <c r="S772" t="s">
        <v>10</v>
      </c>
      <c r="T772" t="s">
        <v>44</v>
      </c>
      <c r="U772" t="s">
        <v>34</v>
      </c>
      <c r="V772" t="s">
        <v>10</v>
      </c>
      <c r="W772" t="s">
        <v>10</v>
      </c>
      <c r="X772" t="s">
        <v>20309</v>
      </c>
    </row>
    <row r="773" spans="1:35" hidden="1" x14ac:dyDescent="0.2">
      <c r="A773" t="s">
        <v>1351</v>
      </c>
      <c r="B773" t="s">
        <v>1352</v>
      </c>
      <c r="C773" t="s">
        <v>1353</v>
      </c>
      <c r="D773" t="s">
        <v>1354</v>
      </c>
      <c r="E773" t="s">
        <v>1652</v>
      </c>
      <c r="F773" t="s">
        <v>1770</v>
      </c>
      <c r="G773" t="s">
        <v>42</v>
      </c>
      <c r="H773" s="2">
        <v>45838</v>
      </c>
      <c r="I773" s="2">
        <v>45838</v>
      </c>
      <c r="J773" t="s">
        <v>43</v>
      </c>
      <c r="K773" s="4">
        <v>1113800.83</v>
      </c>
      <c r="L773" t="s">
        <v>9</v>
      </c>
      <c r="M773" s="4">
        <v>1113800.83</v>
      </c>
      <c r="N773" t="s">
        <v>9</v>
      </c>
      <c r="O773" s="4">
        <v>1113800.83</v>
      </c>
      <c r="P773" t="s">
        <v>10</v>
      </c>
      <c r="Q773" t="s">
        <v>1652</v>
      </c>
      <c r="R773" t="s">
        <v>1652</v>
      </c>
      <c r="S773" t="s">
        <v>10</v>
      </c>
      <c r="T773" t="s">
        <v>44</v>
      </c>
      <c r="U773" t="s">
        <v>34</v>
      </c>
      <c r="V773" t="s">
        <v>10</v>
      </c>
      <c r="W773" t="s">
        <v>10</v>
      </c>
      <c r="X773" t="s">
        <v>20309</v>
      </c>
    </row>
    <row r="774" spans="1:35" hidden="1" x14ac:dyDescent="0.2">
      <c r="A774" t="s">
        <v>1351</v>
      </c>
      <c r="B774" t="s">
        <v>1352</v>
      </c>
      <c r="C774" t="s">
        <v>1353</v>
      </c>
      <c r="D774" t="s">
        <v>1354</v>
      </c>
      <c r="E774" t="s">
        <v>1662</v>
      </c>
      <c r="F774" t="s">
        <v>1771</v>
      </c>
      <c r="G774" t="s">
        <v>344</v>
      </c>
      <c r="H774" s="2">
        <v>45807</v>
      </c>
      <c r="I774" s="2">
        <v>45809</v>
      </c>
      <c r="J774" t="s">
        <v>278</v>
      </c>
      <c r="K774" s="3">
        <v>5448508317</v>
      </c>
      <c r="L774" t="s">
        <v>8</v>
      </c>
      <c r="M774" s="4">
        <v>5812548.2199999997</v>
      </c>
      <c r="N774" t="s">
        <v>9</v>
      </c>
      <c r="O774" s="79">
        <v>5812548.2199999997</v>
      </c>
      <c r="P774" t="s">
        <v>10</v>
      </c>
      <c r="Q774" t="s">
        <v>1750</v>
      </c>
      <c r="R774" t="s">
        <v>1665</v>
      </c>
      <c r="S774" t="s">
        <v>10</v>
      </c>
      <c r="T774" t="s">
        <v>345</v>
      </c>
      <c r="U774" t="s">
        <v>34</v>
      </c>
      <c r="V774" t="s">
        <v>10</v>
      </c>
      <c r="W774" t="s">
        <v>10</v>
      </c>
    </row>
    <row r="775" spans="1:35" hidden="1" x14ac:dyDescent="0.2">
      <c r="A775" t="s">
        <v>1351</v>
      </c>
      <c r="B775" t="s">
        <v>1352</v>
      </c>
      <c r="C775" t="s">
        <v>1353</v>
      </c>
      <c r="D775" t="s">
        <v>1354</v>
      </c>
      <c r="E775" t="s">
        <v>1751</v>
      </c>
      <c r="F775" t="s">
        <v>1772</v>
      </c>
      <c r="G775" t="s">
        <v>344</v>
      </c>
      <c r="H775" s="2">
        <v>45807</v>
      </c>
      <c r="I775" s="2">
        <v>45809</v>
      </c>
      <c r="J775" t="s">
        <v>278</v>
      </c>
      <c r="K775" s="3">
        <v>16469919</v>
      </c>
      <c r="L775" t="s">
        <v>8</v>
      </c>
      <c r="M775" s="4">
        <v>17570.349999999999</v>
      </c>
      <c r="N775" t="s">
        <v>9</v>
      </c>
      <c r="O775" s="79">
        <v>17570.349999999999</v>
      </c>
      <c r="P775" t="s">
        <v>10</v>
      </c>
      <c r="Q775" t="s">
        <v>1753</v>
      </c>
      <c r="R775" t="s">
        <v>1751</v>
      </c>
      <c r="S775" t="s">
        <v>10</v>
      </c>
      <c r="T775" t="s">
        <v>345</v>
      </c>
      <c r="U775" t="s">
        <v>34</v>
      </c>
      <c r="V775" t="s">
        <v>10</v>
      </c>
      <c r="W775" t="s">
        <v>10</v>
      </c>
    </row>
    <row r="776" spans="1:35" hidden="1" x14ac:dyDescent="0.2">
      <c r="A776" t="s">
        <v>1351</v>
      </c>
      <c r="B776" t="s">
        <v>1352</v>
      </c>
      <c r="C776" t="s">
        <v>1353</v>
      </c>
      <c r="D776" t="s">
        <v>1354</v>
      </c>
      <c r="E776" t="s">
        <v>1754</v>
      </c>
      <c r="F776" t="s">
        <v>1773</v>
      </c>
      <c r="G776" t="s">
        <v>344</v>
      </c>
      <c r="H776" s="2">
        <v>45807</v>
      </c>
      <c r="I776" s="2">
        <v>45809</v>
      </c>
      <c r="J776" t="s">
        <v>295</v>
      </c>
      <c r="K776" s="3">
        <v>19913376</v>
      </c>
      <c r="L776" t="s">
        <v>8</v>
      </c>
      <c r="M776" s="4">
        <v>21243.88</v>
      </c>
      <c r="N776" t="s">
        <v>9</v>
      </c>
      <c r="O776" s="79">
        <v>21243.88</v>
      </c>
      <c r="P776" t="s">
        <v>10</v>
      </c>
      <c r="Q776" t="s">
        <v>1756</v>
      </c>
      <c r="R776" t="s">
        <v>1754</v>
      </c>
      <c r="S776" t="s">
        <v>10</v>
      </c>
      <c r="T776" t="s">
        <v>345</v>
      </c>
      <c r="U776" t="s">
        <v>34</v>
      </c>
      <c r="V776" t="s">
        <v>10</v>
      </c>
      <c r="W776" t="s">
        <v>10</v>
      </c>
    </row>
    <row r="777" spans="1:35" hidden="1" x14ac:dyDescent="0.2">
      <c r="A777" t="s">
        <v>1351</v>
      </c>
      <c r="B777" t="s">
        <v>1352</v>
      </c>
      <c r="C777" t="s">
        <v>1353</v>
      </c>
      <c r="D777" t="s">
        <v>1354</v>
      </c>
      <c r="E777" t="s">
        <v>1662</v>
      </c>
      <c r="F777" t="s">
        <v>1774</v>
      </c>
      <c r="G777" t="s">
        <v>344</v>
      </c>
      <c r="H777" s="2">
        <v>45807</v>
      </c>
      <c r="I777" s="2">
        <v>45809</v>
      </c>
      <c r="J777" t="s">
        <v>278</v>
      </c>
      <c r="K777" s="3">
        <v>4460798005</v>
      </c>
      <c r="L777" t="s">
        <v>8</v>
      </c>
      <c r="M777" s="4">
        <v>4758844.43</v>
      </c>
      <c r="N777" t="s">
        <v>9</v>
      </c>
      <c r="O777" s="79">
        <v>4758844.43</v>
      </c>
      <c r="P777" t="s">
        <v>10</v>
      </c>
      <c r="Q777" t="s">
        <v>1758</v>
      </c>
      <c r="R777" t="s">
        <v>1665</v>
      </c>
      <c r="S777" t="s">
        <v>10</v>
      </c>
      <c r="T777" t="s">
        <v>345</v>
      </c>
      <c r="U777" t="s">
        <v>34</v>
      </c>
      <c r="V777" t="s">
        <v>10</v>
      </c>
      <c r="W777" t="s">
        <v>10</v>
      </c>
    </row>
    <row r="778" spans="1:35" hidden="1" x14ac:dyDescent="0.2">
      <c r="A778" t="s">
        <v>1351</v>
      </c>
      <c r="B778" t="s">
        <v>1352</v>
      </c>
      <c r="C778" t="s">
        <v>1353</v>
      </c>
      <c r="D778" t="s">
        <v>1354</v>
      </c>
      <c r="E778" t="s">
        <v>1662</v>
      </c>
      <c r="F778" t="s">
        <v>1775</v>
      </c>
      <c r="G778" t="s">
        <v>351</v>
      </c>
      <c r="H778" s="2">
        <v>45838</v>
      </c>
      <c r="I778" s="2">
        <v>45838</v>
      </c>
      <c r="J778" t="s">
        <v>306</v>
      </c>
      <c r="K778" s="3">
        <v>-10704262170</v>
      </c>
      <c r="L778" t="s">
        <v>8</v>
      </c>
      <c r="M778" s="4">
        <v>-11439355.130000001</v>
      </c>
      <c r="N778" t="s">
        <v>9</v>
      </c>
      <c r="O778" s="4">
        <v>-11439355.130000001</v>
      </c>
      <c r="P778" t="s">
        <v>10</v>
      </c>
      <c r="Q778" t="s">
        <v>1776</v>
      </c>
      <c r="R778" t="s">
        <v>1665</v>
      </c>
      <c r="S778" t="s">
        <v>10</v>
      </c>
      <c r="T778" t="s">
        <v>345</v>
      </c>
      <c r="U778" t="s">
        <v>34</v>
      </c>
      <c r="V778" t="s">
        <v>10</v>
      </c>
      <c r="AB778" s="84">
        <f>(8707655-1813560)*1.19</f>
        <v>8203973.0499999998</v>
      </c>
      <c r="AC778" s="15" t="s">
        <v>20481</v>
      </c>
      <c r="AD778" s="3">
        <f>884235.18*1.19</f>
        <v>1052239.8642</v>
      </c>
      <c r="AE778" s="15" t="s">
        <v>20482</v>
      </c>
      <c r="AF778" s="84">
        <f>1813560*1.19</f>
        <v>2158136.4</v>
      </c>
      <c r="AG778" s="15" t="s">
        <v>20483</v>
      </c>
      <c r="AH778" s="15">
        <f>176190*1.19</f>
        <v>209666.09999999998</v>
      </c>
      <c r="AI778" s="15" t="s">
        <v>20484</v>
      </c>
    </row>
    <row r="779" spans="1:35" hidden="1" x14ac:dyDescent="0.2">
      <c r="A779" t="s">
        <v>1351</v>
      </c>
      <c r="B779" t="s">
        <v>1352</v>
      </c>
      <c r="C779" t="s">
        <v>1353</v>
      </c>
      <c r="D779" t="s">
        <v>1354</v>
      </c>
      <c r="E779" t="s">
        <v>1662</v>
      </c>
      <c r="F779" t="s">
        <v>1777</v>
      </c>
      <c r="G779" t="s">
        <v>351</v>
      </c>
      <c r="H779" s="2">
        <v>45838</v>
      </c>
      <c r="I779" s="2">
        <v>45838</v>
      </c>
      <c r="J779" t="s">
        <v>311</v>
      </c>
      <c r="K779" s="3">
        <v>-172794728</v>
      </c>
      <c r="L779" t="s">
        <v>8</v>
      </c>
      <c r="M779" s="4">
        <v>-184661.05</v>
      </c>
      <c r="N779" t="s">
        <v>9</v>
      </c>
      <c r="O779" s="4">
        <v>-184661.05</v>
      </c>
      <c r="P779" t="s">
        <v>10</v>
      </c>
      <c r="Q779" t="s">
        <v>1778</v>
      </c>
      <c r="R779" t="s">
        <v>1665</v>
      </c>
      <c r="S779" t="s">
        <v>10</v>
      </c>
      <c r="T779" t="s">
        <v>345</v>
      </c>
      <c r="U779" t="s">
        <v>34</v>
      </c>
      <c r="V779" t="s">
        <v>10</v>
      </c>
      <c r="W779" t="s">
        <v>10</v>
      </c>
    </row>
    <row r="780" spans="1:35" hidden="1" x14ac:dyDescent="0.2">
      <c r="A780" t="s">
        <v>1779</v>
      </c>
      <c r="B780" t="s">
        <v>1780</v>
      </c>
      <c r="C780" t="s">
        <v>1781</v>
      </c>
      <c r="D780" t="s">
        <v>1782</v>
      </c>
      <c r="E780" t="s">
        <v>1783</v>
      </c>
      <c r="F780" t="s">
        <v>1784</v>
      </c>
      <c r="G780" t="s">
        <v>475</v>
      </c>
      <c r="H780" s="2">
        <v>45688</v>
      </c>
      <c r="I780" s="2">
        <v>45689</v>
      </c>
      <c r="J780" t="s">
        <v>43</v>
      </c>
      <c r="K780" s="4">
        <v>-10865.07</v>
      </c>
      <c r="L780" t="s">
        <v>9</v>
      </c>
      <c r="M780" s="4">
        <v>-10865.07</v>
      </c>
      <c r="N780" t="s">
        <v>9</v>
      </c>
      <c r="O780" s="4">
        <v>-10865.07</v>
      </c>
      <c r="P780" t="s">
        <v>10</v>
      </c>
      <c r="Q780" t="s">
        <v>10</v>
      </c>
      <c r="R780" t="s">
        <v>10</v>
      </c>
      <c r="S780" t="s">
        <v>10</v>
      </c>
      <c r="T780" t="s">
        <v>773</v>
      </c>
      <c r="U780" t="s">
        <v>17</v>
      </c>
      <c r="V780" t="s">
        <v>10</v>
      </c>
      <c r="W780" t="s">
        <v>10</v>
      </c>
      <c r="X780" t="s">
        <v>20474</v>
      </c>
      <c r="Y780" t="s">
        <v>20444</v>
      </c>
      <c r="Z780" t="s">
        <v>20486</v>
      </c>
      <c r="AA780" t="s">
        <v>20449</v>
      </c>
    </row>
    <row r="781" spans="1:35" hidden="1" x14ac:dyDescent="0.2">
      <c r="A781" t="s">
        <v>1779</v>
      </c>
      <c r="B781" t="s">
        <v>1780</v>
      </c>
      <c r="C781" t="s">
        <v>1781</v>
      </c>
      <c r="D781" t="s">
        <v>1782</v>
      </c>
      <c r="E781" t="s">
        <v>1785</v>
      </c>
      <c r="F781" t="s">
        <v>1786</v>
      </c>
      <c r="G781" t="s">
        <v>475</v>
      </c>
      <c r="H781" s="2">
        <v>45716</v>
      </c>
      <c r="I781" s="2">
        <v>45716</v>
      </c>
      <c r="J781" t="s">
        <v>43</v>
      </c>
      <c r="K781" s="4">
        <v>-14630.13</v>
      </c>
      <c r="L781" t="s">
        <v>9</v>
      </c>
      <c r="M781" s="4">
        <v>-14630.13</v>
      </c>
      <c r="N781" t="s">
        <v>9</v>
      </c>
      <c r="O781" s="4">
        <v>-14630.13</v>
      </c>
      <c r="P781" t="s">
        <v>10</v>
      </c>
      <c r="Q781" t="s">
        <v>10</v>
      </c>
      <c r="R781" t="s">
        <v>10</v>
      </c>
      <c r="S781" t="s">
        <v>10</v>
      </c>
      <c r="T781" t="s">
        <v>537</v>
      </c>
      <c r="U781" t="s">
        <v>17</v>
      </c>
      <c r="V781" t="s">
        <v>10</v>
      </c>
      <c r="W781" t="s">
        <v>10</v>
      </c>
      <c r="X781" t="s">
        <v>20474</v>
      </c>
      <c r="Y781" t="s">
        <v>20444</v>
      </c>
      <c r="Z781" t="s">
        <v>20486</v>
      </c>
      <c r="AA781" t="s">
        <v>20449</v>
      </c>
    </row>
    <row r="782" spans="1:35" hidden="1" x14ac:dyDescent="0.2">
      <c r="A782" t="s">
        <v>1779</v>
      </c>
      <c r="B782" t="s">
        <v>1780</v>
      </c>
      <c r="C782" t="s">
        <v>1781</v>
      </c>
      <c r="D782" t="s">
        <v>1782</v>
      </c>
      <c r="E782" t="s">
        <v>1787</v>
      </c>
      <c r="F782" t="s">
        <v>1788</v>
      </c>
      <c r="G782" t="s">
        <v>475</v>
      </c>
      <c r="H782" s="2">
        <v>45747</v>
      </c>
      <c r="I782" s="2">
        <v>45747</v>
      </c>
      <c r="J782" t="s">
        <v>43</v>
      </c>
      <c r="K782" s="4">
        <v>-4006.11</v>
      </c>
      <c r="L782" t="s">
        <v>9</v>
      </c>
      <c r="M782" s="4">
        <v>-4006.11</v>
      </c>
      <c r="N782" t="s">
        <v>9</v>
      </c>
      <c r="O782" s="4">
        <v>-4006.11</v>
      </c>
      <c r="P782" t="s">
        <v>10</v>
      </c>
      <c r="Q782" t="s">
        <v>10</v>
      </c>
      <c r="R782" t="s">
        <v>10</v>
      </c>
      <c r="S782" t="s">
        <v>10</v>
      </c>
      <c r="T782" t="s">
        <v>624</v>
      </c>
      <c r="U782" t="s">
        <v>21</v>
      </c>
      <c r="V782" t="s">
        <v>10</v>
      </c>
      <c r="W782" t="s">
        <v>10</v>
      </c>
      <c r="X782" t="s">
        <v>20474</v>
      </c>
      <c r="Y782" t="s">
        <v>20444</v>
      </c>
      <c r="Z782" t="s">
        <v>20486</v>
      </c>
      <c r="AA782" t="s">
        <v>20449</v>
      </c>
    </row>
    <row r="783" spans="1:35" hidden="1" x14ac:dyDescent="0.2">
      <c r="A783" t="s">
        <v>1779</v>
      </c>
      <c r="B783" t="s">
        <v>1780</v>
      </c>
      <c r="C783" t="s">
        <v>1781</v>
      </c>
      <c r="D783" t="s">
        <v>1782</v>
      </c>
      <c r="E783" t="s">
        <v>1789</v>
      </c>
      <c r="F783" t="s">
        <v>1790</v>
      </c>
      <c r="G783" t="s">
        <v>475</v>
      </c>
      <c r="H783" s="2">
        <v>45747</v>
      </c>
      <c r="I783" s="2">
        <v>45747</v>
      </c>
      <c r="J783" t="s">
        <v>43</v>
      </c>
      <c r="K783" s="4">
        <v>-21848.73</v>
      </c>
      <c r="L783" t="s">
        <v>9</v>
      </c>
      <c r="M783" s="4">
        <v>-21848.73</v>
      </c>
      <c r="N783" t="s">
        <v>9</v>
      </c>
      <c r="O783" s="4">
        <v>-21848.73</v>
      </c>
      <c r="P783" t="s">
        <v>10</v>
      </c>
      <c r="Q783" t="s">
        <v>10</v>
      </c>
      <c r="R783" t="s">
        <v>10</v>
      </c>
      <c r="S783" t="s">
        <v>10</v>
      </c>
      <c r="T783" t="s">
        <v>624</v>
      </c>
      <c r="U783" t="s">
        <v>21</v>
      </c>
      <c r="V783" t="s">
        <v>10</v>
      </c>
      <c r="W783" t="s">
        <v>10</v>
      </c>
      <c r="X783" t="s">
        <v>20474</v>
      </c>
      <c r="Y783" t="s">
        <v>20444</v>
      </c>
      <c r="Z783" t="s">
        <v>20486</v>
      </c>
      <c r="AA783" t="s">
        <v>20449</v>
      </c>
    </row>
    <row r="784" spans="1:35" hidden="1" x14ac:dyDescent="0.2">
      <c r="A784" t="s">
        <v>1779</v>
      </c>
      <c r="B784" t="s">
        <v>1780</v>
      </c>
      <c r="C784" t="s">
        <v>1781</v>
      </c>
      <c r="D784" t="s">
        <v>1782</v>
      </c>
      <c r="E784" t="s">
        <v>1791</v>
      </c>
      <c r="F784" t="s">
        <v>1792</v>
      </c>
      <c r="G784" t="s">
        <v>128</v>
      </c>
      <c r="H784" s="2">
        <v>45747</v>
      </c>
      <c r="I784" s="2">
        <v>45756</v>
      </c>
      <c r="J784" t="s">
        <v>43</v>
      </c>
      <c r="K784" s="4">
        <v>-4006.11</v>
      </c>
      <c r="L784" t="s">
        <v>9</v>
      </c>
      <c r="M784" s="4">
        <v>-4006.11</v>
      </c>
      <c r="N784" t="s">
        <v>9</v>
      </c>
      <c r="O784" s="4">
        <v>-4006.11</v>
      </c>
      <c r="P784" t="s">
        <v>10</v>
      </c>
      <c r="Q784" t="s">
        <v>10</v>
      </c>
      <c r="R784" t="s">
        <v>10</v>
      </c>
      <c r="S784" t="s">
        <v>10</v>
      </c>
      <c r="T784" t="s">
        <v>624</v>
      </c>
      <c r="U784" t="s">
        <v>25</v>
      </c>
      <c r="V784" t="s">
        <v>10</v>
      </c>
      <c r="W784" t="s">
        <v>10</v>
      </c>
      <c r="X784" t="s">
        <v>20474</v>
      </c>
      <c r="Y784" t="s">
        <v>20444</v>
      </c>
      <c r="Z784" t="s">
        <v>20486</v>
      </c>
      <c r="AA784" t="s">
        <v>20449</v>
      </c>
    </row>
    <row r="785" spans="1:27" hidden="1" x14ac:dyDescent="0.2">
      <c r="A785" t="s">
        <v>1779</v>
      </c>
      <c r="B785" t="s">
        <v>1780</v>
      </c>
      <c r="C785" t="s">
        <v>1781</v>
      </c>
      <c r="D785" t="s">
        <v>1782</v>
      </c>
      <c r="E785" t="s">
        <v>1793</v>
      </c>
      <c r="F785" t="s">
        <v>1794</v>
      </c>
      <c r="G785" t="s">
        <v>475</v>
      </c>
      <c r="H785" s="2">
        <v>45747</v>
      </c>
      <c r="I785" s="2">
        <v>45756</v>
      </c>
      <c r="J785" t="s">
        <v>43</v>
      </c>
      <c r="K785" s="4">
        <v>-4006.11</v>
      </c>
      <c r="L785" t="s">
        <v>9</v>
      </c>
      <c r="M785" s="4">
        <v>-4006.11</v>
      </c>
      <c r="N785" t="s">
        <v>9</v>
      </c>
      <c r="O785" s="4">
        <v>-4006.11</v>
      </c>
      <c r="P785" t="s">
        <v>10</v>
      </c>
      <c r="Q785" t="s">
        <v>10</v>
      </c>
      <c r="R785" t="s">
        <v>10</v>
      </c>
      <c r="S785" t="s">
        <v>10</v>
      </c>
      <c r="T785" t="s">
        <v>624</v>
      </c>
      <c r="U785" t="s">
        <v>25</v>
      </c>
      <c r="V785" t="s">
        <v>10</v>
      </c>
      <c r="W785" t="s">
        <v>10</v>
      </c>
      <c r="X785" t="s">
        <v>20474</v>
      </c>
      <c r="Y785" t="s">
        <v>20444</v>
      </c>
      <c r="Z785" t="s">
        <v>20486</v>
      </c>
      <c r="AA785" t="s">
        <v>20449</v>
      </c>
    </row>
    <row r="786" spans="1:27" hidden="1" x14ac:dyDescent="0.2">
      <c r="A786" t="s">
        <v>1779</v>
      </c>
      <c r="B786" t="s">
        <v>1780</v>
      </c>
      <c r="C786" t="s">
        <v>1781</v>
      </c>
      <c r="D786" t="s">
        <v>1782</v>
      </c>
      <c r="E786" t="s">
        <v>1795</v>
      </c>
      <c r="F786" t="s">
        <v>1796</v>
      </c>
      <c r="G786" t="s">
        <v>160</v>
      </c>
      <c r="H786" s="2">
        <v>45747</v>
      </c>
      <c r="I786" s="2">
        <v>45756</v>
      </c>
      <c r="J786" t="s">
        <v>43</v>
      </c>
      <c r="K786" s="4">
        <v>4006.11</v>
      </c>
      <c r="L786" t="s">
        <v>9</v>
      </c>
      <c r="M786" s="4">
        <v>4006.11</v>
      </c>
      <c r="N786" t="s">
        <v>9</v>
      </c>
      <c r="O786" s="4">
        <v>4006.11</v>
      </c>
      <c r="P786" t="s">
        <v>10</v>
      </c>
      <c r="Q786" t="s">
        <v>824</v>
      </c>
      <c r="R786" t="s">
        <v>10</v>
      </c>
      <c r="S786" t="s">
        <v>10</v>
      </c>
      <c r="T786" t="s">
        <v>624</v>
      </c>
      <c r="U786" t="s">
        <v>25</v>
      </c>
      <c r="V786" t="s">
        <v>10</v>
      </c>
      <c r="W786" t="s">
        <v>10</v>
      </c>
      <c r="X786" t="s">
        <v>20474</v>
      </c>
      <c r="Y786" t="s">
        <v>20444</v>
      </c>
      <c r="Z786" t="s">
        <v>20486</v>
      </c>
      <c r="AA786" t="s">
        <v>20449</v>
      </c>
    </row>
    <row r="787" spans="1:27" hidden="1" x14ac:dyDescent="0.2">
      <c r="A787" t="s">
        <v>1779</v>
      </c>
      <c r="B787" t="s">
        <v>1780</v>
      </c>
      <c r="C787" t="s">
        <v>1781</v>
      </c>
      <c r="D787" t="s">
        <v>1782</v>
      </c>
      <c r="E787" t="s">
        <v>1795</v>
      </c>
      <c r="F787" t="s">
        <v>1797</v>
      </c>
      <c r="G787" t="s">
        <v>128</v>
      </c>
      <c r="H787" s="2">
        <v>45747</v>
      </c>
      <c r="I787" s="2">
        <v>45756</v>
      </c>
      <c r="J787" t="s">
        <v>43</v>
      </c>
      <c r="K787" s="4">
        <v>4006.11</v>
      </c>
      <c r="L787" t="s">
        <v>9</v>
      </c>
      <c r="M787" s="4">
        <v>4006.11</v>
      </c>
      <c r="N787" t="s">
        <v>9</v>
      </c>
      <c r="O787" s="4">
        <v>4006.11</v>
      </c>
      <c r="P787" t="s">
        <v>10</v>
      </c>
      <c r="Q787" t="s">
        <v>10</v>
      </c>
      <c r="R787" t="s">
        <v>10</v>
      </c>
      <c r="S787" t="s">
        <v>10</v>
      </c>
      <c r="T787" t="s">
        <v>624</v>
      </c>
      <c r="U787" t="s">
        <v>25</v>
      </c>
      <c r="V787" t="s">
        <v>10</v>
      </c>
      <c r="W787" t="s">
        <v>10</v>
      </c>
      <c r="X787" t="s">
        <v>20474</v>
      </c>
      <c r="Y787" t="s">
        <v>20444</v>
      </c>
      <c r="Z787" t="s">
        <v>20486</v>
      </c>
      <c r="AA787" t="s">
        <v>20449</v>
      </c>
    </row>
    <row r="788" spans="1:27" hidden="1" x14ac:dyDescent="0.2">
      <c r="A788" t="s">
        <v>1779</v>
      </c>
      <c r="B788" t="s">
        <v>1780</v>
      </c>
      <c r="C788" t="s">
        <v>1781</v>
      </c>
      <c r="D788" t="s">
        <v>1782</v>
      </c>
      <c r="E788" t="s">
        <v>1798</v>
      </c>
      <c r="F788" t="s">
        <v>1799</v>
      </c>
      <c r="G788" t="s">
        <v>475</v>
      </c>
      <c r="H788" s="2">
        <v>45777</v>
      </c>
      <c r="I788" s="2">
        <v>45777</v>
      </c>
      <c r="J788" t="s">
        <v>43</v>
      </c>
      <c r="K788" s="4">
        <v>-3688.02</v>
      </c>
      <c r="L788" t="s">
        <v>9</v>
      </c>
      <c r="M788" s="4">
        <v>-3688.02</v>
      </c>
      <c r="N788" t="s">
        <v>9</v>
      </c>
      <c r="O788" s="4">
        <v>-3688.02</v>
      </c>
      <c r="P788" t="s">
        <v>10</v>
      </c>
      <c r="Q788" t="s">
        <v>10</v>
      </c>
      <c r="R788" t="s">
        <v>10</v>
      </c>
      <c r="S788" t="s">
        <v>10</v>
      </c>
      <c r="T788" t="s">
        <v>773</v>
      </c>
      <c r="U788" t="s">
        <v>25</v>
      </c>
      <c r="V788" t="s">
        <v>10</v>
      </c>
      <c r="W788" t="s">
        <v>10</v>
      </c>
      <c r="X788" t="s">
        <v>20474</v>
      </c>
      <c r="Y788" t="s">
        <v>20444</v>
      </c>
      <c r="Z788" t="s">
        <v>20486</v>
      </c>
      <c r="AA788" t="s">
        <v>20449</v>
      </c>
    </row>
    <row r="789" spans="1:27" hidden="1" x14ac:dyDescent="0.2">
      <c r="A789" t="s">
        <v>1779</v>
      </c>
      <c r="B789" t="s">
        <v>1780</v>
      </c>
      <c r="C789" t="s">
        <v>1781</v>
      </c>
      <c r="D789" t="s">
        <v>1782</v>
      </c>
      <c r="E789" t="s">
        <v>1800</v>
      </c>
      <c r="F789" t="s">
        <v>1801</v>
      </c>
      <c r="G789" t="s">
        <v>475</v>
      </c>
      <c r="H789" s="2">
        <v>45777</v>
      </c>
      <c r="I789" s="2">
        <v>45777</v>
      </c>
      <c r="J789" t="s">
        <v>43</v>
      </c>
      <c r="K789" s="4">
        <v>-14355.51</v>
      </c>
      <c r="L789" t="s">
        <v>9</v>
      </c>
      <c r="M789" s="4">
        <v>-14355.51</v>
      </c>
      <c r="N789" t="s">
        <v>9</v>
      </c>
      <c r="O789" s="4">
        <v>-14355.51</v>
      </c>
      <c r="P789" t="s">
        <v>10</v>
      </c>
      <c r="Q789" t="s">
        <v>10</v>
      </c>
      <c r="R789" t="s">
        <v>10</v>
      </c>
      <c r="S789" t="s">
        <v>10</v>
      </c>
      <c r="T789" t="s">
        <v>773</v>
      </c>
      <c r="U789" t="s">
        <v>25</v>
      </c>
      <c r="V789" t="s">
        <v>10</v>
      </c>
      <c r="W789" t="s">
        <v>10</v>
      </c>
      <c r="X789" t="s">
        <v>20474</v>
      </c>
      <c r="Y789" t="s">
        <v>20444</v>
      </c>
      <c r="Z789" t="s">
        <v>20486</v>
      </c>
      <c r="AA789" t="s">
        <v>20449</v>
      </c>
    </row>
    <row r="790" spans="1:27" hidden="1" x14ac:dyDescent="0.2">
      <c r="A790" t="s">
        <v>1779</v>
      </c>
      <c r="B790" t="s">
        <v>1780</v>
      </c>
      <c r="C790" t="s">
        <v>1781</v>
      </c>
      <c r="D790" t="s">
        <v>1782</v>
      </c>
      <c r="E790" t="s">
        <v>1802</v>
      </c>
      <c r="F790" t="s">
        <v>1803</v>
      </c>
      <c r="G790" t="s">
        <v>475</v>
      </c>
      <c r="H790" s="2">
        <v>45807</v>
      </c>
      <c r="I790" s="2">
        <v>45811</v>
      </c>
      <c r="J790" t="s">
        <v>43</v>
      </c>
      <c r="K790" s="4">
        <v>-19699.2</v>
      </c>
      <c r="L790" t="s">
        <v>9</v>
      </c>
      <c r="M790" s="4">
        <v>-19699.2</v>
      </c>
      <c r="N790" t="s">
        <v>9</v>
      </c>
      <c r="O790" s="4">
        <v>-19699.2</v>
      </c>
      <c r="P790" t="s">
        <v>10</v>
      </c>
      <c r="Q790" t="s">
        <v>10</v>
      </c>
      <c r="R790" t="s">
        <v>10</v>
      </c>
      <c r="S790" t="s">
        <v>10</v>
      </c>
      <c r="T790" t="s">
        <v>773</v>
      </c>
      <c r="U790" t="s">
        <v>34</v>
      </c>
      <c r="V790" t="s">
        <v>10</v>
      </c>
      <c r="W790" t="s">
        <v>10</v>
      </c>
      <c r="X790" t="s">
        <v>20474</v>
      </c>
      <c r="Y790" t="s">
        <v>20444</v>
      </c>
      <c r="Z790" t="s">
        <v>20486</v>
      </c>
      <c r="AA790" t="s">
        <v>20449</v>
      </c>
    </row>
    <row r="791" spans="1:27" hidden="1" x14ac:dyDescent="0.2">
      <c r="A791" t="s">
        <v>1779</v>
      </c>
      <c r="B791" t="s">
        <v>1780</v>
      </c>
      <c r="C791" t="s">
        <v>1781</v>
      </c>
      <c r="D791" t="s">
        <v>1782</v>
      </c>
      <c r="E791" t="s">
        <v>1804</v>
      </c>
      <c r="F791" t="s">
        <v>1805</v>
      </c>
      <c r="G791" t="s">
        <v>475</v>
      </c>
      <c r="H791" s="2">
        <v>45838</v>
      </c>
      <c r="I791" s="2">
        <v>45838</v>
      </c>
      <c r="J791" t="s">
        <v>43</v>
      </c>
      <c r="K791" s="4">
        <v>-1958.91</v>
      </c>
      <c r="L791" t="s">
        <v>9</v>
      </c>
      <c r="M791" s="4">
        <v>-1958.91</v>
      </c>
      <c r="N791" t="s">
        <v>9</v>
      </c>
      <c r="O791" s="4">
        <v>-1958.91</v>
      </c>
      <c r="P791" t="s">
        <v>10</v>
      </c>
      <c r="Q791" t="s">
        <v>10</v>
      </c>
      <c r="R791" t="s">
        <v>10</v>
      </c>
      <c r="S791" t="s">
        <v>10</v>
      </c>
      <c r="T791" t="s">
        <v>476</v>
      </c>
      <c r="U791" t="s">
        <v>34</v>
      </c>
      <c r="V791" t="s">
        <v>10</v>
      </c>
      <c r="W791" t="s">
        <v>10</v>
      </c>
      <c r="X791" t="s">
        <v>20474</v>
      </c>
      <c r="Y791" t="s">
        <v>20444</v>
      </c>
      <c r="Z791" t="s">
        <v>20486</v>
      </c>
      <c r="AA791" t="s">
        <v>20449</v>
      </c>
    </row>
    <row r="792" spans="1:27" hidden="1" x14ac:dyDescent="0.2">
      <c r="A792" t="s">
        <v>1779</v>
      </c>
      <c r="B792" t="s">
        <v>1780</v>
      </c>
      <c r="C792" t="s">
        <v>1781</v>
      </c>
      <c r="D792" t="s">
        <v>1782</v>
      </c>
      <c r="E792" t="s">
        <v>1806</v>
      </c>
      <c r="F792" t="s">
        <v>1807</v>
      </c>
      <c r="G792" t="s">
        <v>475</v>
      </c>
      <c r="H792" s="2">
        <v>45838</v>
      </c>
      <c r="I792" s="2">
        <v>45838</v>
      </c>
      <c r="J792" t="s">
        <v>43</v>
      </c>
      <c r="K792" s="4">
        <v>-19814.88</v>
      </c>
      <c r="L792" t="s">
        <v>9</v>
      </c>
      <c r="M792" s="4">
        <v>-19814.88</v>
      </c>
      <c r="N792" t="s">
        <v>9</v>
      </c>
      <c r="O792" s="4">
        <v>-19814.88</v>
      </c>
      <c r="P792" t="s">
        <v>10</v>
      </c>
      <c r="Q792" t="s">
        <v>10</v>
      </c>
      <c r="R792" t="s">
        <v>10</v>
      </c>
      <c r="S792" t="s">
        <v>10</v>
      </c>
      <c r="T792" t="s">
        <v>476</v>
      </c>
      <c r="U792" t="s">
        <v>34</v>
      </c>
      <c r="V792" t="s">
        <v>10</v>
      </c>
      <c r="W792" t="s">
        <v>10</v>
      </c>
      <c r="X792" t="s">
        <v>20474</v>
      </c>
      <c r="Y792" t="s">
        <v>20444</v>
      </c>
      <c r="Z792" t="s">
        <v>20486</v>
      </c>
      <c r="AA792" t="s">
        <v>20449</v>
      </c>
    </row>
    <row r="793" spans="1:27" hidden="1" x14ac:dyDescent="0.2">
      <c r="A793" t="s">
        <v>1779</v>
      </c>
      <c r="B793" t="s">
        <v>1780</v>
      </c>
      <c r="C793" t="s">
        <v>1781</v>
      </c>
      <c r="D793" t="s">
        <v>1782</v>
      </c>
      <c r="E793" t="s">
        <v>10</v>
      </c>
      <c r="F793" t="s">
        <v>1808</v>
      </c>
      <c r="G793" t="s">
        <v>46</v>
      </c>
      <c r="H793" s="2">
        <v>45672</v>
      </c>
      <c r="I793" s="2">
        <v>45672</v>
      </c>
      <c r="J793" t="s">
        <v>43</v>
      </c>
      <c r="K793" s="4">
        <v>2746.95</v>
      </c>
      <c r="L793" t="s">
        <v>9</v>
      </c>
      <c r="M793" s="4">
        <v>2746.95</v>
      </c>
      <c r="N793" t="s">
        <v>9</v>
      </c>
      <c r="O793" s="4">
        <v>2746.95</v>
      </c>
      <c r="P793" t="s">
        <v>10</v>
      </c>
      <c r="Q793" t="s">
        <v>10</v>
      </c>
      <c r="R793" t="s">
        <v>1313</v>
      </c>
      <c r="S793" t="s">
        <v>10</v>
      </c>
      <c r="T793" t="s">
        <v>1018</v>
      </c>
      <c r="U793" t="s">
        <v>13</v>
      </c>
      <c r="V793" t="s">
        <v>10</v>
      </c>
      <c r="W793" t="s">
        <v>10</v>
      </c>
      <c r="X793" t="s">
        <v>20309</v>
      </c>
    </row>
    <row r="794" spans="1:27" hidden="1" x14ac:dyDescent="0.2">
      <c r="A794" t="s">
        <v>1779</v>
      </c>
      <c r="B794" t="s">
        <v>1780</v>
      </c>
      <c r="C794" t="s">
        <v>1781</v>
      </c>
      <c r="D794" t="s">
        <v>1782</v>
      </c>
      <c r="E794" t="s">
        <v>1809</v>
      </c>
      <c r="F794" t="s">
        <v>1810</v>
      </c>
      <c r="G794" t="s">
        <v>42</v>
      </c>
      <c r="H794" s="2">
        <v>45712</v>
      </c>
      <c r="I794" s="2">
        <v>45712</v>
      </c>
      <c r="J794" t="s">
        <v>43</v>
      </c>
      <c r="K794" s="4">
        <v>10865.07</v>
      </c>
      <c r="L794" t="s">
        <v>9</v>
      </c>
      <c r="M794" s="4">
        <v>10865.07</v>
      </c>
      <c r="N794" t="s">
        <v>9</v>
      </c>
      <c r="O794" s="4">
        <v>10865.07</v>
      </c>
      <c r="P794" t="s">
        <v>10</v>
      </c>
      <c r="Q794" t="s">
        <v>1809</v>
      </c>
      <c r="R794" t="s">
        <v>1809</v>
      </c>
      <c r="S794" t="s">
        <v>10</v>
      </c>
      <c r="T794" t="s">
        <v>44</v>
      </c>
      <c r="U794" t="s">
        <v>17</v>
      </c>
      <c r="V794" t="s">
        <v>10</v>
      </c>
      <c r="W794" t="s">
        <v>10</v>
      </c>
      <c r="X794" t="s">
        <v>20309</v>
      </c>
    </row>
    <row r="795" spans="1:27" hidden="1" x14ac:dyDescent="0.2">
      <c r="A795" t="s">
        <v>1779</v>
      </c>
      <c r="B795" t="s">
        <v>1780</v>
      </c>
      <c r="C795" t="s">
        <v>1781</v>
      </c>
      <c r="D795" t="s">
        <v>1782</v>
      </c>
      <c r="E795" t="s">
        <v>1809</v>
      </c>
      <c r="F795" t="s">
        <v>1811</v>
      </c>
      <c r="G795" t="s">
        <v>42</v>
      </c>
      <c r="H795" s="2">
        <v>45729</v>
      </c>
      <c r="I795" s="2">
        <v>45729</v>
      </c>
      <c r="J795" t="s">
        <v>43</v>
      </c>
      <c r="K795" s="4">
        <v>14630.13</v>
      </c>
      <c r="L795" t="s">
        <v>9</v>
      </c>
      <c r="M795" s="4">
        <v>14630.13</v>
      </c>
      <c r="N795" t="s">
        <v>9</v>
      </c>
      <c r="O795" s="4">
        <v>14630.13</v>
      </c>
      <c r="P795" t="s">
        <v>10</v>
      </c>
      <c r="Q795" t="s">
        <v>1809</v>
      </c>
      <c r="R795" t="s">
        <v>1809</v>
      </c>
      <c r="S795" t="s">
        <v>10</v>
      </c>
      <c r="T795" t="s">
        <v>44</v>
      </c>
      <c r="U795" t="s">
        <v>21</v>
      </c>
      <c r="V795" t="s">
        <v>10</v>
      </c>
      <c r="W795" t="s">
        <v>10</v>
      </c>
      <c r="X795" t="s">
        <v>20309</v>
      </c>
    </row>
    <row r="796" spans="1:27" hidden="1" x14ac:dyDescent="0.2">
      <c r="A796" t="s">
        <v>1779</v>
      </c>
      <c r="B796" t="s">
        <v>1780</v>
      </c>
      <c r="C796" t="s">
        <v>1781</v>
      </c>
      <c r="D796" t="s">
        <v>1782</v>
      </c>
      <c r="E796" t="s">
        <v>1809</v>
      </c>
      <c r="F796" t="s">
        <v>1812</v>
      </c>
      <c r="G796" t="s">
        <v>42</v>
      </c>
      <c r="H796" s="2">
        <v>45757</v>
      </c>
      <c r="I796" s="2">
        <v>45757</v>
      </c>
      <c r="J796" t="s">
        <v>43</v>
      </c>
      <c r="K796" s="4">
        <v>25854.84</v>
      </c>
      <c r="L796" t="s">
        <v>9</v>
      </c>
      <c r="M796" s="4">
        <v>25854.84</v>
      </c>
      <c r="N796" t="s">
        <v>9</v>
      </c>
      <c r="O796" s="4">
        <v>25854.84</v>
      </c>
      <c r="P796" t="s">
        <v>10</v>
      </c>
      <c r="Q796" t="s">
        <v>1809</v>
      </c>
      <c r="R796" t="s">
        <v>1809</v>
      </c>
      <c r="S796" t="s">
        <v>10</v>
      </c>
      <c r="T796" t="s">
        <v>44</v>
      </c>
      <c r="U796" t="s">
        <v>25</v>
      </c>
      <c r="V796" t="s">
        <v>10</v>
      </c>
      <c r="W796" t="s">
        <v>10</v>
      </c>
      <c r="X796" t="s">
        <v>20309</v>
      </c>
    </row>
    <row r="797" spans="1:27" hidden="1" x14ac:dyDescent="0.2">
      <c r="A797" t="s">
        <v>1779</v>
      </c>
      <c r="B797" t="s">
        <v>1780</v>
      </c>
      <c r="C797" t="s">
        <v>1781</v>
      </c>
      <c r="D797" t="s">
        <v>1782</v>
      </c>
      <c r="E797" t="s">
        <v>1809</v>
      </c>
      <c r="F797" t="s">
        <v>1813</v>
      </c>
      <c r="G797" t="s">
        <v>42</v>
      </c>
      <c r="H797" s="2">
        <v>45796</v>
      </c>
      <c r="I797" s="2">
        <v>45796</v>
      </c>
      <c r="J797" t="s">
        <v>43</v>
      </c>
      <c r="K797" s="4">
        <v>18043.53</v>
      </c>
      <c r="L797" t="s">
        <v>9</v>
      </c>
      <c r="M797" s="4">
        <v>18043.53</v>
      </c>
      <c r="N797" t="s">
        <v>9</v>
      </c>
      <c r="O797" s="4">
        <v>18043.53</v>
      </c>
      <c r="P797" t="s">
        <v>10</v>
      </c>
      <c r="Q797" t="s">
        <v>1809</v>
      </c>
      <c r="R797" t="s">
        <v>1809</v>
      </c>
      <c r="S797" t="s">
        <v>10</v>
      </c>
      <c r="T797" t="s">
        <v>44</v>
      </c>
      <c r="U797" t="s">
        <v>29</v>
      </c>
      <c r="V797" t="s">
        <v>10</v>
      </c>
      <c r="W797" t="s">
        <v>10</v>
      </c>
      <c r="X797" t="s">
        <v>20309</v>
      </c>
    </row>
    <row r="798" spans="1:27" hidden="1" x14ac:dyDescent="0.2">
      <c r="A798" t="s">
        <v>1779</v>
      </c>
      <c r="B798" t="s">
        <v>1780</v>
      </c>
      <c r="C798" t="s">
        <v>1781</v>
      </c>
      <c r="D798" t="s">
        <v>1782</v>
      </c>
      <c r="E798" t="s">
        <v>1809</v>
      </c>
      <c r="F798" t="s">
        <v>1814</v>
      </c>
      <c r="G798" t="s">
        <v>42</v>
      </c>
      <c r="H798" s="2">
        <v>45824</v>
      </c>
      <c r="I798" s="2">
        <v>45824</v>
      </c>
      <c r="J798" t="s">
        <v>43</v>
      </c>
      <c r="K798" s="4">
        <v>19699.2</v>
      </c>
      <c r="L798" t="s">
        <v>9</v>
      </c>
      <c r="M798" s="4">
        <v>19699.2</v>
      </c>
      <c r="N798" t="s">
        <v>9</v>
      </c>
      <c r="O798" s="4">
        <v>19699.2</v>
      </c>
      <c r="P798" t="s">
        <v>10</v>
      </c>
      <c r="Q798" t="s">
        <v>1809</v>
      </c>
      <c r="R798" t="s">
        <v>1809</v>
      </c>
      <c r="S798" t="s">
        <v>10</v>
      </c>
      <c r="T798" t="s">
        <v>44</v>
      </c>
      <c r="U798" t="s">
        <v>34</v>
      </c>
      <c r="V798" t="s">
        <v>10</v>
      </c>
      <c r="W798" t="s">
        <v>10</v>
      </c>
      <c r="X798" t="s">
        <v>20309</v>
      </c>
    </row>
    <row r="799" spans="1:27" hidden="1" x14ac:dyDescent="0.2">
      <c r="A799" s="76" t="s">
        <v>1815</v>
      </c>
      <c r="B799" s="76" t="s">
        <v>1816</v>
      </c>
      <c r="C799" s="76" t="s">
        <v>10</v>
      </c>
      <c r="D799" s="76" t="s">
        <v>10</v>
      </c>
      <c r="E799" s="76" t="s">
        <v>1817</v>
      </c>
      <c r="F799" s="76" t="s">
        <v>1818</v>
      </c>
      <c r="G799" s="76" t="s">
        <v>344</v>
      </c>
      <c r="H799" s="123">
        <v>45659</v>
      </c>
      <c r="I799" s="123">
        <v>45659</v>
      </c>
      <c r="J799" s="76" t="s">
        <v>43</v>
      </c>
      <c r="K799" s="75">
        <v>-10000000</v>
      </c>
      <c r="L799" s="76" t="s">
        <v>9</v>
      </c>
      <c r="M799" s="75">
        <v>-10000000</v>
      </c>
      <c r="N799" s="76" t="s">
        <v>9</v>
      </c>
      <c r="O799" s="75">
        <v>-10000000</v>
      </c>
      <c r="P799" s="76" t="s">
        <v>1819</v>
      </c>
      <c r="Q799" s="76" t="s">
        <v>1820</v>
      </c>
      <c r="R799" s="76" t="s">
        <v>1817</v>
      </c>
      <c r="S799" s="76" t="s">
        <v>10</v>
      </c>
      <c r="T799" s="76" t="s">
        <v>44</v>
      </c>
      <c r="U799" s="76" t="s">
        <v>13</v>
      </c>
      <c r="V799" s="76" t="s">
        <v>10</v>
      </c>
      <c r="W799" t="s">
        <v>10</v>
      </c>
    </row>
    <row r="800" spans="1:27" hidden="1" x14ac:dyDescent="0.2">
      <c r="A800" s="76" t="s">
        <v>1815</v>
      </c>
      <c r="B800" s="76" t="s">
        <v>1816</v>
      </c>
      <c r="C800" s="76" t="s">
        <v>10</v>
      </c>
      <c r="D800" s="76" t="s">
        <v>10</v>
      </c>
      <c r="E800" s="76" t="s">
        <v>1817</v>
      </c>
      <c r="F800" s="76" t="s">
        <v>1821</v>
      </c>
      <c r="G800" s="76" t="s">
        <v>344</v>
      </c>
      <c r="H800" s="123">
        <v>45659</v>
      </c>
      <c r="I800" s="123">
        <v>45659</v>
      </c>
      <c r="J800" s="76" t="s">
        <v>43</v>
      </c>
      <c r="K800" s="75">
        <v>10000000</v>
      </c>
      <c r="L800" s="76" t="s">
        <v>9</v>
      </c>
      <c r="M800" s="75">
        <v>10000000</v>
      </c>
      <c r="N800" s="76" t="s">
        <v>9</v>
      </c>
      <c r="O800" s="75">
        <v>10000000</v>
      </c>
      <c r="P800" s="76" t="s">
        <v>1819</v>
      </c>
      <c r="Q800" s="76" t="s">
        <v>1820</v>
      </c>
      <c r="R800" s="76" t="s">
        <v>1817</v>
      </c>
      <c r="S800" s="76" t="s">
        <v>10</v>
      </c>
      <c r="T800" s="76" t="s">
        <v>44</v>
      </c>
      <c r="U800" s="76" t="s">
        <v>13</v>
      </c>
      <c r="V800" s="76" t="s">
        <v>10</v>
      </c>
      <c r="W800" t="s">
        <v>10</v>
      </c>
    </row>
    <row r="801" spans="1:23" hidden="1" x14ac:dyDescent="0.2">
      <c r="A801" s="76" t="s">
        <v>1815</v>
      </c>
      <c r="B801" s="76" t="s">
        <v>1816</v>
      </c>
      <c r="C801" s="76" t="s">
        <v>10</v>
      </c>
      <c r="D801" s="76" t="s">
        <v>10</v>
      </c>
      <c r="E801" s="76" t="s">
        <v>1817</v>
      </c>
      <c r="F801" s="76" t="s">
        <v>1822</v>
      </c>
      <c r="G801" s="76" t="s">
        <v>344</v>
      </c>
      <c r="H801" s="123">
        <v>45663</v>
      </c>
      <c r="I801" s="123">
        <v>45663</v>
      </c>
      <c r="J801" s="76" t="s">
        <v>43</v>
      </c>
      <c r="K801" s="75">
        <v>-10000000</v>
      </c>
      <c r="L801" s="76" t="s">
        <v>9</v>
      </c>
      <c r="M801" s="75">
        <v>-10000000</v>
      </c>
      <c r="N801" s="76" t="s">
        <v>9</v>
      </c>
      <c r="O801" s="75">
        <v>-10000000</v>
      </c>
      <c r="P801" s="76" t="s">
        <v>1819</v>
      </c>
      <c r="Q801" s="76" t="s">
        <v>1820</v>
      </c>
      <c r="R801" s="76" t="s">
        <v>1817</v>
      </c>
      <c r="S801" s="76" t="s">
        <v>10</v>
      </c>
      <c r="T801" s="76" t="s">
        <v>44</v>
      </c>
      <c r="U801" s="76" t="s">
        <v>13</v>
      </c>
      <c r="V801" s="76" t="s">
        <v>10</v>
      </c>
      <c r="W801" t="s">
        <v>10</v>
      </c>
    </row>
    <row r="802" spans="1:23" hidden="1" x14ac:dyDescent="0.2">
      <c r="A802" s="76" t="s">
        <v>1815</v>
      </c>
      <c r="B802" s="76" t="s">
        <v>1816</v>
      </c>
      <c r="C802" s="76" t="s">
        <v>10</v>
      </c>
      <c r="D802" s="76" t="s">
        <v>10</v>
      </c>
      <c r="E802" s="76" t="s">
        <v>1817</v>
      </c>
      <c r="F802" s="76" t="s">
        <v>1823</v>
      </c>
      <c r="G802" s="76" t="s">
        <v>344</v>
      </c>
      <c r="H802" s="123">
        <v>45663</v>
      </c>
      <c r="I802" s="123">
        <v>45663</v>
      </c>
      <c r="J802" s="76" t="s">
        <v>43</v>
      </c>
      <c r="K802" s="75">
        <v>-3000000</v>
      </c>
      <c r="L802" s="76" t="s">
        <v>9</v>
      </c>
      <c r="M802" s="75">
        <v>-3000000</v>
      </c>
      <c r="N802" s="76" t="s">
        <v>9</v>
      </c>
      <c r="O802" s="75">
        <v>-3000000</v>
      </c>
      <c r="P802" s="76" t="s">
        <v>1819</v>
      </c>
      <c r="Q802" s="76" t="s">
        <v>1820</v>
      </c>
      <c r="R802" s="76" t="s">
        <v>1817</v>
      </c>
      <c r="S802" s="76" t="s">
        <v>10</v>
      </c>
      <c r="T802" s="76" t="s">
        <v>44</v>
      </c>
      <c r="U802" s="76" t="s">
        <v>13</v>
      </c>
      <c r="V802" s="76" t="s">
        <v>10</v>
      </c>
      <c r="W802" t="s">
        <v>10</v>
      </c>
    </row>
    <row r="803" spans="1:23" hidden="1" x14ac:dyDescent="0.2">
      <c r="A803" s="76" t="s">
        <v>1815</v>
      </c>
      <c r="B803" s="76" t="s">
        <v>1816</v>
      </c>
      <c r="C803" s="76" t="s">
        <v>10</v>
      </c>
      <c r="D803" s="76" t="s">
        <v>10</v>
      </c>
      <c r="E803" s="76" t="s">
        <v>338</v>
      </c>
      <c r="F803" s="76" t="s">
        <v>1824</v>
      </c>
      <c r="G803" s="76" t="s">
        <v>344</v>
      </c>
      <c r="H803" s="123">
        <v>45663</v>
      </c>
      <c r="I803" s="123">
        <v>45663</v>
      </c>
      <c r="J803" s="76" t="s">
        <v>43</v>
      </c>
      <c r="K803" s="75">
        <v>13000000</v>
      </c>
      <c r="L803" s="76" t="s">
        <v>9</v>
      </c>
      <c r="M803" s="75">
        <v>13000000</v>
      </c>
      <c r="N803" s="76" t="s">
        <v>9</v>
      </c>
      <c r="O803" s="75">
        <v>13000000</v>
      </c>
      <c r="P803" s="76" t="s">
        <v>1819</v>
      </c>
      <c r="Q803" s="76" t="s">
        <v>1820</v>
      </c>
      <c r="R803" s="76" t="s">
        <v>1817</v>
      </c>
      <c r="S803" s="76" t="s">
        <v>10</v>
      </c>
      <c r="T803" s="76" t="s">
        <v>44</v>
      </c>
      <c r="U803" s="76" t="s">
        <v>13</v>
      </c>
      <c r="V803" s="76" t="s">
        <v>10</v>
      </c>
      <c r="W803" t="s">
        <v>10</v>
      </c>
    </row>
    <row r="804" spans="1:23" hidden="1" x14ac:dyDescent="0.2">
      <c r="A804" s="76" t="s">
        <v>1815</v>
      </c>
      <c r="B804" s="76" t="s">
        <v>1816</v>
      </c>
      <c r="C804" s="76" t="s">
        <v>10</v>
      </c>
      <c r="D804" s="76" t="s">
        <v>10</v>
      </c>
      <c r="E804" s="76" t="s">
        <v>1817</v>
      </c>
      <c r="F804" s="76" t="s">
        <v>1825</v>
      </c>
      <c r="G804" s="76" t="s">
        <v>344</v>
      </c>
      <c r="H804" s="123">
        <v>45666</v>
      </c>
      <c r="I804" s="123">
        <v>45666</v>
      </c>
      <c r="J804" s="76" t="s">
        <v>43</v>
      </c>
      <c r="K804" s="75">
        <v>-10000000</v>
      </c>
      <c r="L804" s="76" t="s">
        <v>9</v>
      </c>
      <c r="M804" s="75">
        <v>-10000000</v>
      </c>
      <c r="N804" s="76" t="s">
        <v>9</v>
      </c>
      <c r="O804" s="75">
        <v>-10000000</v>
      </c>
      <c r="P804" s="76" t="s">
        <v>1819</v>
      </c>
      <c r="Q804" s="76" t="s">
        <v>1820</v>
      </c>
      <c r="R804" s="76" t="s">
        <v>1817</v>
      </c>
      <c r="S804" s="76" t="s">
        <v>10</v>
      </c>
      <c r="T804" s="76" t="s">
        <v>44</v>
      </c>
      <c r="U804" s="76" t="s">
        <v>13</v>
      </c>
      <c r="V804" s="76" t="s">
        <v>10</v>
      </c>
      <c r="W804" t="s">
        <v>10</v>
      </c>
    </row>
    <row r="805" spans="1:23" hidden="1" x14ac:dyDescent="0.2">
      <c r="A805" s="76" t="s">
        <v>1815</v>
      </c>
      <c r="B805" s="76" t="s">
        <v>1816</v>
      </c>
      <c r="C805" s="76" t="s">
        <v>10</v>
      </c>
      <c r="D805" s="76" t="s">
        <v>10</v>
      </c>
      <c r="E805" s="76" t="s">
        <v>1817</v>
      </c>
      <c r="F805" s="76" t="s">
        <v>1826</v>
      </c>
      <c r="G805" s="76" t="s">
        <v>344</v>
      </c>
      <c r="H805" s="123">
        <v>45666</v>
      </c>
      <c r="I805" s="123">
        <v>45666</v>
      </c>
      <c r="J805" s="76" t="s">
        <v>43</v>
      </c>
      <c r="K805" s="75">
        <v>10000000</v>
      </c>
      <c r="L805" s="76" t="s">
        <v>9</v>
      </c>
      <c r="M805" s="75">
        <v>10000000</v>
      </c>
      <c r="N805" s="76" t="s">
        <v>9</v>
      </c>
      <c r="O805" s="75">
        <v>10000000</v>
      </c>
      <c r="P805" s="76" t="s">
        <v>1819</v>
      </c>
      <c r="Q805" s="76" t="s">
        <v>1820</v>
      </c>
      <c r="R805" s="76" t="s">
        <v>1817</v>
      </c>
      <c r="S805" s="76" t="s">
        <v>10</v>
      </c>
      <c r="T805" s="76" t="s">
        <v>44</v>
      </c>
      <c r="U805" s="76" t="s">
        <v>13</v>
      </c>
      <c r="V805" s="76" t="s">
        <v>10</v>
      </c>
      <c r="W805" t="s">
        <v>10</v>
      </c>
    </row>
    <row r="806" spans="1:23" hidden="1" x14ac:dyDescent="0.2">
      <c r="A806" s="76" t="s">
        <v>1815</v>
      </c>
      <c r="B806" s="76" t="s">
        <v>1816</v>
      </c>
      <c r="C806" s="76" t="s">
        <v>10</v>
      </c>
      <c r="D806" s="76" t="s">
        <v>10</v>
      </c>
      <c r="E806" s="76" t="s">
        <v>1817</v>
      </c>
      <c r="F806" s="76" t="s">
        <v>1827</v>
      </c>
      <c r="G806" s="76" t="s">
        <v>344</v>
      </c>
      <c r="H806" s="123">
        <v>45670</v>
      </c>
      <c r="I806" s="123">
        <v>45670</v>
      </c>
      <c r="J806" s="76" t="s">
        <v>43</v>
      </c>
      <c r="K806" s="75">
        <v>-10000000</v>
      </c>
      <c r="L806" s="76" t="s">
        <v>9</v>
      </c>
      <c r="M806" s="75">
        <v>-10000000</v>
      </c>
      <c r="N806" s="76" t="s">
        <v>9</v>
      </c>
      <c r="O806" s="75">
        <v>-10000000</v>
      </c>
      <c r="P806" s="76" t="s">
        <v>1819</v>
      </c>
      <c r="Q806" s="76" t="s">
        <v>1820</v>
      </c>
      <c r="R806" s="76" t="s">
        <v>1817</v>
      </c>
      <c r="S806" s="76" t="s">
        <v>10</v>
      </c>
      <c r="T806" s="76" t="s">
        <v>44</v>
      </c>
      <c r="U806" s="76" t="s">
        <v>13</v>
      </c>
      <c r="V806" s="76" t="s">
        <v>10</v>
      </c>
      <c r="W806" t="s">
        <v>10</v>
      </c>
    </row>
    <row r="807" spans="1:23" hidden="1" x14ac:dyDescent="0.2">
      <c r="A807" s="76" t="s">
        <v>1815</v>
      </c>
      <c r="B807" s="76" t="s">
        <v>1816</v>
      </c>
      <c r="C807" s="76" t="s">
        <v>10</v>
      </c>
      <c r="D807" s="76" t="s">
        <v>10</v>
      </c>
      <c r="E807" s="76" t="s">
        <v>1817</v>
      </c>
      <c r="F807" s="76" t="s">
        <v>1828</v>
      </c>
      <c r="G807" s="76" t="s">
        <v>344</v>
      </c>
      <c r="H807" s="123">
        <v>45670</v>
      </c>
      <c r="I807" s="123">
        <v>45670</v>
      </c>
      <c r="J807" s="76" t="s">
        <v>43</v>
      </c>
      <c r="K807" s="75">
        <v>-2800000</v>
      </c>
      <c r="L807" s="76" t="s">
        <v>9</v>
      </c>
      <c r="M807" s="75">
        <v>-2800000</v>
      </c>
      <c r="N807" s="76" t="s">
        <v>9</v>
      </c>
      <c r="O807" s="75">
        <v>-2800000</v>
      </c>
      <c r="P807" s="76" t="s">
        <v>1819</v>
      </c>
      <c r="Q807" s="76" t="s">
        <v>1820</v>
      </c>
      <c r="R807" s="76" t="s">
        <v>1817</v>
      </c>
      <c r="S807" s="76" t="s">
        <v>10</v>
      </c>
      <c r="T807" s="76" t="s">
        <v>44</v>
      </c>
      <c r="U807" s="76" t="s">
        <v>13</v>
      </c>
      <c r="V807" s="76" t="s">
        <v>10</v>
      </c>
      <c r="W807" t="s">
        <v>10</v>
      </c>
    </row>
    <row r="808" spans="1:23" hidden="1" x14ac:dyDescent="0.2">
      <c r="A808" s="76" t="s">
        <v>1815</v>
      </c>
      <c r="B808" s="76" t="s">
        <v>1816</v>
      </c>
      <c r="C808" s="76" t="s">
        <v>10</v>
      </c>
      <c r="D808" s="76" t="s">
        <v>10</v>
      </c>
      <c r="E808" s="76" t="s">
        <v>1817</v>
      </c>
      <c r="F808" s="76" t="s">
        <v>1829</v>
      </c>
      <c r="G808" s="76" t="s">
        <v>344</v>
      </c>
      <c r="H808" s="123">
        <v>45670</v>
      </c>
      <c r="I808" s="123">
        <v>45670</v>
      </c>
      <c r="J808" s="76" t="s">
        <v>43</v>
      </c>
      <c r="K808" s="75">
        <v>7000000</v>
      </c>
      <c r="L808" s="76" t="s">
        <v>9</v>
      </c>
      <c r="M808" s="75">
        <v>7000000</v>
      </c>
      <c r="N808" s="76" t="s">
        <v>9</v>
      </c>
      <c r="O808" s="75">
        <v>7000000</v>
      </c>
      <c r="P808" s="76" t="s">
        <v>1819</v>
      </c>
      <c r="Q808" s="76" t="s">
        <v>1820</v>
      </c>
      <c r="R808" s="76" t="s">
        <v>1817</v>
      </c>
      <c r="S808" s="76" t="s">
        <v>10</v>
      </c>
      <c r="T808" s="76" t="s">
        <v>44</v>
      </c>
      <c r="U808" s="76" t="s">
        <v>13</v>
      </c>
      <c r="V808" s="76" t="s">
        <v>10</v>
      </c>
      <c r="W808" t="s">
        <v>10</v>
      </c>
    </row>
    <row r="809" spans="1:23" hidden="1" x14ac:dyDescent="0.2">
      <c r="A809" s="76" t="s">
        <v>1815</v>
      </c>
      <c r="B809" s="76" t="s">
        <v>1816</v>
      </c>
      <c r="C809" s="76" t="s">
        <v>10</v>
      </c>
      <c r="D809" s="76" t="s">
        <v>10</v>
      </c>
      <c r="E809" s="76" t="s">
        <v>1817</v>
      </c>
      <c r="F809" s="76" t="s">
        <v>1830</v>
      </c>
      <c r="G809" s="76" t="s">
        <v>344</v>
      </c>
      <c r="H809" s="123">
        <v>45670</v>
      </c>
      <c r="I809" s="123">
        <v>45670</v>
      </c>
      <c r="J809" s="76" t="s">
        <v>43</v>
      </c>
      <c r="K809" s="75">
        <v>3000000</v>
      </c>
      <c r="L809" s="76" t="s">
        <v>9</v>
      </c>
      <c r="M809" s="75">
        <v>3000000</v>
      </c>
      <c r="N809" s="76" t="s">
        <v>9</v>
      </c>
      <c r="O809" s="75">
        <v>3000000</v>
      </c>
      <c r="P809" s="76" t="s">
        <v>1819</v>
      </c>
      <c r="Q809" s="76" t="s">
        <v>1820</v>
      </c>
      <c r="R809" s="76" t="s">
        <v>1817</v>
      </c>
      <c r="S809" s="76" t="s">
        <v>10</v>
      </c>
      <c r="T809" s="76" t="s">
        <v>44</v>
      </c>
      <c r="U809" s="76" t="s">
        <v>13</v>
      </c>
      <c r="V809" s="76" t="s">
        <v>10</v>
      </c>
      <c r="W809" t="s">
        <v>10</v>
      </c>
    </row>
    <row r="810" spans="1:23" hidden="1" x14ac:dyDescent="0.2">
      <c r="A810" s="76" t="s">
        <v>1815</v>
      </c>
      <c r="B810" s="76" t="s">
        <v>1816</v>
      </c>
      <c r="C810" s="76" t="s">
        <v>10</v>
      </c>
      <c r="D810" s="76" t="s">
        <v>10</v>
      </c>
      <c r="E810" s="76" t="s">
        <v>1817</v>
      </c>
      <c r="F810" s="76" t="s">
        <v>1831</v>
      </c>
      <c r="G810" s="76" t="s">
        <v>344</v>
      </c>
      <c r="H810" s="123">
        <v>45671</v>
      </c>
      <c r="I810" s="123">
        <v>45671</v>
      </c>
      <c r="J810" s="76" t="s">
        <v>43</v>
      </c>
      <c r="K810" s="75">
        <v>-10000000</v>
      </c>
      <c r="L810" s="76" t="s">
        <v>9</v>
      </c>
      <c r="M810" s="75">
        <v>-10000000</v>
      </c>
      <c r="N810" s="76" t="s">
        <v>9</v>
      </c>
      <c r="O810" s="75">
        <v>-10000000</v>
      </c>
      <c r="P810" s="76" t="s">
        <v>1819</v>
      </c>
      <c r="Q810" s="76" t="s">
        <v>1820</v>
      </c>
      <c r="R810" s="76" t="s">
        <v>1817</v>
      </c>
      <c r="S810" s="76" t="s">
        <v>10</v>
      </c>
      <c r="T810" s="76" t="s">
        <v>44</v>
      </c>
      <c r="U810" s="76" t="s">
        <v>13</v>
      </c>
      <c r="V810" s="76" t="s">
        <v>10</v>
      </c>
      <c r="W810" t="s">
        <v>10</v>
      </c>
    </row>
    <row r="811" spans="1:23" hidden="1" x14ac:dyDescent="0.2">
      <c r="A811" s="76" t="s">
        <v>1815</v>
      </c>
      <c r="B811" s="76" t="s">
        <v>1816</v>
      </c>
      <c r="C811" s="76" t="s">
        <v>10</v>
      </c>
      <c r="D811" s="76" t="s">
        <v>10</v>
      </c>
      <c r="E811" s="76" t="s">
        <v>1817</v>
      </c>
      <c r="F811" s="76" t="s">
        <v>1832</v>
      </c>
      <c r="G811" s="76" t="s">
        <v>344</v>
      </c>
      <c r="H811" s="123">
        <v>45671</v>
      </c>
      <c r="I811" s="123">
        <v>45671</v>
      </c>
      <c r="J811" s="76" t="s">
        <v>43</v>
      </c>
      <c r="K811" s="75">
        <v>10000000</v>
      </c>
      <c r="L811" s="76" t="s">
        <v>9</v>
      </c>
      <c r="M811" s="75">
        <v>10000000</v>
      </c>
      <c r="N811" s="76" t="s">
        <v>9</v>
      </c>
      <c r="O811" s="75">
        <v>10000000</v>
      </c>
      <c r="P811" s="76" t="s">
        <v>1819</v>
      </c>
      <c r="Q811" s="76" t="s">
        <v>1820</v>
      </c>
      <c r="R811" s="76" t="s">
        <v>1817</v>
      </c>
      <c r="S811" s="76" t="s">
        <v>10</v>
      </c>
      <c r="T811" s="76" t="s">
        <v>44</v>
      </c>
      <c r="U811" s="76" t="s">
        <v>13</v>
      </c>
      <c r="V811" s="76" t="s">
        <v>10</v>
      </c>
      <c r="W811" t="s">
        <v>10</v>
      </c>
    </row>
    <row r="812" spans="1:23" hidden="1" x14ac:dyDescent="0.2">
      <c r="A812" s="76" t="s">
        <v>1815</v>
      </c>
      <c r="B812" s="76" t="s">
        <v>1816</v>
      </c>
      <c r="C812" s="76" t="s">
        <v>10</v>
      </c>
      <c r="D812" s="76" t="s">
        <v>10</v>
      </c>
      <c r="E812" s="76" t="s">
        <v>1817</v>
      </c>
      <c r="F812" s="76" t="s">
        <v>1833</v>
      </c>
      <c r="G812" s="76" t="s">
        <v>344</v>
      </c>
      <c r="H812" s="123">
        <v>45678</v>
      </c>
      <c r="I812" s="123">
        <v>45678</v>
      </c>
      <c r="J812" s="76" t="s">
        <v>43</v>
      </c>
      <c r="K812" s="75">
        <v>10000000</v>
      </c>
      <c r="L812" s="76" t="s">
        <v>9</v>
      </c>
      <c r="M812" s="75">
        <v>10000000</v>
      </c>
      <c r="N812" s="76" t="s">
        <v>9</v>
      </c>
      <c r="O812" s="75">
        <v>10000000</v>
      </c>
      <c r="P812" s="76" t="s">
        <v>1819</v>
      </c>
      <c r="Q812" s="76" t="s">
        <v>1820</v>
      </c>
      <c r="R812" s="76" t="s">
        <v>1817</v>
      </c>
      <c r="S812" s="76" t="s">
        <v>10</v>
      </c>
      <c r="T812" s="76" t="s">
        <v>44</v>
      </c>
      <c r="U812" s="76" t="s">
        <v>13</v>
      </c>
      <c r="V812" s="76" t="s">
        <v>10</v>
      </c>
      <c r="W812" t="s">
        <v>10</v>
      </c>
    </row>
    <row r="813" spans="1:23" hidden="1" x14ac:dyDescent="0.2">
      <c r="A813" s="76" t="s">
        <v>1815</v>
      </c>
      <c r="B813" s="76" t="s">
        <v>1816</v>
      </c>
      <c r="C813" s="76" t="s">
        <v>10</v>
      </c>
      <c r="D813" s="76" t="s">
        <v>10</v>
      </c>
      <c r="E813" s="76" t="s">
        <v>1817</v>
      </c>
      <c r="F813" s="76" t="s">
        <v>1834</v>
      </c>
      <c r="G813" s="76" t="s">
        <v>344</v>
      </c>
      <c r="H813" s="123">
        <v>45678</v>
      </c>
      <c r="I813" s="123">
        <v>45678</v>
      </c>
      <c r="J813" s="76" t="s">
        <v>43</v>
      </c>
      <c r="K813" s="75">
        <v>10000000</v>
      </c>
      <c r="L813" s="76" t="s">
        <v>9</v>
      </c>
      <c r="M813" s="75">
        <v>10000000</v>
      </c>
      <c r="N813" s="76" t="s">
        <v>9</v>
      </c>
      <c r="O813" s="75">
        <v>10000000</v>
      </c>
      <c r="P813" s="76" t="s">
        <v>1819</v>
      </c>
      <c r="Q813" s="76" t="s">
        <v>1820</v>
      </c>
      <c r="R813" s="76" t="s">
        <v>1817</v>
      </c>
      <c r="S813" s="76" t="s">
        <v>10</v>
      </c>
      <c r="T813" s="76" t="s">
        <v>44</v>
      </c>
      <c r="U813" s="76" t="s">
        <v>13</v>
      </c>
      <c r="V813" s="76" t="s">
        <v>10</v>
      </c>
      <c r="W813" t="s">
        <v>10</v>
      </c>
    </row>
    <row r="814" spans="1:23" hidden="1" x14ac:dyDescent="0.2">
      <c r="A814" s="76" t="s">
        <v>1815</v>
      </c>
      <c r="B814" s="76" t="s">
        <v>1816</v>
      </c>
      <c r="C814" s="76" t="s">
        <v>10</v>
      </c>
      <c r="D814" s="76" t="s">
        <v>10</v>
      </c>
      <c r="E814" s="76" t="s">
        <v>1817</v>
      </c>
      <c r="F814" s="76" t="s">
        <v>1835</v>
      </c>
      <c r="G814" s="76" t="s">
        <v>344</v>
      </c>
      <c r="H814" s="123">
        <v>45680</v>
      </c>
      <c r="I814" s="123">
        <v>45680</v>
      </c>
      <c r="J814" s="76" t="s">
        <v>43</v>
      </c>
      <c r="K814" s="75">
        <v>10000000</v>
      </c>
      <c r="L814" s="76" t="s">
        <v>9</v>
      </c>
      <c r="M814" s="75">
        <v>10000000</v>
      </c>
      <c r="N814" s="76" t="s">
        <v>9</v>
      </c>
      <c r="O814" s="75">
        <v>10000000</v>
      </c>
      <c r="P814" s="76" t="s">
        <v>1819</v>
      </c>
      <c r="Q814" s="76" t="s">
        <v>1820</v>
      </c>
      <c r="R814" s="76" t="s">
        <v>1817</v>
      </c>
      <c r="S814" s="76" t="s">
        <v>10</v>
      </c>
      <c r="T814" s="76" t="s">
        <v>44</v>
      </c>
      <c r="U814" s="76" t="s">
        <v>13</v>
      </c>
      <c r="V814" s="76" t="s">
        <v>10</v>
      </c>
      <c r="W814" t="s">
        <v>10</v>
      </c>
    </row>
    <row r="815" spans="1:23" hidden="1" x14ac:dyDescent="0.2">
      <c r="A815" s="76" t="s">
        <v>1815</v>
      </c>
      <c r="B815" s="76" t="s">
        <v>1816</v>
      </c>
      <c r="C815" s="76" t="s">
        <v>10</v>
      </c>
      <c r="D815" s="76" t="s">
        <v>10</v>
      </c>
      <c r="E815" s="76" t="s">
        <v>1817</v>
      </c>
      <c r="F815" s="76" t="s">
        <v>1836</v>
      </c>
      <c r="G815" s="76" t="s">
        <v>344</v>
      </c>
      <c r="H815" s="123">
        <v>45680</v>
      </c>
      <c r="I815" s="123">
        <v>45680</v>
      </c>
      <c r="J815" s="76" t="s">
        <v>43</v>
      </c>
      <c r="K815" s="75">
        <v>5000000</v>
      </c>
      <c r="L815" s="76" t="s">
        <v>9</v>
      </c>
      <c r="M815" s="75">
        <v>5000000</v>
      </c>
      <c r="N815" s="76" t="s">
        <v>9</v>
      </c>
      <c r="O815" s="75">
        <v>5000000</v>
      </c>
      <c r="P815" s="76" t="s">
        <v>1819</v>
      </c>
      <c r="Q815" s="76" t="s">
        <v>1820</v>
      </c>
      <c r="R815" s="76" t="s">
        <v>1817</v>
      </c>
      <c r="S815" s="76" t="s">
        <v>10</v>
      </c>
      <c r="T815" s="76" t="s">
        <v>44</v>
      </c>
      <c r="U815" s="76" t="s">
        <v>13</v>
      </c>
      <c r="V815" s="76" t="s">
        <v>10</v>
      </c>
      <c r="W815" t="s">
        <v>10</v>
      </c>
    </row>
    <row r="816" spans="1:23" hidden="1" x14ac:dyDescent="0.2">
      <c r="A816" s="76" t="s">
        <v>1815</v>
      </c>
      <c r="B816" s="76" t="s">
        <v>1816</v>
      </c>
      <c r="C816" s="76" t="s">
        <v>10</v>
      </c>
      <c r="D816" s="76" t="s">
        <v>10</v>
      </c>
      <c r="E816" s="76" t="s">
        <v>1817</v>
      </c>
      <c r="F816" s="76" t="s">
        <v>1837</v>
      </c>
      <c r="G816" s="76" t="s">
        <v>344</v>
      </c>
      <c r="H816" s="123">
        <v>45680</v>
      </c>
      <c r="I816" s="123">
        <v>45680</v>
      </c>
      <c r="J816" s="76" t="s">
        <v>43</v>
      </c>
      <c r="K816" s="75">
        <v>2800000</v>
      </c>
      <c r="L816" s="76" t="s">
        <v>9</v>
      </c>
      <c r="M816" s="75">
        <v>2800000</v>
      </c>
      <c r="N816" s="76" t="s">
        <v>9</v>
      </c>
      <c r="O816" s="75">
        <v>2800000</v>
      </c>
      <c r="P816" s="76" t="s">
        <v>1819</v>
      </c>
      <c r="Q816" s="76" t="s">
        <v>1820</v>
      </c>
      <c r="R816" s="76" t="s">
        <v>1817</v>
      </c>
      <c r="S816" s="76" t="s">
        <v>10</v>
      </c>
      <c r="T816" s="76" t="s">
        <v>44</v>
      </c>
      <c r="U816" s="76" t="s">
        <v>13</v>
      </c>
      <c r="V816" s="76" t="s">
        <v>10</v>
      </c>
      <c r="W816" t="s">
        <v>10</v>
      </c>
    </row>
    <row r="817" spans="1:23" hidden="1" x14ac:dyDescent="0.2">
      <c r="A817" s="76" t="s">
        <v>1838</v>
      </c>
      <c r="B817" s="76" t="s">
        <v>1839</v>
      </c>
      <c r="C817" s="76" t="s">
        <v>10</v>
      </c>
      <c r="D817" s="76" t="s">
        <v>10</v>
      </c>
      <c r="E817" s="76" t="s">
        <v>1840</v>
      </c>
      <c r="F817" s="76" t="s">
        <v>1841</v>
      </c>
      <c r="G817" s="76" t="s">
        <v>344</v>
      </c>
      <c r="H817" s="123">
        <v>45681</v>
      </c>
      <c r="I817" s="123">
        <v>45681</v>
      </c>
      <c r="J817" s="76" t="s">
        <v>43</v>
      </c>
      <c r="K817" s="75">
        <v>-2500000</v>
      </c>
      <c r="L817" s="76" t="s">
        <v>9</v>
      </c>
      <c r="M817" s="75">
        <v>-2500000</v>
      </c>
      <c r="N817" s="76" t="s">
        <v>9</v>
      </c>
      <c r="O817" s="75">
        <v>-2500000</v>
      </c>
      <c r="P817" s="76" t="s">
        <v>1819</v>
      </c>
      <c r="Q817" s="76" t="s">
        <v>1842</v>
      </c>
      <c r="R817" s="76" t="s">
        <v>1840</v>
      </c>
      <c r="S817" s="76" t="s">
        <v>10</v>
      </c>
      <c r="T817" s="76" t="s">
        <v>44</v>
      </c>
      <c r="U817" s="76" t="s">
        <v>13</v>
      </c>
      <c r="V817" s="76" t="s">
        <v>10</v>
      </c>
      <c r="W817" t="s">
        <v>10</v>
      </c>
    </row>
    <row r="818" spans="1:23" hidden="1" x14ac:dyDescent="0.2">
      <c r="A818" s="76" t="s">
        <v>1838</v>
      </c>
      <c r="B818" s="76" t="s">
        <v>1839</v>
      </c>
      <c r="C818" s="76" t="s">
        <v>10</v>
      </c>
      <c r="D818" s="76" t="s">
        <v>10</v>
      </c>
      <c r="E818" s="76" t="s">
        <v>1840</v>
      </c>
      <c r="F818" s="76" t="s">
        <v>1843</v>
      </c>
      <c r="G818" s="76" t="s">
        <v>344</v>
      </c>
      <c r="H818" s="123">
        <v>45693</v>
      </c>
      <c r="I818" s="123">
        <v>45693</v>
      </c>
      <c r="J818" s="76" t="s">
        <v>43</v>
      </c>
      <c r="K818" s="75">
        <v>2500000</v>
      </c>
      <c r="L818" s="76" t="s">
        <v>9</v>
      </c>
      <c r="M818" s="75">
        <v>2500000</v>
      </c>
      <c r="N818" s="76" t="s">
        <v>9</v>
      </c>
      <c r="O818" s="75">
        <v>2500000</v>
      </c>
      <c r="P818" s="76" t="s">
        <v>1819</v>
      </c>
      <c r="Q818" s="76" t="s">
        <v>1842</v>
      </c>
      <c r="R818" s="76" t="s">
        <v>1840</v>
      </c>
      <c r="S818" s="76" t="s">
        <v>10</v>
      </c>
      <c r="T818" s="76" t="s">
        <v>44</v>
      </c>
      <c r="U818" s="76" t="s">
        <v>17</v>
      </c>
      <c r="V818" s="76" t="s">
        <v>10</v>
      </c>
      <c r="W818" t="s">
        <v>10</v>
      </c>
    </row>
    <row r="819" spans="1:23" hidden="1" x14ac:dyDescent="0.2">
      <c r="A819" s="76" t="s">
        <v>1838</v>
      </c>
      <c r="B819" s="76" t="s">
        <v>1839</v>
      </c>
      <c r="C819" s="76" t="s">
        <v>10</v>
      </c>
      <c r="D819" s="76" t="s">
        <v>10</v>
      </c>
      <c r="E819" s="76" t="s">
        <v>1840</v>
      </c>
      <c r="F819" s="76" t="s">
        <v>1844</v>
      </c>
      <c r="G819" s="76" t="s">
        <v>344</v>
      </c>
      <c r="H819" s="123">
        <v>45706</v>
      </c>
      <c r="I819" s="123">
        <v>45706</v>
      </c>
      <c r="J819" s="76" t="s">
        <v>43</v>
      </c>
      <c r="K819" s="75">
        <v>3200000</v>
      </c>
      <c r="L819" s="76" t="s">
        <v>9</v>
      </c>
      <c r="M819" s="75">
        <v>3200000</v>
      </c>
      <c r="N819" s="76" t="s">
        <v>9</v>
      </c>
      <c r="O819" s="75">
        <v>3200000</v>
      </c>
      <c r="P819" s="76" t="s">
        <v>1819</v>
      </c>
      <c r="Q819" s="76" t="s">
        <v>1842</v>
      </c>
      <c r="R819" s="76" t="s">
        <v>1840</v>
      </c>
      <c r="S819" s="76" t="s">
        <v>10</v>
      </c>
      <c r="T819" s="76" t="s">
        <v>44</v>
      </c>
      <c r="U819" s="76" t="s">
        <v>17</v>
      </c>
      <c r="V819" s="76" t="s">
        <v>10</v>
      </c>
      <c r="W819" t="s">
        <v>10</v>
      </c>
    </row>
    <row r="820" spans="1:23" hidden="1" x14ac:dyDescent="0.2">
      <c r="A820" s="76" t="s">
        <v>1838</v>
      </c>
      <c r="B820" s="76" t="s">
        <v>1839</v>
      </c>
      <c r="C820" s="76" t="s">
        <v>10</v>
      </c>
      <c r="D820" s="76" t="s">
        <v>10</v>
      </c>
      <c r="E820" s="76" t="s">
        <v>1840</v>
      </c>
      <c r="F820" s="76" t="s">
        <v>1845</v>
      </c>
      <c r="G820" s="76" t="s">
        <v>344</v>
      </c>
      <c r="H820" s="123">
        <v>45720</v>
      </c>
      <c r="I820" s="123">
        <v>45720</v>
      </c>
      <c r="J820" s="76" t="s">
        <v>43</v>
      </c>
      <c r="K820" s="75">
        <v>-500000</v>
      </c>
      <c r="L820" s="76" t="s">
        <v>9</v>
      </c>
      <c r="M820" s="75">
        <v>-500000</v>
      </c>
      <c r="N820" s="76" t="s">
        <v>9</v>
      </c>
      <c r="O820" s="75">
        <v>-500000</v>
      </c>
      <c r="P820" s="76" t="s">
        <v>1819</v>
      </c>
      <c r="Q820" s="76" t="s">
        <v>1842</v>
      </c>
      <c r="R820" s="76" t="s">
        <v>1840</v>
      </c>
      <c r="S820" s="76" t="s">
        <v>10</v>
      </c>
      <c r="T820" s="76" t="s">
        <v>44</v>
      </c>
      <c r="U820" s="76" t="s">
        <v>21</v>
      </c>
      <c r="V820" s="76" t="s">
        <v>10</v>
      </c>
      <c r="W820" t="s">
        <v>10</v>
      </c>
    </row>
    <row r="821" spans="1:23" hidden="1" x14ac:dyDescent="0.2">
      <c r="A821" s="76" t="s">
        <v>1838</v>
      </c>
      <c r="B821" s="76" t="s">
        <v>1839</v>
      </c>
      <c r="C821" s="76" t="s">
        <v>10</v>
      </c>
      <c r="D821" s="76" t="s">
        <v>10</v>
      </c>
      <c r="E821" s="76" t="s">
        <v>1840</v>
      </c>
      <c r="F821" s="76" t="s">
        <v>1846</v>
      </c>
      <c r="G821" s="76" t="s">
        <v>344</v>
      </c>
      <c r="H821" s="123">
        <v>45747</v>
      </c>
      <c r="I821" s="123">
        <v>45747</v>
      </c>
      <c r="J821" s="76" t="s">
        <v>43</v>
      </c>
      <c r="K821" s="75">
        <v>500000</v>
      </c>
      <c r="L821" s="76" t="s">
        <v>9</v>
      </c>
      <c r="M821" s="75">
        <v>500000</v>
      </c>
      <c r="N821" s="76" t="s">
        <v>9</v>
      </c>
      <c r="O821" s="75">
        <v>500000</v>
      </c>
      <c r="P821" s="76" t="s">
        <v>1819</v>
      </c>
      <c r="Q821" s="76" t="s">
        <v>1842</v>
      </c>
      <c r="R821" s="76" t="s">
        <v>1840</v>
      </c>
      <c r="S821" s="76" t="s">
        <v>10</v>
      </c>
      <c r="T821" s="76" t="s">
        <v>44</v>
      </c>
      <c r="U821" s="76" t="s">
        <v>21</v>
      </c>
      <c r="V821" s="76" t="s">
        <v>10</v>
      </c>
      <c r="W821" t="s">
        <v>10</v>
      </c>
    </row>
    <row r="822" spans="1:23" hidden="1" x14ac:dyDescent="0.2">
      <c r="A822" s="76" t="s">
        <v>1838</v>
      </c>
      <c r="B822" s="76" t="s">
        <v>1839</v>
      </c>
      <c r="C822" s="76" t="s">
        <v>10</v>
      </c>
      <c r="D822" s="76" t="s">
        <v>10</v>
      </c>
      <c r="E822" s="76" t="s">
        <v>1840</v>
      </c>
      <c r="F822" s="76" t="s">
        <v>1847</v>
      </c>
      <c r="G822" s="76" t="s">
        <v>344</v>
      </c>
      <c r="H822" s="123">
        <v>45748</v>
      </c>
      <c r="I822" s="123">
        <v>45748</v>
      </c>
      <c r="J822" s="76" t="s">
        <v>43</v>
      </c>
      <c r="K822" s="75">
        <v>-500000</v>
      </c>
      <c r="L822" s="76" t="s">
        <v>9</v>
      </c>
      <c r="M822" s="75">
        <v>-500000</v>
      </c>
      <c r="N822" s="76" t="s">
        <v>9</v>
      </c>
      <c r="O822" s="75">
        <v>-500000</v>
      </c>
      <c r="P822" s="76" t="s">
        <v>1819</v>
      </c>
      <c r="Q822" s="76" t="s">
        <v>1842</v>
      </c>
      <c r="R822" s="76" t="s">
        <v>1840</v>
      </c>
      <c r="S822" s="76" t="s">
        <v>10</v>
      </c>
      <c r="T822" s="76" t="s">
        <v>44</v>
      </c>
      <c r="U822" s="76" t="s">
        <v>25</v>
      </c>
      <c r="V822" s="76" t="s">
        <v>10</v>
      </c>
      <c r="W822" t="s">
        <v>10</v>
      </c>
    </row>
    <row r="823" spans="1:23" hidden="1" x14ac:dyDescent="0.2">
      <c r="A823" s="76" t="s">
        <v>1838</v>
      </c>
      <c r="B823" s="76" t="s">
        <v>1839</v>
      </c>
      <c r="C823" s="76" t="s">
        <v>10</v>
      </c>
      <c r="D823" s="76" t="s">
        <v>10</v>
      </c>
      <c r="E823" s="76" t="s">
        <v>1840</v>
      </c>
      <c r="F823" s="76" t="s">
        <v>1848</v>
      </c>
      <c r="G823" s="76" t="s">
        <v>344</v>
      </c>
      <c r="H823" s="123">
        <v>45776</v>
      </c>
      <c r="I823" s="123">
        <v>45776</v>
      </c>
      <c r="J823" s="76" t="s">
        <v>43</v>
      </c>
      <c r="K823" s="75">
        <v>500000</v>
      </c>
      <c r="L823" s="76" t="s">
        <v>9</v>
      </c>
      <c r="M823" s="75">
        <v>500000</v>
      </c>
      <c r="N823" s="76" t="s">
        <v>9</v>
      </c>
      <c r="O823" s="75">
        <v>500000</v>
      </c>
      <c r="P823" s="76" t="s">
        <v>1819</v>
      </c>
      <c r="Q823" s="76" t="s">
        <v>1842</v>
      </c>
      <c r="R823" s="76" t="s">
        <v>1840</v>
      </c>
      <c r="S823" s="76" t="s">
        <v>10</v>
      </c>
      <c r="T823" s="76" t="s">
        <v>44</v>
      </c>
      <c r="U823" s="76" t="s">
        <v>25</v>
      </c>
      <c r="V823" s="76" t="s">
        <v>10</v>
      </c>
      <c r="W823" t="s">
        <v>10</v>
      </c>
    </row>
    <row r="824" spans="1:23" hidden="1" x14ac:dyDescent="0.2">
      <c r="A824" s="76" t="s">
        <v>1838</v>
      </c>
      <c r="B824" s="76" t="s">
        <v>1839</v>
      </c>
      <c r="C824" s="76" t="s">
        <v>10</v>
      </c>
      <c r="D824" s="76" t="s">
        <v>10</v>
      </c>
      <c r="E824" s="76" t="s">
        <v>1840</v>
      </c>
      <c r="F824" s="76" t="s">
        <v>1849</v>
      </c>
      <c r="G824" s="76" t="s">
        <v>344</v>
      </c>
      <c r="H824" s="123">
        <v>45783</v>
      </c>
      <c r="I824" s="123">
        <v>45783</v>
      </c>
      <c r="J824" s="76" t="s">
        <v>43</v>
      </c>
      <c r="K824" s="75">
        <v>-520000</v>
      </c>
      <c r="L824" s="76" t="s">
        <v>9</v>
      </c>
      <c r="M824" s="75">
        <v>-520000</v>
      </c>
      <c r="N824" s="76" t="s">
        <v>9</v>
      </c>
      <c r="O824" s="75">
        <v>-520000</v>
      </c>
      <c r="P824" s="76" t="s">
        <v>1819</v>
      </c>
      <c r="Q824" s="76" t="s">
        <v>1842</v>
      </c>
      <c r="R824" s="76" t="s">
        <v>1840</v>
      </c>
      <c r="S824" s="76" t="s">
        <v>10</v>
      </c>
      <c r="T824" s="76" t="s">
        <v>44</v>
      </c>
      <c r="U824" s="76" t="s">
        <v>29</v>
      </c>
      <c r="V824" s="76" t="s">
        <v>10</v>
      </c>
      <c r="W824" t="s">
        <v>10</v>
      </c>
    </row>
    <row r="825" spans="1:23" hidden="1" x14ac:dyDescent="0.2">
      <c r="A825" s="76" t="s">
        <v>1838</v>
      </c>
      <c r="B825" s="76" t="s">
        <v>1839</v>
      </c>
      <c r="C825" s="76" t="s">
        <v>10</v>
      </c>
      <c r="D825" s="76" t="s">
        <v>10</v>
      </c>
      <c r="E825" s="76" t="s">
        <v>1840</v>
      </c>
      <c r="F825" s="76" t="s">
        <v>1850</v>
      </c>
      <c r="G825" s="76" t="s">
        <v>344</v>
      </c>
      <c r="H825" s="123">
        <v>45834</v>
      </c>
      <c r="I825" s="123">
        <v>45834</v>
      </c>
      <c r="J825" s="76" t="s">
        <v>43</v>
      </c>
      <c r="K825" s="75">
        <v>520000</v>
      </c>
      <c r="L825" s="76" t="s">
        <v>9</v>
      </c>
      <c r="M825" s="75">
        <v>520000</v>
      </c>
      <c r="N825" s="76" t="s">
        <v>9</v>
      </c>
      <c r="O825" s="75">
        <v>520000</v>
      </c>
      <c r="P825" s="76" t="s">
        <v>1819</v>
      </c>
      <c r="Q825" s="76" t="s">
        <v>1842</v>
      </c>
      <c r="R825" s="76" t="s">
        <v>1840</v>
      </c>
      <c r="S825" s="76" t="s">
        <v>10</v>
      </c>
      <c r="T825" s="76" t="s">
        <v>44</v>
      </c>
      <c r="U825" s="76" t="s">
        <v>34</v>
      </c>
      <c r="V825" s="76" t="s">
        <v>10</v>
      </c>
      <c r="W825" t="s">
        <v>10</v>
      </c>
    </row>
    <row r="826" spans="1:23" hidden="1" x14ac:dyDescent="0.2">
      <c r="A826" s="76" t="s">
        <v>1838</v>
      </c>
      <c r="B826" s="76" t="s">
        <v>1839</v>
      </c>
      <c r="C826" s="76" t="s">
        <v>10</v>
      </c>
      <c r="D826" s="76" t="s">
        <v>10</v>
      </c>
      <c r="E826" s="76" t="s">
        <v>1840</v>
      </c>
      <c r="F826" s="76" t="s">
        <v>1851</v>
      </c>
      <c r="G826" s="76" t="s">
        <v>344</v>
      </c>
      <c r="H826" s="123">
        <v>45835</v>
      </c>
      <c r="I826" s="123">
        <v>45835</v>
      </c>
      <c r="J826" s="76" t="s">
        <v>43</v>
      </c>
      <c r="K826" s="75">
        <v>-550000</v>
      </c>
      <c r="L826" s="76" t="s">
        <v>9</v>
      </c>
      <c r="M826" s="75">
        <v>-550000</v>
      </c>
      <c r="N826" s="76" t="s">
        <v>9</v>
      </c>
      <c r="O826" s="75">
        <v>-550000</v>
      </c>
      <c r="P826" s="76" t="s">
        <v>1819</v>
      </c>
      <c r="Q826" s="76" t="s">
        <v>1842</v>
      </c>
      <c r="R826" s="76" t="s">
        <v>1840</v>
      </c>
      <c r="S826" s="76" t="s">
        <v>10</v>
      </c>
      <c r="T826" s="76" t="s">
        <v>44</v>
      </c>
      <c r="U826" s="76" t="s">
        <v>34</v>
      </c>
      <c r="V826" s="76" t="s">
        <v>10</v>
      </c>
      <c r="W826" t="s">
        <v>10</v>
      </c>
    </row>
    <row r="827" spans="1:23" hidden="1" x14ac:dyDescent="0.2">
      <c r="A827" s="76" t="s">
        <v>1852</v>
      </c>
      <c r="B827" s="76" t="s">
        <v>1853</v>
      </c>
      <c r="C827" s="76" t="s">
        <v>10</v>
      </c>
      <c r="D827" s="76" t="s">
        <v>10</v>
      </c>
      <c r="E827" s="76" t="s">
        <v>1854</v>
      </c>
      <c r="F827" s="76" t="s">
        <v>1855</v>
      </c>
      <c r="G827" s="76" t="s">
        <v>344</v>
      </c>
      <c r="H827" s="123">
        <v>45685</v>
      </c>
      <c r="I827" s="123">
        <v>45685</v>
      </c>
      <c r="J827" s="76" t="s">
        <v>43</v>
      </c>
      <c r="K827" s="75">
        <v>-680000</v>
      </c>
      <c r="L827" s="76" t="s">
        <v>9</v>
      </c>
      <c r="M827" s="75">
        <v>-680000</v>
      </c>
      <c r="N827" s="76" t="s">
        <v>9</v>
      </c>
      <c r="O827" s="75">
        <v>-680000</v>
      </c>
      <c r="P827" s="76" t="s">
        <v>1819</v>
      </c>
      <c r="Q827" s="76" t="s">
        <v>1856</v>
      </c>
      <c r="R827" s="76" t="s">
        <v>1854</v>
      </c>
      <c r="S827" s="76" t="s">
        <v>10</v>
      </c>
      <c r="T827" s="76" t="s">
        <v>44</v>
      </c>
      <c r="U827" s="76" t="s">
        <v>13</v>
      </c>
      <c r="V827" s="76" t="s">
        <v>10</v>
      </c>
      <c r="W827" t="s">
        <v>10</v>
      </c>
    </row>
    <row r="828" spans="1:23" hidden="1" x14ac:dyDescent="0.2">
      <c r="A828" s="76" t="s">
        <v>1852</v>
      </c>
      <c r="B828" s="76" t="s">
        <v>1853</v>
      </c>
      <c r="C828" s="76" t="s">
        <v>10</v>
      </c>
      <c r="D828" s="76" t="s">
        <v>10</v>
      </c>
      <c r="E828" s="76" t="s">
        <v>1854</v>
      </c>
      <c r="F828" s="76" t="s">
        <v>1857</v>
      </c>
      <c r="G828" s="76" t="s">
        <v>344</v>
      </c>
      <c r="H828" s="123">
        <v>45692</v>
      </c>
      <c r="I828" s="123">
        <v>45692</v>
      </c>
      <c r="J828" s="76" t="s">
        <v>43</v>
      </c>
      <c r="K828" s="75">
        <v>-600000</v>
      </c>
      <c r="L828" s="76" t="s">
        <v>9</v>
      </c>
      <c r="M828" s="75">
        <v>-600000</v>
      </c>
      <c r="N828" s="76" t="s">
        <v>9</v>
      </c>
      <c r="O828" s="75">
        <v>-600000</v>
      </c>
      <c r="P828" s="76" t="s">
        <v>1819</v>
      </c>
      <c r="Q828" s="76" t="s">
        <v>1856</v>
      </c>
      <c r="R828" s="76" t="s">
        <v>1854</v>
      </c>
      <c r="S828" s="76" t="s">
        <v>10</v>
      </c>
      <c r="T828" s="76" t="s">
        <v>44</v>
      </c>
      <c r="U828" s="76" t="s">
        <v>17</v>
      </c>
      <c r="V828" s="76" t="s">
        <v>10</v>
      </c>
      <c r="W828" t="s">
        <v>10</v>
      </c>
    </row>
    <row r="829" spans="1:23" hidden="1" x14ac:dyDescent="0.2">
      <c r="A829" s="76" t="s">
        <v>1852</v>
      </c>
      <c r="B829" s="76" t="s">
        <v>1853</v>
      </c>
      <c r="C829" s="76" t="s">
        <v>10</v>
      </c>
      <c r="D829" s="76" t="s">
        <v>10</v>
      </c>
      <c r="E829" s="76" t="s">
        <v>1854</v>
      </c>
      <c r="F829" s="76" t="s">
        <v>1858</v>
      </c>
      <c r="G829" s="76" t="s">
        <v>344</v>
      </c>
      <c r="H829" s="123">
        <v>45692</v>
      </c>
      <c r="I829" s="123">
        <v>45692</v>
      </c>
      <c r="J829" s="76" t="s">
        <v>43</v>
      </c>
      <c r="K829" s="75">
        <v>680000</v>
      </c>
      <c r="L829" s="76" t="s">
        <v>9</v>
      </c>
      <c r="M829" s="75">
        <v>680000</v>
      </c>
      <c r="N829" s="76" t="s">
        <v>9</v>
      </c>
      <c r="O829" s="75">
        <v>680000</v>
      </c>
      <c r="P829" s="76" t="s">
        <v>1819</v>
      </c>
      <c r="Q829" s="76" t="s">
        <v>1856</v>
      </c>
      <c r="R829" s="76" t="s">
        <v>1854</v>
      </c>
      <c r="S829" s="76" t="s">
        <v>10</v>
      </c>
      <c r="T829" s="76" t="s">
        <v>44</v>
      </c>
      <c r="U829" s="76" t="s">
        <v>17</v>
      </c>
      <c r="V829" s="76" t="s">
        <v>10</v>
      </c>
      <c r="W829" t="s">
        <v>10</v>
      </c>
    </row>
    <row r="830" spans="1:23" hidden="1" x14ac:dyDescent="0.2">
      <c r="A830" s="76" t="s">
        <v>1852</v>
      </c>
      <c r="B830" s="76" t="s">
        <v>1853</v>
      </c>
      <c r="C830" s="76" t="s">
        <v>10</v>
      </c>
      <c r="D830" s="76" t="s">
        <v>10</v>
      </c>
      <c r="E830" s="76" t="s">
        <v>1854</v>
      </c>
      <c r="F830" s="76" t="s">
        <v>1859</v>
      </c>
      <c r="G830" s="76" t="s">
        <v>344</v>
      </c>
      <c r="H830" s="123">
        <v>45699</v>
      </c>
      <c r="I830" s="123">
        <v>45699</v>
      </c>
      <c r="J830" s="76" t="s">
        <v>43</v>
      </c>
      <c r="K830" s="75">
        <v>-600000</v>
      </c>
      <c r="L830" s="76" t="s">
        <v>9</v>
      </c>
      <c r="M830" s="75">
        <v>-600000</v>
      </c>
      <c r="N830" s="76" t="s">
        <v>9</v>
      </c>
      <c r="O830" s="75">
        <v>-600000</v>
      </c>
      <c r="P830" s="76" t="s">
        <v>1819</v>
      </c>
      <c r="Q830" s="76" t="s">
        <v>1856</v>
      </c>
      <c r="R830" s="76" t="s">
        <v>1854</v>
      </c>
      <c r="S830" s="76" t="s">
        <v>10</v>
      </c>
      <c r="T830" s="76" t="s">
        <v>44</v>
      </c>
      <c r="U830" s="76" t="s">
        <v>17</v>
      </c>
      <c r="V830" s="76" t="s">
        <v>10</v>
      </c>
      <c r="W830" t="s">
        <v>10</v>
      </c>
    </row>
    <row r="831" spans="1:23" hidden="1" x14ac:dyDescent="0.2">
      <c r="A831" s="76" t="s">
        <v>1852</v>
      </c>
      <c r="B831" s="76" t="s">
        <v>1853</v>
      </c>
      <c r="C831" s="76" t="s">
        <v>10</v>
      </c>
      <c r="D831" s="76" t="s">
        <v>10</v>
      </c>
      <c r="E831" s="76" t="s">
        <v>1854</v>
      </c>
      <c r="F831" s="76" t="s">
        <v>1860</v>
      </c>
      <c r="G831" s="76" t="s">
        <v>344</v>
      </c>
      <c r="H831" s="123">
        <v>45699</v>
      </c>
      <c r="I831" s="123">
        <v>45699</v>
      </c>
      <c r="J831" s="76" t="s">
        <v>43</v>
      </c>
      <c r="K831" s="75">
        <v>600000</v>
      </c>
      <c r="L831" s="76" t="s">
        <v>9</v>
      </c>
      <c r="M831" s="75">
        <v>600000</v>
      </c>
      <c r="N831" s="76" t="s">
        <v>9</v>
      </c>
      <c r="O831" s="75">
        <v>600000</v>
      </c>
      <c r="P831" s="76" t="s">
        <v>1819</v>
      </c>
      <c r="Q831" s="76" t="s">
        <v>1856</v>
      </c>
      <c r="R831" s="76" t="s">
        <v>1854</v>
      </c>
      <c r="S831" s="76" t="s">
        <v>10</v>
      </c>
      <c r="T831" s="76" t="s">
        <v>44</v>
      </c>
      <c r="U831" s="76" t="s">
        <v>17</v>
      </c>
      <c r="V831" s="76" t="s">
        <v>10</v>
      </c>
      <c r="W831" t="s">
        <v>10</v>
      </c>
    </row>
    <row r="832" spans="1:23" hidden="1" x14ac:dyDescent="0.2">
      <c r="A832" s="76" t="s">
        <v>1852</v>
      </c>
      <c r="B832" s="76" t="s">
        <v>1853</v>
      </c>
      <c r="C832" s="76" t="s">
        <v>10</v>
      </c>
      <c r="D832" s="76" t="s">
        <v>10</v>
      </c>
      <c r="E832" s="76" t="s">
        <v>1854</v>
      </c>
      <c r="F832" s="76" t="s">
        <v>1861</v>
      </c>
      <c r="G832" s="76" t="s">
        <v>344</v>
      </c>
      <c r="H832" s="123">
        <v>45706</v>
      </c>
      <c r="I832" s="123">
        <v>45706</v>
      </c>
      <c r="J832" s="76" t="s">
        <v>43</v>
      </c>
      <c r="K832" s="75">
        <v>-570000</v>
      </c>
      <c r="L832" s="76" t="s">
        <v>9</v>
      </c>
      <c r="M832" s="75">
        <v>-570000</v>
      </c>
      <c r="N832" s="76" t="s">
        <v>9</v>
      </c>
      <c r="O832" s="75">
        <v>-570000</v>
      </c>
      <c r="P832" s="76" t="s">
        <v>1819</v>
      </c>
      <c r="Q832" s="76" t="s">
        <v>1856</v>
      </c>
      <c r="R832" s="76" t="s">
        <v>1854</v>
      </c>
      <c r="S832" s="76" t="s">
        <v>10</v>
      </c>
      <c r="T832" s="76" t="s">
        <v>44</v>
      </c>
      <c r="U832" s="76" t="s">
        <v>17</v>
      </c>
      <c r="V832" s="76" t="s">
        <v>10</v>
      </c>
      <c r="W832" t="s">
        <v>10</v>
      </c>
    </row>
    <row r="833" spans="1:23" hidden="1" x14ac:dyDescent="0.2">
      <c r="A833" s="76" t="s">
        <v>1852</v>
      </c>
      <c r="B833" s="76" t="s">
        <v>1853</v>
      </c>
      <c r="C833" s="76" t="s">
        <v>10</v>
      </c>
      <c r="D833" s="76" t="s">
        <v>10</v>
      </c>
      <c r="E833" s="76" t="s">
        <v>1854</v>
      </c>
      <c r="F833" s="76" t="s">
        <v>1862</v>
      </c>
      <c r="G833" s="76" t="s">
        <v>344</v>
      </c>
      <c r="H833" s="123">
        <v>45706</v>
      </c>
      <c r="I833" s="123">
        <v>45706</v>
      </c>
      <c r="J833" s="76" t="s">
        <v>43</v>
      </c>
      <c r="K833" s="75">
        <v>600000</v>
      </c>
      <c r="L833" s="76" t="s">
        <v>9</v>
      </c>
      <c r="M833" s="75">
        <v>600000</v>
      </c>
      <c r="N833" s="76" t="s">
        <v>9</v>
      </c>
      <c r="O833" s="75">
        <v>600000</v>
      </c>
      <c r="P833" s="76" t="s">
        <v>1819</v>
      </c>
      <c r="Q833" s="76" t="s">
        <v>1856</v>
      </c>
      <c r="R833" s="76" t="s">
        <v>1854</v>
      </c>
      <c r="S833" s="76" t="s">
        <v>10</v>
      </c>
      <c r="T833" s="76" t="s">
        <v>44</v>
      </c>
      <c r="U833" s="76" t="s">
        <v>17</v>
      </c>
      <c r="V833" s="76" t="s">
        <v>10</v>
      </c>
      <c r="W833" t="s">
        <v>10</v>
      </c>
    </row>
    <row r="834" spans="1:23" hidden="1" x14ac:dyDescent="0.2">
      <c r="A834" s="76" t="s">
        <v>1852</v>
      </c>
      <c r="B834" s="76" t="s">
        <v>1853</v>
      </c>
      <c r="C834" s="76" t="s">
        <v>10</v>
      </c>
      <c r="D834" s="76" t="s">
        <v>10</v>
      </c>
      <c r="E834" s="76" t="s">
        <v>1854</v>
      </c>
      <c r="F834" s="76" t="s">
        <v>1863</v>
      </c>
      <c r="G834" s="76" t="s">
        <v>344</v>
      </c>
      <c r="H834" s="123">
        <v>45713</v>
      </c>
      <c r="I834" s="123">
        <v>45713</v>
      </c>
      <c r="J834" s="76" t="s">
        <v>43</v>
      </c>
      <c r="K834" s="75">
        <v>-500000</v>
      </c>
      <c r="L834" s="76" t="s">
        <v>9</v>
      </c>
      <c r="M834" s="75">
        <v>-500000</v>
      </c>
      <c r="N834" s="76" t="s">
        <v>9</v>
      </c>
      <c r="O834" s="75">
        <v>-500000</v>
      </c>
      <c r="P834" s="76" t="s">
        <v>1819</v>
      </c>
      <c r="Q834" s="76" t="s">
        <v>1856</v>
      </c>
      <c r="R834" s="76" t="s">
        <v>1854</v>
      </c>
      <c r="S834" s="76" t="s">
        <v>10</v>
      </c>
      <c r="T834" s="76" t="s">
        <v>44</v>
      </c>
      <c r="U834" s="76" t="s">
        <v>17</v>
      </c>
      <c r="V834" s="76" t="s">
        <v>10</v>
      </c>
      <c r="W834" t="s">
        <v>10</v>
      </c>
    </row>
    <row r="835" spans="1:23" hidden="1" x14ac:dyDescent="0.2">
      <c r="A835" s="76" t="s">
        <v>1852</v>
      </c>
      <c r="B835" s="76" t="s">
        <v>1853</v>
      </c>
      <c r="C835" s="76" t="s">
        <v>10</v>
      </c>
      <c r="D835" s="76" t="s">
        <v>10</v>
      </c>
      <c r="E835" s="76" t="s">
        <v>1854</v>
      </c>
      <c r="F835" s="76" t="s">
        <v>1864</v>
      </c>
      <c r="G835" s="76" t="s">
        <v>344</v>
      </c>
      <c r="H835" s="123">
        <v>45713</v>
      </c>
      <c r="I835" s="123">
        <v>45713</v>
      </c>
      <c r="J835" s="76" t="s">
        <v>43</v>
      </c>
      <c r="K835" s="75">
        <v>570000</v>
      </c>
      <c r="L835" s="76" t="s">
        <v>9</v>
      </c>
      <c r="M835" s="75">
        <v>570000</v>
      </c>
      <c r="N835" s="76" t="s">
        <v>9</v>
      </c>
      <c r="O835" s="75">
        <v>570000</v>
      </c>
      <c r="P835" s="76" t="s">
        <v>1819</v>
      </c>
      <c r="Q835" s="76" t="s">
        <v>1856</v>
      </c>
      <c r="R835" s="76" t="s">
        <v>1854</v>
      </c>
      <c r="S835" s="76" t="s">
        <v>10</v>
      </c>
      <c r="T835" s="76" t="s">
        <v>44</v>
      </c>
      <c r="U835" s="76" t="s">
        <v>17</v>
      </c>
      <c r="V835" s="76" t="s">
        <v>10</v>
      </c>
      <c r="W835" t="s">
        <v>10</v>
      </c>
    </row>
    <row r="836" spans="1:23" hidden="1" x14ac:dyDescent="0.2">
      <c r="A836" s="76" t="s">
        <v>1852</v>
      </c>
      <c r="B836" s="76" t="s">
        <v>1853</v>
      </c>
      <c r="C836" s="76" t="s">
        <v>10</v>
      </c>
      <c r="D836" s="76" t="s">
        <v>10</v>
      </c>
      <c r="E836" s="76" t="s">
        <v>1854</v>
      </c>
      <c r="F836" s="76" t="s">
        <v>1865</v>
      </c>
      <c r="G836" s="76" t="s">
        <v>344</v>
      </c>
      <c r="H836" s="123">
        <v>45720</v>
      </c>
      <c r="I836" s="123">
        <v>45720</v>
      </c>
      <c r="J836" s="76" t="s">
        <v>43</v>
      </c>
      <c r="K836" s="75">
        <v>-500000</v>
      </c>
      <c r="L836" s="76" t="s">
        <v>9</v>
      </c>
      <c r="M836" s="75">
        <v>-500000</v>
      </c>
      <c r="N836" s="76" t="s">
        <v>9</v>
      </c>
      <c r="O836" s="75">
        <v>-500000</v>
      </c>
      <c r="P836" s="76" t="s">
        <v>1819</v>
      </c>
      <c r="Q836" s="76" t="s">
        <v>1856</v>
      </c>
      <c r="R836" s="76" t="s">
        <v>1854</v>
      </c>
      <c r="S836" s="76" t="s">
        <v>10</v>
      </c>
      <c r="T836" s="76" t="s">
        <v>44</v>
      </c>
      <c r="U836" s="76" t="s">
        <v>21</v>
      </c>
      <c r="V836" s="76" t="s">
        <v>10</v>
      </c>
      <c r="W836" t="s">
        <v>10</v>
      </c>
    </row>
    <row r="837" spans="1:23" hidden="1" x14ac:dyDescent="0.2">
      <c r="A837" s="76" t="s">
        <v>1852</v>
      </c>
      <c r="B837" s="76" t="s">
        <v>1853</v>
      </c>
      <c r="C837" s="76" t="s">
        <v>10</v>
      </c>
      <c r="D837" s="76" t="s">
        <v>10</v>
      </c>
      <c r="E837" s="76" t="s">
        <v>1854</v>
      </c>
      <c r="F837" s="76" t="s">
        <v>1866</v>
      </c>
      <c r="G837" s="76" t="s">
        <v>344</v>
      </c>
      <c r="H837" s="123">
        <v>45720</v>
      </c>
      <c r="I837" s="123">
        <v>45720</v>
      </c>
      <c r="J837" s="76" t="s">
        <v>43</v>
      </c>
      <c r="K837" s="75">
        <v>500000</v>
      </c>
      <c r="L837" s="76" t="s">
        <v>9</v>
      </c>
      <c r="M837" s="75">
        <v>500000</v>
      </c>
      <c r="N837" s="76" t="s">
        <v>9</v>
      </c>
      <c r="O837" s="75">
        <v>500000</v>
      </c>
      <c r="P837" s="76" t="s">
        <v>1819</v>
      </c>
      <c r="Q837" s="76" t="s">
        <v>1856</v>
      </c>
      <c r="R837" s="76" t="s">
        <v>1854</v>
      </c>
      <c r="S837" s="76" t="s">
        <v>10</v>
      </c>
      <c r="T837" s="76" t="s">
        <v>44</v>
      </c>
      <c r="U837" s="76" t="s">
        <v>21</v>
      </c>
      <c r="V837" s="76" t="s">
        <v>10</v>
      </c>
      <c r="W837" t="s">
        <v>10</v>
      </c>
    </row>
    <row r="838" spans="1:23" hidden="1" x14ac:dyDescent="0.2">
      <c r="A838" s="76" t="s">
        <v>1852</v>
      </c>
      <c r="B838" s="76" t="s">
        <v>1853</v>
      </c>
      <c r="C838" s="76" t="s">
        <v>10</v>
      </c>
      <c r="D838" s="76" t="s">
        <v>10</v>
      </c>
      <c r="E838" s="76" t="s">
        <v>1854</v>
      </c>
      <c r="F838" s="76" t="s">
        <v>1867</v>
      </c>
      <c r="G838" s="76" t="s">
        <v>344</v>
      </c>
      <c r="H838" s="123">
        <v>45727</v>
      </c>
      <c r="I838" s="123">
        <v>45727</v>
      </c>
      <c r="J838" s="76" t="s">
        <v>43</v>
      </c>
      <c r="K838" s="75">
        <v>-500000</v>
      </c>
      <c r="L838" s="76" t="s">
        <v>9</v>
      </c>
      <c r="M838" s="75">
        <v>-500000</v>
      </c>
      <c r="N838" s="76" t="s">
        <v>9</v>
      </c>
      <c r="O838" s="75">
        <v>-500000</v>
      </c>
      <c r="P838" s="76" t="s">
        <v>1819</v>
      </c>
      <c r="Q838" s="76" t="s">
        <v>1856</v>
      </c>
      <c r="R838" s="76" t="s">
        <v>1854</v>
      </c>
      <c r="S838" s="76" t="s">
        <v>10</v>
      </c>
      <c r="T838" s="76" t="s">
        <v>44</v>
      </c>
      <c r="U838" s="76" t="s">
        <v>21</v>
      </c>
      <c r="V838" s="76" t="s">
        <v>10</v>
      </c>
      <c r="W838" t="s">
        <v>10</v>
      </c>
    </row>
    <row r="839" spans="1:23" hidden="1" x14ac:dyDescent="0.2">
      <c r="A839" s="76" t="s">
        <v>1852</v>
      </c>
      <c r="B839" s="76" t="s">
        <v>1853</v>
      </c>
      <c r="C839" s="76" t="s">
        <v>10</v>
      </c>
      <c r="D839" s="76" t="s">
        <v>10</v>
      </c>
      <c r="E839" s="76" t="s">
        <v>1854</v>
      </c>
      <c r="F839" s="76" t="s">
        <v>1868</v>
      </c>
      <c r="G839" s="76" t="s">
        <v>344</v>
      </c>
      <c r="H839" s="123">
        <v>45727</v>
      </c>
      <c r="I839" s="123">
        <v>45727</v>
      </c>
      <c r="J839" s="76" t="s">
        <v>43</v>
      </c>
      <c r="K839" s="75">
        <v>500000</v>
      </c>
      <c r="L839" s="76" t="s">
        <v>9</v>
      </c>
      <c r="M839" s="75">
        <v>500000</v>
      </c>
      <c r="N839" s="76" t="s">
        <v>9</v>
      </c>
      <c r="O839" s="75">
        <v>500000</v>
      </c>
      <c r="P839" s="76" t="s">
        <v>1819</v>
      </c>
      <c r="Q839" s="76" t="s">
        <v>1856</v>
      </c>
      <c r="R839" s="76" t="s">
        <v>1854</v>
      </c>
      <c r="S839" s="76" t="s">
        <v>10</v>
      </c>
      <c r="T839" s="76" t="s">
        <v>44</v>
      </c>
      <c r="U839" s="76" t="s">
        <v>21</v>
      </c>
      <c r="V839" s="76" t="s">
        <v>10</v>
      </c>
      <c r="W839" t="s">
        <v>10</v>
      </c>
    </row>
    <row r="840" spans="1:23" hidden="1" x14ac:dyDescent="0.2">
      <c r="A840" s="76" t="s">
        <v>1852</v>
      </c>
      <c r="B840" s="76" t="s">
        <v>1853</v>
      </c>
      <c r="C840" s="76" t="s">
        <v>10</v>
      </c>
      <c r="D840" s="76" t="s">
        <v>10</v>
      </c>
      <c r="E840" s="76" t="s">
        <v>1854</v>
      </c>
      <c r="F840" s="76" t="s">
        <v>1869</v>
      </c>
      <c r="G840" s="76" t="s">
        <v>344</v>
      </c>
      <c r="H840" s="123">
        <v>45734</v>
      </c>
      <c r="I840" s="123">
        <v>45734</v>
      </c>
      <c r="J840" s="76" t="s">
        <v>43</v>
      </c>
      <c r="K840" s="75">
        <v>-520000</v>
      </c>
      <c r="L840" s="76" t="s">
        <v>9</v>
      </c>
      <c r="M840" s="75">
        <v>-520000</v>
      </c>
      <c r="N840" s="76" t="s">
        <v>9</v>
      </c>
      <c r="O840" s="75">
        <v>-520000</v>
      </c>
      <c r="P840" s="76" t="s">
        <v>1819</v>
      </c>
      <c r="Q840" s="76" t="s">
        <v>1856</v>
      </c>
      <c r="R840" s="76" t="s">
        <v>1854</v>
      </c>
      <c r="S840" s="76" t="s">
        <v>10</v>
      </c>
      <c r="T840" s="76" t="s">
        <v>44</v>
      </c>
      <c r="U840" s="76" t="s">
        <v>21</v>
      </c>
      <c r="V840" s="76" t="s">
        <v>10</v>
      </c>
      <c r="W840" t="s">
        <v>10</v>
      </c>
    </row>
    <row r="841" spans="1:23" hidden="1" x14ac:dyDescent="0.2">
      <c r="A841" s="76" t="s">
        <v>1852</v>
      </c>
      <c r="B841" s="76" t="s">
        <v>1853</v>
      </c>
      <c r="C841" s="76" t="s">
        <v>10</v>
      </c>
      <c r="D841" s="76" t="s">
        <v>10</v>
      </c>
      <c r="E841" s="76" t="s">
        <v>1854</v>
      </c>
      <c r="F841" s="76" t="s">
        <v>1870</v>
      </c>
      <c r="G841" s="76" t="s">
        <v>344</v>
      </c>
      <c r="H841" s="123">
        <v>45734</v>
      </c>
      <c r="I841" s="123">
        <v>45734</v>
      </c>
      <c r="J841" s="76" t="s">
        <v>43</v>
      </c>
      <c r="K841" s="75">
        <v>500000</v>
      </c>
      <c r="L841" s="76" t="s">
        <v>9</v>
      </c>
      <c r="M841" s="75">
        <v>500000</v>
      </c>
      <c r="N841" s="76" t="s">
        <v>9</v>
      </c>
      <c r="O841" s="75">
        <v>500000</v>
      </c>
      <c r="P841" s="76" t="s">
        <v>1819</v>
      </c>
      <c r="Q841" s="76" t="s">
        <v>1856</v>
      </c>
      <c r="R841" s="76" t="s">
        <v>1854</v>
      </c>
      <c r="S841" s="76" t="s">
        <v>10</v>
      </c>
      <c r="T841" s="76" t="s">
        <v>44</v>
      </c>
      <c r="U841" s="76" t="s">
        <v>21</v>
      </c>
      <c r="V841" s="76" t="s">
        <v>10</v>
      </c>
      <c r="W841" t="s">
        <v>10</v>
      </c>
    </row>
    <row r="842" spans="1:23" hidden="1" x14ac:dyDescent="0.2">
      <c r="A842" s="76" t="s">
        <v>1852</v>
      </c>
      <c r="B842" s="76" t="s">
        <v>1853</v>
      </c>
      <c r="C842" s="76" t="s">
        <v>10</v>
      </c>
      <c r="D842" s="76" t="s">
        <v>10</v>
      </c>
      <c r="E842" s="76" t="s">
        <v>1854</v>
      </c>
      <c r="F842" s="76" t="s">
        <v>1871</v>
      </c>
      <c r="G842" s="76" t="s">
        <v>344</v>
      </c>
      <c r="H842" s="123">
        <v>45741</v>
      </c>
      <c r="I842" s="123">
        <v>45741</v>
      </c>
      <c r="J842" s="76" t="s">
        <v>43</v>
      </c>
      <c r="K842" s="75">
        <v>-450000</v>
      </c>
      <c r="L842" s="76" t="s">
        <v>9</v>
      </c>
      <c r="M842" s="75">
        <v>-450000</v>
      </c>
      <c r="N842" s="76" t="s">
        <v>9</v>
      </c>
      <c r="O842" s="75">
        <v>-450000</v>
      </c>
      <c r="P842" s="76" t="s">
        <v>1819</v>
      </c>
      <c r="Q842" s="76" t="s">
        <v>1856</v>
      </c>
      <c r="R842" s="76" t="s">
        <v>1854</v>
      </c>
      <c r="S842" s="76" t="s">
        <v>10</v>
      </c>
      <c r="T842" s="76" t="s">
        <v>44</v>
      </c>
      <c r="U842" s="76" t="s">
        <v>21</v>
      </c>
      <c r="V842" s="76" t="s">
        <v>10</v>
      </c>
      <c r="W842" t="s">
        <v>10</v>
      </c>
    </row>
    <row r="843" spans="1:23" hidden="1" x14ac:dyDescent="0.2">
      <c r="A843" s="76" t="s">
        <v>1852</v>
      </c>
      <c r="B843" s="76" t="s">
        <v>1853</v>
      </c>
      <c r="C843" s="76" t="s">
        <v>10</v>
      </c>
      <c r="D843" s="76" t="s">
        <v>10</v>
      </c>
      <c r="E843" s="76" t="s">
        <v>1854</v>
      </c>
      <c r="F843" s="76" t="s">
        <v>1872</v>
      </c>
      <c r="G843" s="76" t="s">
        <v>344</v>
      </c>
      <c r="H843" s="123">
        <v>45741</v>
      </c>
      <c r="I843" s="123">
        <v>45741</v>
      </c>
      <c r="J843" s="76" t="s">
        <v>43</v>
      </c>
      <c r="K843" s="75">
        <v>520000</v>
      </c>
      <c r="L843" s="76" t="s">
        <v>9</v>
      </c>
      <c r="M843" s="75">
        <v>520000</v>
      </c>
      <c r="N843" s="76" t="s">
        <v>9</v>
      </c>
      <c r="O843" s="75">
        <v>520000</v>
      </c>
      <c r="P843" s="76" t="s">
        <v>1819</v>
      </c>
      <c r="Q843" s="76" t="s">
        <v>1856</v>
      </c>
      <c r="R843" s="76" t="s">
        <v>1854</v>
      </c>
      <c r="S843" s="76" t="s">
        <v>10</v>
      </c>
      <c r="T843" s="76" t="s">
        <v>44</v>
      </c>
      <c r="U843" s="76" t="s">
        <v>21</v>
      </c>
      <c r="V843" s="76" t="s">
        <v>10</v>
      </c>
      <c r="W843" t="s">
        <v>10</v>
      </c>
    </row>
    <row r="844" spans="1:23" hidden="1" x14ac:dyDescent="0.2">
      <c r="A844" s="76" t="s">
        <v>1852</v>
      </c>
      <c r="B844" s="76" t="s">
        <v>1853</v>
      </c>
      <c r="C844" s="76" t="s">
        <v>10</v>
      </c>
      <c r="D844" s="76" t="s">
        <v>10</v>
      </c>
      <c r="E844" s="76" t="s">
        <v>1854</v>
      </c>
      <c r="F844" s="76" t="s">
        <v>1873</v>
      </c>
      <c r="G844" s="76" t="s">
        <v>344</v>
      </c>
      <c r="H844" s="123">
        <v>45748</v>
      </c>
      <c r="I844" s="123">
        <v>45748</v>
      </c>
      <c r="J844" s="76" t="s">
        <v>43</v>
      </c>
      <c r="K844" s="75">
        <v>-450000</v>
      </c>
      <c r="L844" s="76" t="s">
        <v>9</v>
      </c>
      <c r="M844" s="75">
        <v>-450000</v>
      </c>
      <c r="N844" s="76" t="s">
        <v>9</v>
      </c>
      <c r="O844" s="75">
        <v>-450000</v>
      </c>
      <c r="P844" s="76" t="s">
        <v>1819</v>
      </c>
      <c r="Q844" s="76" t="s">
        <v>1856</v>
      </c>
      <c r="R844" s="76" t="s">
        <v>1854</v>
      </c>
      <c r="S844" s="76" t="s">
        <v>10</v>
      </c>
      <c r="T844" s="76" t="s">
        <v>44</v>
      </c>
      <c r="U844" s="76" t="s">
        <v>25</v>
      </c>
      <c r="V844" s="76" t="s">
        <v>10</v>
      </c>
      <c r="W844" t="s">
        <v>10</v>
      </c>
    </row>
    <row r="845" spans="1:23" hidden="1" x14ac:dyDescent="0.2">
      <c r="A845" s="76" t="s">
        <v>1852</v>
      </c>
      <c r="B845" s="76" t="s">
        <v>1853</v>
      </c>
      <c r="C845" s="76" t="s">
        <v>10</v>
      </c>
      <c r="D845" s="76" t="s">
        <v>10</v>
      </c>
      <c r="E845" s="76" t="s">
        <v>1854</v>
      </c>
      <c r="F845" s="76" t="s">
        <v>1874</v>
      </c>
      <c r="G845" s="76" t="s">
        <v>344</v>
      </c>
      <c r="H845" s="123">
        <v>45748</v>
      </c>
      <c r="I845" s="123">
        <v>45748</v>
      </c>
      <c r="J845" s="76" t="s">
        <v>43</v>
      </c>
      <c r="K845" s="75">
        <v>450000</v>
      </c>
      <c r="L845" s="76" t="s">
        <v>9</v>
      </c>
      <c r="M845" s="75">
        <v>450000</v>
      </c>
      <c r="N845" s="76" t="s">
        <v>9</v>
      </c>
      <c r="O845" s="75">
        <v>450000</v>
      </c>
      <c r="P845" s="76" t="s">
        <v>1819</v>
      </c>
      <c r="Q845" s="76" t="s">
        <v>1856</v>
      </c>
      <c r="R845" s="76" t="s">
        <v>1854</v>
      </c>
      <c r="S845" s="76" t="s">
        <v>10</v>
      </c>
      <c r="T845" s="76" t="s">
        <v>44</v>
      </c>
      <c r="U845" s="76" t="s">
        <v>25</v>
      </c>
      <c r="V845" s="76" t="s">
        <v>10</v>
      </c>
      <c r="W845" t="s">
        <v>10</v>
      </c>
    </row>
    <row r="846" spans="1:23" hidden="1" x14ac:dyDescent="0.2">
      <c r="A846" s="76" t="s">
        <v>1852</v>
      </c>
      <c r="B846" s="76" t="s">
        <v>1853</v>
      </c>
      <c r="C846" s="76" t="s">
        <v>10</v>
      </c>
      <c r="D846" s="76" t="s">
        <v>10</v>
      </c>
      <c r="E846" s="76" t="s">
        <v>1854</v>
      </c>
      <c r="F846" s="76" t="s">
        <v>1875</v>
      </c>
      <c r="G846" s="76" t="s">
        <v>344</v>
      </c>
      <c r="H846" s="123">
        <v>45755</v>
      </c>
      <c r="I846" s="123">
        <v>45755</v>
      </c>
      <c r="J846" s="76" t="s">
        <v>43</v>
      </c>
      <c r="K846" s="75">
        <v>-350000</v>
      </c>
      <c r="L846" s="76" t="s">
        <v>9</v>
      </c>
      <c r="M846" s="75">
        <v>-350000</v>
      </c>
      <c r="N846" s="76" t="s">
        <v>9</v>
      </c>
      <c r="O846" s="75">
        <v>-350000</v>
      </c>
      <c r="P846" s="76" t="s">
        <v>1819</v>
      </c>
      <c r="Q846" s="76" t="s">
        <v>1856</v>
      </c>
      <c r="R846" s="76" t="s">
        <v>1854</v>
      </c>
      <c r="S846" s="76" t="s">
        <v>10</v>
      </c>
      <c r="T846" s="76" t="s">
        <v>44</v>
      </c>
      <c r="U846" s="76" t="s">
        <v>25</v>
      </c>
      <c r="V846" s="76" t="s">
        <v>10</v>
      </c>
      <c r="W846" t="s">
        <v>10</v>
      </c>
    </row>
    <row r="847" spans="1:23" hidden="1" x14ac:dyDescent="0.2">
      <c r="A847" s="76" t="s">
        <v>1852</v>
      </c>
      <c r="B847" s="76" t="s">
        <v>1853</v>
      </c>
      <c r="C847" s="76" t="s">
        <v>10</v>
      </c>
      <c r="D847" s="76" t="s">
        <v>10</v>
      </c>
      <c r="E847" s="76" t="s">
        <v>1854</v>
      </c>
      <c r="F847" s="76" t="s">
        <v>1876</v>
      </c>
      <c r="G847" s="76" t="s">
        <v>344</v>
      </c>
      <c r="H847" s="123">
        <v>45755</v>
      </c>
      <c r="I847" s="123">
        <v>45755</v>
      </c>
      <c r="J847" s="76" t="s">
        <v>43</v>
      </c>
      <c r="K847" s="75">
        <v>450000</v>
      </c>
      <c r="L847" s="76" t="s">
        <v>9</v>
      </c>
      <c r="M847" s="75">
        <v>450000</v>
      </c>
      <c r="N847" s="76" t="s">
        <v>9</v>
      </c>
      <c r="O847" s="75">
        <v>450000</v>
      </c>
      <c r="P847" s="76" t="s">
        <v>1819</v>
      </c>
      <c r="Q847" s="76" t="s">
        <v>1856</v>
      </c>
      <c r="R847" s="76" t="s">
        <v>1854</v>
      </c>
      <c r="S847" s="76" t="s">
        <v>10</v>
      </c>
      <c r="T847" s="76" t="s">
        <v>44</v>
      </c>
      <c r="U847" s="76" t="s">
        <v>25</v>
      </c>
      <c r="V847" s="76" t="s">
        <v>10</v>
      </c>
      <c r="W847" t="s">
        <v>10</v>
      </c>
    </row>
    <row r="848" spans="1:23" hidden="1" x14ac:dyDescent="0.2">
      <c r="A848" s="76" t="s">
        <v>1852</v>
      </c>
      <c r="B848" s="76" t="s">
        <v>1853</v>
      </c>
      <c r="C848" s="76" t="s">
        <v>10</v>
      </c>
      <c r="D848" s="76" t="s">
        <v>10</v>
      </c>
      <c r="E848" s="76" t="s">
        <v>1854</v>
      </c>
      <c r="F848" s="76" t="s">
        <v>1877</v>
      </c>
      <c r="G848" s="76" t="s">
        <v>344</v>
      </c>
      <c r="H848" s="123">
        <v>45762</v>
      </c>
      <c r="I848" s="123">
        <v>45762</v>
      </c>
      <c r="J848" s="76" t="s">
        <v>43</v>
      </c>
      <c r="K848" s="75">
        <v>-320000</v>
      </c>
      <c r="L848" s="76" t="s">
        <v>9</v>
      </c>
      <c r="M848" s="75">
        <v>-320000</v>
      </c>
      <c r="N848" s="76" t="s">
        <v>9</v>
      </c>
      <c r="O848" s="75">
        <v>-320000</v>
      </c>
      <c r="P848" s="76" t="s">
        <v>1819</v>
      </c>
      <c r="Q848" s="76" t="s">
        <v>1878</v>
      </c>
      <c r="R848" s="76" t="s">
        <v>1854</v>
      </c>
      <c r="S848" s="76" t="s">
        <v>10</v>
      </c>
      <c r="T848" s="76" t="s">
        <v>44</v>
      </c>
      <c r="U848" s="76" t="s">
        <v>25</v>
      </c>
      <c r="V848" s="76" t="s">
        <v>10</v>
      </c>
      <c r="W848" t="s">
        <v>10</v>
      </c>
    </row>
    <row r="849" spans="1:23" hidden="1" x14ac:dyDescent="0.2">
      <c r="A849" s="76" t="s">
        <v>1852</v>
      </c>
      <c r="B849" s="76" t="s">
        <v>1853</v>
      </c>
      <c r="C849" s="76" t="s">
        <v>10</v>
      </c>
      <c r="D849" s="76" t="s">
        <v>10</v>
      </c>
      <c r="E849" s="76" t="s">
        <v>1854</v>
      </c>
      <c r="F849" s="76" t="s">
        <v>1879</v>
      </c>
      <c r="G849" s="76" t="s">
        <v>344</v>
      </c>
      <c r="H849" s="123">
        <v>45762</v>
      </c>
      <c r="I849" s="123">
        <v>45762</v>
      </c>
      <c r="J849" s="76" t="s">
        <v>43</v>
      </c>
      <c r="K849" s="75">
        <v>350000</v>
      </c>
      <c r="L849" s="76" t="s">
        <v>9</v>
      </c>
      <c r="M849" s="75">
        <v>350000</v>
      </c>
      <c r="N849" s="76" t="s">
        <v>9</v>
      </c>
      <c r="O849" s="75">
        <v>350000</v>
      </c>
      <c r="P849" s="76" t="s">
        <v>1819</v>
      </c>
      <c r="Q849" s="76" t="s">
        <v>1878</v>
      </c>
      <c r="R849" s="76" t="s">
        <v>1854</v>
      </c>
      <c r="S849" s="76" t="s">
        <v>10</v>
      </c>
      <c r="T849" s="76" t="s">
        <v>44</v>
      </c>
      <c r="U849" s="76" t="s">
        <v>25</v>
      </c>
      <c r="V849" s="76" t="s">
        <v>10</v>
      </c>
      <c r="W849" t="s">
        <v>10</v>
      </c>
    </row>
    <row r="850" spans="1:23" hidden="1" x14ac:dyDescent="0.2">
      <c r="A850" s="76" t="s">
        <v>1852</v>
      </c>
      <c r="B850" s="76" t="s">
        <v>1853</v>
      </c>
      <c r="C850" s="76" t="s">
        <v>10</v>
      </c>
      <c r="D850" s="76" t="s">
        <v>10</v>
      </c>
      <c r="E850" s="76" t="s">
        <v>1854</v>
      </c>
      <c r="F850" s="76" t="s">
        <v>1880</v>
      </c>
      <c r="G850" s="76" t="s">
        <v>344</v>
      </c>
      <c r="H850" s="123">
        <v>45769</v>
      </c>
      <c r="I850" s="123">
        <v>45769</v>
      </c>
      <c r="J850" s="76" t="s">
        <v>43</v>
      </c>
      <c r="K850" s="75">
        <v>-250000</v>
      </c>
      <c r="L850" s="76" t="s">
        <v>9</v>
      </c>
      <c r="M850" s="75">
        <v>-250000</v>
      </c>
      <c r="N850" s="76" t="s">
        <v>9</v>
      </c>
      <c r="O850" s="75">
        <v>-250000</v>
      </c>
      <c r="P850" s="76" t="s">
        <v>1819</v>
      </c>
      <c r="Q850" s="76" t="s">
        <v>1856</v>
      </c>
      <c r="R850" s="76" t="s">
        <v>1854</v>
      </c>
      <c r="S850" s="76" t="s">
        <v>10</v>
      </c>
      <c r="T850" s="76" t="s">
        <v>44</v>
      </c>
      <c r="U850" s="76" t="s">
        <v>25</v>
      </c>
      <c r="V850" s="76" t="s">
        <v>10</v>
      </c>
      <c r="W850" t="s">
        <v>10</v>
      </c>
    </row>
    <row r="851" spans="1:23" hidden="1" x14ac:dyDescent="0.2">
      <c r="A851" s="76" t="s">
        <v>1852</v>
      </c>
      <c r="B851" s="76" t="s">
        <v>1853</v>
      </c>
      <c r="C851" s="76" t="s">
        <v>10</v>
      </c>
      <c r="D851" s="76" t="s">
        <v>10</v>
      </c>
      <c r="E851" s="76" t="s">
        <v>1854</v>
      </c>
      <c r="F851" s="76" t="s">
        <v>1881</v>
      </c>
      <c r="G851" s="76" t="s">
        <v>344</v>
      </c>
      <c r="H851" s="123">
        <v>45769</v>
      </c>
      <c r="I851" s="123">
        <v>45769</v>
      </c>
      <c r="J851" s="76" t="s">
        <v>43</v>
      </c>
      <c r="K851" s="75">
        <v>320000</v>
      </c>
      <c r="L851" s="76" t="s">
        <v>9</v>
      </c>
      <c r="M851" s="75">
        <v>320000</v>
      </c>
      <c r="N851" s="76" t="s">
        <v>9</v>
      </c>
      <c r="O851" s="75">
        <v>320000</v>
      </c>
      <c r="P851" s="76" t="s">
        <v>1819</v>
      </c>
      <c r="Q851" s="76" t="s">
        <v>1856</v>
      </c>
      <c r="R851" s="76" t="s">
        <v>1854</v>
      </c>
      <c r="S851" s="76" t="s">
        <v>10</v>
      </c>
      <c r="T851" s="76" t="s">
        <v>44</v>
      </c>
      <c r="U851" s="76" t="s">
        <v>25</v>
      </c>
      <c r="V851" s="76" t="s">
        <v>10</v>
      </c>
      <c r="W851" t="s">
        <v>10</v>
      </c>
    </row>
    <row r="852" spans="1:23" hidden="1" x14ac:dyDescent="0.2">
      <c r="A852" s="76" t="s">
        <v>1852</v>
      </c>
      <c r="B852" s="76" t="s">
        <v>1853</v>
      </c>
      <c r="C852" s="76" t="s">
        <v>10</v>
      </c>
      <c r="D852" s="76" t="s">
        <v>10</v>
      </c>
      <c r="E852" s="76" t="s">
        <v>1854</v>
      </c>
      <c r="F852" s="76" t="s">
        <v>1882</v>
      </c>
      <c r="G852" s="76" t="s">
        <v>344</v>
      </c>
      <c r="H852" s="123">
        <v>45776</v>
      </c>
      <c r="I852" s="123">
        <v>45776</v>
      </c>
      <c r="J852" s="76" t="s">
        <v>43</v>
      </c>
      <c r="K852" s="75">
        <v>250000</v>
      </c>
      <c r="L852" s="76" t="s">
        <v>9</v>
      </c>
      <c r="M852" s="75">
        <v>250000</v>
      </c>
      <c r="N852" s="76" t="s">
        <v>9</v>
      </c>
      <c r="O852" s="75">
        <v>250000</v>
      </c>
      <c r="P852" s="76" t="s">
        <v>1819</v>
      </c>
      <c r="Q852" s="76" t="s">
        <v>1856</v>
      </c>
      <c r="R852" s="76" t="s">
        <v>1854</v>
      </c>
      <c r="S852" s="76" t="s">
        <v>10</v>
      </c>
      <c r="T852" s="76" t="s">
        <v>44</v>
      </c>
      <c r="U852" s="76" t="s">
        <v>25</v>
      </c>
      <c r="V852" s="76" t="s">
        <v>10</v>
      </c>
      <c r="W852" t="s">
        <v>10</v>
      </c>
    </row>
    <row r="853" spans="1:23" hidden="1" x14ac:dyDescent="0.2">
      <c r="A853" s="76" t="s">
        <v>1883</v>
      </c>
      <c r="B853" s="76" t="s">
        <v>1884</v>
      </c>
      <c r="C853" s="76" t="s">
        <v>10</v>
      </c>
      <c r="D853" s="76" t="s">
        <v>10</v>
      </c>
      <c r="E853" s="76" t="s">
        <v>1885</v>
      </c>
      <c r="F853" s="76" t="s">
        <v>1886</v>
      </c>
      <c r="G853" s="76" t="s">
        <v>344</v>
      </c>
      <c r="H853" s="123">
        <v>45672</v>
      </c>
      <c r="I853" s="123">
        <v>45672</v>
      </c>
      <c r="J853" s="76" t="s">
        <v>43</v>
      </c>
      <c r="K853" s="75">
        <v>3200000</v>
      </c>
      <c r="L853" s="76" t="s">
        <v>9</v>
      </c>
      <c r="M853" s="75">
        <v>3200000</v>
      </c>
      <c r="N853" s="76" t="s">
        <v>9</v>
      </c>
      <c r="O853" s="75">
        <v>3200000</v>
      </c>
      <c r="P853" s="76" t="s">
        <v>1819</v>
      </c>
      <c r="Q853" s="76" t="s">
        <v>1887</v>
      </c>
      <c r="R853" s="76" t="s">
        <v>1885</v>
      </c>
      <c r="S853" s="76" t="s">
        <v>10</v>
      </c>
      <c r="T853" s="76" t="s">
        <v>44</v>
      </c>
      <c r="U853" s="76" t="s">
        <v>13</v>
      </c>
      <c r="V853" s="76" t="s">
        <v>10</v>
      </c>
      <c r="W853" t="s">
        <v>10</v>
      </c>
    </row>
    <row r="854" spans="1:23" hidden="1" x14ac:dyDescent="0.2">
      <c r="A854" s="76" t="s">
        <v>1883</v>
      </c>
      <c r="B854" s="76" t="s">
        <v>1884</v>
      </c>
      <c r="C854" s="76" t="s">
        <v>10</v>
      </c>
      <c r="D854" s="76" t="s">
        <v>10</v>
      </c>
      <c r="E854" s="76" t="s">
        <v>1885</v>
      </c>
      <c r="F854" s="76" t="s">
        <v>1888</v>
      </c>
      <c r="G854" s="76" t="s">
        <v>344</v>
      </c>
      <c r="H854" s="123">
        <v>45719</v>
      </c>
      <c r="I854" s="123">
        <v>45719</v>
      </c>
      <c r="J854" s="76" t="s">
        <v>43</v>
      </c>
      <c r="K854" s="75">
        <v>-300000</v>
      </c>
      <c r="L854" s="76" t="s">
        <v>9</v>
      </c>
      <c r="M854" s="75">
        <v>-300000</v>
      </c>
      <c r="N854" s="76" t="s">
        <v>9</v>
      </c>
      <c r="O854" s="75">
        <v>-300000</v>
      </c>
      <c r="P854" s="76" t="s">
        <v>1819</v>
      </c>
      <c r="Q854" s="76" t="s">
        <v>1889</v>
      </c>
      <c r="R854" s="76" t="s">
        <v>1885</v>
      </c>
      <c r="S854" s="76" t="s">
        <v>10</v>
      </c>
      <c r="T854" s="76" t="s">
        <v>44</v>
      </c>
      <c r="U854" s="76" t="s">
        <v>21</v>
      </c>
      <c r="V854" s="76" t="s">
        <v>10</v>
      </c>
      <c r="W854" t="s">
        <v>10</v>
      </c>
    </row>
    <row r="855" spans="1:23" hidden="1" x14ac:dyDescent="0.2">
      <c r="A855" s="76" t="s">
        <v>1883</v>
      </c>
      <c r="B855" s="76" t="s">
        <v>1884</v>
      </c>
      <c r="C855" s="76" t="s">
        <v>10</v>
      </c>
      <c r="D855" s="76" t="s">
        <v>10</v>
      </c>
      <c r="E855" s="76" t="s">
        <v>1885</v>
      </c>
      <c r="F855" s="76" t="s">
        <v>1890</v>
      </c>
      <c r="G855" s="76" t="s">
        <v>344</v>
      </c>
      <c r="H855" s="123">
        <v>45747</v>
      </c>
      <c r="I855" s="123">
        <v>45747</v>
      </c>
      <c r="J855" s="76" t="s">
        <v>43</v>
      </c>
      <c r="K855" s="75">
        <v>300000</v>
      </c>
      <c r="L855" s="76" t="s">
        <v>9</v>
      </c>
      <c r="M855" s="75">
        <v>300000</v>
      </c>
      <c r="N855" s="76" t="s">
        <v>9</v>
      </c>
      <c r="O855" s="75">
        <v>300000</v>
      </c>
      <c r="P855" s="76" t="s">
        <v>1819</v>
      </c>
      <c r="Q855" s="76" t="s">
        <v>1887</v>
      </c>
      <c r="R855" s="76" t="s">
        <v>1885</v>
      </c>
      <c r="S855" s="76" t="s">
        <v>10</v>
      </c>
      <c r="T855" s="76" t="s">
        <v>44</v>
      </c>
      <c r="U855" s="76" t="s">
        <v>21</v>
      </c>
      <c r="V855" s="76" t="s">
        <v>10</v>
      </c>
      <c r="W855" t="s">
        <v>10</v>
      </c>
    </row>
    <row r="856" spans="1:23" hidden="1" x14ac:dyDescent="0.2">
      <c r="A856" s="76" t="s">
        <v>1883</v>
      </c>
      <c r="B856" s="76" t="s">
        <v>1884</v>
      </c>
      <c r="C856" s="76" t="s">
        <v>10</v>
      </c>
      <c r="D856" s="76" t="s">
        <v>10</v>
      </c>
      <c r="E856" s="76" t="s">
        <v>1885</v>
      </c>
      <c r="F856" s="76" t="s">
        <v>1891</v>
      </c>
      <c r="G856" s="76" t="s">
        <v>344</v>
      </c>
      <c r="H856" s="123">
        <v>45748</v>
      </c>
      <c r="I856" s="123">
        <v>45748</v>
      </c>
      <c r="J856" s="76" t="s">
        <v>43</v>
      </c>
      <c r="K856" s="75">
        <v>-700000</v>
      </c>
      <c r="L856" s="76" t="s">
        <v>9</v>
      </c>
      <c r="M856" s="75">
        <v>-700000</v>
      </c>
      <c r="N856" s="76" t="s">
        <v>9</v>
      </c>
      <c r="O856" s="75">
        <v>-700000</v>
      </c>
      <c r="P856" s="76" t="s">
        <v>1819</v>
      </c>
      <c r="Q856" s="76" t="s">
        <v>1887</v>
      </c>
      <c r="R856" s="76" t="s">
        <v>1885</v>
      </c>
      <c r="S856" s="76" t="s">
        <v>10</v>
      </c>
      <c r="T856" s="76" t="s">
        <v>44</v>
      </c>
      <c r="U856" s="76" t="s">
        <v>25</v>
      </c>
      <c r="V856" s="76" t="s">
        <v>10</v>
      </c>
      <c r="W856" t="s">
        <v>10</v>
      </c>
    </row>
    <row r="857" spans="1:23" hidden="1" x14ac:dyDescent="0.2">
      <c r="A857" s="76" t="s">
        <v>1883</v>
      </c>
      <c r="B857" s="76" t="s">
        <v>1884</v>
      </c>
      <c r="C857" s="76" t="s">
        <v>10</v>
      </c>
      <c r="D857" s="76" t="s">
        <v>10</v>
      </c>
      <c r="E857" s="76" t="s">
        <v>1885</v>
      </c>
      <c r="F857" s="76" t="s">
        <v>1892</v>
      </c>
      <c r="G857" s="76" t="s">
        <v>344</v>
      </c>
      <c r="H857" s="123">
        <v>45751</v>
      </c>
      <c r="I857" s="123">
        <v>45751</v>
      </c>
      <c r="J857" s="76" t="s">
        <v>43</v>
      </c>
      <c r="K857" s="75">
        <v>-2500000</v>
      </c>
      <c r="L857" s="76" t="s">
        <v>9</v>
      </c>
      <c r="M857" s="75">
        <v>-2500000</v>
      </c>
      <c r="N857" s="76" t="s">
        <v>9</v>
      </c>
      <c r="O857" s="75">
        <v>-2500000</v>
      </c>
      <c r="P857" s="76" t="s">
        <v>1819</v>
      </c>
      <c r="Q857" s="76" t="s">
        <v>1887</v>
      </c>
      <c r="R857" s="76" t="s">
        <v>1885</v>
      </c>
      <c r="S857" s="76" t="s">
        <v>10</v>
      </c>
      <c r="T857" s="76" t="s">
        <v>44</v>
      </c>
      <c r="U857" s="76" t="s">
        <v>25</v>
      </c>
      <c r="V857" s="76" t="s">
        <v>10</v>
      </c>
      <c r="W857" t="s">
        <v>10</v>
      </c>
    </row>
    <row r="858" spans="1:23" hidden="1" x14ac:dyDescent="0.2">
      <c r="A858" s="76" t="s">
        <v>1883</v>
      </c>
      <c r="B858" s="76" t="s">
        <v>1884</v>
      </c>
      <c r="C858" s="76" t="s">
        <v>10</v>
      </c>
      <c r="D858" s="76" t="s">
        <v>10</v>
      </c>
      <c r="E858" s="76" t="s">
        <v>1885</v>
      </c>
      <c r="F858" s="76" t="s">
        <v>1893</v>
      </c>
      <c r="G858" s="76" t="s">
        <v>344</v>
      </c>
      <c r="H858" s="123">
        <v>45755</v>
      </c>
      <c r="I858" s="123">
        <v>45755</v>
      </c>
      <c r="J858" s="76" t="s">
        <v>43</v>
      </c>
      <c r="K858" s="75">
        <v>-700000</v>
      </c>
      <c r="L858" s="76" t="s">
        <v>9</v>
      </c>
      <c r="M858" s="75">
        <v>-700000</v>
      </c>
      <c r="N858" s="76" t="s">
        <v>9</v>
      </c>
      <c r="O858" s="75">
        <v>-700000</v>
      </c>
      <c r="P858" s="76" t="s">
        <v>1819</v>
      </c>
      <c r="Q858" s="76" t="s">
        <v>1887</v>
      </c>
      <c r="R858" s="76" t="s">
        <v>1885</v>
      </c>
      <c r="S858" s="76" t="s">
        <v>10</v>
      </c>
      <c r="T858" s="76" t="s">
        <v>44</v>
      </c>
      <c r="U858" s="76" t="s">
        <v>25</v>
      </c>
      <c r="V858" s="76" t="s">
        <v>10</v>
      </c>
      <c r="W858" t="s">
        <v>10</v>
      </c>
    </row>
    <row r="859" spans="1:23" hidden="1" x14ac:dyDescent="0.2">
      <c r="A859" s="76" t="s">
        <v>1883</v>
      </c>
      <c r="B859" s="76" t="s">
        <v>1884</v>
      </c>
      <c r="C859" s="76" t="s">
        <v>10</v>
      </c>
      <c r="D859" s="76" t="s">
        <v>10</v>
      </c>
      <c r="E859" s="76" t="s">
        <v>1885</v>
      </c>
      <c r="F859" s="76" t="s">
        <v>1894</v>
      </c>
      <c r="G859" s="76" t="s">
        <v>344</v>
      </c>
      <c r="H859" s="123">
        <v>45755</v>
      </c>
      <c r="I859" s="123">
        <v>45755</v>
      </c>
      <c r="J859" s="76" t="s">
        <v>43</v>
      </c>
      <c r="K859" s="75">
        <v>700000</v>
      </c>
      <c r="L859" s="76" t="s">
        <v>9</v>
      </c>
      <c r="M859" s="75">
        <v>700000</v>
      </c>
      <c r="N859" s="76" t="s">
        <v>9</v>
      </c>
      <c r="O859" s="75">
        <v>700000</v>
      </c>
      <c r="P859" s="76" t="s">
        <v>1819</v>
      </c>
      <c r="Q859" s="76" t="s">
        <v>1887</v>
      </c>
      <c r="R859" s="76" t="s">
        <v>1885</v>
      </c>
      <c r="S859" s="76" t="s">
        <v>10</v>
      </c>
      <c r="T859" s="76" t="s">
        <v>44</v>
      </c>
      <c r="U859" s="76" t="s">
        <v>25</v>
      </c>
      <c r="V859" s="76" t="s">
        <v>10</v>
      </c>
      <c r="W859" t="s">
        <v>10</v>
      </c>
    </row>
    <row r="860" spans="1:23" hidden="1" x14ac:dyDescent="0.2">
      <c r="A860" s="76" t="s">
        <v>1883</v>
      </c>
      <c r="B860" s="76" t="s">
        <v>1884</v>
      </c>
      <c r="C860" s="76" t="s">
        <v>10</v>
      </c>
      <c r="D860" s="76" t="s">
        <v>10</v>
      </c>
      <c r="E860" s="76" t="s">
        <v>1885</v>
      </c>
      <c r="F860" s="76" t="s">
        <v>1895</v>
      </c>
      <c r="G860" s="76" t="s">
        <v>344</v>
      </c>
      <c r="H860" s="123">
        <v>45758</v>
      </c>
      <c r="I860" s="123">
        <v>45758</v>
      </c>
      <c r="J860" s="76" t="s">
        <v>43</v>
      </c>
      <c r="K860" s="75">
        <v>-2500000</v>
      </c>
      <c r="L860" s="76" t="s">
        <v>9</v>
      </c>
      <c r="M860" s="75">
        <v>-2500000</v>
      </c>
      <c r="N860" s="76" t="s">
        <v>9</v>
      </c>
      <c r="O860" s="75">
        <v>-2500000</v>
      </c>
      <c r="P860" s="76" t="s">
        <v>1819</v>
      </c>
      <c r="Q860" s="76" t="s">
        <v>1887</v>
      </c>
      <c r="R860" s="76" t="s">
        <v>1885</v>
      </c>
      <c r="S860" s="76" t="s">
        <v>10</v>
      </c>
      <c r="T860" s="76" t="s">
        <v>44</v>
      </c>
      <c r="U860" s="76" t="s">
        <v>25</v>
      </c>
      <c r="V860" s="76" t="s">
        <v>10</v>
      </c>
      <c r="W860" t="s">
        <v>10</v>
      </c>
    </row>
    <row r="861" spans="1:23" hidden="1" x14ac:dyDescent="0.2">
      <c r="A861" s="76" t="s">
        <v>1883</v>
      </c>
      <c r="B861" s="76" t="s">
        <v>1884</v>
      </c>
      <c r="C861" s="76" t="s">
        <v>10</v>
      </c>
      <c r="D861" s="76" t="s">
        <v>10</v>
      </c>
      <c r="E861" s="76" t="s">
        <v>1885</v>
      </c>
      <c r="F861" s="76" t="s">
        <v>1896</v>
      </c>
      <c r="G861" s="76" t="s">
        <v>344</v>
      </c>
      <c r="H861" s="123">
        <v>45758</v>
      </c>
      <c r="I861" s="123">
        <v>45758</v>
      </c>
      <c r="J861" s="76" t="s">
        <v>43</v>
      </c>
      <c r="K861" s="75">
        <v>2500000</v>
      </c>
      <c r="L861" s="76" t="s">
        <v>9</v>
      </c>
      <c r="M861" s="75">
        <v>2500000</v>
      </c>
      <c r="N861" s="76" t="s">
        <v>9</v>
      </c>
      <c r="O861" s="75">
        <v>2500000</v>
      </c>
      <c r="P861" s="76" t="s">
        <v>1819</v>
      </c>
      <c r="Q861" s="76" t="s">
        <v>1887</v>
      </c>
      <c r="R861" s="76" t="s">
        <v>1885</v>
      </c>
      <c r="S861" s="76" t="s">
        <v>10</v>
      </c>
      <c r="T861" s="76" t="s">
        <v>44</v>
      </c>
      <c r="U861" s="76" t="s">
        <v>25</v>
      </c>
      <c r="V861" s="76" t="s">
        <v>10</v>
      </c>
      <c r="W861" t="s">
        <v>10</v>
      </c>
    </row>
    <row r="862" spans="1:23" hidden="1" x14ac:dyDescent="0.2">
      <c r="A862" s="76" t="s">
        <v>1883</v>
      </c>
      <c r="B862" s="76" t="s">
        <v>1884</v>
      </c>
      <c r="C862" s="76" t="s">
        <v>10</v>
      </c>
      <c r="D862" s="76" t="s">
        <v>10</v>
      </c>
      <c r="E862" s="76" t="s">
        <v>1885</v>
      </c>
      <c r="F862" s="76" t="s">
        <v>1897</v>
      </c>
      <c r="G862" s="76" t="s">
        <v>344</v>
      </c>
      <c r="H862" s="123">
        <v>45768</v>
      </c>
      <c r="I862" s="123">
        <v>45768</v>
      </c>
      <c r="J862" s="76" t="s">
        <v>43</v>
      </c>
      <c r="K862" s="75">
        <v>-3200000</v>
      </c>
      <c r="L862" s="76" t="s">
        <v>9</v>
      </c>
      <c r="M862" s="75">
        <v>-3200000</v>
      </c>
      <c r="N862" s="76" t="s">
        <v>9</v>
      </c>
      <c r="O862" s="75">
        <v>-3200000</v>
      </c>
      <c r="P862" s="76" t="s">
        <v>1819</v>
      </c>
      <c r="Q862" s="76" t="s">
        <v>1887</v>
      </c>
      <c r="R862" s="76" t="s">
        <v>1885</v>
      </c>
      <c r="S862" s="76" t="s">
        <v>10</v>
      </c>
      <c r="T862" s="76" t="s">
        <v>44</v>
      </c>
      <c r="U862" s="76" t="s">
        <v>25</v>
      </c>
      <c r="V862" s="76" t="s">
        <v>10</v>
      </c>
      <c r="W862" t="s">
        <v>10</v>
      </c>
    </row>
    <row r="863" spans="1:23" hidden="1" x14ac:dyDescent="0.2">
      <c r="A863" s="76" t="s">
        <v>1883</v>
      </c>
      <c r="B863" s="76" t="s">
        <v>1884</v>
      </c>
      <c r="C863" s="76" t="s">
        <v>10</v>
      </c>
      <c r="D863" s="76" t="s">
        <v>10</v>
      </c>
      <c r="E863" s="76" t="s">
        <v>1885</v>
      </c>
      <c r="F863" s="76" t="s">
        <v>1898</v>
      </c>
      <c r="G863" s="76" t="s">
        <v>344</v>
      </c>
      <c r="H863" s="123">
        <v>45768</v>
      </c>
      <c r="I863" s="123">
        <v>45768</v>
      </c>
      <c r="J863" s="76" t="s">
        <v>43</v>
      </c>
      <c r="K863" s="75">
        <v>2500000</v>
      </c>
      <c r="L863" s="76" t="s">
        <v>9</v>
      </c>
      <c r="M863" s="75">
        <v>2500000</v>
      </c>
      <c r="N863" s="76" t="s">
        <v>9</v>
      </c>
      <c r="O863" s="75">
        <v>2500000</v>
      </c>
      <c r="P863" s="76" t="s">
        <v>1819</v>
      </c>
      <c r="Q863" s="76" t="s">
        <v>1887</v>
      </c>
      <c r="R863" s="76" t="s">
        <v>1885</v>
      </c>
      <c r="S863" s="76" t="s">
        <v>10</v>
      </c>
      <c r="T863" s="76" t="s">
        <v>44</v>
      </c>
      <c r="U863" s="76" t="s">
        <v>25</v>
      </c>
      <c r="V863" s="76" t="s">
        <v>10</v>
      </c>
      <c r="W863" t="s">
        <v>10</v>
      </c>
    </row>
    <row r="864" spans="1:23" hidden="1" x14ac:dyDescent="0.2">
      <c r="A864" s="76" t="s">
        <v>1883</v>
      </c>
      <c r="B864" s="76" t="s">
        <v>1884</v>
      </c>
      <c r="C864" s="76" t="s">
        <v>10</v>
      </c>
      <c r="D864" s="76" t="s">
        <v>10</v>
      </c>
      <c r="E864" s="76" t="s">
        <v>1885</v>
      </c>
      <c r="F864" s="76" t="s">
        <v>1899</v>
      </c>
      <c r="G864" s="76" t="s">
        <v>344</v>
      </c>
      <c r="H864" s="123">
        <v>45768</v>
      </c>
      <c r="I864" s="123">
        <v>45768</v>
      </c>
      <c r="J864" s="76" t="s">
        <v>43</v>
      </c>
      <c r="K864" s="75">
        <v>700000</v>
      </c>
      <c r="L864" s="76" t="s">
        <v>9</v>
      </c>
      <c r="M864" s="75">
        <v>700000</v>
      </c>
      <c r="N864" s="76" t="s">
        <v>9</v>
      </c>
      <c r="O864" s="75">
        <v>700000</v>
      </c>
      <c r="P864" s="76" t="s">
        <v>1819</v>
      </c>
      <c r="Q864" s="76" t="s">
        <v>1887</v>
      </c>
      <c r="R864" s="76" t="s">
        <v>1885</v>
      </c>
      <c r="S864" s="76" t="s">
        <v>10</v>
      </c>
      <c r="T864" s="76" t="s">
        <v>44</v>
      </c>
      <c r="U864" s="76" t="s">
        <v>25</v>
      </c>
      <c r="V864" s="76" t="s">
        <v>10</v>
      </c>
      <c r="W864" t="s">
        <v>10</v>
      </c>
    </row>
    <row r="865" spans="1:23" hidden="1" x14ac:dyDescent="0.2">
      <c r="A865" s="76" t="s">
        <v>1883</v>
      </c>
      <c r="B865" s="76" t="s">
        <v>1884</v>
      </c>
      <c r="C865" s="76" t="s">
        <v>10</v>
      </c>
      <c r="D865" s="76" t="s">
        <v>10</v>
      </c>
      <c r="E865" s="76" t="s">
        <v>1885</v>
      </c>
      <c r="F865" s="76" t="s">
        <v>1900</v>
      </c>
      <c r="G865" s="76" t="s">
        <v>344</v>
      </c>
      <c r="H865" s="123">
        <v>45775</v>
      </c>
      <c r="I865" s="123">
        <v>45775</v>
      </c>
      <c r="J865" s="76" t="s">
        <v>43</v>
      </c>
      <c r="K865" s="75">
        <v>-3200000</v>
      </c>
      <c r="L865" s="76" t="s">
        <v>9</v>
      </c>
      <c r="M865" s="75">
        <v>-3200000</v>
      </c>
      <c r="N865" s="76" t="s">
        <v>9</v>
      </c>
      <c r="O865" s="75">
        <v>-3200000</v>
      </c>
      <c r="P865" s="76" t="s">
        <v>1819</v>
      </c>
      <c r="Q865" s="76" t="s">
        <v>1887</v>
      </c>
      <c r="R865" s="76" t="s">
        <v>1885</v>
      </c>
      <c r="S865" s="76" t="s">
        <v>10</v>
      </c>
      <c r="T865" s="76" t="s">
        <v>44</v>
      </c>
      <c r="U865" s="76" t="s">
        <v>25</v>
      </c>
      <c r="V865" s="76" t="s">
        <v>10</v>
      </c>
      <c r="W865" t="s">
        <v>10</v>
      </c>
    </row>
    <row r="866" spans="1:23" hidden="1" x14ac:dyDescent="0.2">
      <c r="A866" s="76" t="s">
        <v>1883</v>
      </c>
      <c r="B866" s="76" t="s">
        <v>1884</v>
      </c>
      <c r="C866" s="76" t="s">
        <v>10</v>
      </c>
      <c r="D866" s="76" t="s">
        <v>10</v>
      </c>
      <c r="E866" s="76" t="s">
        <v>1885</v>
      </c>
      <c r="F866" s="76" t="s">
        <v>1901</v>
      </c>
      <c r="G866" s="76" t="s">
        <v>344</v>
      </c>
      <c r="H866" s="123">
        <v>45775</v>
      </c>
      <c r="I866" s="123">
        <v>45775</v>
      </c>
      <c r="J866" s="76" t="s">
        <v>43</v>
      </c>
      <c r="K866" s="75">
        <v>3200000</v>
      </c>
      <c r="L866" s="76" t="s">
        <v>9</v>
      </c>
      <c r="M866" s="75">
        <v>3200000</v>
      </c>
      <c r="N866" s="76" t="s">
        <v>9</v>
      </c>
      <c r="O866" s="75">
        <v>3200000</v>
      </c>
      <c r="P866" s="76" t="s">
        <v>1819</v>
      </c>
      <c r="Q866" s="76" t="s">
        <v>1887</v>
      </c>
      <c r="R866" s="76" t="s">
        <v>1885</v>
      </c>
      <c r="S866" s="76" t="s">
        <v>10</v>
      </c>
      <c r="T866" s="76" t="s">
        <v>44</v>
      </c>
      <c r="U866" s="76" t="s">
        <v>25</v>
      </c>
      <c r="V866" s="76" t="s">
        <v>10</v>
      </c>
      <c r="W866" t="s">
        <v>10</v>
      </c>
    </row>
    <row r="867" spans="1:23" hidden="1" x14ac:dyDescent="0.2">
      <c r="A867" s="76" t="s">
        <v>1883</v>
      </c>
      <c r="B867" s="76" t="s">
        <v>1884</v>
      </c>
      <c r="C867" s="76" t="s">
        <v>10</v>
      </c>
      <c r="D867" s="76" t="s">
        <v>10</v>
      </c>
      <c r="E867" s="76" t="s">
        <v>1885</v>
      </c>
      <c r="F867" s="76" t="s">
        <v>1902</v>
      </c>
      <c r="G867" s="76" t="s">
        <v>344</v>
      </c>
      <c r="H867" s="123">
        <v>45782</v>
      </c>
      <c r="I867" s="123">
        <v>45782</v>
      </c>
      <c r="J867" s="76" t="s">
        <v>43</v>
      </c>
      <c r="K867" s="75">
        <v>-1200000</v>
      </c>
      <c r="L867" s="76" t="s">
        <v>9</v>
      </c>
      <c r="M867" s="75">
        <v>-1200000</v>
      </c>
      <c r="N867" s="76" t="s">
        <v>9</v>
      </c>
      <c r="O867" s="75">
        <v>-1200000</v>
      </c>
      <c r="P867" s="76" t="s">
        <v>1819</v>
      </c>
      <c r="Q867" s="76" t="s">
        <v>1887</v>
      </c>
      <c r="R867" s="76" t="s">
        <v>1885</v>
      </c>
      <c r="S867" s="76" t="s">
        <v>10</v>
      </c>
      <c r="T867" s="76" t="s">
        <v>44</v>
      </c>
      <c r="U867" s="76" t="s">
        <v>29</v>
      </c>
      <c r="V867" s="76" t="s">
        <v>10</v>
      </c>
      <c r="W867" t="s">
        <v>10</v>
      </c>
    </row>
    <row r="868" spans="1:23" hidden="1" x14ac:dyDescent="0.2">
      <c r="A868" s="76" t="s">
        <v>1883</v>
      </c>
      <c r="B868" s="76" t="s">
        <v>1884</v>
      </c>
      <c r="C868" s="76" t="s">
        <v>10</v>
      </c>
      <c r="D868" s="76" t="s">
        <v>10</v>
      </c>
      <c r="E868" s="76" t="s">
        <v>1885</v>
      </c>
      <c r="F868" s="76" t="s">
        <v>1903</v>
      </c>
      <c r="G868" s="76" t="s">
        <v>344</v>
      </c>
      <c r="H868" s="123">
        <v>45782</v>
      </c>
      <c r="I868" s="123">
        <v>45782</v>
      </c>
      <c r="J868" s="76" t="s">
        <v>43</v>
      </c>
      <c r="K868" s="75">
        <v>3200000</v>
      </c>
      <c r="L868" s="76" t="s">
        <v>9</v>
      </c>
      <c r="M868" s="75">
        <v>3200000</v>
      </c>
      <c r="N868" s="76" t="s">
        <v>9</v>
      </c>
      <c r="O868" s="75">
        <v>3200000</v>
      </c>
      <c r="P868" s="76" t="s">
        <v>1819</v>
      </c>
      <c r="Q868" s="76" t="s">
        <v>1887</v>
      </c>
      <c r="R868" s="76" t="s">
        <v>1885</v>
      </c>
      <c r="S868" s="76" t="s">
        <v>10</v>
      </c>
      <c r="T868" s="76" t="s">
        <v>44</v>
      </c>
      <c r="U868" s="76" t="s">
        <v>29</v>
      </c>
      <c r="V868" s="76" t="s">
        <v>10</v>
      </c>
      <c r="W868" t="s">
        <v>10</v>
      </c>
    </row>
    <row r="869" spans="1:23" hidden="1" x14ac:dyDescent="0.2">
      <c r="A869" s="76" t="s">
        <v>1883</v>
      </c>
      <c r="B869" s="76" t="s">
        <v>1884</v>
      </c>
      <c r="C869" s="76" t="s">
        <v>10</v>
      </c>
      <c r="D869" s="76" t="s">
        <v>10</v>
      </c>
      <c r="E869" s="76" t="s">
        <v>1885</v>
      </c>
      <c r="F869" s="76" t="s">
        <v>1904</v>
      </c>
      <c r="G869" s="76" t="s">
        <v>344</v>
      </c>
      <c r="H869" s="123">
        <v>45796</v>
      </c>
      <c r="I869" s="123">
        <v>45796</v>
      </c>
      <c r="J869" s="76" t="s">
        <v>43</v>
      </c>
      <c r="K869" s="75">
        <v>1200000</v>
      </c>
      <c r="L869" s="76" t="s">
        <v>9</v>
      </c>
      <c r="M869" s="75">
        <v>1200000</v>
      </c>
      <c r="N869" s="76" t="s">
        <v>9</v>
      </c>
      <c r="O869" s="75">
        <v>1200000</v>
      </c>
      <c r="P869" s="76" t="s">
        <v>1819</v>
      </c>
      <c r="Q869" s="76" t="s">
        <v>1887</v>
      </c>
      <c r="R869" s="76" t="s">
        <v>1885</v>
      </c>
      <c r="S869" s="76" t="s">
        <v>10</v>
      </c>
      <c r="T869" s="76" t="s">
        <v>44</v>
      </c>
      <c r="U869" s="76" t="s">
        <v>29</v>
      </c>
      <c r="V869" s="76" t="s">
        <v>10</v>
      </c>
      <c r="W869" t="s">
        <v>10</v>
      </c>
    </row>
    <row r="870" spans="1:23" hidden="1" x14ac:dyDescent="0.2">
      <c r="A870" s="76" t="s">
        <v>1883</v>
      </c>
      <c r="B870" s="76" t="s">
        <v>1884</v>
      </c>
      <c r="C870" s="76" t="s">
        <v>10</v>
      </c>
      <c r="D870" s="76" t="s">
        <v>10</v>
      </c>
      <c r="E870" s="76" t="s">
        <v>1885</v>
      </c>
      <c r="F870" s="76" t="s">
        <v>1905</v>
      </c>
      <c r="G870" s="76" t="s">
        <v>344</v>
      </c>
      <c r="H870" s="123">
        <v>45810</v>
      </c>
      <c r="I870" s="123">
        <v>45810</v>
      </c>
      <c r="J870" s="76" t="s">
        <v>43</v>
      </c>
      <c r="K870" s="75">
        <v>-250000</v>
      </c>
      <c r="L870" s="76" t="s">
        <v>9</v>
      </c>
      <c r="M870" s="75">
        <v>-250000</v>
      </c>
      <c r="N870" s="76" t="s">
        <v>9</v>
      </c>
      <c r="O870" s="75">
        <v>-250000</v>
      </c>
      <c r="P870" s="76" t="s">
        <v>1819</v>
      </c>
      <c r="Q870" s="76" t="s">
        <v>1887</v>
      </c>
      <c r="R870" s="76" t="s">
        <v>1885</v>
      </c>
      <c r="S870" s="76" t="s">
        <v>10</v>
      </c>
      <c r="T870" s="76" t="s">
        <v>44</v>
      </c>
      <c r="U870" s="76" t="s">
        <v>34</v>
      </c>
      <c r="V870" s="76" t="s">
        <v>10</v>
      </c>
      <c r="W870" t="s">
        <v>10</v>
      </c>
    </row>
    <row r="871" spans="1:23" hidden="1" x14ac:dyDescent="0.2">
      <c r="A871" s="76" t="s">
        <v>1883</v>
      </c>
      <c r="B871" s="76" t="s">
        <v>1884</v>
      </c>
      <c r="C871" s="76" t="s">
        <v>10</v>
      </c>
      <c r="D871" s="76" t="s">
        <v>10</v>
      </c>
      <c r="E871" s="76" t="s">
        <v>1885</v>
      </c>
      <c r="F871" s="76" t="s">
        <v>1906</v>
      </c>
      <c r="G871" s="76" t="s">
        <v>344</v>
      </c>
      <c r="H871" s="123">
        <v>45838</v>
      </c>
      <c r="I871" s="123">
        <v>45838</v>
      </c>
      <c r="J871" s="76" t="s">
        <v>43</v>
      </c>
      <c r="K871" s="75">
        <v>250000</v>
      </c>
      <c r="L871" s="76" t="s">
        <v>9</v>
      </c>
      <c r="M871" s="75">
        <v>250000</v>
      </c>
      <c r="N871" s="76" t="s">
        <v>9</v>
      </c>
      <c r="O871" s="75">
        <v>250000</v>
      </c>
      <c r="P871" s="76" t="s">
        <v>1819</v>
      </c>
      <c r="Q871" s="76" t="s">
        <v>1887</v>
      </c>
      <c r="R871" s="76" t="s">
        <v>1885</v>
      </c>
      <c r="S871" s="76" t="s">
        <v>10</v>
      </c>
      <c r="T871" s="76" t="s">
        <v>44</v>
      </c>
      <c r="U871" s="76" t="s">
        <v>34</v>
      </c>
      <c r="V871" s="76" t="s">
        <v>10</v>
      </c>
      <c r="W871" t="s">
        <v>10</v>
      </c>
    </row>
    <row r="872" spans="1:23" hidden="1" x14ac:dyDescent="0.2">
      <c r="A872" s="76" t="s">
        <v>1907</v>
      </c>
      <c r="B872" s="76" t="s">
        <v>1908</v>
      </c>
      <c r="C872" s="76" t="s">
        <v>10</v>
      </c>
      <c r="D872" s="76" t="s">
        <v>10</v>
      </c>
      <c r="E872" s="76" t="s">
        <v>1909</v>
      </c>
      <c r="F872" s="76" t="s">
        <v>1910</v>
      </c>
      <c r="G872" s="76" t="s">
        <v>344</v>
      </c>
      <c r="H872" s="123">
        <v>45657</v>
      </c>
      <c r="I872" s="123">
        <v>45658</v>
      </c>
      <c r="J872" s="76" t="s">
        <v>43</v>
      </c>
      <c r="K872" s="75">
        <v>304149.56</v>
      </c>
      <c r="L872" s="76" t="s">
        <v>9</v>
      </c>
      <c r="M872" s="75">
        <v>304149.56</v>
      </c>
      <c r="N872" s="76" t="s">
        <v>9</v>
      </c>
      <c r="O872" s="75">
        <v>304149.56</v>
      </c>
      <c r="P872" s="76" t="s">
        <v>10</v>
      </c>
      <c r="Q872" s="76" t="s">
        <v>1911</v>
      </c>
      <c r="R872" s="76" t="s">
        <v>1912</v>
      </c>
      <c r="S872" s="76" t="s">
        <v>10</v>
      </c>
      <c r="T872" s="76" t="s">
        <v>1913</v>
      </c>
      <c r="U872" s="76" t="s">
        <v>13</v>
      </c>
      <c r="V872" s="76" t="s">
        <v>10</v>
      </c>
      <c r="W872" t="s">
        <v>10</v>
      </c>
    </row>
    <row r="873" spans="1:23" hidden="1" x14ac:dyDescent="0.2">
      <c r="A873" s="76" t="s">
        <v>1907</v>
      </c>
      <c r="B873" s="76" t="s">
        <v>1908</v>
      </c>
      <c r="C873" s="76" t="s">
        <v>10</v>
      </c>
      <c r="D873" s="76" t="s">
        <v>10</v>
      </c>
      <c r="E873" s="76" t="s">
        <v>1909</v>
      </c>
      <c r="F873" s="76" t="s">
        <v>1914</v>
      </c>
      <c r="G873" s="76" t="s">
        <v>351</v>
      </c>
      <c r="H873" s="123">
        <v>45688</v>
      </c>
      <c r="I873" s="123">
        <v>45688</v>
      </c>
      <c r="J873" s="76" t="s">
        <v>43</v>
      </c>
      <c r="K873" s="75">
        <v>-1371214.77</v>
      </c>
      <c r="L873" s="76" t="s">
        <v>9</v>
      </c>
      <c r="M873" s="75">
        <v>-1371214.77</v>
      </c>
      <c r="N873" s="76" t="s">
        <v>9</v>
      </c>
      <c r="O873" s="75">
        <v>-1371214.77</v>
      </c>
      <c r="P873" s="76" t="s">
        <v>10</v>
      </c>
      <c r="Q873" s="76" t="s">
        <v>1911</v>
      </c>
      <c r="R873" s="76" t="s">
        <v>1912</v>
      </c>
      <c r="S873" s="76" t="s">
        <v>10</v>
      </c>
      <c r="T873" s="76" t="s">
        <v>1913</v>
      </c>
      <c r="U873" s="76" t="s">
        <v>13</v>
      </c>
      <c r="V873" s="76" t="s">
        <v>10</v>
      </c>
      <c r="W873" t="s">
        <v>10</v>
      </c>
    </row>
    <row r="874" spans="1:23" hidden="1" x14ac:dyDescent="0.2">
      <c r="A874" s="76" t="s">
        <v>1907</v>
      </c>
      <c r="B874" s="76" t="s">
        <v>1908</v>
      </c>
      <c r="C874" s="76" t="s">
        <v>10</v>
      </c>
      <c r="D874" s="76" t="s">
        <v>10</v>
      </c>
      <c r="E874" s="76" t="s">
        <v>1909</v>
      </c>
      <c r="F874" s="76" t="s">
        <v>1915</v>
      </c>
      <c r="G874" s="76" t="s">
        <v>344</v>
      </c>
      <c r="H874" s="123">
        <v>45688</v>
      </c>
      <c r="I874" s="123">
        <v>45689</v>
      </c>
      <c r="J874" s="76" t="s">
        <v>43</v>
      </c>
      <c r="K874" s="75">
        <v>1371214.77</v>
      </c>
      <c r="L874" s="76" t="s">
        <v>9</v>
      </c>
      <c r="M874" s="75">
        <v>1371214.77</v>
      </c>
      <c r="N874" s="76" t="s">
        <v>9</v>
      </c>
      <c r="O874" s="75">
        <v>1371214.77</v>
      </c>
      <c r="P874" s="76" t="s">
        <v>10</v>
      </c>
      <c r="Q874" s="76" t="s">
        <v>1911</v>
      </c>
      <c r="R874" s="76" t="s">
        <v>1912</v>
      </c>
      <c r="S874" s="76" t="s">
        <v>10</v>
      </c>
      <c r="T874" s="76" t="s">
        <v>1913</v>
      </c>
      <c r="U874" s="76" t="s">
        <v>17</v>
      </c>
      <c r="V874" s="76" t="s">
        <v>10</v>
      </c>
      <c r="W874" t="s">
        <v>10</v>
      </c>
    </row>
    <row r="875" spans="1:23" hidden="1" x14ac:dyDescent="0.2">
      <c r="A875" s="76" t="s">
        <v>1907</v>
      </c>
      <c r="B875" s="76" t="s">
        <v>1908</v>
      </c>
      <c r="C875" s="76" t="s">
        <v>10</v>
      </c>
      <c r="D875" s="76" t="s">
        <v>10</v>
      </c>
      <c r="E875" s="76" t="s">
        <v>1909</v>
      </c>
      <c r="F875" s="76" t="s">
        <v>1916</v>
      </c>
      <c r="G875" s="76" t="s">
        <v>351</v>
      </c>
      <c r="H875" s="123">
        <v>45716</v>
      </c>
      <c r="I875" s="123">
        <v>45716</v>
      </c>
      <c r="J875" s="76" t="s">
        <v>43</v>
      </c>
      <c r="K875" s="75">
        <v>-1334374.6599999999</v>
      </c>
      <c r="L875" s="76" t="s">
        <v>9</v>
      </c>
      <c r="M875" s="75">
        <v>-1334374.6599999999</v>
      </c>
      <c r="N875" s="76" t="s">
        <v>9</v>
      </c>
      <c r="O875" s="75">
        <v>-1334374.6599999999</v>
      </c>
      <c r="P875" s="76" t="s">
        <v>10</v>
      </c>
      <c r="Q875" s="76" t="s">
        <v>1911</v>
      </c>
      <c r="R875" s="76" t="s">
        <v>1912</v>
      </c>
      <c r="S875" s="76" t="s">
        <v>10</v>
      </c>
      <c r="T875" s="76" t="s">
        <v>1913</v>
      </c>
      <c r="U875" s="76" t="s">
        <v>17</v>
      </c>
      <c r="V875" s="76" t="s">
        <v>10</v>
      </c>
      <c r="W875" t="s">
        <v>10</v>
      </c>
    </row>
    <row r="876" spans="1:23" hidden="1" x14ac:dyDescent="0.2">
      <c r="A876" s="76" t="s">
        <v>1907</v>
      </c>
      <c r="B876" s="76" t="s">
        <v>1908</v>
      </c>
      <c r="C876" s="76" t="s">
        <v>10</v>
      </c>
      <c r="D876" s="76" t="s">
        <v>10</v>
      </c>
      <c r="E876" s="76" t="s">
        <v>1909</v>
      </c>
      <c r="F876" s="76" t="s">
        <v>1917</v>
      </c>
      <c r="G876" s="76" t="s">
        <v>344</v>
      </c>
      <c r="H876" s="123">
        <v>45716</v>
      </c>
      <c r="I876" s="123">
        <v>45717</v>
      </c>
      <c r="J876" s="76" t="s">
        <v>43</v>
      </c>
      <c r="K876" s="75">
        <v>1334374.6599999999</v>
      </c>
      <c r="L876" s="76" t="s">
        <v>9</v>
      </c>
      <c r="M876" s="75">
        <v>1334374.6599999999</v>
      </c>
      <c r="N876" s="76" t="s">
        <v>9</v>
      </c>
      <c r="O876" s="75">
        <v>1334374.6599999999</v>
      </c>
      <c r="P876" s="76" t="s">
        <v>10</v>
      </c>
      <c r="Q876" s="76" t="s">
        <v>1911</v>
      </c>
      <c r="R876" s="76" t="s">
        <v>1912</v>
      </c>
      <c r="S876" s="76" t="s">
        <v>10</v>
      </c>
      <c r="T876" s="76" t="s">
        <v>1913</v>
      </c>
      <c r="U876" s="76" t="s">
        <v>21</v>
      </c>
      <c r="V876" s="76" t="s">
        <v>10</v>
      </c>
      <c r="W876" t="s">
        <v>10</v>
      </c>
    </row>
    <row r="877" spans="1:23" hidden="1" x14ac:dyDescent="0.2">
      <c r="A877" s="76" t="s">
        <v>1907</v>
      </c>
      <c r="B877" s="76" t="s">
        <v>1908</v>
      </c>
      <c r="C877" s="76" t="s">
        <v>10</v>
      </c>
      <c r="D877" s="76" t="s">
        <v>10</v>
      </c>
      <c r="E877" s="76" t="s">
        <v>1909</v>
      </c>
      <c r="F877" s="76" t="s">
        <v>1918</v>
      </c>
      <c r="G877" s="76" t="s">
        <v>351</v>
      </c>
      <c r="H877" s="123">
        <v>45747</v>
      </c>
      <c r="I877" s="123">
        <v>45747</v>
      </c>
      <c r="J877" s="76" t="s">
        <v>43</v>
      </c>
      <c r="K877" s="75">
        <v>-1941703.44</v>
      </c>
      <c r="L877" s="76" t="s">
        <v>9</v>
      </c>
      <c r="M877" s="75">
        <v>-1941703.44</v>
      </c>
      <c r="N877" s="76" t="s">
        <v>9</v>
      </c>
      <c r="O877" s="75">
        <v>-1941703.44</v>
      </c>
      <c r="P877" s="76" t="s">
        <v>10</v>
      </c>
      <c r="Q877" s="76" t="s">
        <v>1911</v>
      </c>
      <c r="R877" s="76" t="s">
        <v>1912</v>
      </c>
      <c r="S877" s="76" t="s">
        <v>10</v>
      </c>
      <c r="T877" s="76" t="s">
        <v>1913</v>
      </c>
      <c r="U877" s="76" t="s">
        <v>21</v>
      </c>
      <c r="V877" s="76" t="s">
        <v>10</v>
      </c>
      <c r="W877" t="s">
        <v>10</v>
      </c>
    </row>
    <row r="878" spans="1:23" hidden="1" x14ac:dyDescent="0.2">
      <c r="A878" s="76" t="s">
        <v>1907</v>
      </c>
      <c r="B878" s="76" t="s">
        <v>1908</v>
      </c>
      <c r="C878" s="76" t="s">
        <v>10</v>
      </c>
      <c r="D878" s="76" t="s">
        <v>10</v>
      </c>
      <c r="E878" s="76" t="s">
        <v>1909</v>
      </c>
      <c r="F878" s="76" t="s">
        <v>1919</v>
      </c>
      <c r="G878" s="76" t="s">
        <v>344</v>
      </c>
      <c r="H878" s="123">
        <v>45747</v>
      </c>
      <c r="I878" s="123">
        <v>45748</v>
      </c>
      <c r="J878" s="76" t="s">
        <v>43</v>
      </c>
      <c r="K878" s="75">
        <v>1941703.44</v>
      </c>
      <c r="L878" s="76" t="s">
        <v>9</v>
      </c>
      <c r="M878" s="75">
        <v>1941703.44</v>
      </c>
      <c r="N878" s="76" t="s">
        <v>9</v>
      </c>
      <c r="O878" s="75">
        <v>1941703.44</v>
      </c>
      <c r="P878" s="76" t="s">
        <v>10</v>
      </c>
      <c r="Q878" s="76" t="s">
        <v>1911</v>
      </c>
      <c r="R878" s="76" t="s">
        <v>1912</v>
      </c>
      <c r="S878" s="76" t="s">
        <v>10</v>
      </c>
      <c r="T878" s="76" t="s">
        <v>1913</v>
      </c>
      <c r="U878" s="76" t="s">
        <v>25</v>
      </c>
      <c r="V878" s="76" t="s">
        <v>10</v>
      </c>
      <c r="W878" t="s">
        <v>10</v>
      </c>
    </row>
    <row r="879" spans="1:23" hidden="1" x14ac:dyDescent="0.2">
      <c r="A879" s="76" t="s">
        <v>1907</v>
      </c>
      <c r="B879" s="76" t="s">
        <v>1908</v>
      </c>
      <c r="C879" s="76" t="s">
        <v>10</v>
      </c>
      <c r="D879" s="76" t="s">
        <v>10</v>
      </c>
      <c r="E879" s="76" t="s">
        <v>1920</v>
      </c>
      <c r="F879" s="76" t="s">
        <v>1921</v>
      </c>
      <c r="G879" s="76" t="s">
        <v>351</v>
      </c>
      <c r="H879" s="123">
        <v>45777</v>
      </c>
      <c r="I879" s="123">
        <v>45777</v>
      </c>
      <c r="J879" s="76" t="s">
        <v>43</v>
      </c>
      <c r="K879" s="75">
        <v>-1507104.35</v>
      </c>
      <c r="L879" s="76" t="s">
        <v>9</v>
      </c>
      <c r="M879" s="75">
        <v>-1507104.35</v>
      </c>
      <c r="N879" s="76" t="s">
        <v>9</v>
      </c>
      <c r="O879" s="75">
        <v>-1507104.35</v>
      </c>
      <c r="P879" s="76" t="s">
        <v>1922</v>
      </c>
      <c r="Q879" s="76" t="s">
        <v>1923</v>
      </c>
      <c r="R879" s="76" t="s">
        <v>1923</v>
      </c>
      <c r="S879" s="76" t="s">
        <v>10</v>
      </c>
      <c r="T879" s="76" t="s">
        <v>1924</v>
      </c>
      <c r="U879" s="76" t="s">
        <v>25</v>
      </c>
      <c r="V879" s="76" t="s">
        <v>10</v>
      </c>
      <c r="W879" t="s">
        <v>10</v>
      </c>
    </row>
    <row r="880" spans="1:23" hidden="1" x14ac:dyDescent="0.2">
      <c r="A880" s="76" t="s">
        <v>1907</v>
      </c>
      <c r="B880" s="76" t="s">
        <v>1908</v>
      </c>
      <c r="C880" s="76" t="s">
        <v>10</v>
      </c>
      <c r="D880" s="76" t="s">
        <v>10</v>
      </c>
      <c r="E880" s="76" t="s">
        <v>1920</v>
      </c>
      <c r="F880" s="76" t="s">
        <v>1925</v>
      </c>
      <c r="G880" s="76" t="s">
        <v>344</v>
      </c>
      <c r="H880" s="123">
        <v>45777</v>
      </c>
      <c r="I880" s="123">
        <v>45778</v>
      </c>
      <c r="J880" s="76" t="s">
        <v>43</v>
      </c>
      <c r="K880" s="75">
        <v>1507104.35</v>
      </c>
      <c r="L880" s="76" t="s">
        <v>9</v>
      </c>
      <c r="M880" s="75">
        <v>1507104.35</v>
      </c>
      <c r="N880" s="76" t="s">
        <v>9</v>
      </c>
      <c r="O880" s="75">
        <v>1507104.35</v>
      </c>
      <c r="P880" s="76" t="s">
        <v>1922</v>
      </c>
      <c r="Q880" s="76" t="s">
        <v>1923</v>
      </c>
      <c r="R880" s="76" t="s">
        <v>1923</v>
      </c>
      <c r="S880" s="76" t="s">
        <v>10</v>
      </c>
      <c r="T880" s="76" t="s">
        <v>1913</v>
      </c>
      <c r="U880" s="76" t="s">
        <v>29</v>
      </c>
      <c r="V880" s="76" t="s">
        <v>10</v>
      </c>
      <c r="W880" t="s">
        <v>10</v>
      </c>
    </row>
    <row r="881" spans="1:28" hidden="1" x14ac:dyDescent="0.2">
      <c r="A881" s="76" t="s">
        <v>1907</v>
      </c>
      <c r="B881" s="76" t="s">
        <v>1908</v>
      </c>
      <c r="C881" s="76" t="s">
        <v>10</v>
      </c>
      <c r="D881" s="76" t="s">
        <v>10</v>
      </c>
      <c r="E881" s="76" t="s">
        <v>1920</v>
      </c>
      <c r="F881" s="76" t="s">
        <v>1926</v>
      </c>
      <c r="G881" s="76" t="s">
        <v>351</v>
      </c>
      <c r="H881" s="123">
        <v>45808</v>
      </c>
      <c r="I881" s="123">
        <v>45808</v>
      </c>
      <c r="J881" s="76" t="s">
        <v>43</v>
      </c>
      <c r="K881" s="75">
        <v>-790951.25</v>
      </c>
      <c r="L881" s="76" t="s">
        <v>9</v>
      </c>
      <c r="M881" s="75">
        <v>-790951.25</v>
      </c>
      <c r="N881" s="76" t="s">
        <v>9</v>
      </c>
      <c r="O881" s="75">
        <v>-790951.25</v>
      </c>
      <c r="P881" s="76" t="s">
        <v>1922</v>
      </c>
      <c r="Q881" s="76" t="s">
        <v>1927</v>
      </c>
      <c r="R881" s="76" t="s">
        <v>1927</v>
      </c>
      <c r="S881" s="76" t="s">
        <v>10</v>
      </c>
      <c r="T881" s="76" t="s">
        <v>1913</v>
      </c>
      <c r="U881" s="76" t="s">
        <v>29</v>
      </c>
      <c r="V881" s="76" t="s">
        <v>10</v>
      </c>
      <c r="W881" t="s">
        <v>10</v>
      </c>
    </row>
    <row r="882" spans="1:28" hidden="1" x14ac:dyDescent="0.2">
      <c r="A882" s="76" t="s">
        <v>1907</v>
      </c>
      <c r="B882" s="76" t="s">
        <v>1908</v>
      </c>
      <c r="C882" s="76" t="s">
        <v>10</v>
      </c>
      <c r="D882" s="76" t="s">
        <v>10</v>
      </c>
      <c r="E882" s="76" t="s">
        <v>1920</v>
      </c>
      <c r="F882" s="76" t="s">
        <v>1928</v>
      </c>
      <c r="G882" s="76" t="s">
        <v>344</v>
      </c>
      <c r="H882" s="123">
        <v>45808</v>
      </c>
      <c r="I882" s="123">
        <v>45809</v>
      </c>
      <c r="J882" s="76" t="s">
        <v>43</v>
      </c>
      <c r="K882" s="75">
        <v>790951.25</v>
      </c>
      <c r="L882" s="76" t="s">
        <v>9</v>
      </c>
      <c r="M882" s="75">
        <v>790951.25</v>
      </c>
      <c r="N882" s="76" t="s">
        <v>9</v>
      </c>
      <c r="O882" s="75">
        <v>790951.25</v>
      </c>
      <c r="P882" s="76" t="s">
        <v>1922</v>
      </c>
      <c r="Q882" s="76" t="s">
        <v>1927</v>
      </c>
      <c r="R882" s="76" t="s">
        <v>1927</v>
      </c>
      <c r="S882" s="76" t="s">
        <v>10</v>
      </c>
      <c r="T882" s="76" t="s">
        <v>1913</v>
      </c>
      <c r="U882" s="76" t="s">
        <v>34</v>
      </c>
      <c r="V882" s="76" t="s">
        <v>10</v>
      </c>
      <c r="W882" t="s">
        <v>10</v>
      </c>
    </row>
    <row r="883" spans="1:28" hidden="1" x14ac:dyDescent="0.2">
      <c r="A883" s="111" t="s">
        <v>1351</v>
      </c>
      <c r="B883" s="111" t="s">
        <v>1352</v>
      </c>
      <c r="C883" s="111"/>
      <c r="D883" s="111"/>
      <c r="E883" s="111"/>
      <c r="F883" s="111"/>
      <c r="G883" s="111"/>
      <c r="H883" s="111"/>
      <c r="I883" s="111"/>
      <c r="J883" s="111"/>
      <c r="K883" s="111"/>
      <c r="L883" s="111"/>
      <c r="M883" s="111"/>
      <c r="N883" s="111"/>
      <c r="O883" s="125">
        <f>-AB778</f>
        <v>-8203973.0499999998</v>
      </c>
      <c r="P883" s="111"/>
      <c r="Q883" s="111"/>
      <c r="R883" s="111"/>
      <c r="S883" s="111"/>
      <c r="T883" s="111"/>
      <c r="U883" s="111"/>
      <c r="V883" s="111"/>
      <c r="W883" s="111"/>
      <c r="X883" s="127" t="s">
        <v>20478</v>
      </c>
      <c r="Y883" s="111" t="s">
        <v>20444</v>
      </c>
      <c r="Z883" s="111" t="s">
        <v>20486</v>
      </c>
      <c r="AA883" s="111" t="s">
        <v>1354</v>
      </c>
      <c r="AB883" s="111"/>
    </row>
    <row r="884" spans="1:28" hidden="1" x14ac:dyDescent="0.2">
      <c r="A884" s="111" t="s">
        <v>1351</v>
      </c>
      <c r="B884" s="111" t="s">
        <v>1352</v>
      </c>
      <c r="C884" s="111"/>
      <c r="D884" s="111"/>
      <c r="E884" s="111"/>
      <c r="F884" s="111"/>
      <c r="G884" s="111"/>
      <c r="H884" s="111"/>
      <c r="I884" s="111"/>
      <c r="J884" s="111"/>
      <c r="K884" s="111"/>
      <c r="L884" s="111"/>
      <c r="M884" s="111"/>
      <c r="N884" s="111"/>
      <c r="O884" s="125">
        <f>-AD778</f>
        <v>-1052239.8642</v>
      </c>
      <c r="P884" s="111"/>
      <c r="Q884" s="111"/>
      <c r="R884" s="111"/>
      <c r="S884" s="111"/>
      <c r="T884" s="111"/>
      <c r="U884" s="111"/>
      <c r="V884" s="111"/>
      <c r="W884" s="111"/>
      <c r="X884" s="127" t="s">
        <v>20480</v>
      </c>
      <c r="Y884" s="111" t="s">
        <v>20444</v>
      </c>
      <c r="Z884" s="111" t="s">
        <v>20486</v>
      </c>
      <c r="AA884" s="111" t="s">
        <v>1354</v>
      </c>
      <c r="AB884" s="111"/>
    </row>
    <row r="885" spans="1:28" hidden="1" x14ac:dyDescent="0.2">
      <c r="A885" s="111" t="s">
        <v>1351</v>
      </c>
      <c r="B885" s="111" t="s">
        <v>1352</v>
      </c>
      <c r="C885" s="111"/>
      <c r="D885" s="111"/>
      <c r="E885" s="111"/>
      <c r="F885" s="111"/>
      <c r="G885" s="111"/>
      <c r="H885" s="111"/>
      <c r="I885" s="111"/>
      <c r="J885" s="111"/>
      <c r="K885" s="111"/>
      <c r="L885" s="111"/>
      <c r="M885" s="111"/>
      <c r="N885" s="111"/>
      <c r="O885" s="125">
        <f>-AF778</f>
        <v>-2158136.4</v>
      </c>
      <c r="P885" s="111"/>
      <c r="Q885" s="111"/>
      <c r="R885" s="111"/>
      <c r="S885" s="111"/>
      <c r="T885" s="111"/>
      <c r="U885" s="111"/>
      <c r="V885" s="111"/>
      <c r="W885" s="111"/>
      <c r="X885" s="127" t="s">
        <v>20485</v>
      </c>
      <c r="Y885" s="111" t="s">
        <v>20444</v>
      </c>
      <c r="Z885" s="111" t="s">
        <v>20486</v>
      </c>
      <c r="AA885" s="111" t="s">
        <v>1354</v>
      </c>
      <c r="AB885" s="111"/>
    </row>
    <row r="886" spans="1:28" hidden="1" x14ac:dyDescent="0.2">
      <c r="A886" s="111" t="s">
        <v>1351</v>
      </c>
      <c r="B886" s="111" t="s">
        <v>1352</v>
      </c>
      <c r="C886" s="111"/>
      <c r="D886" s="111"/>
      <c r="E886" s="111"/>
      <c r="F886" s="111"/>
      <c r="G886" s="111"/>
      <c r="H886" s="111"/>
      <c r="I886" s="111"/>
      <c r="J886" s="111"/>
      <c r="K886" s="111"/>
      <c r="L886" s="111"/>
      <c r="M886" s="111"/>
      <c r="N886" s="111"/>
      <c r="O886" s="125">
        <f>-AH778</f>
        <v>-209666.09999999998</v>
      </c>
      <c r="P886" s="111"/>
      <c r="Q886" s="111"/>
      <c r="R886" s="111"/>
      <c r="S886" s="111"/>
      <c r="T886" s="111"/>
      <c r="U886" s="111"/>
      <c r="V886" s="111"/>
      <c r="W886" s="111"/>
      <c r="X886" s="127" t="s">
        <v>20479</v>
      </c>
      <c r="Y886" s="111" t="s">
        <v>20444</v>
      </c>
      <c r="Z886" s="111" t="s">
        <v>20486</v>
      </c>
      <c r="AA886" s="111" t="s">
        <v>1354</v>
      </c>
      <c r="AB886" s="111"/>
    </row>
    <row r="889" spans="1:28" x14ac:dyDescent="0.2">
      <c r="Q889" s="84">
        <v>2346960</v>
      </c>
    </row>
    <row r="890" spans="1:28" x14ac:dyDescent="0.2">
      <c r="Q890" s="84">
        <f>Q889*1.19</f>
        <v>2792882.4</v>
      </c>
    </row>
    <row r="896" spans="1:28" x14ac:dyDescent="0.2">
      <c r="Q896" s="126">
        <v>-2346960.0099999998</v>
      </c>
      <c r="R896" s="126">
        <v>-1600200</v>
      </c>
      <c r="S896" s="126">
        <v>-2133600</v>
      </c>
      <c r="T896" s="126">
        <v>-1706880.01</v>
      </c>
      <c r="U896" s="126">
        <v>-2240280.0099999998</v>
      </c>
      <c r="V896" s="126">
        <v>-1813560</v>
      </c>
    </row>
    <row r="898" spans="2:13" x14ac:dyDescent="0.2">
      <c r="B898" s="81" t="s">
        <v>20323</v>
      </c>
      <c r="C898" s="81" t="s">
        <v>20321</v>
      </c>
    </row>
    <row r="899" spans="2:13" x14ac:dyDescent="0.2">
      <c r="C899" t="s">
        <v>1</v>
      </c>
      <c r="D899" t="s">
        <v>57</v>
      </c>
      <c r="E899" t="s">
        <v>123</v>
      </c>
      <c r="F899" t="s">
        <v>422</v>
      </c>
      <c r="G899" t="s">
        <v>470</v>
      </c>
      <c r="H899" t="s">
        <v>928</v>
      </c>
      <c r="I899" t="s">
        <v>1039</v>
      </c>
      <c r="J899" t="s">
        <v>1324</v>
      </c>
      <c r="K899" t="s">
        <v>1352</v>
      </c>
      <c r="L899" t="s">
        <v>1780</v>
      </c>
      <c r="M899" t="s">
        <v>20322</v>
      </c>
    </row>
    <row r="900" spans="2:13" x14ac:dyDescent="0.2">
      <c r="B900" s="81" t="s">
        <v>20324</v>
      </c>
      <c r="C900" t="s">
        <v>0</v>
      </c>
      <c r="D900" t="s">
        <v>56</v>
      </c>
      <c r="E900" t="s">
        <v>122</v>
      </c>
      <c r="F900" t="s">
        <v>421</v>
      </c>
      <c r="G900" t="s">
        <v>469</v>
      </c>
      <c r="H900" t="s">
        <v>927</v>
      </c>
      <c r="I900" t="s">
        <v>1038</v>
      </c>
      <c r="J900" t="s">
        <v>1323</v>
      </c>
      <c r="K900" t="s">
        <v>1351</v>
      </c>
      <c r="L900" t="s">
        <v>1779</v>
      </c>
    </row>
    <row r="901" spans="2:13" x14ac:dyDescent="0.2">
      <c r="B901" s="83" t="s">
        <v>20473</v>
      </c>
      <c r="C901" s="134">
        <v>-10645.120000000003</v>
      </c>
      <c r="D901" s="84"/>
      <c r="E901" s="84"/>
      <c r="F901" s="84"/>
      <c r="G901" s="84"/>
      <c r="H901" s="84"/>
      <c r="I901" s="84"/>
      <c r="J901" s="84"/>
      <c r="K901" s="84"/>
      <c r="L901" s="84"/>
      <c r="M901" s="84">
        <v>-10645.120000000003</v>
      </c>
    </row>
    <row r="902" spans="2:13" x14ac:dyDescent="0.2">
      <c r="B902" s="83" t="s">
        <v>20474</v>
      </c>
      <c r="C902" s="134"/>
      <c r="D902" s="84"/>
      <c r="E902" s="84"/>
      <c r="F902" s="84"/>
      <c r="G902" s="84">
        <v>-171214.37999999989</v>
      </c>
      <c r="H902" s="84"/>
      <c r="I902" s="84">
        <v>-159229.86000000002</v>
      </c>
      <c r="J902" s="84">
        <v>-121490.52</v>
      </c>
      <c r="K902" s="84"/>
      <c r="L902" s="84">
        <v>-110866.56</v>
      </c>
      <c r="M902" s="84">
        <v>-562801.31999999983</v>
      </c>
    </row>
    <row r="903" spans="2:13" x14ac:dyDescent="0.2">
      <c r="B903" s="83" t="s">
        <v>20480</v>
      </c>
      <c r="C903" s="134"/>
      <c r="D903" s="84"/>
      <c r="E903" s="84"/>
      <c r="F903" s="84"/>
      <c r="G903" s="84"/>
      <c r="H903" s="84"/>
      <c r="I903" s="84"/>
      <c r="J903" s="84"/>
      <c r="K903" s="84">
        <v>-3982413.4541999996</v>
      </c>
      <c r="L903" s="84"/>
      <c r="M903" s="84">
        <v>-3982413.4541999996</v>
      </c>
    </row>
    <row r="904" spans="2:13" x14ac:dyDescent="0.2">
      <c r="B904" s="83" t="s">
        <v>20475</v>
      </c>
      <c r="C904" s="134"/>
      <c r="D904" s="84"/>
      <c r="E904" s="84">
        <v>720444.82000000007</v>
      </c>
      <c r="F904" s="84">
        <v>1788019.2</v>
      </c>
      <c r="G904" s="84"/>
      <c r="H904" s="84">
        <v>-26336013.660000004</v>
      </c>
      <c r="I904" s="84"/>
      <c r="J904" s="84"/>
      <c r="K904" s="84"/>
      <c r="L904" s="84"/>
      <c r="M904" s="84">
        <v>-23827549.640000004</v>
      </c>
    </row>
    <row r="905" spans="2:13" x14ac:dyDescent="0.2">
      <c r="B905" s="83" t="s">
        <v>20477</v>
      </c>
      <c r="C905" s="134"/>
      <c r="D905" s="84"/>
      <c r="E905" s="84">
        <v>-4120346.16</v>
      </c>
      <c r="F905" s="84"/>
      <c r="G905" s="84"/>
      <c r="H905" s="84"/>
      <c r="I905" s="84"/>
      <c r="J905" s="84"/>
      <c r="K905" s="84"/>
      <c r="L905" s="84"/>
      <c r="M905" s="84">
        <v>-4120346.16</v>
      </c>
    </row>
    <row r="906" spans="2:13" x14ac:dyDescent="0.2">
      <c r="B906" s="83" t="s">
        <v>20485</v>
      </c>
      <c r="C906" s="134"/>
      <c r="D906" s="84"/>
      <c r="E906" s="84"/>
      <c r="F906" s="84"/>
      <c r="G906" s="84"/>
      <c r="H906" s="84"/>
      <c r="I906" s="84"/>
      <c r="J906" s="84"/>
      <c r="K906" s="84">
        <v>-14091361.230000002</v>
      </c>
      <c r="L906" s="84"/>
      <c r="M906" s="84">
        <v>-14091361.230000002</v>
      </c>
    </row>
    <row r="907" spans="2:13" x14ac:dyDescent="0.2">
      <c r="B907" s="83" t="s">
        <v>20476</v>
      </c>
      <c r="C907" s="134"/>
      <c r="D907" s="84"/>
      <c r="E907" s="84"/>
      <c r="F907" s="84"/>
      <c r="G907" s="84"/>
      <c r="H907" s="84">
        <v>-1006740</v>
      </c>
      <c r="I907" s="84"/>
      <c r="J907" s="84"/>
      <c r="K907" s="84"/>
      <c r="L907" s="84"/>
      <c r="M907" s="84">
        <v>-1006740</v>
      </c>
    </row>
    <row r="908" spans="2:13" x14ac:dyDescent="0.2">
      <c r="B908" s="83" t="s">
        <v>20479</v>
      </c>
      <c r="C908" s="134"/>
      <c r="D908" s="84"/>
      <c r="E908" s="84">
        <v>-103109.37</v>
      </c>
      <c r="F908" s="84"/>
      <c r="G908" s="84"/>
      <c r="H908" s="84"/>
      <c r="I908" s="84"/>
      <c r="J908" s="84"/>
      <c r="K908" s="84">
        <v>-400631.35</v>
      </c>
      <c r="L908" s="84"/>
      <c r="M908" s="84">
        <v>-503740.72</v>
      </c>
    </row>
    <row r="909" spans="2:13" x14ac:dyDescent="0.2">
      <c r="B909" s="83" t="s">
        <v>20309</v>
      </c>
      <c r="C909" s="134">
        <v>10514.910000000002</v>
      </c>
      <c r="D909" s="84">
        <v>2704.5</v>
      </c>
      <c r="E909" s="84">
        <v>2169833.2300000004</v>
      </c>
      <c r="F909" s="84">
        <v>-1788019.2</v>
      </c>
      <c r="G909" s="84">
        <v>162440.43</v>
      </c>
      <c r="H909" s="84">
        <v>28747043.069999997</v>
      </c>
      <c r="I909" s="84">
        <v>140491.01</v>
      </c>
      <c r="J909" s="84">
        <v>78693.36</v>
      </c>
      <c r="K909" s="84">
        <v>61619797.609999999</v>
      </c>
      <c r="L909" s="84">
        <v>91839.72</v>
      </c>
      <c r="M909" s="84">
        <v>91235338.640000001</v>
      </c>
    </row>
    <row r="910" spans="2:13" x14ac:dyDescent="0.2">
      <c r="B910" s="83" t="s">
        <v>20313</v>
      </c>
      <c r="C910" s="134"/>
      <c r="D910" s="84">
        <v>-2704.5</v>
      </c>
      <c r="E910" s="84"/>
      <c r="F910" s="84"/>
      <c r="G910" s="84"/>
      <c r="H910" s="84">
        <v>-17964.2</v>
      </c>
      <c r="I910" s="84">
        <v>-571.28</v>
      </c>
      <c r="J910" s="84"/>
      <c r="K910" s="84">
        <v>0</v>
      </c>
      <c r="L910" s="84"/>
      <c r="M910" s="84">
        <v>-21239.98</v>
      </c>
    </row>
    <row r="911" spans="2:13" x14ac:dyDescent="0.2">
      <c r="B911" s="83" t="s">
        <v>20478</v>
      </c>
      <c r="C911" s="84"/>
      <c r="D911" s="84"/>
      <c r="E911" s="84">
        <v>-21737183.640000008</v>
      </c>
      <c r="F911" s="84"/>
      <c r="G911" s="84"/>
      <c r="H911" s="84"/>
      <c r="I911" s="84"/>
      <c r="J911" s="84"/>
      <c r="K911" s="84">
        <v>-40308277.609999985</v>
      </c>
      <c r="L911" s="84"/>
      <c r="M911" s="84">
        <v>-62045461.249999993</v>
      </c>
    </row>
    <row r="912" spans="2:13" x14ac:dyDescent="0.2">
      <c r="B912" s="83" t="s">
        <v>20326</v>
      </c>
      <c r="C912" s="84">
        <v>0</v>
      </c>
      <c r="D912" s="84"/>
      <c r="E912" s="84">
        <v>0</v>
      </c>
      <c r="F912" s="84">
        <v>0</v>
      </c>
      <c r="G912" s="84"/>
      <c r="H912" s="84">
        <v>0</v>
      </c>
      <c r="I912" s="84"/>
      <c r="J912" s="84">
        <v>0</v>
      </c>
      <c r="K912" s="84">
        <v>-11624016.180000002</v>
      </c>
      <c r="L912" s="84"/>
      <c r="M912" s="84">
        <v>-11624016.180000002</v>
      </c>
    </row>
    <row r="913" spans="2:13" x14ac:dyDescent="0.2">
      <c r="B913" s="83" t="s">
        <v>20322</v>
      </c>
      <c r="C913">
        <v>-130.21000000000095</v>
      </c>
      <c r="D913">
        <v>0</v>
      </c>
      <c r="E913">
        <v>-23070361.120000008</v>
      </c>
      <c r="F913">
        <v>0</v>
      </c>
      <c r="G913">
        <v>-8773.9499999998952</v>
      </c>
      <c r="H913">
        <v>1386325.2099999927</v>
      </c>
      <c r="I913">
        <v>-19310.130000000005</v>
      </c>
      <c r="J913">
        <v>-42797.16</v>
      </c>
      <c r="K913">
        <v>-8786902.2141999919</v>
      </c>
      <c r="L913">
        <v>-19026.839999999997</v>
      </c>
      <c r="M913">
        <v>-30560976.414199993</v>
      </c>
    </row>
  </sheetData>
  <autoFilter ref="A1:AA886" xr:uid="{00000000-0001-0000-0000-000000000000}">
    <filterColumn colId="1">
      <filters>
        <filter val="CXP MOLYMEX S.A. DE C.V."/>
      </filters>
    </filterColumn>
  </autoFilter>
  <phoneticPr fontId="0" type="noConversion"/>
  <pageMargins left="0.75" right="0.75" top="1" bottom="1" header="0.5" footer="0.5"/>
  <pageSetup orientation="portrait" r:id="rId2"/>
  <headerFooter alignWithMargins="0"/>
  <ignoredErrors>
    <ignoredError sqref="A1:W34 A159:W624 A158:P158 R158:W158 A626:W647 A625:P625 R625:W625 A649:W777 A648:P648 R648:W648 A779:W882 A778:V778 A36:W157 A35:N35 P35:W3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PRIMER SEMESTRE 2025 CMF </vt:lpstr>
      <vt:lpstr>Ventas Formato CMF</vt:lpstr>
      <vt:lpstr>Compras Formato CMF</vt:lpstr>
      <vt:lpstr>Operaciones Financieras</vt:lpstr>
      <vt:lpstr>Scotiabank</vt:lpstr>
      <vt:lpstr>Resumen transacciones</vt:lpstr>
      <vt:lpstr>Saldos</vt:lpstr>
      <vt:lpstr>CXC</vt:lpstr>
      <vt:lpstr>CXP</vt:lpstr>
      <vt:lpstr>Ventas</vt:lpstr>
      <vt:lpstr>Compras Mos2</vt:lpstr>
      <vt:lpstr>Compras OXT</vt:lpstr>
      <vt:lpstr>Compras FEMO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Devia Baeza, Oscar</cp:lastModifiedBy>
  <cp:revision>1</cp:revision>
  <dcterms:modified xsi:type="dcterms:W3CDTF">2025-07-31T13:06:56Z</dcterms:modified>
  <cp:category/>
</cp:coreProperties>
</file>